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<sst xmlns="http://schemas.openxmlformats.org/spreadsheetml/2006/main" count="7407" uniqueCount="917">
  <si>
    <t>File opened</t>
  </si>
  <si>
    <t>2019-06-06 10:42:44</t>
  </si>
  <si>
    <t>Console s/n</t>
  </si>
  <si>
    <t>68C-831503</t>
  </si>
  <si>
    <t>Console ver</t>
  </si>
  <si>
    <t>Bluestem v.1.3.17</t>
  </si>
  <si>
    <t>Scripts ver</t>
  </si>
  <si>
    <t>2018.12  1.3.16, Nov 2018</t>
  </si>
  <si>
    <t>Head s/n</t>
  </si>
  <si>
    <t>68H-581503</t>
  </si>
  <si>
    <t>Head ver</t>
  </si>
  <si>
    <t>1.3.1</t>
  </si>
  <si>
    <t>Head cal</t>
  </si>
  <si>
    <t>{"h2obspan2b": "0.0691233", "flowmeterzero": "1.00317", "oxygen": "21", "h2obspanconc1": "12.21", "flowbzero": "0.31734", "flowazero": "0.3095", "co2bspan2a": "0.328844", "h2oaspanconc1": "12.21", "tbzero": "0.0863571", "co2bspan2b": "0.32636", "co2bspanconc1": "2500", "h2oazero": "1.00241", "co2aspan2a": "0.329491", "h2oaspan2a": "0.0689952", "h2obspan2a": "0.0691036", "co2bspan2": "-0.0261668", "h2obzero": "0.996793", "ssa_ref": "35974.6", "co2aspan2": "-0.0257965", "co2aspan1": "1.00108", "tazero": "-0.00228119", "co2aspanconc2": "296.7", "co2aspanconc1": "2500", "h2oaspan1": "1.00294", "ssb_ref": "37595.2", "chamberpressurezero": "2.54529", "h2oaspanconc2": "0", "h2obspanconc2": "0", "co2bzero": "0.957759", "h2oaspan2b": "0.069198", "co2bspanconc2": "296.7", "h2obspan2": "0", "co2azero": "0.990305", "h2oaspan2": "0", "co2bspan1": "1.00105", "h2obspan1": "1.00029", "co2aspan2b": "0.327046"}</t>
  </si>
  <si>
    <t>Chamber type</t>
  </si>
  <si>
    <t>6800-01A</t>
  </si>
  <si>
    <t>Chamber s/n</t>
  </si>
  <si>
    <t>MPF-651385</t>
  </si>
  <si>
    <t>Chamber rev</t>
  </si>
  <si>
    <t>0</t>
  </si>
  <si>
    <t>Chamber cal</t>
  </si>
  <si>
    <t>Fluorometer</t>
  </si>
  <si>
    <t>Flr. Version</t>
  </si>
  <si>
    <t>10:42:44</t>
  </si>
  <si>
    <t>Stability Definition:	ΔH2O (Meas2): Slp&lt;0.1 Per=20	ΔCO2 (Meas2): Slp&lt;0.5 Per=20	F (FlrLS): Slp&lt;1 Per=20</t>
  </si>
  <si>
    <t>SysConst</t>
  </si>
  <si>
    <t>AvgTime</t>
  </si>
  <si>
    <t>4</t>
  </si>
  <si>
    <t>Oxygen</t>
  </si>
  <si>
    <t>Chamber</t>
  </si>
  <si>
    <t>6800-01A 6 cm²</t>
  </si>
  <si>
    <t>Const</t>
  </si>
  <si>
    <t>CustomBLC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</si>
  <si>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</si>
  <si>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</si>
  <si>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</si>
  <si>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</si>
  <si>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</si>
  <si>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</si>
  <si>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</si>
  <si>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</si>
  <si>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</si>
  <si>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</si>
  <si>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</si>
  <si>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</si>
  <si>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</si>
  <si>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</si>
  <si>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</si>
  <si>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</si>
  <si>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</si>
  <si>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</si>
  <si>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</si>
  <si>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</si>
  <si>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</si>
  <si>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</si>
  <si>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</si>
  <si>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</si>
  <si>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</si>
  <si>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</si>
  <si>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</si>
  <si>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</si>
  <si>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</si>
  <si>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</si>
  <si>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</si>
  <si>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</si>
  <si>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</si>
  <si>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</si>
  <si>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</si>
  <si>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</si>
  <si>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3.49919 82.2173 377.858 624.164 860.468 1050.55 1253.9 1349.47</t>
  </si>
  <si>
    <t>Fs_true</t>
  </si>
  <si>
    <t>-0.168212 100.477 402.192 601.261 801.063 1000.85 1201.32 1400.83</t>
  </si>
  <si>
    <t>leak_wt</t>
  </si>
  <si>
    <t>Sys</t>
  </si>
  <si>
    <t>UserDefVar</t>
  </si>
  <si>
    <t>GasEx</t>
  </si>
  <si>
    <t>Leak</t>
  </si>
  <si>
    <t>LeafQ</t>
  </si>
  <si>
    <t>Meas</t>
  </si>
  <si>
    <t>FlrLS</t>
  </si>
  <si>
    <t>FlrStats</t>
  </si>
  <si>
    <t>Match</t>
  </si>
  <si>
    <t>Stability</t>
  </si>
  <si>
    <t>Auxiliary</t>
  </si>
  <si>
    <t>Status</t>
  </si>
  <si>
    <t>obs</t>
  </si>
  <si>
    <t>time</t>
  </si>
  <si>
    <t>elapsed</t>
  </si>
  <si>
    <t>date</t>
  </si>
  <si>
    <t>hhmmss</t>
  </si>
  <si>
    <t>binomial</t>
  </si>
  <si>
    <t>leaf_id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</si>
  <si>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</si>
  <si>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</si>
  <si>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</si>
  <si>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</si>
  <si>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</si>
  <si>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</si>
  <si>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</si>
  <si>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</si>
  <si>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</si>
  <si>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</si>
  <si>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</si>
  <si>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</si>
  <si>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</si>
  <si>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</si>
  <si>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</si>
  <si>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</si>
  <si>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</si>
  <si>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</si>
  <si>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</si>
  <si>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</si>
  <si>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</si>
  <si>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</si>
  <si>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</si>
  <si>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blfa_1</t>
  </si>
  <si>
    <t>blfa_2</t>
  </si>
  <si>
    <t>blfa_3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</si>
  <si>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</si>
  <si>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</si>
  <si>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</si>
  <si>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</si>
  <si>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</si>
  <si>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</si>
  <si>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</si>
  <si>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</si>
  <si>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</si>
  <si>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</si>
  <si>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</si>
  <si>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CO2_s</t>
  </si>
  <si>
    <t>CO2_r</t>
  </si>
  <si>
    <t>H2O_s</t>
  </si>
  <si>
    <t>H2O_r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</si>
  <si>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</si>
  <si>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</si>
  <si>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</si>
  <si>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</si>
  <si>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</si>
  <si>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</si>
  <si>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</si>
  <si>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</si>
  <si>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</si>
  <si>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</si>
  <si>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</si>
  <si>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</si>
  <si>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</si>
  <si>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</si>
  <si>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</si>
  <si>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</si>
  <si>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</si>
  <si>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</si>
  <si>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</si>
  <si>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</si>
  <si>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</si>
  <si>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</si>
  <si>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</si>
  <si>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</si>
  <si>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</si>
  <si>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</si>
  <si>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</si>
  <si>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</si>
  <si>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F_avg</t>
  </si>
  <si>
    <t>dF/dt</t>
  </si>
  <si>
    <t>dF_dc/dt</t>
  </si>
  <si>
    <t>F_dc_avg</t>
  </si>
  <si>
    <t>period</t>
  </si>
  <si>
    <t>count</t>
  </si>
  <si>
    <t>co2_adj</t>
  </si>
  <si>
    <t>h2o_adj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</si>
  <si>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</si>
  <si>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</si>
  <si>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</si>
  <si>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</si>
  <si>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</si>
  <si>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</si>
  <si>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</si>
  <si>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</si>
  <si>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F:MN</t>
  </si>
  <si>
    <t>F:SLP</t>
  </si>
  <si>
    <t>F:SD</t>
  </si>
  <si>
    <t>F:OK</t>
  </si>
  <si>
    <t>ΔH2O:MN</t>
  </si>
  <si>
    <t>ΔH2O:SLP</t>
  </si>
  <si>
    <t>ΔH2O:SD</t>
  </si>
  <si>
    <t>ΔH2O:OK</t>
  </si>
  <si>
    <t>Stable</t>
  </si>
  <si>
    <t>Total</t>
  </si>
  <si>
    <t>State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</si>
  <si>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</si>
  <si>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</si>
  <si>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</si>
  <si>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</si>
  <si>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</si>
  <si>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</si>
  <si>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</si>
  <si>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</si>
  <si>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</si>
  <si>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</si>
  <si>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</si>
  <si>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</si>
  <si>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</si>
  <si>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</si>
  <si>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</si>
  <si>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</si>
  <si>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</si>
  <si>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</si>
  <si>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</si>
  <si>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</si>
  <si>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</si>
  <si>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</si>
  <si>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</si>
  <si>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</si>
  <si>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</si>
  <si>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</si>
  <si>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</si>
  <si>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</si>
  <si>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</si>
  <si>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</si>
  <si>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</si>
  <si>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</si>
  <si>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</si>
  <si>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</si>
  <si>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</si>
  <si>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</si>
  <si>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</si>
  <si>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</si>
  <si>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</si>
  <si>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</si>
  <si>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</si>
  <si>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</si>
  <si>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</si>
  <si>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</si>
  <si>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</si>
  <si>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</si>
  <si>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</si>
  <si>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</si>
  <si>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</si>
  <si>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</si>
  <si>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</si>
  <si>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</si>
  <si>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</si>
  <si>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</si>
  <si>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</si>
  <si>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</si>
  <si>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mol⁻¹ min⁻¹</t>
  </si>
  <si>
    <t xml:space="preserve"> min⁻¹</t>
  </si>
  <si>
    <t>mmol mol⁻¹ min⁻¹</t>
  </si>
  <si>
    <t>V</t>
  </si>
  <si>
    <t>20190607 10:46:48</t>
  </si>
  <si>
    <t>10:46:48</t>
  </si>
  <si>
    <t>0: Broadleaf</t>
  </si>
  <si>
    <t>10:46:15</t>
  </si>
  <si>
    <t>2/3</t>
  </si>
  <si>
    <t>5</t>
  </si>
  <si>
    <t>11111111</t>
  </si>
  <si>
    <t>oooooooo</t>
  </si>
  <si>
    <t>off</t>
  </si>
  <si>
    <t>20190607 10:46:50</t>
  </si>
  <si>
    <t>10:46:50</t>
  </si>
  <si>
    <t>20190607 10:46:52</t>
  </si>
  <si>
    <t>10:46:52</t>
  </si>
  <si>
    <t>20190607 10:46:54</t>
  </si>
  <si>
    <t>10:46:54</t>
  </si>
  <si>
    <t>20190607 10:46:56</t>
  </si>
  <si>
    <t>10:46:56</t>
  </si>
  <si>
    <t>20190607 10:46:58</t>
  </si>
  <si>
    <t>10:46:58</t>
  </si>
  <si>
    <t>20190607 10:47:00</t>
  </si>
  <si>
    <t>10:47:00</t>
  </si>
  <si>
    <t>1/3</t>
  </si>
  <si>
    <t>20190607 10:47:02</t>
  </si>
  <si>
    <t>10:47:02</t>
  </si>
  <si>
    <t>20190607 10:47:04</t>
  </si>
  <si>
    <t>10:47:04</t>
  </si>
  <si>
    <t>0/3</t>
  </si>
  <si>
    <t>20190607 10:47:06</t>
  </si>
  <si>
    <t>10:47:06</t>
  </si>
  <si>
    <t>20190607 10:47:08</t>
  </si>
  <si>
    <t>10:47:08</t>
  </si>
  <si>
    <t>20190607 10:47:10</t>
  </si>
  <si>
    <t>10:47:10</t>
  </si>
  <si>
    <t>20190607 10:47:12</t>
  </si>
  <si>
    <t>10:47:12</t>
  </si>
  <si>
    <t>20190607 10:47:14</t>
  </si>
  <si>
    <t>10:47:14</t>
  </si>
  <si>
    <t>20190607 10:47:16</t>
  </si>
  <si>
    <t>10:47:16</t>
  </si>
  <si>
    <t>20190607 10:47:18</t>
  </si>
  <si>
    <t>10:47:18</t>
  </si>
  <si>
    <t>20190607 10:47:20</t>
  </si>
  <si>
    <t>10:47:20</t>
  </si>
  <si>
    <t>20190607 10:47:22</t>
  </si>
  <si>
    <t>10:47:22</t>
  </si>
  <si>
    <t>20190607 10:47:24</t>
  </si>
  <si>
    <t>10:47:24</t>
  </si>
  <si>
    <t>20190607 10:47:26</t>
  </si>
  <si>
    <t>10:47:26</t>
  </si>
  <si>
    <t>20190607 10:47:28</t>
  </si>
  <si>
    <t>10:47:28</t>
  </si>
  <si>
    <t>20190607 10:47:30</t>
  </si>
  <si>
    <t>10:47:30</t>
  </si>
  <si>
    <t>20190607 10:47:32</t>
  </si>
  <si>
    <t>10:47:32</t>
  </si>
  <si>
    <t>20190607 10:47:34</t>
  </si>
  <si>
    <t>10:47:34</t>
  </si>
  <si>
    <t>20190607 10:47:36</t>
  </si>
  <si>
    <t>10:47:36</t>
  </si>
  <si>
    <t>20190607 10:47:38</t>
  </si>
  <si>
    <t>10:47:38</t>
  </si>
  <si>
    <t>20190607 10:47:40</t>
  </si>
  <si>
    <t>10:47:40</t>
  </si>
  <si>
    <t>20190607 10:47:42</t>
  </si>
  <si>
    <t>10:47:42</t>
  </si>
  <si>
    <t>20190607 10:47:44</t>
  </si>
  <si>
    <t>10:47:44</t>
  </si>
  <si>
    <t>20190607 10:47:46</t>
  </si>
  <si>
    <t>10:47:46</t>
  </si>
  <si>
    <t>20190607 10:47:48</t>
  </si>
  <si>
    <t>10:47:48</t>
  </si>
  <si>
    <t>20190607 10:47:50</t>
  </si>
  <si>
    <t>10:47:50</t>
  </si>
  <si>
    <t>20190607 10:47:52</t>
  </si>
  <si>
    <t>10:47:52</t>
  </si>
  <si>
    <t>20190607 10:47:54</t>
  </si>
  <si>
    <t>10:47:54</t>
  </si>
  <si>
    <t>20190607 10:47:56</t>
  </si>
  <si>
    <t>10:47:56</t>
  </si>
  <si>
    <t>20190607 10:47:58</t>
  </si>
  <si>
    <t>10:47:58</t>
  </si>
  <si>
    <t>20190607 10:48:00</t>
  </si>
  <si>
    <t>10:48:00</t>
  </si>
  <si>
    <t>20190607 10:48:02</t>
  </si>
  <si>
    <t>10:48:02</t>
  </si>
  <si>
    <t>20190607 10:48:04</t>
  </si>
  <si>
    <t>10:48:04</t>
  </si>
  <si>
    <t>20190607 10:48:06</t>
  </si>
  <si>
    <t>10:48:06</t>
  </si>
  <si>
    <t>20190607 10:48:08</t>
  </si>
  <si>
    <t>10:48:08</t>
  </si>
  <si>
    <t>20190607 10:48:10</t>
  </si>
  <si>
    <t>10:48:10</t>
  </si>
  <si>
    <t>20190607 10:48:12</t>
  </si>
  <si>
    <t>10:48:12</t>
  </si>
  <si>
    <t>20190607 10:48:14</t>
  </si>
  <si>
    <t>10:48:14</t>
  </si>
  <si>
    <t>20190607 10:48:16</t>
  </si>
  <si>
    <t>10:48:16</t>
  </si>
  <si>
    <t>20190607 10:48:18</t>
  </si>
  <si>
    <t>10:48:18</t>
  </si>
  <si>
    <t>20190607 10:48:20</t>
  </si>
  <si>
    <t>10:48:20</t>
  </si>
  <si>
    <t>20190607 10:48:22</t>
  </si>
  <si>
    <t>10:48:22</t>
  </si>
  <si>
    <t>20190607 10:48:24</t>
  </si>
  <si>
    <t>10:48:24</t>
  </si>
  <si>
    <t>20190607 10:48:26</t>
  </si>
  <si>
    <t>10:48:26</t>
  </si>
  <si>
    <t>20190607 10:48:28</t>
  </si>
  <si>
    <t>10:48:28</t>
  </si>
  <si>
    <t>20190607 10:48:30</t>
  </si>
  <si>
    <t>10:48:30</t>
  </si>
  <si>
    <t>20190607 10:48:32</t>
  </si>
  <si>
    <t>10:48:32</t>
  </si>
  <si>
    <t>20190607 10:48:34</t>
  </si>
  <si>
    <t>10:48:34</t>
  </si>
  <si>
    <t>20190607 10:48:36</t>
  </si>
  <si>
    <t>10:48:36</t>
  </si>
  <si>
    <t>20190607 10:48:38</t>
  </si>
  <si>
    <t>10:48:38</t>
  </si>
  <si>
    <t>20190607 10:48:40</t>
  </si>
  <si>
    <t>10:48:40</t>
  </si>
  <si>
    <t>20190607 10:48:42</t>
  </si>
  <si>
    <t>10:48:42</t>
  </si>
  <si>
    <t>20190607 10:48:44</t>
  </si>
  <si>
    <t>10:48:44</t>
  </si>
  <si>
    <t>20190607 10:48:46</t>
  </si>
  <si>
    <t>10:48:46</t>
  </si>
  <si>
    <t>20190607 10:48:48</t>
  </si>
  <si>
    <t>10:48:48</t>
  </si>
  <si>
    <t>20190607 10:48:50</t>
  </si>
  <si>
    <t>10:48:50</t>
  </si>
  <si>
    <t>20190607 10:48:52</t>
  </si>
  <si>
    <t>10:48:52</t>
  </si>
  <si>
    <t>20190607 10:48:54</t>
  </si>
  <si>
    <t>10:48:54</t>
  </si>
  <si>
    <t>20190607 10:48:56</t>
  </si>
  <si>
    <t>10:48:56</t>
  </si>
  <si>
    <t>20190607 10:48:58</t>
  </si>
  <si>
    <t>10:48:58</t>
  </si>
  <si>
    <t>20190607 10:49:00</t>
  </si>
  <si>
    <t>10:49:00</t>
  </si>
  <si>
    <t>20190607 10:49:02</t>
  </si>
  <si>
    <t>10:49:02</t>
  </si>
  <si>
    <t>20190607 10:49:04</t>
  </si>
  <si>
    <t>10:49:04</t>
  </si>
  <si>
    <t>20190607 10:49:06</t>
  </si>
  <si>
    <t>10:49:06</t>
  </si>
  <si>
    <t>20190607 10:49:08</t>
  </si>
  <si>
    <t>10:49:08</t>
  </si>
  <si>
    <t>20190607 10:49:10</t>
  </si>
  <si>
    <t>10:49:10</t>
  </si>
  <si>
    <t>20190607 10:49:12</t>
  </si>
  <si>
    <t>10:49:12</t>
  </si>
  <si>
    <t>20190607 10:49:14</t>
  </si>
  <si>
    <t>10:49:14</t>
  </si>
  <si>
    <t>20190607 10:49:16</t>
  </si>
  <si>
    <t>10:49:16</t>
  </si>
  <si>
    <t>20190607 10:49:18</t>
  </si>
  <si>
    <t>10:49:18</t>
  </si>
  <si>
    <t>20190607 10:49:20</t>
  </si>
  <si>
    <t>10:49:20</t>
  </si>
  <si>
    <t>20190607 10:49:22</t>
  </si>
  <si>
    <t>10:49:22</t>
  </si>
  <si>
    <t>20190607 10:49:24</t>
  </si>
  <si>
    <t>10:49:24</t>
  </si>
  <si>
    <t>20190607 10:49:26</t>
  </si>
  <si>
    <t>10:49:26</t>
  </si>
  <si>
    <t>20190607 10:49:28</t>
  </si>
  <si>
    <t>10:49:28</t>
  </si>
  <si>
    <t>20190607 10:49:30</t>
  </si>
  <si>
    <t>10:49:30</t>
  </si>
  <si>
    <t>20190607 10:49:32</t>
  </si>
  <si>
    <t>10:49:32</t>
  </si>
  <si>
    <t>20190607 10:49:34</t>
  </si>
  <si>
    <t>10:49:34</t>
  </si>
  <si>
    <t>20190607 10:49:36</t>
  </si>
  <si>
    <t>10:49:36</t>
  </si>
  <si>
    <t>20190607 10:49:38</t>
  </si>
  <si>
    <t>10:49:38</t>
  </si>
  <si>
    <t>20190607 10:49:40</t>
  </si>
  <si>
    <t>10:49:40</t>
  </si>
  <si>
    <t>20190607 10:49:42</t>
  </si>
  <si>
    <t>10:49:42</t>
  </si>
  <si>
    <t>20190607 10:49:44</t>
  </si>
  <si>
    <t>10:49:44</t>
  </si>
  <si>
    <t>20190607 10:49:46</t>
  </si>
  <si>
    <t>10:49:46</t>
  </si>
  <si>
    <t>20190607 10:49:48</t>
  </si>
  <si>
    <t>10:49:48</t>
  </si>
  <si>
    <t>20190607 10:49:50</t>
  </si>
  <si>
    <t>10:49:50</t>
  </si>
  <si>
    <t>20190607 10:49:52</t>
  </si>
  <si>
    <t>10:49:52</t>
  </si>
  <si>
    <t>20190607 10:49:54</t>
  </si>
  <si>
    <t>10:49:54</t>
  </si>
  <si>
    <t>20190607 10:49:56</t>
  </si>
  <si>
    <t>10:49:56</t>
  </si>
  <si>
    <t>20190607 10:49:58</t>
  </si>
  <si>
    <t>10:49:58</t>
  </si>
  <si>
    <t>20190607 10:50:00</t>
  </si>
  <si>
    <t>10:50:00</t>
  </si>
  <si>
    <t>20190607 10:50:02</t>
  </si>
  <si>
    <t>10:50:02</t>
  </si>
  <si>
    <t>20190607 10:50:04</t>
  </si>
  <si>
    <t>10:50:04</t>
  </si>
  <si>
    <t>20190607 10:50:06</t>
  </si>
  <si>
    <t>10:50:06</t>
  </si>
  <si>
    <t>20190607 10:50:08</t>
  </si>
  <si>
    <t>10:50:08</t>
  </si>
  <si>
    <t>20190607 10:50:10</t>
  </si>
  <si>
    <t>10:50:10</t>
  </si>
  <si>
    <t>20190607 10:50:12</t>
  </si>
  <si>
    <t>10:50:12</t>
  </si>
  <si>
    <t>20190607 10:50:14</t>
  </si>
  <si>
    <t>10:50:14</t>
  </si>
  <si>
    <t>20190607 10:50:16</t>
  </si>
  <si>
    <t>10:50:16</t>
  </si>
  <si>
    <t>20190607 10:50:18</t>
  </si>
  <si>
    <t>10:50:18</t>
  </si>
  <si>
    <t>20190607 10:50:20</t>
  </si>
  <si>
    <t>10:50:20</t>
  </si>
  <si>
    <t>20190607 10:50:22</t>
  </si>
  <si>
    <t>10:50:22</t>
  </si>
  <si>
    <t>20190607 10:50:24</t>
  </si>
  <si>
    <t>10:50:24</t>
  </si>
  <si>
    <t>20190607 10:50:26</t>
  </si>
  <si>
    <t>10:50:26</t>
  </si>
  <si>
    <t>20190607 10:50:28</t>
  </si>
  <si>
    <t>10:50:28</t>
  </si>
  <si>
    <t>20190607 10:50:30</t>
  </si>
  <si>
    <t>10:50:30</t>
  </si>
  <si>
    <t>20190607 10:50:32</t>
  </si>
  <si>
    <t>10:50:32</t>
  </si>
  <si>
    <t>20190607 10:50:34</t>
  </si>
  <si>
    <t>10:50:34</t>
  </si>
  <si>
    <t>20190607 10:50:36</t>
  </si>
  <si>
    <t>10:50:36</t>
  </si>
  <si>
    <t>20190607 10:50:38</t>
  </si>
  <si>
    <t>10:50:38</t>
  </si>
  <si>
    <t>20190607 10:50:40</t>
  </si>
  <si>
    <t>10:50:40</t>
  </si>
  <si>
    <t>20190607 10:50:42</t>
  </si>
  <si>
    <t>10:50:42</t>
  </si>
  <si>
    <t>20190607 10:50:44</t>
  </si>
  <si>
    <t>10:50:44</t>
  </si>
  <si>
    <t>20190607 10:50:46</t>
  </si>
  <si>
    <t>10:50:46</t>
  </si>
  <si>
    <t>20190607 10:50:48</t>
  </si>
  <si>
    <t>10:50:48</t>
  </si>
  <si>
    <t>20190607 10:50:50</t>
  </si>
  <si>
    <t>10:50:50</t>
  </si>
  <si>
    <t>20190607 10:50:52</t>
  </si>
  <si>
    <t>10:50:52</t>
  </si>
  <si>
    <t>20190607 10:50:54</t>
  </si>
  <si>
    <t>10:50:54</t>
  </si>
  <si>
    <t>20190607 10:50:56</t>
  </si>
  <si>
    <t>10:50:56</t>
  </si>
  <si>
    <t>20190607 10:50:58</t>
  </si>
  <si>
    <t>10:50:58</t>
  </si>
  <si>
    <t>20190607 10:51:00</t>
  </si>
  <si>
    <t>10:51:00</t>
  </si>
  <si>
    <t>20190607 10:51:02</t>
  </si>
  <si>
    <t>10:51:02</t>
  </si>
  <si>
    <t>20190607 10:51:04</t>
  </si>
  <si>
    <t>10:51:04</t>
  </si>
  <si>
    <t>20190607 10:51:06</t>
  </si>
  <si>
    <t>10:51:06</t>
  </si>
  <si>
    <t>20190607 10:51:08</t>
  </si>
  <si>
    <t>10:51:08</t>
  </si>
  <si>
    <t>20190607 10:51:10</t>
  </si>
  <si>
    <t>10:51:10</t>
  </si>
  <si>
    <t>20190607 10:51:12</t>
  </si>
  <si>
    <t>10:51:12</t>
  </si>
  <si>
    <t>20190607 10:51:14</t>
  </si>
  <si>
    <t>10:51:14</t>
  </si>
  <si>
    <t>20190607 10:51:16</t>
  </si>
  <si>
    <t>10:51:16</t>
  </si>
  <si>
    <t>20190607 10:51:18</t>
  </si>
  <si>
    <t>10:51:18</t>
  </si>
  <si>
    <t>20190607 10:51:20</t>
  </si>
  <si>
    <t>10:51:20</t>
  </si>
  <si>
    <t>20190607 10:51:22</t>
  </si>
  <si>
    <t>10:51:22</t>
  </si>
  <si>
    <t>20190607 10:51:24</t>
  </si>
  <si>
    <t>10:51:24</t>
  </si>
  <si>
    <t>20190607 10:51:26</t>
  </si>
  <si>
    <t>10:51:26</t>
  </si>
  <si>
    <t>20190607 10:51:28</t>
  </si>
  <si>
    <t>10:51:28</t>
  </si>
  <si>
    <t>20190607 10:51:30</t>
  </si>
  <si>
    <t>10:51:30</t>
  </si>
  <si>
    <t>20190607 10:51:32</t>
  </si>
  <si>
    <t>10:51:32</t>
  </si>
  <si>
    <t>20190607 10:51:34</t>
  </si>
  <si>
    <t>10:51:34</t>
  </si>
  <si>
    <t>20190607 10:51:36</t>
  </si>
  <si>
    <t>10:51:36</t>
  </si>
  <si>
    <t>20190607 10:51:38</t>
  </si>
  <si>
    <t>10:51:38</t>
  </si>
  <si>
    <t>20190607 10:51:40</t>
  </si>
  <si>
    <t>10:51:40</t>
  </si>
  <si>
    <t>20190607 10:51:42</t>
  </si>
  <si>
    <t>10:51:42</t>
  </si>
  <si>
    <t>20190607 10:51:44</t>
  </si>
  <si>
    <t>10:51:44</t>
  </si>
  <si>
    <t>20190607 10:51:46</t>
  </si>
  <si>
    <t>10:51:46</t>
  </si>
  <si>
    <t>20190607 10:51:48</t>
  </si>
  <si>
    <t>10:51:48</t>
  </si>
  <si>
    <t>20190607 10:51:50</t>
  </si>
  <si>
    <t>10:51:50</t>
  </si>
  <si>
    <t>20190607 10:51:52</t>
  </si>
  <si>
    <t>10:51:52</t>
  </si>
  <si>
    <t>20190607 10:51:54</t>
  </si>
  <si>
    <t>10:51:54</t>
  </si>
  <si>
    <t>20190607 10:51:56</t>
  </si>
  <si>
    <t>10:51:56</t>
  </si>
  <si>
    <t>20190607 10:51:58</t>
  </si>
  <si>
    <t>10:51:58</t>
  </si>
  <si>
    <t>20190607 10:52:00</t>
  </si>
  <si>
    <t>10:52:00</t>
  </si>
  <si>
    <t>20190607 10:52:02</t>
  </si>
  <si>
    <t>10:52:02</t>
  </si>
  <si>
    <t>20190607 10:52:04</t>
  </si>
  <si>
    <t>10:52:04</t>
  </si>
  <si>
    <t>20190607 10:52:06</t>
  </si>
  <si>
    <t>10:52:06</t>
  </si>
  <si>
    <t>20190607 10:52:08</t>
  </si>
  <si>
    <t>10:52:08</t>
  </si>
  <si>
    <t>20190607 10:52:10</t>
  </si>
  <si>
    <t>10:52:10</t>
  </si>
  <si>
    <t>20190607 10:52:12</t>
  </si>
  <si>
    <t>10:52:12</t>
  </si>
  <si>
    <t>20190607 10:52:14</t>
  </si>
  <si>
    <t>10:52:14</t>
  </si>
  <si>
    <t>20190607 10:52:16</t>
  </si>
  <si>
    <t>10:52:16</t>
  </si>
  <si>
    <t>20190607 10:52:18</t>
  </si>
  <si>
    <t>10:52:18</t>
  </si>
  <si>
    <t>20190607 10:52:20</t>
  </si>
  <si>
    <t>10:52:20</t>
  </si>
  <si>
    <t>20190607 10:52:22</t>
  </si>
  <si>
    <t>10:52:22</t>
  </si>
  <si>
    <t>20190607 10:52:24</t>
  </si>
  <si>
    <t>10:52:24</t>
  </si>
  <si>
    <t>20190607 10:52:26</t>
  </si>
  <si>
    <t>10:52:26</t>
  </si>
  <si>
    <t>20190607 10:52:28</t>
  </si>
  <si>
    <t>10:52:28</t>
  </si>
  <si>
    <t>20190607 10:52:30</t>
  </si>
  <si>
    <t>10:52:30</t>
  </si>
  <si>
    <t>20190607 10:52:32</t>
  </si>
  <si>
    <t>10:52:32</t>
  </si>
  <si>
    <t>20190607 10:52:34</t>
  </si>
  <si>
    <t>10:52:34</t>
  </si>
  <si>
    <t>20190607 10:52:36</t>
  </si>
  <si>
    <t>10:52:36</t>
  </si>
  <si>
    <t>20190607 10:52:38</t>
  </si>
  <si>
    <t>10:52:38</t>
  </si>
  <si>
    <t>20190607 10:52:40</t>
  </si>
  <si>
    <t>10:52:40</t>
  </si>
  <si>
    <t>20190607 10:52:42</t>
  </si>
  <si>
    <t>10:52:42</t>
  </si>
  <si>
    <t>20190607 10:52:44</t>
  </si>
  <si>
    <t>10:52:44</t>
  </si>
  <si>
    <t>20190607 10:52:46</t>
  </si>
  <si>
    <t>10:52:46</t>
  </si>
  <si>
    <t>20190607 10:52:48</t>
  </si>
  <si>
    <t>10:52:48</t>
  </si>
  <si>
    <t>20190607 10:52:50</t>
  </si>
  <si>
    <t>10:52:50</t>
  </si>
  <si>
    <t>20190607 10:52:52</t>
  </si>
  <si>
    <t>10:52:52</t>
  </si>
  <si>
    <t>20190607 10:52:54</t>
  </si>
  <si>
    <t>10:52:54</t>
  </si>
  <si>
    <t>20190607 10:52:56</t>
  </si>
  <si>
    <t>10:52:56</t>
  </si>
  <si>
    <t>20190607 10:52:58</t>
  </si>
  <si>
    <t>10:52:58</t>
  </si>
  <si>
    <t>20190607 10:53:00</t>
  </si>
  <si>
    <t>10:53:00</t>
  </si>
  <si>
    <t>20190607 10:53:02</t>
  </si>
  <si>
    <t>10:53:02</t>
  </si>
  <si>
    <t>20190607 10:53:04</t>
  </si>
  <si>
    <t>10:53:04</t>
  </si>
  <si>
    <t>20190607 10:53:06</t>
  </si>
  <si>
    <t>10:53:06</t>
  </si>
  <si>
    <t>20190607 10:53:08</t>
  </si>
  <si>
    <t>10:53:08</t>
  </si>
  <si>
    <t>20190607 10:53:10</t>
  </si>
  <si>
    <t>10:53:10</t>
  </si>
  <si>
    <t>20190607 10:53:12</t>
  </si>
  <si>
    <t>10:53:12</t>
  </si>
  <si>
    <t>20190607 10:53:14</t>
  </si>
  <si>
    <t>10:53:14</t>
  </si>
  <si>
    <t>20190607 10:53:16</t>
  </si>
  <si>
    <t>10:53:16</t>
  </si>
  <si>
    <t>20190607 10:53:18</t>
  </si>
  <si>
    <t>10:53:18</t>
  </si>
  <si>
    <t>20190607 10:53:20</t>
  </si>
  <si>
    <t>10:53:20</t>
  </si>
  <si>
    <t>20190607 10:53:22</t>
  </si>
  <si>
    <t>10:53:22</t>
  </si>
  <si>
    <t>20190607 10:53:24</t>
  </si>
  <si>
    <t>10:53:24</t>
  </si>
  <si>
    <t>20190607 10:53:26</t>
  </si>
  <si>
    <t>10:53:26</t>
  </si>
  <si>
    <t>20190607 10:53:28</t>
  </si>
  <si>
    <t>10:53:28</t>
  </si>
  <si>
    <t>20190607 10:53:30</t>
  </si>
  <si>
    <t>10:53:30</t>
  </si>
  <si>
    <t>20190607 10:53:32</t>
  </si>
  <si>
    <t>10:53:32</t>
  </si>
  <si>
    <t>20190607 10:53:34</t>
  </si>
  <si>
    <t>10:53:34</t>
  </si>
  <si>
    <t>20190607 10:53:36</t>
  </si>
  <si>
    <t>10:53:36</t>
  </si>
  <si>
    <t>20190607 10:53:38</t>
  </si>
  <si>
    <t>10:53:38</t>
  </si>
  <si>
    <t>20190607 10:53:40</t>
  </si>
  <si>
    <t>10:53:40</t>
  </si>
  <si>
    <t>20190607 10:53:42</t>
  </si>
  <si>
    <t>10:53:42</t>
  </si>
  <si>
    <t>20190607 10:53:44</t>
  </si>
  <si>
    <t>10:53:44</t>
  </si>
  <si>
    <t>20190607 10:53:46</t>
  </si>
  <si>
    <t>10:53:46</t>
  </si>
  <si>
    <t>20190607 10:53:48</t>
  </si>
  <si>
    <t>10:53:48</t>
  </si>
  <si>
    <t>20190607 10:53:50</t>
  </si>
  <si>
    <t>10:53:50</t>
  </si>
  <si>
    <t>20190607 10:53:52</t>
  </si>
  <si>
    <t>10:53:52</t>
  </si>
  <si>
    <t>20190607 10:53:54</t>
  </si>
  <si>
    <t>10:53:54</t>
  </si>
  <si>
    <t>20190607 10:53:56</t>
  </si>
  <si>
    <t>10:53:56</t>
  </si>
  <si>
    <t>20190607 10:53:58</t>
  </si>
  <si>
    <t>10:53:58</t>
  </si>
  <si>
    <t>20190607 10:54:00</t>
  </si>
  <si>
    <t>10:54:00</t>
  </si>
  <si>
    <t>20190607 10:54:02</t>
  </si>
  <si>
    <t>10:54:02</t>
  </si>
  <si>
    <t>20190607 10:54:04</t>
  </si>
  <si>
    <t>10:54:04</t>
  </si>
  <si>
    <t>20190607 10:54:06</t>
  </si>
  <si>
    <t>10:54:06</t>
  </si>
  <si>
    <t>20190607 10:54:08</t>
  </si>
  <si>
    <t>10:54:08</t>
  </si>
  <si>
    <t>20190607 10:54:10</t>
  </si>
  <si>
    <t>10:54:10</t>
  </si>
  <si>
    <t>20190607 10:54:12</t>
  </si>
  <si>
    <t>10:54:12</t>
  </si>
  <si>
    <t>20190607 10:54:14</t>
  </si>
  <si>
    <t>10:54:14</t>
  </si>
  <si>
    <t>20190607 10:54:16</t>
  </si>
  <si>
    <t>10:54:16</t>
  </si>
  <si>
    <t>20190607 10:54:18</t>
  </si>
  <si>
    <t>10:54:18</t>
  </si>
  <si>
    <t>20190607 10:54:20</t>
  </si>
  <si>
    <t>10:54:20</t>
  </si>
  <si>
    <t>20190607 10:54:22</t>
  </si>
  <si>
    <t>10:54:22</t>
  </si>
  <si>
    <t>20190607 10:54:24</t>
  </si>
  <si>
    <t>10:54:24</t>
  </si>
  <si>
    <t>20190607 10:54:26</t>
  </si>
  <si>
    <t>10:54:26</t>
  </si>
  <si>
    <t>20190607 10:54:28</t>
  </si>
  <si>
    <t>10:54:28</t>
  </si>
  <si>
    <t>20190607 10:54:30</t>
  </si>
  <si>
    <t>10:54:30</t>
  </si>
  <si>
    <t>20190607 10:54:32</t>
  </si>
  <si>
    <t>10:54:32</t>
  </si>
  <si>
    <t>20190607 10:54:34</t>
  </si>
  <si>
    <t>10:54:34</t>
  </si>
  <si>
    <t>20190607 10:54:36</t>
  </si>
  <si>
    <t>10:54:36</t>
  </si>
  <si>
    <t>20190607 10:54:38</t>
  </si>
  <si>
    <t>10:54:38</t>
  </si>
  <si>
    <t>20190607 10:54:40</t>
  </si>
  <si>
    <t>10:54:40</t>
  </si>
  <si>
    <t>20190607 10:54:42</t>
  </si>
  <si>
    <t>10:54:42</t>
  </si>
  <si>
    <t>20190607 10:54:44</t>
  </si>
  <si>
    <t>10:54:44</t>
  </si>
  <si>
    <t>20190607 10:54:46</t>
  </si>
  <si>
    <t>10:54:46</t>
  </si>
  <si>
    <t>20190607 10:54:48</t>
  </si>
  <si>
    <t>10:54:48</t>
  </si>
  <si>
    <t>20190607 10:54:50</t>
  </si>
  <si>
    <t>10:54:50</t>
  </si>
  <si>
    <t>20190607 10:54:52</t>
  </si>
  <si>
    <t>10:54:52</t>
  </si>
  <si>
    <t>20190607 10:54:54</t>
  </si>
  <si>
    <t>10:54:54</t>
  </si>
  <si>
    <t>20190607 10:54:56</t>
  </si>
  <si>
    <t>10:54:56</t>
  </si>
  <si>
    <t>20190607 10:54:58</t>
  </si>
  <si>
    <t>10:54:58</t>
  </si>
  <si>
    <t>20190607 10:55:00</t>
  </si>
  <si>
    <t>10:55:00</t>
  </si>
  <si>
    <t>20190607 10:55:02</t>
  </si>
  <si>
    <t>10:55:02</t>
  </si>
  <si>
    <t>20190607 10:55:04</t>
  </si>
  <si>
    <t>10:55:04</t>
  </si>
  <si>
    <t>20190607 10:55:06</t>
  </si>
  <si>
    <t>10:55:06</t>
  </si>
  <si>
    <t>20190607 10:55:08</t>
  </si>
  <si>
    <t>10:55:08</t>
  </si>
  <si>
    <t>20190607 10:55:10</t>
  </si>
  <si>
    <t>10:55:10</t>
  </si>
  <si>
    <t>20190607 10:55:12</t>
  </si>
  <si>
    <t>10:55:12</t>
  </si>
  <si>
    <t>20190607 10:55:14</t>
  </si>
  <si>
    <t>10:55:14</t>
  </si>
  <si>
    <t>20190607 10:55:16</t>
  </si>
  <si>
    <t>10:55:16</t>
  </si>
  <si>
    <t>20190607 10:55:18</t>
  </si>
  <si>
    <t>10:55:18</t>
  </si>
  <si>
    <t>20190607 10:55:20</t>
  </si>
  <si>
    <t>10:55:20</t>
  </si>
  <si>
    <t>20190607 10:55:22</t>
  </si>
  <si>
    <t>10:55:22</t>
  </si>
  <si>
    <t>20190607 10:55:24</t>
  </si>
  <si>
    <t>10:55:24</t>
  </si>
  <si>
    <t>20190607 10:55:26</t>
  </si>
  <si>
    <t>10:55:26</t>
  </si>
  <si>
    <t>20190607 10:55:28</t>
  </si>
  <si>
    <t>10:55:28</t>
  </si>
  <si>
    <t>20190607 10:55:30</t>
  </si>
  <si>
    <t>10:55:30</t>
  </si>
  <si>
    <t>20190607 10:55:32</t>
  </si>
  <si>
    <t>10:55:32</t>
  </si>
  <si>
    <t>20190607 10:55:34</t>
  </si>
  <si>
    <t>10:55:34</t>
  </si>
  <si>
    <t>20190607 10:55:36</t>
  </si>
  <si>
    <t>10:55:36</t>
  </si>
  <si>
    <t>20190607 10:55:38</t>
  </si>
  <si>
    <t>10:55:38</t>
  </si>
  <si>
    <t>20190607 10:55:40</t>
  </si>
  <si>
    <t>10:55:40</t>
  </si>
  <si>
    <t>20190607 10:55:42</t>
  </si>
  <si>
    <t>10:55:42</t>
  </si>
  <si>
    <t>20190607 10:55:44</t>
  </si>
  <si>
    <t>10:55:44</t>
  </si>
  <si>
    <t>20190607 10:55:46</t>
  </si>
  <si>
    <t>10:55:46</t>
  </si>
  <si>
    <t>20190607 10:55:48</t>
  </si>
  <si>
    <t>10:55:48</t>
  </si>
  <si>
    <t>20190607 10:55:50</t>
  </si>
  <si>
    <t>10:55:50</t>
  </si>
  <si>
    <t>20190607 10:55:52</t>
  </si>
  <si>
    <t>10:55:52</t>
  </si>
  <si>
    <t>20190607 10:55:54</t>
  </si>
  <si>
    <t>10:55:54</t>
  </si>
  <si>
    <t>20190607 10:55:56</t>
  </si>
  <si>
    <t>10:55:56</t>
  </si>
  <si>
    <t>20190607 10:55:58</t>
  </si>
  <si>
    <t>10:55:58</t>
  </si>
  <si>
    <t>20190607 10:56:00</t>
  </si>
  <si>
    <t>10:56:00</t>
  </si>
  <si>
    <t>20190607 10:56:02</t>
  </si>
  <si>
    <t>10:56:02</t>
  </si>
  <si>
    <t>20190607 10:56:04</t>
  </si>
  <si>
    <t>10:56:04</t>
  </si>
  <si>
    <t>20190607 10:56:06</t>
  </si>
  <si>
    <t>10:56:06</t>
  </si>
  <si>
    <t>20190607 10:56:08</t>
  </si>
  <si>
    <t>10:56:08</t>
  </si>
  <si>
    <t>20190607 10:56:10</t>
  </si>
  <si>
    <t>10:56:10</t>
  </si>
  <si>
    <t>20190607 10:56:12</t>
  </si>
  <si>
    <t>10:56:12</t>
  </si>
  <si>
    <t>20190607 10:56:14</t>
  </si>
  <si>
    <t>10:56:14</t>
  </si>
  <si>
    <t>20190607 10:56:16</t>
  </si>
  <si>
    <t>10:56:16</t>
  </si>
  <si>
    <t>20190607 10:56:18</t>
  </si>
  <si>
    <t>10:56:18</t>
  </si>
  <si>
    <t>20190607 10:56:20</t>
  </si>
  <si>
    <t>10:56:20</t>
  </si>
  <si>
    <t>20190607 10:56:22</t>
  </si>
  <si>
    <t>10:56:22</t>
  </si>
  <si>
    <t>20190607 10:56:24</t>
  </si>
  <si>
    <t>10:56:24</t>
  </si>
  <si>
    <t>20190607 10:56:26</t>
  </si>
  <si>
    <t>10:56:26</t>
  </si>
  <si>
    <t>20190607 10:56:28</t>
  </si>
  <si>
    <t>10:56:28</t>
  </si>
  <si>
    <t>20190607 10:56:30</t>
  </si>
  <si>
    <t>10:56:30</t>
  </si>
  <si>
    <t>20190607 10:56:32</t>
  </si>
  <si>
    <t>10:56:32</t>
  </si>
  <si>
    <t>20190607 10:56:34</t>
  </si>
  <si>
    <t>10:56:34</t>
  </si>
  <si>
    <t>20190607 10:56:36</t>
  </si>
  <si>
    <t>10:56:36</t>
  </si>
  <si>
    <t>20190607 10:56:38</t>
  </si>
  <si>
    <t>10:56:38</t>
  </si>
  <si>
    <t>20190607 10:56:40</t>
  </si>
  <si>
    <t>10:56:40</t>
  </si>
  <si>
    <t>20190607 10:56:42</t>
  </si>
  <si>
    <t>10:56:42</t>
  </si>
  <si>
    <t>20190607 10:56:44</t>
  </si>
  <si>
    <t>10:56:44</t>
  </si>
  <si>
    <t>20190607 10:56:46</t>
  </si>
  <si>
    <t>10:56:46</t>
  </si>
  <si>
    <t>20190607 10:56:48</t>
  </si>
  <si>
    <t>10:56:48</t>
  </si>
  <si>
    <t>20190607 10:56:50</t>
  </si>
  <si>
    <t>10:56:50</t>
  </si>
  <si>
    <t>20190607 10:56:52</t>
  </si>
  <si>
    <t>10:56:52</t>
  </si>
  <si>
    <t>20190607 10:56:54</t>
  </si>
  <si>
    <t>10:56:54</t>
  </si>
  <si>
    <t>20190607 10:56:56</t>
  </si>
  <si>
    <t>10:56:56</t>
  </si>
  <si>
    <t>20190607 10:56:58</t>
  </si>
  <si>
    <t>10:56:58</t>
  </si>
  <si>
    <t>20190607 10:57:00</t>
  </si>
  <si>
    <t>10:57:00</t>
  </si>
  <si>
    <t>20190607 10:57:02</t>
  </si>
  <si>
    <t>10:57:02</t>
  </si>
  <si>
    <t>20190607 10:57:04</t>
  </si>
  <si>
    <t>10:57:04</t>
  </si>
  <si>
    <t>20190607 10:57:06</t>
  </si>
  <si>
    <t>10:57:06</t>
  </si>
  <si>
    <t>20190607 10:57:08</t>
  </si>
  <si>
    <t>10:57:08</t>
  </si>
  <si>
    <t>20190607 10:57:10</t>
  </si>
  <si>
    <t>10:57:10</t>
  </si>
  <si>
    <t>20190607 10:57:12</t>
  </si>
  <si>
    <t>10:57:12</t>
  </si>
  <si>
    <t>20190607 10:57:14</t>
  </si>
  <si>
    <t>10:57:14</t>
  </si>
  <si>
    <t>20190607 10:57:16</t>
  </si>
  <si>
    <t>10:57:16</t>
  </si>
  <si>
    <t>20190607 10:57:18</t>
  </si>
  <si>
    <t>10:57:18</t>
  </si>
  <si>
    <t>20190607 10:57:20</t>
  </si>
  <si>
    <t>10:57:20</t>
  </si>
  <si>
    <t>20190607 10:57:22</t>
  </si>
  <si>
    <t>10:57:22</t>
  </si>
  <si>
    <t>20190607 10:57:24</t>
  </si>
  <si>
    <t>10:57:24</t>
  </si>
  <si>
    <t>20190607 10:57:26</t>
  </si>
  <si>
    <t>10:57:26</t>
  </si>
  <si>
    <t>20190607 10:57:28</t>
  </si>
  <si>
    <t>10:57:28</t>
  </si>
  <si>
    <t>20190607 10:57:30</t>
  </si>
  <si>
    <t>10:57:30</t>
  </si>
  <si>
    <t>20190607 10:57:32</t>
  </si>
  <si>
    <t>10:57:32</t>
  </si>
  <si>
    <t>20190607 10:57:34</t>
  </si>
  <si>
    <t>10:57:34</t>
  </si>
  <si>
    <t>20190607 10:57:36</t>
  </si>
  <si>
    <t>10:57:36</t>
  </si>
  <si>
    <t>20190607 10:57:38</t>
  </si>
  <si>
    <t>10:57:38</t>
  </si>
  <si>
    <t>20190607 10:57:40</t>
  </si>
  <si>
    <t>10:57:40</t>
  </si>
  <si>
    <t>20190607 10:57:42</t>
  </si>
  <si>
    <t>10:57:42</t>
  </si>
  <si>
    <t>20190607 10:57:44</t>
  </si>
  <si>
    <t>10:57:44</t>
  </si>
  <si>
    <t>20190607 10:57:46</t>
  </si>
  <si>
    <t>10:57:46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</si>
</sst>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EP346"/>
  <sheetViews>
    <sheetView tabSelected="1" workbookViewId="0"/>
  </sheetViews>
  <sheetFormatPr defaultRowHeight="15"/>
  <sheetData>
    <row r="2" spans="1:146">
      <c r="A2" t="s">
        <v>25</v>
      </c>
      <c r="B2" t="s">
        <v>26</v>
      </c>
      <c r="C2" t="s">
        <v>28</v>
      </c>
      <c r="D2" t="s">
        <v>29</v>
      </c>
    </row>
    <row r="3" spans="1:146">
      <c r="B3" t="s">
        <v>27</v>
      </c>
      <c r="C3">
        <v>21</v>
      </c>
      <c r="D3" t="s">
        <v>30</v>
      </c>
    </row>
    <row r="4" spans="1:146">
      <c r="A4" t="s">
        <v>31</v>
      </c>
      <c r="B4" t="s">
        <v>32</v>
      </c>
    </row>
    <row r="5" spans="1:146">
      <c r="B5">
        <v>2</v>
      </c>
    </row>
    <row r="6" spans="1:146">
      <c r="A6" t="s">
        <v>33</v>
      </c>
      <c r="B6" t="s">
        <v>34</v>
      </c>
      <c r="C6" t="s">
        <v>35</v>
      </c>
      <c r="D6" t="s">
        <v>36</v>
      </c>
      <c r="E6" t="s">
        <v>37</v>
      </c>
    </row>
    <row r="7" spans="1:146">
      <c r="B7">
        <v>0</v>
      </c>
      <c r="C7">
        <v>1</v>
      </c>
      <c r="D7">
        <v>0</v>
      </c>
      <c r="E7">
        <v>0</v>
      </c>
    </row>
    <row r="8" spans="1:146">
      <c r="A8" t="s">
        <v>38</v>
      </c>
      <c r="B8" t="s">
        <v>39</v>
      </c>
      <c r="C8" t="s">
        <v>41</v>
      </c>
      <c r="D8" t="s">
        <v>43</v>
      </c>
      <c r="E8" t="s">
        <v>44</v>
      </c>
      <c r="F8" t="s">
        <v>45</v>
      </c>
      <c r="G8" t="s">
        <v>46</v>
      </c>
      <c r="H8" t="s">
        <v>47</v>
      </c>
      <c r="I8" t="s">
        <v>48</v>
      </c>
      <c r="J8" t="s">
        <v>49</v>
      </c>
      <c r="K8" t="s">
        <v>50</v>
      </c>
      <c r="L8" t="s">
        <v>51</v>
      </c>
      <c r="M8" t="s">
        <v>52</v>
      </c>
      <c r="N8" t="s">
        <v>53</v>
      </c>
      <c r="O8" t="s">
        <v>54</v>
      </c>
      <c r="P8" t="s">
        <v>55</v>
      </c>
      <c r="Q8" t="s">
        <v>56</v>
      </c>
    </row>
    <row r="9" spans="1:146">
      <c r="B9" t="s">
        <v>40</v>
      </c>
      <c r="C9" t="s">
        <v>42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46">
      <c r="A10" t="s">
        <v>57</v>
      </c>
      <c r="B10" t="s">
        <v>58</v>
      </c>
      <c r="C10" t="s">
        <v>59</v>
      </c>
      <c r="D10" t="s">
        <v>60</v>
      </c>
      <c r="E10" t="s">
        <v>61</v>
      </c>
      <c r="F10" t="s">
        <v>62</v>
      </c>
    </row>
    <row r="11" spans="1:146">
      <c r="B11">
        <v>0</v>
      </c>
      <c r="C11">
        <v>0</v>
      </c>
      <c r="D11">
        <v>0</v>
      </c>
      <c r="E11">
        <v>0</v>
      </c>
      <c r="F11">
        <v>1</v>
      </c>
    </row>
    <row r="12" spans="1:146">
      <c r="A12" t="s">
        <v>63</v>
      </c>
      <c r="B12" t="s">
        <v>64</v>
      </c>
      <c r="C12" t="s">
        <v>65</v>
      </c>
      <c r="D12" t="s">
        <v>66</v>
      </c>
      <c r="E12" t="s">
        <v>67</v>
      </c>
      <c r="F12" t="s">
        <v>68</v>
      </c>
      <c r="G12" t="s">
        <v>70</v>
      </c>
      <c r="H12" t="s">
        <v>72</v>
      </c>
    </row>
    <row r="13" spans="1:146">
      <c r="B13">
        <v>-6276</v>
      </c>
      <c r="C13">
        <v>6.6</v>
      </c>
      <c r="D13">
        <v>1.709e-05</v>
      </c>
      <c r="E13">
        <v>3.11</v>
      </c>
      <c r="F13" t="s">
        <v>69</v>
      </c>
      <c r="G13" t="s">
        <v>71</v>
      </c>
      <c r="H13">
        <v>0</v>
      </c>
    </row>
    <row r="14" spans="1:146">
      <c r="A14" t="s">
        <v>73</v>
      </c>
      <c r="B14" t="s">
        <v>73</v>
      </c>
      <c r="C14" t="s">
        <v>73</v>
      </c>
      <c r="D14" t="s">
        <v>73</v>
      </c>
      <c r="E14" t="s">
        <v>73</v>
      </c>
      <c r="F14" t="s">
        <v>74</v>
      </c>
      <c r="G14" t="s">
        <v>74</v>
      </c>
      <c r="H14" t="s">
        <v>75</v>
      </c>
      <c r="I14" t="s">
        <v>75</v>
      </c>
      <c r="J14" t="s">
        <v>75</v>
      </c>
      <c r="K14" t="s">
        <v>75</v>
      </c>
      <c r="L14" t="s">
        <v>75</v>
      </c>
      <c r="M14" t="s">
        <v>75</v>
      </c>
      <c r="N14" t="s">
        <v>75</v>
      </c>
      <c r="O14" t="s">
        <v>75</v>
      </c>
      <c r="P14" t="s">
        <v>75</v>
      </c>
      <c r="Q14" t="s">
        <v>75</v>
      </c>
      <c r="R14" t="s">
        <v>75</v>
      </c>
      <c r="S14" t="s">
        <v>75</v>
      </c>
      <c r="T14" t="s">
        <v>75</v>
      </c>
      <c r="U14" t="s">
        <v>75</v>
      </c>
      <c r="V14" t="s">
        <v>75</v>
      </c>
      <c r="W14" t="s">
        <v>75</v>
      </c>
      <c r="X14" t="s">
        <v>75</v>
      </c>
      <c r="Y14" t="s">
        <v>75</v>
      </c>
      <c r="Z14" t="s">
        <v>75</v>
      </c>
      <c r="AA14" t="s">
        <v>75</v>
      </c>
      <c r="AB14" t="s">
        <v>75</v>
      </c>
      <c r="AC14" t="s">
        <v>75</v>
      </c>
      <c r="AD14" t="s">
        <v>75</v>
      </c>
      <c r="AE14" t="s">
        <v>75</v>
      </c>
      <c r="AF14" t="s">
        <v>75</v>
      </c>
      <c r="AG14" t="s">
        <v>75</v>
      </c>
      <c r="AH14" t="s">
        <v>76</v>
      </c>
      <c r="AI14" t="s">
        <v>76</v>
      </c>
      <c r="AJ14" t="s">
        <v>76</v>
      </c>
      <c r="AK14" t="s">
        <v>76</v>
      </c>
      <c r="AL14" t="s">
        <v>76</v>
      </c>
      <c r="AM14" t="s">
        <v>77</v>
      </c>
      <c r="AN14" t="s">
        <v>77</v>
      </c>
      <c r="AO14" t="s">
        <v>77</v>
      </c>
      <c r="AP14" t="s">
        <v>77</v>
      </c>
      <c r="AQ14" t="s">
        <v>31</v>
      </c>
      <c r="AR14" t="s">
        <v>31</v>
      </c>
      <c r="AS14" t="s">
        <v>31</v>
      </c>
      <c r="AT14" t="s">
        <v>78</v>
      </c>
      <c r="AU14" t="s">
        <v>78</v>
      </c>
      <c r="AV14" t="s">
        <v>78</v>
      </c>
      <c r="AW14" t="s">
        <v>78</v>
      </c>
      <c r="AX14" t="s">
        <v>78</v>
      </c>
      <c r="AY14" t="s">
        <v>78</v>
      </c>
      <c r="AZ14" t="s">
        <v>78</v>
      </c>
      <c r="BA14" t="s">
        <v>78</v>
      </c>
      <c r="BB14" t="s">
        <v>78</v>
      </c>
      <c r="BC14" t="s">
        <v>78</v>
      </c>
      <c r="BD14" t="s">
        <v>78</v>
      </c>
      <c r="BE14" t="s">
        <v>78</v>
      </c>
      <c r="BF14" t="s">
        <v>78</v>
      </c>
      <c r="BG14" t="s">
        <v>78</v>
      </c>
      <c r="BH14" t="s">
        <v>78</v>
      </c>
      <c r="BI14" t="s">
        <v>78</v>
      </c>
      <c r="BJ14" t="s">
        <v>79</v>
      </c>
      <c r="BK14" t="s">
        <v>79</v>
      </c>
      <c r="BL14" t="s">
        <v>79</v>
      </c>
      <c r="BM14" t="s">
        <v>79</v>
      </c>
      <c r="BN14" t="s">
        <v>79</v>
      </c>
      <c r="BO14" t="s">
        <v>79</v>
      </c>
      <c r="BP14" t="s">
        <v>79</v>
      </c>
      <c r="BQ14" t="s">
        <v>79</v>
      </c>
      <c r="BR14" t="s">
        <v>79</v>
      </c>
      <c r="BS14" t="s">
        <v>79</v>
      </c>
      <c r="BT14" t="s">
        <v>79</v>
      </c>
      <c r="BU14" t="s">
        <v>79</v>
      </c>
      <c r="BV14" t="s">
        <v>79</v>
      </c>
      <c r="BW14" t="s">
        <v>79</v>
      </c>
      <c r="BX14" t="s">
        <v>79</v>
      </c>
      <c r="BY14" t="s">
        <v>79</v>
      </c>
      <c r="BZ14" t="s">
        <v>79</v>
      </c>
      <c r="CA14" t="s">
        <v>80</v>
      </c>
      <c r="CB14" t="s">
        <v>80</v>
      </c>
      <c r="CC14" t="s">
        <v>80</v>
      </c>
      <c r="CD14" t="s">
        <v>80</v>
      </c>
      <c r="CE14" t="s">
        <v>80</v>
      </c>
      <c r="CF14" t="s">
        <v>81</v>
      </c>
      <c r="CG14" t="s">
        <v>81</v>
      </c>
      <c r="CH14" t="s">
        <v>81</v>
      </c>
      <c r="CI14" t="s">
        <v>81</v>
      </c>
      <c r="CJ14" t="s">
        <v>81</v>
      </c>
      <c r="CK14" t="s">
        <v>81</v>
      </c>
      <c r="CL14" t="s">
        <v>81</v>
      </c>
      <c r="CM14" t="s">
        <v>81</v>
      </c>
      <c r="CN14" t="s">
        <v>81</v>
      </c>
      <c r="CO14" t="s">
        <v>82</v>
      </c>
      <c r="CP14" t="s">
        <v>82</v>
      </c>
      <c r="CQ14" t="s">
        <v>82</v>
      </c>
      <c r="CR14" t="s">
        <v>82</v>
      </c>
      <c r="CS14" t="s">
        <v>82</v>
      </c>
      <c r="CT14" t="s">
        <v>82</v>
      </c>
      <c r="CU14" t="s">
        <v>82</v>
      </c>
      <c r="CV14" t="s">
        <v>82</v>
      </c>
      <c r="CW14" t="s">
        <v>82</v>
      </c>
      <c r="CX14" t="s">
        <v>82</v>
      </c>
      <c r="CY14" t="s">
        <v>82</v>
      </c>
      <c r="CZ14" t="s">
        <v>82</v>
      </c>
      <c r="DA14" t="s">
        <v>82</v>
      </c>
      <c r="DB14" t="s">
        <v>82</v>
      </c>
      <c r="DC14" t="s">
        <v>82</v>
      </c>
      <c r="DD14" t="s">
        <v>83</v>
      </c>
      <c r="DE14" t="s">
        <v>83</v>
      </c>
      <c r="DF14" t="s">
        <v>83</v>
      </c>
      <c r="DG14" t="s">
        <v>83</v>
      </c>
      <c r="DH14" t="s">
        <v>83</v>
      </c>
      <c r="DI14" t="s">
        <v>83</v>
      </c>
      <c r="DJ14" t="s">
        <v>83</v>
      </c>
      <c r="DK14" t="s">
        <v>83</v>
      </c>
      <c r="DL14" t="s">
        <v>83</v>
      </c>
      <c r="DM14" t="s">
        <v>83</v>
      </c>
      <c r="DN14" t="s">
        <v>83</v>
      </c>
      <c r="DO14" t="s">
        <v>83</v>
      </c>
      <c r="DP14" t="s">
        <v>83</v>
      </c>
      <c r="DQ14" t="s">
        <v>83</v>
      </c>
      <c r="DR14" t="s">
        <v>83</v>
      </c>
      <c r="DS14" t="s">
        <v>83</v>
      </c>
      <c r="DT14" t="s">
        <v>83</v>
      </c>
      <c r="DU14" t="s">
        <v>83</v>
      </c>
      <c r="DV14" t="s">
        <v>83</v>
      </c>
      <c r="DW14" t="s">
        <v>84</v>
      </c>
      <c r="DX14" t="s">
        <v>84</v>
      </c>
      <c r="DY14" t="s">
        <v>84</v>
      </c>
      <c r="DZ14" t="s">
        <v>84</v>
      </c>
      <c r="EA14" t="s">
        <v>84</v>
      </c>
      <c r="EB14" t="s">
        <v>84</v>
      </c>
      <c r="EC14" t="s">
        <v>84</v>
      </c>
      <c r="ED14" t="s">
        <v>84</v>
      </c>
      <c r="EE14" t="s">
        <v>84</v>
      </c>
      <c r="EF14" t="s">
        <v>84</v>
      </c>
      <c r="EG14" t="s">
        <v>84</v>
      </c>
      <c r="EH14" t="s">
        <v>84</v>
      </c>
      <c r="EI14" t="s">
        <v>84</v>
      </c>
      <c r="EJ14" t="s">
        <v>84</v>
      </c>
      <c r="EK14" t="s">
        <v>84</v>
      </c>
      <c r="EL14" t="s">
        <v>84</v>
      </c>
      <c r="EM14" t="s">
        <v>84</v>
      </c>
      <c r="EN14" t="s">
        <v>84</v>
      </c>
      <c r="EO14" t="s">
        <v>84</v>
      </c>
      <c r="EP14" t="s">
        <v>84</v>
      </c>
    </row>
    <row r="15" spans="1:146">
      <c r="A15" t="s">
        <v>85</v>
      </c>
      <c r="B15" t="s">
        <v>86</v>
      </c>
      <c r="C15" t="s">
        <v>87</v>
      </c>
      <c r="D15" t="s">
        <v>88</v>
      </c>
      <c r="E15" t="s">
        <v>89</v>
      </c>
      <c r="F15" t="s">
        <v>90</v>
      </c>
      <c r="G15" t="s">
        <v>91</v>
      </c>
      <c r="H15" t="s">
        <v>92</v>
      </c>
      <c r="I15" t="s">
        <v>93</v>
      </c>
      <c r="J15" t="s">
        <v>94</v>
      </c>
      <c r="K15" t="s">
        <v>95</v>
      </c>
      <c r="L15" t="s">
        <v>96</v>
      </c>
      <c r="M15" t="s">
        <v>97</v>
      </c>
      <c r="N15" t="s">
        <v>98</v>
      </c>
      <c r="O15" t="s">
        <v>99</v>
      </c>
      <c r="P15" t="s">
        <v>100</v>
      </c>
      <c r="Q15" t="s">
        <v>101</v>
      </c>
      <c r="R15" t="s">
        <v>102</v>
      </c>
      <c r="S15" t="s">
        <v>103</v>
      </c>
      <c r="T15" t="s">
        <v>104</v>
      </c>
      <c r="U15" t="s">
        <v>105</v>
      </c>
      <c r="V15" t="s">
        <v>106</v>
      </c>
      <c r="W15" t="s">
        <v>107</v>
      </c>
      <c r="X15" t="s">
        <v>108</v>
      </c>
      <c r="Y15" t="s">
        <v>109</v>
      </c>
      <c r="Z15" t="s">
        <v>110</v>
      </c>
      <c r="AA15" t="s">
        <v>111</v>
      </c>
      <c r="AB15" t="s">
        <v>112</v>
      </c>
      <c r="AC15" t="s">
        <v>113</v>
      </c>
      <c r="AD15" t="s">
        <v>114</v>
      </c>
      <c r="AE15" t="s">
        <v>115</v>
      </c>
      <c r="AF15" t="s">
        <v>116</v>
      </c>
      <c r="AG15" t="s">
        <v>117</v>
      </c>
      <c r="AH15" t="s">
        <v>76</v>
      </c>
      <c r="AI15" t="s">
        <v>118</v>
      </c>
      <c r="AJ15" t="s">
        <v>119</v>
      </c>
      <c r="AK15" t="s">
        <v>120</v>
      </c>
      <c r="AL15" t="s">
        <v>121</v>
      </c>
      <c r="AM15" t="s">
        <v>122</v>
      </c>
      <c r="AN15" t="s">
        <v>123</v>
      </c>
      <c r="AO15" t="s">
        <v>124</v>
      </c>
      <c r="AP15" t="s">
        <v>125</v>
      </c>
      <c r="AQ15" t="s">
        <v>126</v>
      </c>
      <c r="AR15" t="s">
        <v>127</v>
      </c>
      <c r="AS15" t="s">
        <v>128</v>
      </c>
      <c r="AT15" t="s">
        <v>92</v>
      </c>
      <c r="AU15" t="s">
        <v>129</v>
      </c>
      <c r="AV15" t="s">
        <v>130</v>
      </c>
      <c r="AW15" t="s">
        <v>131</v>
      </c>
      <c r="AX15" t="s">
        <v>132</v>
      </c>
      <c r="AY15" t="s">
        <v>133</v>
      </c>
      <c r="AZ15" t="s">
        <v>134</v>
      </c>
      <c r="BA15" t="s">
        <v>135</v>
      </c>
      <c r="BB15" t="s">
        <v>136</v>
      </c>
      <c r="BC15" t="s">
        <v>137</v>
      </c>
      <c r="BD15" t="s">
        <v>138</v>
      </c>
      <c r="BE15" t="s">
        <v>139</v>
      </c>
      <c r="BF15" t="s">
        <v>140</v>
      </c>
      <c r="BG15" t="s">
        <v>141</v>
      </c>
      <c r="BH15" t="s">
        <v>142</v>
      </c>
      <c r="BI15" t="s">
        <v>143</v>
      </c>
      <c r="BJ15" t="s">
        <v>144</v>
      </c>
      <c r="BK15" t="s">
        <v>145</v>
      </c>
      <c r="BL15" t="s">
        <v>146</v>
      </c>
      <c r="BM15" t="s">
        <v>147</v>
      </c>
      <c r="BN15" t="s">
        <v>148</v>
      </c>
      <c r="BO15" t="s">
        <v>149</v>
      </c>
      <c r="BP15" t="s">
        <v>150</v>
      </c>
      <c r="BQ15" t="s">
        <v>151</v>
      </c>
      <c r="BR15" t="s">
        <v>152</v>
      </c>
      <c r="BS15" t="s">
        <v>153</v>
      </c>
      <c r="BT15" t="s">
        <v>154</v>
      </c>
      <c r="BU15" t="s">
        <v>155</v>
      </c>
      <c r="BV15" t="s">
        <v>156</v>
      </c>
      <c r="BW15" t="s">
        <v>157</v>
      </c>
      <c r="BX15" t="s">
        <v>158</v>
      </c>
      <c r="BY15" t="s">
        <v>159</v>
      </c>
      <c r="BZ15" t="s">
        <v>160</v>
      </c>
      <c r="CA15" t="s">
        <v>161</v>
      </c>
      <c r="CB15" t="s">
        <v>162</v>
      </c>
      <c r="CC15" t="s">
        <v>163</v>
      </c>
      <c r="CD15" t="s">
        <v>164</v>
      </c>
      <c r="CE15" t="s">
        <v>165</v>
      </c>
      <c r="CF15" t="s">
        <v>86</v>
      </c>
      <c r="CG15" t="s">
        <v>89</v>
      </c>
      <c r="CH15" t="s">
        <v>166</v>
      </c>
      <c r="CI15" t="s">
        <v>167</v>
      </c>
      <c r="CJ15" t="s">
        <v>168</v>
      </c>
      <c r="CK15" t="s">
        <v>169</v>
      </c>
      <c r="CL15" t="s">
        <v>170</v>
      </c>
      <c r="CM15" t="s">
        <v>171</v>
      </c>
      <c r="CN15" t="s">
        <v>172</v>
      </c>
      <c r="CO15" t="s">
        <v>173</v>
      </c>
      <c r="CP15" t="s">
        <v>174</v>
      </c>
      <c r="CQ15" t="s">
        <v>175</v>
      </c>
      <c r="CR15" t="s">
        <v>176</v>
      </c>
      <c r="CS15" t="s">
        <v>177</v>
      </c>
      <c r="CT15" t="s">
        <v>178</v>
      </c>
      <c r="CU15" t="s">
        <v>179</v>
      </c>
      <c r="CV15" t="s">
        <v>180</v>
      </c>
      <c r="CW15" t="s">
        <v>181</v>
      </c>
      <c r="CX15" t="s">
        <v>182</v>
      </c>
      <c r="CY15" t="s">
        <v>183</v>
      </c>
      <c r="CZ15" t="s">
        <v>184</v>
      </c>
      <c r="DA15" t="s">
        <v>185</v>
      </c>
      <c r="DB15" t="s">
        <v>186</v>
      </c>
      <c r="DC15" t="s">
        <v>187</v>
      </c>
      <c r="DD15" t="s">
        <v>188</v>
      </c>
      <c r="DE15" t="s">
        <v>189</v>
      </c>
      <c r="DF15" t="s">
        <v>190</v>
      </c>
      <c r="DG15" t="s">
        <v>191</v>
      </c>
      <c r="DH15" t="s">
        <v>192</v>
      </c>
      <c r="DI15" t="s">
        <v>193</v>
      </c>
      <c r="DJ15" t="s">
        <v>194</v>
      </c>
      <c r="DK15" t="s">
        <v>195</v>
      </c>
      <c r="DL15" t="s">
        <v>196</v>
      </c>
      <c r="DM15" t="s">
        <v>197</v>
      </c>
      <c r="DN15" t="s">
        <v>198</v>
      </c>
      <c r="DO15" t="s">
        <v>199</v>
      </c>
      <c r="DP15" t="s">
        <v>200</v>
      </c>
      <c r="DQ15" t="s">
        <v>201</v>
      </c>
      <c r="DR15" t="s">
        <v>202</v>
      </c>
      <c r="DS15" t="s">
        <v>203</v>
      </c>
      <c r="DT15" t="s">
        <v>204</v>
      </c>
      <c r="DU15" t="s">
        <v>205</v>
      </c>
      <c r="DV15" t="s">
        <v>206</v>
      </c>
      <c r="DW15" t="s">
        <v>207</v>
      </c>
      <c r="DX15" t="s">
        <v>208</v>
      </c>
      <c r="DY15" t="s">
        <v>209</v>
      </c>
      <c r="DZ15" t="s">
        <v>210</v>
      </c>
      <c r="EA15" t="s">
        <v>211</v>
      </c>
      <c r="EB15" t="s">
        <v>212</v>
      </c>
      <c r="EC15" t="s">
        <v>213</v>
      </c>
      <c r="ED15" t="s">
        <v>214</v>
      </c>
      <c r="EE15" t="s">
        <v>215</v>
      </c>
      <c r="EF15" t="s">
        <v>216</v>
      </c>
      <c r="EG15" t="s">
        <v>217</v>
      </c>
      <c r="EH15" t="s">
        <v>218</v>
      </c>
      <c r="EI15" t="s">
        <v>219</v>
      </c>
      <c r="EJ15" t="s">
        <v>220</v>
      </c>
      <c r="EK15" t="s">
        <v>221</v>
      </c>
      <c r="EL15" t="s">
        <v>222</v>
      </c>
      <c r="EM15" t="s">
        <v>223</v>
      </c>
      <c r="EN15" t="s">
        <v>224</v>
      </c>
      <c r="EO15" t="s">
        <v>225</v>
      </c>
      <c r="EP15" t="s">
        <v>226</v>
      </c>
    </row>
    <row r="16" spans="1:146">
      <c r="B16" t="s">
        <v>227</v>
      </c>
      <c r="C16" t="s">
        <v>227</v>
      </c>
      <c r="H16" t="s">
        <v>227</v>
      </c>
      <c r="I16" t="s">
        <v>228</v>
      </c>
      <c r="J16" t="s">
        <v>229</v>
      </c>
      <c r="K16" t="s">
        <v>230</v>
      </c>
      <c r="L16" t="s">
        <v>230</v>
      </c>
      <c r="M16" t="s">
        <v>134</v>
      </c>
      <c r="N16" t="s">
        <v>134</v>
      </c>
      <c r="O16" t="s">
        <v>228</v>
      </c>
      <c r="P16" t="s">
        <v>228</v>
      </c>
      <c r="Q16" t="s">
        <v>228</v>
      </c>
      <c r="R16" t="s">
        <v>228</v>
      </c>
      <c r="S16" t="s">
        <v>231</v>
      </c>
      <c r="T16" t="s">
        <v>232</v>
      </c>
      <c r="U16" t="s">
        <v>232</v>
      </c>
      <c r="V16" t="s">
        <v>233</v>
      </c>
      <c r="W16" t="s">
        <v>234</v>
      </c>
      <c r="X16" t="s">
        <v>233</v>
      </c>
      <c r="Y16" t="s">
        <v>233</v>
      </c>
      <c r="Z16" t="s">
        <v>233</v>
      </c>
      <c r="AA16" t="s">
        <v>231</v>
      </c>
      <c r="AB16" t="s">
        <v>231</v>
      </c>
      <c r="AC16" t="s">
        <v>231</v>
      </c>
      <c r="AD16" t="s">
        <v>231</v>
      </c>
      <c r="AH16" t="s">
        <v>235</v>
      </c>
      <c r="AI16" t="s">
        <v>234</v>
      </c>
      <c r="AK16" t="s">
        <v>234</v>
      </c>
      <c r="AL16" t="s">
        <v>235</v>
      </c>
      <c r="AM16" t="s">
        <v>229</v>
      </c>
      <c r="AN16" t="s">
        <v>229</v>
      </c>
      <c r="AP16" t="s">
        <v>236</v>
      </c>
      <c r="AQ16" t="s">
        <v>237</v>
      </c>
      <c r="AT16" t="s">
        <v>227</v>
      </c>
      <c r="AU16" t="s">
        <v>230</v>
      </c>
      <c r="AV16" t="s">
        <v>230</v>
      </c>
      <c r="AW16" t="s">
        <v>238</v>
      </c>
      <c r="AX16" t="s">
        <v>238</v>
      </c>
      <c r="AY16" t="s">
        <v>235</v>
      </c>
      <c r="AZ16" t="s">
        <v>233</v>
      </c>
      <c r="BA16" t="s">
        <v>233</v>
      </c>
      <c r="BB16" t="s">
        <v>232</v>
      </c>
      <c r="BC16" t="s">
        <v>232</v>
      </c>
      <c r="BD16" t="s">
        <v>232</v>
      </c>
      <c r="BE16" t="s">
        <v>232</v>
      </c>
      <c r="BF16" t="s">
        <v>232</v>
      </c>
      <c r="BG16" t="s">
        <v>239</v>
      </c>
      <c r="BH16" t="s">
        <v>229</v>
      </c>
      <c r="BI16" t="s">
        <v>229</v>
      </c>
      <c r="BJ16" t="s">
        <v>229</v>
      </c>
      <c r="BO16" t="s">
        <v>229</v>
      </c>
      <c r="BR16" t="s">
        <v>232</v>
      </c>
      <c r="BS16" t="s">
        <v>232</v>
      </c>
      <c r="BT16" t="s">
        <v>232</v>
      </c>
      <c r="BU16" t="s">
        <v>232</v>
      </c>
      <c r="BV16" t="s">
        <v>232</v>
      </c>
      <c r="BW16" t="s">
        <v>229</v>
      </c>
      <c r="BX16" t="s">
        <v>229</v>
      </c>
      <c r="BY16" t="s">
        <v>229</v>
      </c>
      <c r="BZ16" t="s">
        <v>227</v>
      </c>
      <c r="CB16" t="s">
        <v>240</v>
      </c>
      <c r="CC16" t="s">
        <v>240</v>
      </c>
      <c r="CE16" t="s">
        <v>227</v>
      </c>
      <c r="CF16" t="s">
        <v>241</v>
      </c>
      <c r="CI16" t="s">
        <v>242</v>
      </c>
      <c r="CJ16" t="s">
        <v>243</v>
      </c>
      <c r="CK16" t="s">
        <v>242</v>
      </c>
      <c r="CL16" t="s">
        <v>243</v>
      </c>
      <c r="CM16" t="s">
        <v>234</v>
      </c>
      <c r="CN16" t="s">
        <v>234</v>
      </c>
      <c r="CO16" t="s">
        <v>230</v>
      </c>
      <c r="CP16" t="s">
        <v>244</v>
      </c>
      <c r="CQ16" t="s">
        <v>230</v>
      </c>
      <c r="CT16" t="s">
        <v>245</v>
      </c>
      <c r="CW16" t="s">
        <v>238</v>
      </c>
      <c r="CX16" t="s">
        <v>246</v>
      </c>
      <c r="CY16" t="s">
        <v>238</v>
      </c>
      <c r="DD16" t="s">
        <v>247</v>
      </c>
      <c r="DE16" t="s">
        <v>247</v>
      </c>
      <c r="DF16" t="s">
        <v>247</v>
      </c>
      <c r="DG16" t="s">
        <v>247</v>
      </c>
      <c r="DH16" t="s">
        <v>247</v>
      </c>
      <c r="DI16" t="s">
        <v>247</v>
      </c>
      <c r="DJ16" t="s">
        <v>247</v>
      </c>
      <c r="DK16" t="s">
        <v>247</v>
      </c>
      <c r="DL16" t="s">
        <v>247</v>
      </c>
      <c r="DM16" t="s">
        <v>247</v>
      </c>
      <c r="DN16" t="s">
        <v>247</v>
      </c>
      <c r="DO16" t="s">
        <v>247</v>
      </c>
      <c r="DV16" t="s">
        <v>247</v>
      </c>
      <c r="DW16" t="s">
        <v>234</v>
      </c>
      <c r="DX16" t="s">
        <v>234</v>
      </c>
      <c r="DY16" t="s">
        <v>242</v>
      </c>
      <c r="DZ16" t="s">
        <v>243</v>
      </c>
      <c r="EB16" t="s">
        <v>235</v>
      </c>
      <c r="EC16" t="s">
        <v>235</v>
      </c>
      <c r="ED16" t="s">
        <v>232</v>
      </c>
      <c r="EE16" t="s">
        <v>232</v>
      </c>
      <c r="EF16" t="s">
        <v>232</v>
      </c>
      <c r="EG16" t="s">
        <v>232</v>
      </c>
      <c r="EH16" t="s">
        <v>232</v>
      </c>
      <c r="EI16" t="s">
        <v>234</v>
      </c>
      <c r="EJ16" t="s">
        <v>234</v>
      </c>
      <c r="EK16" t="s">
        <v>234</v>
      </c>
      <c r="EL16" t="s">
        <v>232</v>
      </c>
      <c r="EM16" t="s">
        <v>230</v>
      </c>
      <c r="EN16" t="s">
        <v>238</v>
      </c>
      <c r="EO16" t="s">
        <v>234</v>
      </c>
      <c r="EP16" t="s">
        <v>234</v>
      </c>
    </row>
    <row r="17" spans="1:146">
      <c r="A17">
        <v>1</v>
      </c>
      <c r="B17">
        <v>1559929608</v>
      </c>
      <c r="C17">
        <v>0</v>
      </c>
      <c r="D17" t="s">
        <v>248</v>
      </c>
      <c r="E17" t="s">
        <v>249</v>
      </c>
      <c r="H17">
        <v>1559929600</v>
      </c>
      <c r="I17">
        <f>AY17*AJ17*(AW17-AX17)/(100*AQ17*(1000-AJ17*AW17))</f>
        <v>0</v>
      </c>
      <c r="J17">
        <f>AY17*AJ17*(AV17-AU17*(1000-AJ17*AX17)/(1000-AJ17*AW17))/(100*AQ17)</f>
        <v>0</v>
      </c>
      <c r="K17">
        <f>AU17 - IF(AJ17&gt;1, J17*AQ17*100.0/(AL17*BG17), 0)</f>
        <v>0</v>
      </c>
      <c r="L17">
        <f>((R17-I17/2)*K17-J17)/(R17+I17/2)</f>
        <v>0</v>
      </c>
      <c r="M17">
        <f>L17*(AZ17+BA17)/1000.0</f>
        <v>0</v>
      </c>
      <c r="N17">
        <f>(AU17 - IF(AJ17&gt;1, J17*AQ17*100.0/(AL17*BG17), 0))*(AZ17+BA17)/1000.0</f>
        <v>0</v>
      </c>
      <c r="O17">
        <f>2.0/((1/Q17-1/P17)+SIGN(Q17)*SQRT((1/Q17-1/P17)*(1/Q17-1/P17) + 4*AR17/((AR17+1)*(AR17+1))*(2*1/Q17*1/P17-1/P17*1/P17)))</f>
        <v>0</v>
      </c>
      <c r="P17">
        <f>AG17+AF17*AQ17+AE17*AQ17*AQ17</f>
        <v>0</v>
      </c>
      <c r="Q17">
        <f>I17*(1000-(1000*0.61365*exp(17.502*U17/(240.97+U17))/(AZ17+BA17)+AW17)/2)/(1000*0.61365*exp(17.502*U17/(240.97+U17))/(AZ17+BA17)-AW17)</f>
        <v>0</v>
      </c>
      <c r="R17">
        <f>1/((AR17+1)/(O17/1.6)+1/(P17/1.37)) + AR17/((AR17+1)/(O17/1.6) + AR17/(P17/1.37))</f>
        <v>0</v>
      </c>
      <c r="S17">
        <f>(AN17*AP17)</f>
        <v>0</v>
      </c>
      <c r="T17">
        <f>(BB17+(S17+2*0.95*5.67E-8*(((BB17+$B$7)+273)^4-(BB17+273)^4)-44100*I17)/(1.84*29.3*P17+8*0.95*5.67E-8*(BB17+273)^3))</f>
        <v>0</v>
      </c>
      <c r="U17">
        <f>($C$7*BC17+$D$7*BD17+$E$7*T17)</f>
        <v>0</v>
      </c>
      <c r="V17">
        <f>0.61365*exp(17.502*U17/(240.97+U17))</f>
        <v>0</v>
      </c>
      <c r="W17">
        <f>(X17/Y17*100)</f>
        <v>0</v>
      </c>
      <c r="X17">
        <f>AW17*(AZ17+BA17)/1000</f>
        <v>0</v>
      </c>
      <c r="Y17">
        <f>0.61365*exp(17.502*BB17/(240.97+BB17))</f>
        <v>0</v>
      </c>
      <c r="Z17">
        <f>(V17-AW17*(AZ17+BA17)/1000)</f>
        <v>0</v>
      </c>
      <c r="AA17">
        <f>(-I17*44100)</f>
        <v>0</v>
      </c>
      <c r="AB17">
        <f>2*29.3*P17*0.92*(BB17-U17)</f>
        <v>0</v>
      </c>
      <c r="AC17">
        <f>2*0.95*5.67E-8*(((BB17+$B$7)+273)^4-(U17+273)^4)</f>
        <v>0</v>
      </c>
      <c r="AD17">
        <f>S17+AC17+AA17+AB17</f>
        <v>0</v>
      </c>
      <c r="AE17">
        <v>-0.0417340988320062</v>
      </c>
      <c r="AF17">
        <v>0.0468501820467883</v>
      </c>
      <c r="AG17">
        <v>3.49168536267367</v>
      </c>
      <c r="AH17">
        <v>0</v>
      </c>
      <c r="AI17">
        <v>0</v>
      </c>
      <c r="AJ17">
        <f>IF(AH17*$H$13&gt;=AL17,1.0,(AL17/(AL17-AH17*$H$13)))</f>
        <v>0</v>
      </c>
      <c r="AK17">
        <f>(AJ17-1)*100</f>
        <v>0</v>
      </c>
      <c r="AL17">
        <f>MAX(0,($B$13+$C$13*BG17)/(1+$D$13*BG17)*AZ17/(BB17+273)*$E$13)</f>
        <v>0</v>
      </c>
      <c r="AM17">
        <f>$B$11*BH17+$C$11*BI17+$F$11*BJ17</f>
        <v>0</v>
      </c>
      <c r="AN17">
        <f>AM17*AO17</f>
        <v>0</v>
      </c>
      <c r="AO17">
        <f>($B$11*$D$9+$C$11*$D$9+$F$11*((BW17+BO17)/MAX(BW17+BO17+BX17, 0.1)*$I$9+BX17/MAX(BW17+BO17+BX17, 0.1)*$J$9))/($B$11+$C$11+$F$11)</f>
        <v>0</v>
      </c>
      <c r="AP17">
        <f>($B$11*$K$9+$C$11*$K$9+$F$11*((BW17+BO17)/MAX(BW17+BO17+BX17, 0.1)*$P$9+BX17/MAX(BW17+BO17+BX17, 0.1)*$Q$9))/($B$11+$C$11+$F$11)</f>
        <v>0</v>
      </c>
      <c r="AQ17">
        <v>6</v>
      </c>
      <c r="AR17">
        <v>0.5</v>
      </c>
      <c r="AS17" t="s">
        <v>250</v>
      </c>
      <c r="AT17">
        <v>1559929600</v>
      </c>
      <c r="AU17">
        <v>389.678806451613</v>
      </c>
      <c r="AV17">
        <v>399.993419354839</v>
      </c>
      <c r="AW17">
        <v>14.0004387096774</v>
      </c>
      <c r="AX17">
        <v>13.1133225806452</v>
      </c>
      <c r="AY17">
        <v>500.013548387097</v>
      </c>
      <c r="AZ17">
        <v>100.701419354839</v>
      </c>
      <c r="BA17">
        <v>0.199984806451613</v>
      </c>
      <c r="BB17">
        <v>19.9489548387097</v>
      </c>
      <c r="BC17">
        <v>20.293335483871</v>
      </c>
      <c r="BD17">
        <v>999.9</v>
      </c>
      <c r="BE17">
        <v>0</v>
      </c>
      <c r="BF17">
        <v>0</v>
      </c>
      <c r="BG17">
        <v>9994.27903225806</v>
      </c>
      <c r="BH17">
        <v>0</v>
      </c>
      <c r="BI17">
        <v>189.654032258065</v>
      </c>
      <c r="BJ17">
        <v>1500.00032258065</v>
      </c>
      <c r="BK17">
        <v>0.973000193548387</v>
      </c>
      <c r="BL17">
        <v>0.0270000258064516</v>
      </c>
      <c r="BM17">
        <v>0</v>
      </c>
      <c r="BN17">
        <v>2.36947419354839</v>
      </c>
      <c r="BO17">
        <v>0</v>
      </c>
      <c r="BP17">
        <v>19016.2225806452</v>
      </c>
      <c r="BQ17">
        <v>13122.0225806452</v>
      </c>
      <c r="BR17">
        <v>37.9593548387097</v>
      </c>
      <c r="BS17">
        <v>40.2276451612903</v>
      </c>
      <c r="BT17">
        <v>39.375</v>
      </c>
      <c r="BU17">
        <v>38.25</v>
      </c>
      <c r="BV17">
        <v>37.625</v>
      </c>
      <c r="BW17">
        <v>1459.50032258065</v>
      </c>
      <c r="BX17">
        <v>40.5</v>
      </c>
      <c r="BY17">
        <v>0</v>
      </c>
      <c r="BZ17">
        <v>1559929632.5</v>
      </c>
      <c r="CA17">
        <v>2.37226538461538</v>
      </c>
      <c r="CB17">
        <v>0.603976072789662</v>
      </c>
      <c r="CC17">
        <v>-998.010255348999</v>
      </c>
      <c r="CD17">
        <v>19007.2461538462</v>
      </c>
      <c r="CE17">
        <v>15</v>
      </c>
      <c r="CF17">
        <v>1559929575.5</v>
      </c>
      <c r="CG17" t="s">
        <v>251</v>
      </c>
      <c r="CH17">
        <v>12</v>
      </c>
      <c r="CI17">
        <v>2.609</v>
      </c>
      <c r="CJ17">
        <v>0.036</v>
      </c>
      <c r="CK17">
        <v>400</v>
      </c>
      <c r="CL17">
        <v>13</v>
      </c>
      <c r="CM17">
        <v>0.15</v>
      </c>
      <c r="CN17">
        <v>0.08</v>
      </c>
      <c r="CO17">
        <v>-10.3175658536585</v>
      </c>
      <c r="CP17">
        <v>-0.0916536585365864</v>
      </c>
      <c r="CQ17">
        <v>0.0286707347158966</v>
      </c>
      <c r="CR17">
        <v>1</v>
      </c>
      <c r="CS17">
        <v>2.33929117647059</v>
      </c>
      <c r="CT17">
        <v>0.134010099563632</v>
      </c>
      <c r="CU17">
        <v>0.240929802282797</v>
      </c>
      <c r="CV17">
        <v>1</v>
      </c>
      <c r="CW17">
        <v>0.881153048780488</v>
      </c>
      <c r="CX17">
        <v>0.120245184668995</v>
      </c>
      <c r="CY17">
        <v>0.0130311798334333</v>
      </c>
      <c r="CZ17">
        <v>0</v>
      </c>
      <c r="DA17">
        <v>2</v>
      </c>
      <c r="DB17">
        <v>3</v>
      </c>
      <c r="DC17" t="s">
        <v>252</v>
      </c>
      <c r="DD17">
        <v>1.85562</v>
      </c>
      <c r="DE17">
        <v>1.85364</v>
      </c>
      <c r="DF17">
        <v>1.85471</v>
      </c>
      <c r="DG17">
        <v>1.85913</v>
      </c>
      <c r="DH17">
        <v>1.85349</v>
      </c>
      <c r="DI17">
        <v>1.85788</v>
      </c>
      <c r="DJ17">
        <v>1.85501</v>
      </c>
      <c r="DK17">
        <v>1.8537</v>
      </c>
      <c r="DL17" t="s">
        <v>253</v>
      </c>
      <c r="DM17" t="s">
        <v>19</v>
      </c>
      <c r="DN17" t="s">
        <v>19</v>
      </c>
      <c r="DO17" t="s">
        <v>19</v>
      </c>
      <c r="DP17" t="s">
        <v>254</v>
      </c>
      <c r="DQ17" t="s">
        <v>255</v>
      </c>
      <c r="DR17" t="s">
        <v>256</v>
      </c>
      <c r="DS17" t="s">
        <v>256</v>
      </c>
      <c r="DT17" t="s">
        <v>256</v>
      </c>
      <c r="DU17" t="s">
        <v>256</v>
      </c>
      <c r="DV17">
        <v>0</v>
      </c>
      <c r="DW17">
        <v>100</v>
      </c>
      <c r="DX17">
        <v>100</v>
      </c>
      <c r="DY17">
        <v>2.609</v>
      </c>
      <c r="DZ17">
        <v>0.036</v>
      </c>
      <c r="EA17">
        <v>2</v>
      </c>
      <c r="EB17">
        <v>503.109</v>
      </c>
      <c r="EC17">
        <v>545.279</v>
      </c>
      <c r="ED17">
        <v>16.7924</v>
      </c>
      <c r="EE17">
        <v>19.0374</v>
      </c>
      <c r="EF17">
        <v>30.0002</v>
      </c>
      <c r="EG17">
        <v>18.847</v>
      </c>
      <c r="EH17">
        <v>18.8062</v>
      </c>
      <c r="EI17">
        <v>19.6593</v>
      </c>
      <c r="EJ17">
        <v>29.2225</v>
      </c>
      <c r="EK17">
        <v>61.8159</v>
      </c>
      <c r="EL17">
        <v>16.8076</v>
      </c>
      <c r="EM17">
        <v>400</v>
      </c>
      <c r="EN17">
        <v>12.9962</v>
      </c>
      <c r="EO17">
        <v>102.302</v>
      </c>
      <c r="EP17">
        <v>102.732</v>
      </c>
    </row>
    <row r="18" spans="1:146">
      <c r="A18">
        <v>2</v>
      </c>
      <c r="B18">
        <v>1559929610</v>
      </c>
      <c r="C18">
        <v>2</v>
      </c>
      <c r="D18" t="s">
        <v>257</v>
      </c>
      <c r="E18" t="s">
        <v>258</v>
      </c>
      <c r="H18">
        <v>1559929601.54839</v>
      </c>
      <c r="I18">
        <f>AY18*AJ18*(AW18-AX18)/(100*AQ18*(1000-AJ18*AW18))</f>
        <v>0</v>
      </c>
      <c r="J18">
        <f>AY18*AJ18*(AV18-AU18*(1000-AJ18*AX18)/(1000-AJ18*AW18))/(100*AQ18)</f>
        <v>0</v>
      </c>
      <c r="K18">
        <f>AU18 - IF(AJ18&gt;1, J18*AQ18*100.0/(AL18*BG18), 0)</f>
        <v>0</v>
      </c>
      <c r="L18">
        <f>((R18-I18/2)*K18-J18)/(R18+I18/2)</f>
        <v>0</v>
      </c>
      <c r="M18">
        <f>L18*(AZ18+BA18)/1000.0</f>
        <v>0</v>
      </c>
      <c r="N18">
        <f>(AU18 - IF(AJ18&gt;1, J18*AQ18*100.0/(AL18*BG18), 0))*(AZ18+BA18)/1000.0</f>
        <v>0</v>
      </c>
      <c r="O18">
        <f>2.0/((1/Q18-1/P18)+SIGN(Q18)*SQRT((1/Q18-1/P18)*(1/Q18-1/P18) + 4*AR18/((AR18+1)*(AR18+1))*(2*1/Q18*1/P18-1/P18*1/P18)))</f>
        <v>0</v>
      </c>
      <c r="P18">
        <f>AG18+AF18*AQ18+AE18*AQ18*AQ18</f>
        <v>0</v>
      </c>
      <c r="Q18">
        <f>I18*(1000-(1000*0.61365*exp(17.502*U18/(240.97+U18))/(AZ18+BA18)+AW18)/2)/(1000*0.61365*exp(17.502*U18/(240.97+U18))/(AZ18+BA18)-AW18)</f>
        <v>0</v>
      </c>
      <c r="R18">
        <f>1/((AR18+1)/(O18/1.6)+1/(P18/1.37)) + AR18/((AR18+1)/(O18/1.6) + AR18/(P18/1.37))</f>
        <v>0</v>
      </c>
      <c r="S18">
        <f>(AN18*AP18)</f>
        <v>0</v>
      </c>
      <c r="T18">
        <f>(BB18+(S18+2*0.95*5.67E-8*(((BB18+$B$7)+273)^4-(BB18+273)^4)-44100*I18)/(1.84*29.3*P18+8*0.95*5.67E-8*(BB18+273)^3))</f>
        <v>0</v>
      </c>
      <c r="U18">
        <f>($C$7*BC18+$D$7*BD18+$E$7*T18)</f>
        <v>0</v>
      </c>
      <c r="V18">
        <f>0.61365*exp(17.502*U18/(240.97+U18))</f>
        <v>0</v>
      </c>
      <c r="W18">
        <f>(X18/Y18*100)</f>
        <v>0</v>
      </c>
      <c r="X18">
        <f>AW18*(AZ18+BA18)/1000</f>
        <v>0</v>
      </c>
      <c r="Y18">
        <f>0.61365*exp(17.502*BB18/(240.97+BB18))</f>
        <v>0</v>
      </c>
      <c r="Z18">
        <f>(V18-AW18*(AZ18+BA18)/1000)</f>
        <v>0</v>
      </c>
      <c r="AA18">
        <f>(-I18*44100)</f>
        <v>0</v>
      </c>
      <c r="AB18">
        <f>2*29.3*P18*0.92*(BB18-U18)</f>
        <v>0</v>
      </c>
      <c r="AC18">
        <f>2*0.95*5.67E-8*(((BB18+$B$7)+273)^4-(U18+273)^4)</f>
        <v>0</v>
      </c>
      <c r="AD18">
        <f>S18+AC18+AA18+AB18</f>
        <v>0</v>
      </c>
      <c r="AE18">
        <v>-0.0417408006135902</v>
      </c>
      <c r="AF18">
        <v>0.0468577053837246</v>
      </c>
      <c r="AG18">
        <v>3.49212836767169</v>
      </c>
      <c r="AH18">
        <v>0</v>
      </c>
      <c r="AI18">
        <v>0</v>
      </c>
      <c r="AJ18">
        <f>IF(AH18*$H$13&gt;=AL18,1.0,(AL18/(AL18-AH18*$H$13)))</f>
        <v>0</v>
      </c>
      <c r="AK18">
        <f>(AJ18-1)*100</f>
        <v>0</v>
      </c>
      <c r="AL18">
        <f>MAX(0,($B$13+$C$13*BG18)/(1+$D$13*BG18)*AZ18/(BB18+273)*$E$13)</f>
        <v>0</v>
      </c>
      <c r="AM18">
        <f>$B$11*BH18+$C$11*BI18+$F$11*BJ18</f>
        <v>0</v>
      </c>
      <c r="AN18">
        <f>AM18*AO18</f>
        <v>0</v>
      </c>
      <c r="AO18">
        <f>($B$11*$D$9+$C$11*$D$9+$F$11*((BW18+BO18)/MAX(BW18+BO18+BX18, 0.1)*$I$9+BX18/MAX(BW18+BO18+BX18, 0.1)*$J$9))/($B$11+$C$11+$F$11)</f>
        <v>0</v>
      </c>
      <c r="AP18">
        <f>($B$11*$K$9+$C$11*$K$9+$F$11*((BW18+BO18)/MAX(BW18+BO18+BX18, 0.1)*$P$9+BX18/MAX(BW18+BO18+BX18, 0.1)*$Q$9))/($B$11+$C$11+$F$11)</f>
        <v>0</v>
      </c>
      <c r="AQ18">
        <v>6</v>
      </c>
      <c r="AR18">
        <v>0.5</v>
      </c>
      <c r="AS18" t="s">
        <v>250</v>
      </c>
      <c r="AT18">
        <v>1559929601.54839</v>
      </c>
      <c r="AU18">
        <v>389.683225806452</v>
      </c>
      <c r="AV18">
        <v>399.99464516129</v>
      </c>
      <c r="AW18">
        <v>14.0028806451613</v>
      </c>
      <c r="AX18">
        <v>13.1095516129032</v>
      </c>
      <c r="AY18">
        <v>500.012774193548</v>
      </c>
      <c r="AZ18">
        <v>100.701322580645</v>
      </c>
      <c r="BA18">
        <v>0.199975193548387</v>
      </c>
      <c r="BB18">
        <v>19.9483516129032</v>
      </c>
      <c r="BC18">
        <v>20.29</v>
      </c>
      <c r="BD18">
        <v>999.9</v>
      </c>
      <c r="BE18">
        <v>0</v>
      </c>
      <c r="BF18">
        <v>0</v>
      </c>
      <c r="BG18">
        <v>9995.8935483871</v>
      </c>
      <c r="BH18">
        <v>0</v>
      </c>
      <c r="BI18">
        <v>189.301096774194</v>
      </c>
      <c r="BJ18">
        <v>1500.01741935484</v>
      </c>
      <c r="BK18">
        <v>0.973000516129032</v>
      </c>
      <c r="BL18">
        <v>0.026999735483871</v>
      </c>
      <c r="BM18">
        <v>0</v>
      </c>
      <c r="BN18">
        <v>2.3520935483871</v>
      </c>
      <c r="BO18">
        <v>0</v>
      </c>
      <c r="BP18">
        <v>18992.3516129032</v>
      </c>
      <c r="BQ18">
        <v>13122.1677419355</v>
      </c>
      <c r="BR18">
        <v>37.9573225806451</v>
      </c>
      <c r="BS18">
        <v>40.2256129032258</v>
      </c>
      <c r="BT18">
        <v>39.375</v>
      </c>
      <c r="BU18">
        <v>38.25</v>
      </c>
      <c r="BV18">
        <v>37.625</v>
      </c>
      <c r="BW18">
        <v>1459.51741935484</v>
      </c>
      <c r="BX18">
        <v>40.5</v>
      </c>
      <c r="BY18">
        <v>0</v>
      </c>
      <c r="BZ18">
        <v>1559929634.3</v>
      </c>
      <c r="CA18">
        <v>2.38015</v>
      </c>
      <c r="CB18">
        <v>-0.0189435891375232</v>
      </c>
      <c r="CC18">
        <v>-985.781197587152</v>
      </c>
      <c r="CD18">
        <v>18978.4115384615</v>
      </c>
      <c r="CE18">
        <v>15</v>
      </c>
      <c r="CF18">
        <v>1559929575.5</v>
      </c>
      <c r="CG18" t="s">
        <v>251</v>
      </c>
      <c r="CH18">
        <v>12</v>
      </c>
      <c r="CI18">
        <v>2.609</v>
      </c>
      <c r="CJ18">
        <v>0.036</v>
      </c>
      <c r="CK18">
        <v>400</v>
      </c>
      <c r="CL18">
        <v>13</v>
      </c>
      <c r="CM18">
        <v>0.15</v>
      </c>
      <c r="CN18">
        <v>0.08</v>
      </c>
      <c r="CO18">
        <v>-10.3138414634146</v>
      </c>
      <c r="CP18">
        <v>-0.0582188153310572</v>
      </c>
      <c r="CQ18">
        <v>0.0294680064262323</v>
      </c>
      <c r="CR18">
        <v>1</v>
      </c>
      <c r="CS18">
        <v>2.34620294117647</v>
      </c>
      <c r="CT18">
        <v>0.318871416050518</v>
      </c>
      <c r="CU18">
        <v>0.253855610286049</v>
      </c>
      <c r="CV18">
        <v>1</v>
      </c>
      <c r="CW18">
        <v>0.887671926829268</v>
      </c>
      <c r="CX18">
        <v>0.171387637630664</v>
      </c>
      <c r="CY18">
        <v>0.0190975246338626</v>
      </c>
      <c r="CZ18">
        <v>0</v>
      </c>
      <c r="DA18">
        <v>2</v>
      </c>
      <c r="DB18">
        <v>3</v>
      </c>
      <c r="DC18" t="s">
        <v>252</v>
      </c>
      <c r="DD18">
        <v>1.85562</v>
      </c>
      <c r="DE18">
        <v>1.85364</v>
      </c>
      <c r="DF18">
        <v>1.85471</v>
      </c>
      <c r="DG18">
        <v>1.85913</v>
      </c>
      <c r="DH18">
        <v>1.85349</v>
      </c>
      <c r="DI18">
        <v>1.8579</v>
      </c>
      <c r="DJ18">
        <v>1.85501</v>
      </c>
      <c r="DK18">
        <v>1.85371</v>
      </c>
      <c r="DL18" t="s">
        <v>253</v>
      </c>
      <c r="DM18" t="s">
        <v>19</v>
      </c>
      <c r="DN18" t="s">
        <v>19</v>
      </c>
      <c r="DO18" t="s">
        <v>19</v>
      </c>
      <c r="DP18" t="s">
        <v>254</v>
      </c>
      <c r="DQ18" t="s">
        <v>255</v>
      </c>
      <c r="DR18" t="s">
        <v>256</v>
      </c>
      <c r="DS18" t="s">
        <v>256</v>
      </c>
      <c r="DT18" t="s">
        <v>256</v>
      </c>
      <c r="DU18" t="s">
        <v>256</v>
      </c>
      <c r="DV18">
        <v>0</v>
      </c>
      <c r="DW18">
        <v>100</v>
      </c>
      <c r="DX18">
        <v>100</v>
      </c>
      <c r="DY18">
        <v>2.609</v>
      </c>
      <c r="DZ18">
        <v>0.036</v>
      </c>
      <c r="EA18">
        <v>2</v>
      </c>
      <c r="EB18">
        <v>503.307</v>
      </c>
      <c r="EC18">
        <v>545.349</v>
      </c>
      <c r="ED18">
        <v>16.8098</v>
      </c>
      <c r="EE18">
        <v>19.0386</v>
      </c>
      <c r="EF18">
        <v>30.0001</v>
      </c>
      <c r="EG18">
        <v>18.8486</v>
      </c>
      <c r="EH18">
        <v>18.8077</v>
      </c>
      <c r="EI18">
        <v>19.6588</v>
      </c>
      <c r="EJ18">
        <v>29.2225</v>
      </c>
      <c r="EK18">
        <v>61.8159</v>
      </c>
      <c r="EL18">
        <v>16.842</v>
      </c>
      <c r="EM18">
        <v>400</v>
      </c>
      <c r="EN18">
        <v>12.9886</v>
      </c>
      <c r="EO18">
        <v>102.301</v>
      </c>
      <c r="EP18">
        <v>102.731</v>
      </c>
    </row>
    <row r="19" spans="1:146">
      <c r="A19">
        <v>3</v>
      </c>
      <c r="B19">
        <v>1559929612</v>
      </c>
      <c r="C19">
        <v>4</v>
      </c>
      <c r="D19" t="s">
        <v>259</v>
      </c>
      <c r="E19" t="s">
        <v>260</v>
      </c>
      <c r="H19">
        <v>1559929603.14516</v>
      </c>
      <c r="I19">
        <f>AY19*AJ19*(AW19-AX19)/(100*AQ19*(1000-AJ19*AW19))</f>
        <v>0</v>
      </c>
      <c r="J19">
        <f>AY19*AJ19*(AV19-AU19*(1000-AJ19*AX19)/(1000-AJ19*AW19))/(100*AQ19)</f>
        <v>0</v>
      </c>
      <c r="K19">
        <f>AU19 - IF(AJ19&gt;1, J19*AQ19*100.0/(AL19*BG19), 0)</f>
        <v>0</v>
      </c>
      <c r="L19">
        <f>((R19-I19/2)*K19-J19)/(R19+I19/2)</f>
        <v>0</v>
      </c>
      <c r="M19">
        <f>L19*(AZ19+BA19)/1000.0</f>
        <v>0</v>
      </c>
      <c r="N19">
        <f>(AU19 - IF(AJ19&gt;1, J19*AQ19*100.0/(AL19*BG19), 0))*(AZ19+BA19)/1000.0</f>
        <v>0</v>
      </c>
      <c r="O19">
        <f>2.0/((1/Q19-1/P19)+SIGN(Q19)*SQRT((1/Q19-1/P19)*(1/Q19-1/P19) + 4*AR19/((AR19+1)*(AR19+1))*(2*1/Q19*1/P19-1/P19*1/P19)))</f>
        <v>0</v>
      </c>
      <c r="P19">
        <f>AG19+AF19*AQ19+AE19*AQ19*AQ19</f>
        <v>0</v>
      </c>
      <c r="Q19">
        <f>I19*(1000-(1000*0.61365*exp(17.502*U19/(240.97+U19))/(AZ19+BA19)+AW19)/2)/(1000*0.61365*exp(17.502*U19/(240.97+U19))/(AZ19+BA19)-AW19)</f>
        <v>0</v>
      </c>
      <c r="R19">
        <f>1/((AR19+1)/(O19/1.6)+1/(P19/1.37)) + AR19/((AR19+1)/(O19/1.6) + AR19/(P19/1.37))</f>
        <v>0</v>
      </c>
      <c r="S19">
        <f>(AN19*AP19)</f>
        <v>0</v>
      </c>
      <c r="T19">
        <f>(BB19+(S19+2*0.95*5.67E-8*(((BB19+$B$7)+273)^4-(BB19+273)^4)-44100*I19)/(1.84*29.3*P19+8*0.95*5.67E-8*(BB19+273)^3))</f>
        <v>0</v>
      </c>
      <c r="U19">
        <f>($C$7*BC19+$D$7*BD19+$E$7*T19)</f>
        <v>0</v>
      </c>
      <c r="V19">
        <f>0.61365*exp(17.502*U19/(240.97+U19))</f>
        <v>0</v>
      </c>
      <c r="W19">
        <f>(X19/Y19*100)</f>
        <v>0</v>
      </c>
      <c r="X19">
        <f>AW19*(AZ19+BA19)/1000</f>
        <v>0</v>
      </c>
      <c r="Y19">
        <f>0.61365*exp(17.502*BB19/(240.97+BB19))</f>
        <v>0</v>
      </c>
      <c r="Z19">
        <f>(V19-AW19*(AZ19+BA19)/1000)</f>
        <v>0</v>
      </c>
      <c r="AA19">
        <f>(-I19*44100)</f>
        <v>0</v>
      </c>
      <c r="AB19">
        <f>2*29.3*P19*0.92*(BB19-U19)</f>
        <v>0</v>
      </c>
      <c r="AC19">
        <f>2*0.95*5.67E-8*(((BB19+$B$7)+273)^4-(U19+273)^4)</f>
        <v>0</v>
      </c>
      <c r="AD19">
        <f>S19+AC19+AA19+AB19</f>
        <v>0</v>
      </c>
      <c r="AE19">
        <v>-0.0417432995523287</v>
      </c>
      <c r="AF19">
        <v>0.0468605106613776</v>
      </c>
      <c r="AG19">
        <v>3.49229354757467</v>
      </c>
      <c r="AH19">
        <v>0</v>
      </c>
      <c r="AI19">
        <v>0</v>
      </c>
      <c r="AJ19">
        <f>IF(AH19*$H$13&gt;=AL19,1.0,(AL19/(AL19-AH19*$H$13)))</f>
        <v>0</v>
      </c>
      <c r="AK19">
        <f>(AJ19-1)*100</f>
        <v>0</v>
      </c>
      <c r="AL19">
        <f>MAX(0,($B$13+$C$13*BG19)/(1+$D$13*BG19)*AZ19/(BB19+273)*$E$13)</f>
        <v>0</v>
      </c>
      <c r="AM19">
        <f>$B$11*BH19+$C$11*BI19+$F$11*BJ19</f>
        <v>0</v>
      </c>
      <c r="AN19">
        <f>AM19*AO19</f>
        <v>0</v>
      </c>
      <c r="AO19">
        <f>($B$11*$D$9+$C$11*$D$9+$F$11*((BW19+BO19)/MAX(BW19+BO19+BX19, 0.1)*$I$9+BX19/MAX(BW19+BO19+BX19, 0.1)*$J$9))/($B$11+$C$11+$F$11)</f>
        <v>0</v>
      </c>
      <c r="AP19">
        <f>($B$11*$K$9+$C$11*$K$9+$F$11*((BW19+BO19)/MAX(BW19+BO19+BX19, 0.1)*$P$9+BX19/MAX(BW19+BO19+BX19, 0.1)*$Q$9))/($B$11+$C$11+$F$11)</f>
        <v>0</v>
      </c>
      <c r="AQ19">
        <v>6</v>
      </c>
      <c r="AR19">
        <v>0.5</v>
      </c>
      <c r="AS19" t="s">
        <v>250</v>
      </c>
      <c r="AT19">
        <v>1559929603.14516</v>
      </c>
      <c r="AU19">
        <v>389.687387096774</v>
      </c>
      <c r="AV19">
        <v>399.998903225806</v>
      </c>
      <c r="AW19">
        <v>14.0044580645161</v>
      </c>
      <c r="AX19">
        <v>13.1051870967742</v>
      </c>
      <c r="AY19">
        <v>500.01335483871</v>
      </c>
      <c r="AZ19">
        <v>100.701258064516</v>
      </c>
      <c r="BA19">
        <v>0.199979903225806</v>
      </c>
      <c r="BB19">
        <v>19.947964516129</v>
      </c>
      <c r="BC19">
        <v>20.2868774193548</v>
      </c>
      <c r="BD19">
        <v>999.9</v>
      </c>
      <c r="BE19">
        <v>0</v>
      </c>
      <c r="BF19">
        <v>0</v>
      </c>
      <c r="BG19">
        <v>9996.49838709677</v>
      </c>
      <c r="BH19">
        <v>0</v>
      </c>
      <c r="BI19">
        <v>190.270967741935</v>
      </c>
      <c r="BJ19">
        <v>1500.01032258065</v>
      </c>
      <c r="BK19">
        <v>0.97300035483871</v>
      </c>
      <c r="BL19">
        <v>0.0269998806451613</v>
      </c>
      <c r="BM19">
        <v>0</v>
      </c>
      <c r="BN19">
        <v>2.36861290322581</v>
      </c>
      <c r="BO19">
        <v>0</v>
      </c>
      <c r="BP19">
        <v>18966.8516129032</v>
      </c>
      <c r="BQ19">
        <v>13122.1064516129</v>
      </c>
      <c r="BR19">
        <v>37.9573225806451</v>
      </c>
      <c r="BS19">
        <v>40.2256129032258</v>
      </c>
      <c r="BT19">
        <v>39.375</v>
      </c>
      <c r="BU19">
        <v>38.25</v>
      </c>
      <c r="BV19">
        <v>37.625</v>
      </c>
      <c r="BW19">
        <v>1459.51032258065</v>
      </c>
      <c r="BX19">
        <v>40.5</v>
      </c>
      <c r="BY19">
        <v>0</v>
      </c>
      <c r="BZ19">
        <v>1559929636.7</v>
      </c>
      <c r="CA19">
        <v>2.3687</v>
      </c>
      <c r="CB19">
        <v>-0.496827351389167</v>
      </c>
      <c r="CC19">
        <v>-955.617095201705</v>
      </c>
      <c r="CD19">
        <v>18939.7846153846</v>
      </c>
      <c r="CE19">
        <v>15</v>
      </c>
      <c r="CF19">
        <v>1559929575.5</v>
      </c>
      <c r="CG19" t="s">
        <v>251</v>
      </c>
      <c r="CH19">
        <v>12</v>
      </c>
      <c r="CI19">
        <v>2.609</v>
      </c>
      <c r="CJ19">
        <v>0.036</v>
      </c>
      <c r="CK19">
        <v>400</v>
      </c>
      <c r="CL19">
        <v>13</v>
      </c>
      <c r="CM19">
        <v>0.15</v>
      </c>
      <c r="CN19">
        <v>0.08</v>
      </c>
      <c r="CO19">
        <v>-10.3088853658537</v>
      </c>
      <c r="CP19">
        <v>-0.0196118466899034</v>
      </c>
      <c r="CQ19">
        <v>0.0316177285941213</v>
      </c>
      <c r="CR19">
        <v>1</v>
      </c>
      <c r="CS19">
        <v>2.34812941176471</v>
      </c>
      <c r="CT19">
        <v>0.367235671010694</v>
      </c>
      <c r="CU19">
        <v>0.223563910495689</v>
      </c>
      <c r="CV19">
        <v>1</v>
      </c>
      <c r="CW19">
        <v>0.894295707317073</v>
      </c>
      <c r="CX19">
        <v>0.213786418118462</v>
      </c>
      <c r="CY19">
        <v>0.022998596001945</v>
      </c>
      <c r="CZ19">
        <v>0</v>
      </c>
      <c r="DA19">
        <v>2</v>
      </c>
      <c r="DB19">
        <v>3</v>
      </c>
      <c r="DC19" t="s">
        <v>252</v>
      </c>
      <c r="DD19">
        <v>1.85562</v>
      </c>
      <c r="DE19">
        <v>1.85364</v>
      </c>
      <c r="DF19">
        <v>1.85471</v>
      </c>
      <c r="DG19">
        <v>1.85913</v>
      </c>
      <c r="DH19">
        <v>1.85349</v>
      </c>
      <c r="DI19">
        <v>1.8579</v>
      </c>
      <c r="DJ19">
        <v>1.85501</v>
      </c>
      <c r="DK19">
        <v>1.85371</v>
      </c>
      <c r="DL19" t="s">
        <v>253</v>
      </c>
      <c r="DM19" t="s">
        <v>19</v>
      </c>
      <c r="DN19" t="s">
        <v>19</v>
      </c>
      <c r="DO19" t="s">
        <v>19</v>
      </c>
      <c r="DP19" t="s">
        <v>254</v>
      </c>
      <c r="DQ19" t="s">
        <v>255</v>
      </c>
      <c r="DR19" t="s">
        <v>256</v>
      </c>
      <c r="DS19" t="s">
        <v>256</v>
      </c>
      <c r="DT19" t="s">
        <v>256</v>
      </c>
      <c r="DU19" t="s">
        <v>256</v>
      </c>
      <c r="DV19">
        <v>0</v>
      </c>
      <c r="DW19">
        <v>100</v>
      </c>
      <c r="DX19">
        <v>100</v>
      </c>
      <c r="DY19">
        <v>2.609</v>
      </c>
      <c r="DZ19">
        <v>0.036</v>
      </c>
      <c r="EA19">
        <v>2</v>
      </c>
      <c r="EB19">
        <v>503.455</v>
      </c>
      <c r="EC19">
        <v>545.12</v>
      </c>
      <c r="ED19">
        <v>16.8236</v>
      </c>
      <c r="EE19">
        <v>19.0399</v>
      </c>
      <c r="EF19">
        <v>30.0002</v>
      </c>
      <c r="EG19">
        <v>18.8498</v>
      </c>
      <c r="EH19">
        <v>18.8089</v>
      </c>
      <c r="EI19">
        <v>19.6591</v>
      </c>
      <c r="EJ19">
        <v>29.4938</v>
      </c>
      <c r="EK19">
        <v>61.8159</v>
      </c>
      <c r="EL19">
        <v>16.842</v>
      </c>
      <c r="EM19">
        <v>400</v>
      </c>
      <c r="EN19">
        <v>12.9838</v>
      </c>
      <c r="EO19">
        <v>102.301</v>
      </c>
      <c r="EP19">
        <v>102.731</v>
      </c>
    </row>
    <row r="20" spans="1:146">
      <c r="A20">
        <v>4</v>
      </c>
      <c r="B20">
        <v>1559929614</v>
      </c>
      <c r="C20">
        <v>6</v>
      </c>
      <c r="D20" t="s">
        <v>261</v>
      </c>
      <c r="E20" t="s">
        <v>262</v>
      </c>
      <c r="H20">
        <v>1559929604.79032</v>
      </c>
      <c r="I20">
        <f>AY20*AJ20*(AW20-AX20)/(100*AQ20*(1000-AJ20*AW20))</f>
        <v>0</v>
      </c>
      <c r="J20">
        <f>AY20*AJ20*(AV20-AU20*(1000-AJ20*AX20)/(1000-AJ20*AW20))/(100*AQ20)</f>
        <v>0</v>
      </c>
      <c r="K20">
        <f>AU20 - IF(AJ20&gt;1, J20*AQ20*100.0/(AL20*BG20), 0)</f>
        <v>0</v>
      </c>
      <c r="L20">
        <f>((R20-I20/2)*K20-J20)/(R20+I20/2)</f>
        <v>0</v>
      </c>
      <c r="M20">
        <f>L20*(AZ20+BA20)/1000.0</f>
        <v>0</v>
      </c>
      <c r="N20">
        <f>(AU20 - IF(AJ20&gt;1, J20*AQ20*100.0/(AL20*BG20), 0))*(AZ20+BA20)/1000.0</f>
        <v>0</v>
      </c>
      <c r="O20">
        <f>2.0/((1/Q20-1/P20)+SIGN(Q20)*SQRT((1/Q20-1/P20)*(1/Q20-1/P20) + 4*AR20/((AR20+1)*(AR20+1))*(2*1/Q20*1/P20-1/P20*1/P20)))</f>
        <v>0</v>
      </c>
      <c r="P20">
        <f>AG20+AF20*AQ20+AE20*AQ20*AQ20</f>
        <v>0</v>
      </c>
      <c r="Q20">
        <f>I20*(1000-(1000*0.61365*exp(17.502*U20/(240.97+U20))/(AZ20+BA20)+AW20)/2)/(1000*0.61365*exp(17.502*U20/(240.97+U20))/(AZ20+BA20)-AW20)</f>
        <v>0</v>
      </c>
      <c r="R20">
        <f>1/((AR20+1)/(O20/1.6)+1/(P20/1.37)) + AR20/((AR20+1)/(O20/1.6) + AR20/(P20/1.37))</f>
        <v>0</v>
      </c>
      <c r="S20">
        <f>(AN20*AP20)</f>
        <v>0</v>
      </c>
      <c r="T20">
        <f>(BB20+(S20+2*0.95*5.67E-8*(((BB20+$B$7)+273)^4-(BB20+273)^4)-44100*I20)/(1.84*29.3*P20+8*0.95*5.67E-8*(BB20+273)^3))</f>
        <v>0</v>
      </c>
      <c r="U20">
        <f>($C$7*BC20+$D$7*BD20+$E$7*T20)</f>
        <v>0</v>
      </c>
      <c r="V20">
        <f>0.61365*exp(17.502*U20/(240.97+U20))</f>
        <v>0</v>
      </c>
      <c r="W20">
        <f>(X20/Y20*100)</f>
        <v>0</v>
      </c>
      <c r="X20">
        <f>AW20*(AZ20+BA20)/1000</f>
        <v>0</v>
      </c>
      <c r="Y20">
        <f>0.61365*exp(17.502*BB20/(240.97+BB20))</f>
        <v>0</v>
      </c>
      <c r="Z20">
        <f>(V20-AW20*(AZ20+BA20)/1000)</f>
        <v>0</v>
      </c>
      <c r="AA20">
        <f>(-I20*44100)</f>
        <v>0</v>
      </c>
      <c r="AB20">
        <f>2*29.3*P20*0.92*(BB20-U20)</f>
        <v>0</v>
      </c>
      <c r="AC20">
        <f>2*0.95*5.67E-8*(((BB20+$B$7)+273)^4-(U20+273)^4)</f>
        <v>0</v>
      </c>
      <c r="AD20">
        <f>S20+AC20+AA20+AB20</f>
        <v>0</v>
      </c>
      <c r="AE20">
        <v>-0.041750728229044</v>
      </c>
      <c r="AF20">
        <v>0.0468688500017783</v>
      </c>
      <c r="AG20">
        <v>3.49278456281513</v>
      </c>
      <c r="AH20">
        <v>0</v>
      </c>
      <c r="AI20">
        <v>0</v>
      </c>
      <c r="AJ20">
        <f>IF(AH20*$H$13&gt;=AL20,1.0,(AL20/(AL20-AH20*$H$13)))</f>
        <v>0</v>
      </c>
      <c r="AK20">
        <f>(AJ20-1)*100</f>
        <v>0</v>
      </c>
      <c r="AL20">
        <f>MAX(0,($B$13+$C$13*BG20)/(1+$D$13*BG20)*AZ20/(BB20+273)*$E$13)</f>
        <v>0</v>
      </c>
      <c r="AM20">
        <f>$B$11*BH20+$C$11*BI20+$F$11*BJ20</f>
        <v>0</v>
      </c>
      <c r="AN20">
        <f>AM20*AO20</f>
        <v>0</v>
      </c>
      <c r="AO20">
        <f>($B$11*$D$9+$C$11*$D$9+$F$11*((BW20+BO20)/MAX(BW20+BO20+BX20, 0.1)*$I$9+BX20/MAX(BW20+BO20+BX20, 0.1)*$J$9))/($B$11+$C$11+$F$11)</f>
        <v>0</v>
      </c>
      <c r="AP20">
        <f>($B$11*$K$9+$C$11*$K$9+$F$11*((BW20+BO20)/MAX(BW20+BO20+BX20, 0.1)*$P$9+BX20/MAX(BW20+BO20+BX20, 0.1)*$Q$9))/($B$11+$C$11+$F$11)</f>
        <v>0</v>
      </c>
      <c r="AQ20">
        <v>6</v>
      </c>
      <c r="AR20">
        <v>0.5</v>
      </c>
      <c r="AS20" t="s">
        <v>250</v>
      </c>
      <c r="AT20">
        <v>1559929604.79032</v>
      </c>
      <c r="AU20">
        <v>389.690258064516</v>
      </c>
      <c r="AV20">
        <v>400.004838709677</v>
      </c>
      <c r="AW20">
        <v>14.005335483871</v>
      </c>
      <c r="AX20">
        <v>13.1004161290323</v>
      </c>
      <c r="AY20">
        <v>500.008387096774</v>
      </c>
      <c r="AZ20">
        <v>100.701322580645</v>
      </c>
      <c r="BA20">
        <v>0.199978290322581</v>
      </c>
      <c r="BB20">
        <v>19.9478935483871</v>
      </c>
      <c r="BC20">
        <v>20.2837580645161</v>
      </c>
      <c r="BD20">
        <v>999.9</v>
      </c>
      <c r="BE20">
        <v>0</v>
      </c>
      <c r="BF20">
        <v>0</v>
      </c>
      <c r="BG20">
        <v>9998.27096774194</v>
      </c>
      <c r="BH20">
        <v>0</v>
      </c>
      <c r="BI20">
        <v>190.484225806452</v>
      </c>
      <c r="BJ20">
        <v>1500.00290322581</v>
      </c>
      <c r="BK20">
        <v>0.973000193548387</v>
      </c>
      <c r="BL20">
        <v>0.0270000258064516</v>
      </c>
      <c r="BM20">
        <v>0</v>
      </c>
      <c r="BN20">
        <v>2.34828064516129</v>
      </c>
      <c r="BO20">
        <v>0</v>
      </c>
      <c r="BP20">
        <v>18941.9451612903</v>
      </c>
      <c r="BQ20">
        <v>13122.0387096774</v>
      </c>
      <c r="BR20">
        <v>37.9634193548387</v>
      </c>
      <c r="BS20">
        <v>40.2276451612903</v>
      </c>
      <c r="BT20">
        <v>39.375</v>
      </c>
      <c r="BU20">
        <v>38.25</v>
      </c>
      <c r="BV20">
        <v>37.625</v>
      </c>
      <c r="BW20">
        <v>1459.50290322581</v>
      </c>
      <c r="BX20">
        <v>40.5</v>
      </c>
      <c r="BY20">
        <v>0</v>
      </c>
      <c r="BZ20">
        <v>1559929638.5</v>
      </c>
      <c r="CA20">
        <v>2.33714615384615</v>
      </c>
      <c r="CB20">
        <v>-0.281798289017068</v>
      </c>
      <c r="CC20">
        <v>-885.179486426643</v>
      </c>
      <c r="CD20">
        <v>18913.4961538462</v>
      </c>
      <c r="CE20">
        <v>15</v>
      </c>
      <c r="CF20">
        <v>1559929575.5</v>
      </c>
      <c r="CG20" t="s">
        <v>251</v>
      </c>
      <c r="CH20">
        <v>12</v>
      </c>
      <c r="CI20">
        <v>2.609</v>
      </c>
      <c r="CJ20">
        <v>0.036</v>
      </c>
      <c r="CK20">
        <v>400</v>
      </c>
      <c r="CL20">
        <v>13</v>
      </c>
      <c r="CM20">
        <v>0.15</v>
      </c>
      <c r="CN20">
        <v>0.08</v>
      </c>
      <c r="CO20">
        <v>-10.3077195121951</v>
      </c>
      <c r="CP20">
        <v>-0.0249554006968647</v>
      </c>
      <c r="CQ20">
        <v>0.031395651551567</v>
      </c>
      <c r="CR20">
        <v>1</v>
      </c>
      <c r="CS20">
        <v>2.34627058823529</v>
      </c>
      <c r="CT20">
        <v>-0.0957372868161288</v>
      </c>
      <c r="CU20">
        <v>0.212876771215611</v>
      </c>
      <c r="CV20">
        <v>1</v>
      </c>
      <c r="CW20">
        <v>0.900618731707317</v>
      </c>
      <c r="CX20">
        <v>0.234277400696858</v>
      </c>
      <c r="CY20">
        <v>0.0245917128466664</v>
      </c>
      <c r="CZ20">
        <v>0</v>
      </c>
      <c r="DA20">
        <v>2</v>
      </c>
      <c r="DB20">
        <v>3</v>
      </c>
      <c r="DC20" t="s">
        <v>252</v>
      </c>
      <c r="DD20">
        <v>1.85562</v>
      </c>
      <c r="DE20">
        <v>1.85364</v>
      </c>
      <c r="DF20">
        <v>1.85471</v>
      </c>
      <c r="DG20">
        <v>1.85913</v>
      </c>
      <c r="DH20">
        <v>1.85349</v>
      </c>
      <c r="DI20">
        <v>1.8579</v>
      </c>
      <c r="DJ20">
        <v>1.85501</v>
      </c>
      <c r="DK20">
        <v>1.8537</v>
      </c>
      <c r="DL20" t="s">
        <v>253</v>
      </c>
      <c r="DM20" t="s">
        <v>19</v>
      </c>
      <c r="DN20" t="s">
        <v>19</v>
      </c>
      <c r="DO20" t="s">
        <v>19</v>
      </c>
      <c r="DP20" t="s">
        <v>254</v>
      </c>
      <c r="DQ20" t="s">
        <v>255</v>
      </c>
      <c r="DR20" t="s">
        <v>256</v>
      </c>
      <c r="DS20" t="s">
        <v>256</v>
      </c>
      <c r="DT20" t="s">
        <v>256</v>
      </c>
      <c r="DU20" t="s">
        <v>256</v>
      </c>
      <c r="DV20">
        <v>0</v>
      </c>
      <c r="DW20">
        <v>100</v>
      </c>
      <c r="DX20">
        <v>100</v>
      </c>
      <c r="DY20">
        <v>2.609</v>
      </c>
      <c r="DZ20">
        <v>0.036</v>
      </c>
      <c r="EA20">
        <v>2</v>
      </c>
      <c r="EB20">
        <v>503.212</v>
      </c>
      <c r="EC20">
        <v>545.206</v>
      </c>
      <c r="ED20">
        <v>16.8401</v>
      </c>
      <c r="EE20">
        <v>19.0412</v>
      </c>
      <c r="EF20">
        <v>30.0002</v>
      </c>
      <c r="EG20">
        <v>18.851</v>
      </c>
      <c r="EH20">
        <v>18.8103</v>
      </c>
      <c r="EI20">
        <v>19.657</v>
      </c>
      <c r="EJ20">
        <v>29.4938</v>
      </c>
      <c r="EK20">
        <v>61.8159</v>
      </c>
      <c r="EL20">
        <v>16.8778</v>
      </c>
      <c r="EM20">
        <v>400</v>
      </c>
      <c r="EN20">
        <v>12.9784</v>
      </c>
      <c r="EO20">
        <v>102.301</v>
      </c>
      <c r="EP20">
        <v>102.732</v>
      </c>
    </row>
    <row r="21" spans="1:146">
      <c r="A21">
        <v>5</v>
      </c>
      <c r="B21">
        <v>1559929616</v>
      </c>
      <c r="C21">
        <v>8</v>
      </c>
      <c r="D21" t="s">
        <v>263</v>
      </c>
      <c r="E21" t="s">
        <v>264</v>
      </c>
      <c r="H21">
        <v>1559929606.48387</v>
      </c>
      <c r="I21">
        <f>AY21*AJ21*(AW21-AX21)/(100*AQ21*(1000-AJ21*AW21))</f>
        <v>0</v>
      </c>
      <c r="J21">
        <f>AY21*AJ21*(AV21-AU21*(1000-AJ21*AX21)/(1000-AJ21*AW21))/(100*AQ21)</f>
        <v>0</v>
      </c>
      <c r="K21">
        <f>AU21 - IF(AJ21&gt;1, J21*AQ21*100.0/(AL21*BG21), 0)</f>
        <v>0</v>
      </c>
      <c r="L21">
        <f>((R21-I21/2)*K21-J21)/(R21+I21/2)</f>
        <v>0</v>
      </c>
      <c r="M21">
        <f>L21*(AZ21+BA21)/1000.0</f>
        <v>0</v>
      </c>
      <c r="N21">
        <f>(AU21 - IF(AJ21&gt;1, J21*AQ21*100.0/(AL21*BG21), 0))*(AZ21+BA21)/1000.0</f>
        <v>0</v>
      </c>
      <c r="O21">
        <f>2.0/((1/Q21-1/P21)+SIGN(Q21)*SQRT((1/Q21-1/P21)*(1/Q21-1/P21) + 4*AR21/((AR21+1)*(AR21+1))*(2*1/Q21*1/P21-1/P21*1/P21)))</f>
        <v>0</v>
      </c>
      <c r="P21">
        <f>AG21+AF21*AQ21+AE21*AQ21*AQ21</f>
        <v>0</v>
      </c>
      <c r="Q21">
        <f>I21*(1000-(1000*0.61365*exp(17.502*U21/(240.97+U21))/(AZ21+BA21)+AW21)/2)/(1000*0.61365*exp(17.502*U21/(240.97+U21))/(AZ21+BA21)-AW21)</f>
        <v>0</v>
      </c>
      <c r="R21">
        <f>1/((AR21+1)/(O21/1.6)+1/(P21/1.37)) + AR21/((AR21+1)/(O21/1.6) + AR21/(P21/1.37))</f>
        <v>0</v>
      </c>
      <c r="S21">
        <f>(AN21*AP21)</f>
        <v>0</v>
      </c>
      <c r="T21">
        <f>(BB21+(S21+2*0.95*5.67E-8*(((BB21+$B$7)+273)^4-(BB21+273)^4)-44100*I21)/(1.84*29.3*P21+8*0.95*5.67E-8*(BB21+273)^3))</f>
        <v>0</v>
      </c>
      <c r="U21">
        <f>($C$7*BC21+$D$7*BD21+$E$7*T21)</f>
        <v>0</v>
      </c>
      <c r="V21">
        <f>0.61365*exp(17.502*U21/(240.97+U21))</f>
        <v>0</v>
      </c>
      <c r="W21">
        <f>(X21/Y21*100)</f>
        <v>0</v>
      </c>
      <c r="X21">
        <f>AW21*(AZ21+BA21)/1000</f>
        <v>0</v>
      </c>
      <c r="Y21">
        <f>0.61365*exp(17.502*BB21/(240.97+BB21))</f>
        <v>0</v>
      </c>
      <c r="Z21">
        <f>(V21-AW21*(AZ21+BA21)/1000)</f>
        <v>0</v>
      </c>
      <c r="AA21">
        <f>(-I21*44100)</f>
        <v>0</v>
      </c>
      <c r="AB21">
        <f>2*29.3*P21*0.92*(BB21-U21)</f>
        <v>0</v>
      </c>
      <c r="AC21">
        <f>2*0.95*5.67E-8*(((BB21+$B$7)+273)^4-(U21+273)^4)</f>
        <v>0</v>
      </c>
      <c r="AD21">
        <f>S21+AC21+AA21+AB21</f>
        <v>0</v>
      </c>
      <c r="AE21">
        <v>-0.041753604044147</v>
      </c>
      <c r="AF21">
        <v>0.0468720783561667</v>
      </c>
      <c r="AG21">
        <v>3.49297463812289</v>
      </c>
      <c r="AH21">
        <v>0</v>
      </c>
      <c r="AI21">
        <v>0</v>
      </c>
      <c r="AJ21">
        <f>IF(AH21*$H$13&gt;=AL21,1.0,(AL21/(AL21-AH21*$H$13)))</f>
        <v>0</v>
      </c>
      <c r="AK21">
        <f>(AJ21-1)*100</f>
        <v>0</v>
      </c>
      <c r="AL21">
        <f>MAX(0,($B$13+$C$13*BG21)/(1+$D$13*BG21)*AZ21/(BB21+273)*$E$13)</f>
        <v>0</v>
      </c>
      <c r="AM21">
        <f>$B$11*BH21+$C$11*BI21+$F$11*BJ21</f>
        <v>0</v>
      </c>
      <c r="AN21">
        <f>AM21*AO21</f>
        <v>0</v>
      </c>
      <c r="AO21">
        <f>($B$11*$D$9+$C$11*$D$9+$F$11*((BW21+BO21)/MAX(BW21+BO21+BX21, 0.1)*$I$9+BX21/MAX(BW21+BO21+BX21, 0.1)*$J$9))/($B$11+$C$11+$F$11)</f>
        <v>0</v>
      </c>
      <c r="AP21">
        <f>($B$11*$K$9+$C$11*$K$9+$F$11*((BW21+BO21)/MAX(BW21+BO21+BX21, 0.1)*$P$9+BX21/MAX(BW21+BO21+BX21, 0.1)*$Q$9))/($B$11+$C$11+$F$11)</f>
        <v>0</v>
      </c>
      <c r="AQ21">
        <v>6</v>
      </c>
      <c r="AR21">
        <v>0.5</v>
      </c>
      <c r="AS21" t="s">
        <v>250</v>
      </c>
      <c r="AT21">
        <v>1559929606.48387</v>
      </c>
      <c r="AU21">
        <v>389.694870967742</v>
      </c>
      <c r="AV21">
        <v>400.011516129032</v>
      </c>
      <c r="AW21">
        <v>14.0057258064516</v>
      </c>
      <c r="AX21">
        <v>13.0946580645161</v>
      </c>
      <c r="AY21">
        <v>500.008451612903</v>
      </c>
      <c r="AZ21">
        <v>100.70135483871</v>
      </c>
      <c r="BA21">
        <v>0.199986064516129</v>
      </c>
      <c r="BB21">
        <v>19.9483161290323</v>
      </c>
      <c r="BC21">
        <v>20.2812419354839</v>
      </c>
      <c r="BD21">
        <v>999.9</v>
      </c>
      <c r="BE21">
        <v>0</v>
      </c>
      <c r="BF21">
        <v>0</v>
      </c>
      <c r="BG21">
        <v>9998.9564516129</v>
      </c>
      <c r="BH21">
        <v>0</v>
      </c>
      <c r="BI21">
        <v>191.310612903226</v>
      </c>
      <c r="BJ21">
        <v>1500.0035483871</v>
      </c>
      <c r="BK21">
        <v>0.973000193548387</v>
      </c>
      <c r="BL21">
        <v>0.0270000258064516</v>
      </c>
      <c r="BM21">
        <v>0</v>
      </c>
      <c r="BN21">
        <v>2.32731935483871</v>
      </c>
      <c r="BO21">
        <v>0</v>
      </c>
      <c r="BP21">
        <v>18915.3967741935</v>
      </c>
      <c r="BQ21">
        <v>13122.0451612903</v>
      </c>
      <c r="BR21">
        <v>37.9593548387097</v>
      </c>
      <c r="BS21">
        <v>40.2215483870968</v>
      </c>
      <c r="BT21">
        <v>39.375</v>
      </c>
      <c r="BU21">
        <v>38.25</v>
      </c>
      <c r="BV21">
        <v>37.625</v>
      </c>
      <c r="BW21">
        <v>1459.5035483871</v>
      </c>
      <c r="BX21">
        <v>40.5</v>
      </c>
      <c r="BY21">
        <v>0</v>
      </c>
      <c r="BZ21">
        <v>1559929640.3</v>
      </c>
      <c r="CA21">
        <v>2.33370384615385</v>
      </c>
      <c r="CB21">
        <v>-0.428393160571161</v>
      </c>
      <c r="CC21">
        <v>-870.905984058437</v>
      </c>
      <c r="CD21">
        <v>18886.0538461538</v>
      </c>
      <c r="CE21">
        <v>15</v>
      </c>
      <c r="CF21">
        <v>1559929575.5</v>
      </c>
      <c r="CG21" t="s">
        <v>251</v>
      </c>
      <c r="CH21">
        <v>12</v>
      </c>
      <c r="CI21">
        <v>2.609</v>
      </c>
      <c r="CJ21">
        <v>0.036</v>
      </c>
      <c r="CK21">
        <v>400</v>
      </c>
      <c r="CL21">
        <v>13</v>
      </c>
      <c r="CM21">
        <v>0.15</v>
      </c>
      <c r="CN21">
        <v>0.08</v>
      </c>
      <c r="CO21">
        <v>-10.3102731707317</v>
      </c>
      <c r="CP21">
        <v>-0.0569247386759538</v>
      </c>
      <c r="CQ21">
        <v>0.0322833342521225</v>
      </c>
      <c r="CR21">
        <v>1</v>
      </c>
      <c r="CS21">
        <v>2.3614</v>
      </c>
      <c r="CT21">
        <v>-0.420574082884717</v>
      </c>
      <c r="CU21">
        <v>0.17138758620706</v>
      </c>
      <c r="CV21">
        <v>1</v>
      </c>
      <c r="CW21">
        <v>0.907078487804878</v>
      </c>
      <c r="CX21">
        <v>0.245220773519088</v>
      </c>
      <c r="CY21">
        <v>0.0254161120735013</v>
      </c>
      <c r="CZ21">
        <v>0</v>
      </c>
      <c r="DA21">
        <v>2</v>
      </c>
      <c r="DB21">
        <v>3</v>
      </c>
      <c r="DC21" t="s">
        <v>252</v>
      </c>
      <c r="DD21">
        <v>1.85562</v>
      </c>
      <c r="DE21">
        <v>1.85364</v>
      </c>
      <c r="DF21">
        <v>1.85471</v>
      </c>
      <c r="DG21">
        <v>1.85913</v>
      </c>
      <c r="DH21">
        <v>1.85349</v>
      </c>
      <c r="DI21">
        <v>1.85789</v>
      </c>
      <c r="DJ21">
        <v>1.85502</v>
      </c>
      <c r="DK21">
        <v>1.85373</v>
      </c>
      <c r="DL21" t="s">
        <v>253</v>
      </c>
      <c r="DM21" t="s">
        <v>19</v>
      </c>
      <c r="DN21" t="s">
        <v>19</v>
      </c>
      <c r="DO21" t="s">
        <v>19</v>
      </c>
      <c r="DP21" t="s">
        <v>254</v>
      </c>
      <c r="DQ21" t="s">
        <v>255</v>
      </c>
      <c r="DR21" t="s">
        <v>256</v>
      </c>
      <c r="DS21" t="s">
        <v>256</v>
      </c>
      <c r="DT21" t="s">
        <v>256</v>
      </c>
      <c r="DU21" t="s">
        <v>256</v>
      </c>
      <c r="DV21">
        <v>0</v>
      </c>
      <c r="DW21">
        <v>100</v>
      </c>
      <c r="DX21">
        <v>100</v>
      </c>
      <c r="DY21">
        <v>2.609</v>
      </c>
      <c r="DZ21">
        <v>0.036</v>
      </c>
      <c r="EA21">
        <v>2</v>
      </c>
      <c r="EB21">
        <v>503.243</v>
      </c>
      <c r="EC21">
        <v>545.434</v>
      </c>
      <c r="ED21">
        <v>16.8533</v>
      </c>
      <c r="EE21">
        <v>19.0424</v>
      </c>
      <c r="EF21">
        <v>30.0002</v>
      </c>
      <c r="EG21">
        <v>18.8527</v>
      </c>
      <c r="EH21">
        <v>18.8119</v>
      </c>
      <c r="EI21">
        <v>15.0274</v>
      </c>
      <c r="EJ21">
        <v>29.4938</v>
      </c>
      <c r="EK21">
        <v>61.8159</v>
      </c>
      <c r="EL21">
        <v>16.8778</v>
      </c>
      <c r="EM21">
        <v>14.17</v>
      </c>
      <c r="EN21">
        <v>12.9722</v>
      </c>
      <c r="EO21">
        <v>102.302</v>
      </c>
      <c r="EP21">
        <v>102.731</v>
      </c>
    </row>
    <row r="22" spans="1:146">
      <c r="A22">
        <v>6</v>
      </c>
      <c r="B22">
        <v>1559929618</v>
      </c>
      <c r="C22">
        <v>10</v>
      </c>
      <c r="D22" t="s">
        <v>265</v>
      </c>
      <c r="E22" t="s">
        <v>266</v>
      </c>
      <c r="H22">
        <v>1559929608.22581</v>
      </c>
      <c r="I22">
        <f>AY22*AJ22*(AW22-AX22)/(100*AQ22*(1000-AJ22*AW22))</f>
        <v>0</v>
      </c>
      <c r="J22">
        <f>AY22*AJ22*(AV22-AU22*(1000-AJ22*AX22)/(1000-AJ22*AW22))/(100*AQ22)</f>
        <v>0</v>
      </c>
      <c r="K22">
        <f>AU22 - IF(AJ22&gt;1, J22*AQ22*100.0/(AL22*BG22), 0)</f>
        <v>0</v>
      </c>
      <c r="L22">
        <f>((R22-I22/2)*K22-J22)/(R22+I22/2)</f>
        <v>0</v>
      </c>
      <c r="M22">
        <f>L22*(AZ22+BA22)/1000.0</f>
        <v>0</v>
      </c>
      <c r="N22">
        <f>(AU22 - IF(AJ22&gt;1, J22*AQ22*100.0/(AL22*BG22), 0))*(AZ22+BA22)/1000.0</f>
        <v>0</v>
      </c>
      <c r="O22">
        <f>2.0/((1/Q22-1/P22)+SIGN(Q22)*SQRT((1/Q22-1/P22)*(1/Q22-1/P22) + 4*AR22/((AR22+1)*(AR22+1))*(2*1/Q22*1/P22-1/P22*1/P22)))</f>
        <v>0</v>
      </c>
      <c r="P22">
        <f>AG22+AF22*AQ22+AE22*AQ22*AQ22</f>
        <v>0</v>
      </c>
      <c r="Q22">
        <f>I22*(1000-(1000*0.61365*exp(17.502*U22/(240.97+U22))/(AZ22+BA22)+AW22)/2)/(1000*0.61365*exp(17.502*U22/(240.97+U22))/(AZ22+BA22)-AW22)</f>
        <v>0</v>
      </c>
      <c r="R22">
        <f>1/((AR22+1)/(O22/1.6)+1/(P22/1.37)) + AR22/((AR22+1)/(O22/1.6) + AR22/(P22/1.37))</f>
        <v>0</v>
      </c>
      <c r="S22">
        <f>(AN22*AP22)</f>
        <v>0</v>
      </c>
      <c r="T22">
        <f>(BB22+(S22+2*0.95*5.67E-8*(((BB22+$B$7)+273)^4-(BB22+273)^4)-44100*I22)/(1.84*29.3*P22+8*0.95*5.67E-8*(BB22+273)^3))</f>
        <v>0</v>
      </c>
      <c r="U22">
        <f>($C$7*BC22+$D$7*BD22+$E$7*T22)</f>
        <v>0</v>
      </c>
      <c r="V22">
        <f>0.61365*exp(17.502*U22/(240.97+U22))</f>
        <v>0</v>
      </c>
      <c r="W22">
        <f>(X22/Y22*100)</f>
        <v>0</v>
      </c>
      <c r="X22">
        <f>AW22*(AZ22+BA22)/1000</f>
        <v>0</v>
      </c>
      <c r="Y22">
        <f>0.61365*exp(17.502*BB22/(240.97+BB22))</f>
        <v>0</v>
      </c>
      <c r="Z22">
        <f>(V22-AW22*(AZ22+BA22)/1000)</f>
        <v>0</v>
      </c>
      <c r="AA22">
        <f>(-I22*44100)</f>
        <v>0</v>
      </c>
      <c r="AB22">
        <f>2*29.3*P22*0.92*(BB22-U22)</f>
        <v>0</v>
      </c>
      <c r="AC22">
        <f>2*0.95*5.67E-8*(((BB22+$B$7)+273)^4-(U22+273)^4)</f>
        <v>0</v>
      </c>
      <c r="AD22">
        <f>S22+AC22+AA22+AB22</f>
        <v>0</v>
      </c>
      <c r="AE22">
        <v>-0.0417530855325778</v>
      </c>
      <c r="AF22">
        <v>0.0468714962815062</v>
      </c>
      <c r="AG22">
        <v>3.49294036774457</v>
      </c>
      <c r="AH22">
        <v>0</v>
      </c>
      <c r="AI22">
        <v>0</v>
      </c>
      <c r="AJ22">
        <f>IF(AH22*$H$13&gt;=AL22,1.0,(AL22/(AL22-AH22*$H$13)))</f>
        <v>0</v>
      </c>
      <c r="AK22">
        <f>(AJ22-1)*100</f>
        <v>0</v>
      </c>
      <c r="AL22">
        <f>MAX(0,($B$13+$C$13*BG22)/(1+$D$13*BG22)*AZ22/(BB22+273)*$E$13)</f>
        <v>0</v>
      </c>
      <c r="AM22">
        <f>$B$11*BH22+$C$11*BI22+$F$11*BJ22</f>
        <v>0</v>
      </c>
      <c r="AN22">
        <f>AM22*AO22</f>
        <v>0</v>
      </c>
      <c r="AO22">
        <f>($B$11*$D$9+$C$11*$D$9+$F$11*((BW22+BO22)/MAX(BW22+BO22+BX22, 0.1)*$I$9+BX22/MAX(BW22+BO22+BX22, 0.1)*$J$9))/($B$11+$C$11+$F$11)</f>
        <v>0</v>
      </c>
      <c r="AP22">
        <f>($B$11*$K$9+$C$11*$K$9+$F$11*((BW22+BO22)/MAX(BW22+BO22+BX22, 0.1)*$P$9+BX22/MAX(BW22+BO22+BX22, 0.1)*$Q$9))/($B$11+$C$11+$F$11)</f>
        <v>0</v>
      </c>
      <c r="AQ22">
        <v>6</v>
      </c>
      <c r="AR22">
        <v>0.5</v>
      </c>
      <c r="AS22" t="s">
        <v>250</v>
      </c>
      <c r="AT22">
        <v>1559929608.22581</v>
      </c>
      <c r="AU22">
        <v>389.701451612903</v>
      </c>
      <c r="AV22">
        <v>400.003258064516</v>
      </c>
      <c r="AW22">
        <v>14.005564516129</v>
      </c>
      <c r="AX22">
        <v>13.0878516129032</v>
      </c>
      <c r="AY22">
        <v>500.005709677419</v>
      </c>
      <c r="AZ22">
        <v>100.701322580645</v>
      </c>
      <c r="BA22">
        <v>0.199990387096774</v>
      </c>
      <c r="BB22">
        <v>19.9493322580645</v>
      </c>
      <c r="BC22">
        <v>20.2798741935484</v>
      </c>
      <c r="BD22">
        <v>999.9</v>
      </c>
      <c r="BE22">
        <v>0</v>
      </c>
      <c r="BF22">
        <v>0</v>
      </c>
      <c r="BG22">
        <v>9998.83548387097</v>
      </c>
      <c r="BH22">
        <v>0</v>
      </c>
      <c r="BI22">
        <v>193.326580645161</v>
      </c>
      <c r="BJ22">
        <v>1500.01096774194</v>
      </c>
      <c r="BK22">
        <v>0.973000193548387</v>
      </c>
      <c r="BL22">
        <v>0.0270000258064516</v>
      </c>
      <c r="BM22">
        <v>0</v>
      </c>
      <c r="BN22">
        <v>2.3213935483871</v>
      </c>
      <c r="BO22">
        <v>0</v>
      </c>
      <c r="BP22">
        <v>18887.7580645161</v>
      </c>
      <c r="BQ22">
        <v>13122.1096774194</v>
      </c>
      <c r="BR22">
        <v>37.9593548387097</v>
      </c>
      <c r="BS22">
        <v>40.2154516129032</v>
      </c>
      <c r="BT22">
        <v>39.375</v>
      </c>
      <c r="BU22">
        <v>38.25</v>
      </c>
      <c r="BV22">
        <v>37.625</v>
      </c>
      <c r="BW22">
        <v>1459.51064516129</v>
      </c>
      <c r="BX22">
        <v>40.5003225806452</v>
      </c>
      <c r="BY22">
        <v>0</v>
      </c>
      <c r="BZ22">
        <v>1559929642.7</v>
      </c>
      <c r="CA22">
        <v>2.31546923076923</v>
      </c>
      <c r="CB22">
        <v>-0.428177776031462</v>
      </c>
      <c r="CC22">
        <v>-883.569231986857</v>
      </c>
      <c r="CD22">
        <v>18848.7769230769</v>
      </c>
      <c r="CE22">
        <v>15</v>
      </c>
      <c r="CF22">
        <v>1559929575.5</v>
      </c>
      <c r="CG22" t="s">
        <v>251</v>
      </c>
      <c r="CH22">
        <v>12</v>
      </c>
      <c r="CI22">
        <v>2.609</v>
      </c>
      <c r="CJ22">
        <v>0.036</v>
      </c>
      <c r="CK22">
        <v>400</v>
      </c>
      <c r="CL22">
        <v>13</v>
      </c>
      <c r="CM22">
        <v>0.15</v>
      </c>
      <c r="CN22">
        <v>0.08</v>
      </c>
      <c r="CO22">
        <v>-10.3097609756098</v>
      </c>
      <c r="CP22">
        <v>0.0536445993031836</v>
      </c>
      <c r="CQ22">
        <v>0.0333654624852266</v>
      </c>
      <c r="CR22">
        <v>1</v>
      </c>
      <c r="CS22">
        <v>2.34270294117647</v>
      </c>
      <c r="CT22">
        <v>-0.580810057222494</v>
      </c>
      <c r="CU22">
        <v>0.165179106863703</v>
      </c>
      <c r="CV22">
        <v>1</v>
      </c>
      <c r="CW22">
        <v>0.914003634146341</v>
      </c>
      <c r="CX22">
        <v>0.253073498257922</v>
      </c>
      <c r="CY22">
        <v>0.026031677756483</v>
      </c>
      <c r="CZ22">
        <v>0</v>
      </c>
      <c r="DA22">
        <v>2</v>
      </c>
      <c r="DB22">
        <v>3</v>
      </c>
      <c r="DC22" t="s">
        <v>252</v>
      </c>
      <c r="DD22">
        <v>1.85562</v>
      </c>
      <c r="DE22">
        <v>1.85364</v>
      </c>
      <c r="DF22">
        <v>1.85471</v>
      </c>
      <c r="DG22">
        <v>1.85913</v>
      </c>
      <c r="DH22">
        <v>1.85349</v>
      </c>
      <c r="DI22">
        <v>1.85789</v>
      </c>
      <c r="DJ22">
        <v>1.85502</v>
      </c>
      <c r="DK22">
        <v>1.85374</v>
      </c>
      <c r="DL22" t="s">
        <v>253</v>
      </c>
      <c r="DM22" t="s">
        <v>19</v>
      </c>
      <c r="DN22" t="s">
        <v>19</v>
      </c>
      <c r="DO22" t="s">
        <v>19</v>
      </c>
      <c r="DP22" t="s">
        <v>254</v>
      </c>
      <c r="DQ22" t="s">
        <v>255</v>
      </c>
      <c r="DR22" t="s">
        <v>256</v>
      </c>
      <c r="DS22" t="s">
        <v>256</v>
      </c>
      <c r="DT22" t="s">
        <v>256</v>
      </c>
      <c r="DU22" t="s">
        <v>256</v>
      </c>
      <c r="DV22">
        <v>0</v>
      </c>
      <c r="DW22">
        <v>100</v>
      </c>
      <c r="DX22">
        <v>100</v>
      </c>
      <c r="DY22">
        <v>2.609</v>
      </c>
      <c r="DZ22">
        <v>0.036</v>
      </c>
      <c r="EA22">
        <v>2</v>
      </c>
      <c r="EB22">
        <v>503.498</v>
      </c>
      <c r="EC22">
        <v>545.449</v>
      </c>
      <c r="ED22">
        <v>16.8683</v>
      </c>
      <c r="EE22">
        <v>19.0432</v>
      </c>
      <c r="EF22">
        <v>30.0003</v>
      </c>
      <c r="EG22">
        <v>18.854</v>
      </c>
      <c r="EH22">
        <v>18.8131</v>
      </c>
      <c r="EI22">
        <v>9.12097</v>
      </c>
      <c r="EJ22">
        <v>29.4938</v>
      </c>
      <c r="EK22">
        <v>61.8159</v>
      </c>
      <c r="EL22">
        <v>16.8778</v>
      </c>
      <c r="EM22">
        <v>14.17</v>
      </c>
      <c r="EN22">
        <v>12.9708</v>
      </c>
      <c r="EO22">
        <v>102.302</v>
      </c>
      <c r="EP22">
        <v>102.731</v>
      </c>
    </row>
    <row r="23" spans="1:146">
      <c r="A23">
        <v>7</v>
      </c>
      <c r="B23">
        <v>1559929620</v>
      </c>
      <c r="C23">
        <v>12</v>
      </c>
      <c r="D23" t="s">
        <v>267</v>
      </c>
      <c r="E23" t="s">
        <v>268</v>
      </c>
      <c r="H23">
        <v>1559929610.01613</v>
      </c>
      <c r="I23">
        <f>AY23*AJ23*(AW23-AX23)/(100*AQ23*(1000-AJ23*AW23))</f>
        <v>0</v>
      </c>
      <c r="J23">
        <f>AY23*AJ23*(AV23-AU23*(1000-AJ23*AX23)/(1000-AJ23*AW23))/(100*AQ23)</f>
        <v>0</v>
      </c>
      <c r="K23">
        <f>AU23 - IF(AJ23&gt;1, J23*AQ23*100.0/(AL23*BG23), 0)</f>
        <v>0</v>
      </c>
      <c r="L23">
        <f>((R23-I23/2)*K23-J23)/(R23+I23/2)</f>
        <v>0</v>
      </c>
      <c r="M23">
        <f>L23*(AZ23+BA23)/1000.0</f>
        <v>0</v>
      </c>
      <c r="N23">
        <f>(AU23 - IF(AJ23&gt;1, J23*AQ23*100.0/(AL23*BG23), 0))*(AZ23+BA23)/1000.0</f>
        <v>0</v>
      </c>
      <c r="O23">
        <f>2.0/((1/Q23-1/P23)+SIGN(Q23)*SQRT((1/Q23-1/P23)*(1/Q23-1/P23) + 4*AR23/((AR23+1)*(AR23+1))*(2*1/Q23*1/P23-1/P23*1/P23)))</f>
        <v>0</v>
      </c>
      <c r="P23">
        <f>AG23+AF23*AQ23+AE23*AQ23*AQ23</f>
        <v>0</v>
      </c>
      <c r="Q23">
        <f>I23*(1000-(1000*0.61365*exp(17.502*U23/(240.97+U23))/(AZ23+BA23)+AW23)/2)/(1000*0.61365*exp(17.502*U23/(240.97+U23))/(AZ23+BA23)-AW23)</f>
        <v>0</v>
      </c>
      <c r="R23">
        <f>1/((AR23+1)/(O23/1.6)+1/(P23/1.37)) + AR23/((AR23+1)/(O23/1.6) + AR23/(P23/1.37))</f>
        <v>0</v>
      </c>
      <c r="S23">
        <f>(AN23*AP23)</f>
        <v>0</v>
      </c>
      <c r="T23">
        <f>(BB23+(S23+2*0.95*5.67E-8*(((BB23+$B$7)+273)^4-(BB23+273)^4)-44100*I23)/(1.84*29.3*P23+8*0.95*5.67E-8*(BB23+273)^3))</f>
        <v>0</v>
      </c>
      <c r="U23">
        <f>($C$7*BC23+$D$7*BD23+$E$7*T23)</f>
        <v>0</v>
      </c>
      <c r="V23">
        <f>0.61365*exp(17.502*U23/(240.97+U23))</f>
        <v>0</v>
      </c>
      <c r="W23">
        <f>(X23/Y23*100)</f>
        <v>0</v>
      </c>
      <c r="X23">
        <f>AW23*(AZ23+BA23)/1000</f>
        <v>0</v>
      </c>
      <c r="Y23">
        <f>0.61365*exp(17.502*BB23/(240.97+BB23))</f>
        <v>0</v>
      </c>
      <c r="Z23">
        <f>(V23-AW23*(AZ23+BA23)/1000)</f>
        <v>0</v>
      </c>
      <c r="AA23">
        <f>(-I23*44100)</f>
        <v>0</v>
      </c>
      <c r="AB23">
        <f>2*29.3*P23*0.92*(BB23-U23)</f>
        <v>0</v>
      </c>
      <c r="AC23">
        <f>2*0.95*5.67E-8*(((BB23+$B$7)+273)^4-(U23+273)^4)</f>
        <v>0</v>
      </c>
      <c r="AD23">
        <f>S23+AC23+AA23+AB23</f>
        <v>0</v>
      </c>
      <c r="AE23">
        <v>-0.0417740186539128</v>
      </c>
      <c r="AF23">
        <v>0.0468949955440469</v>
      </c>
      <c r="AG23">
        <v>3.49432379793078</v>
      </c>
      <c r="AH23">
        <v>0</v>
      </c>
      <c r="AI23">
        <v>0</v>
      </c>
      <c r="AJ23">
        <f>IF(AH23*$H$13&gt;=AL23,1.0,(AL23/(AL23-AH23*$H$13)))</f>
        <v>0</v>
      </c>
      <c r="AK23">
        <f>(AJ23-1)*100</f>
        <v>0</v>
      </c>
      <c r="AL23">
        <f>MAX(0,($B$13+$C$13*BG23)/(1+$D$13*BG23)*AZ23/(BB23+273)*$E$13)</f>
        <v>0</v>
      </c>
      <c r="AM23">
        <f>$B$11*BH23+$C$11*BI23+$F$11*BJ23</f>
        <v>0</v>
      </c>
      <c r="AN23">
        <f>AM23*AO23</f>
        <v>0</v>
      </c>
      <c r="AO23">
        <f>($B$11*$D$9+$C$11*$D$9+$F$11*((BW23+BO23)/MAX(BW23+BO23+BX23, 0.1)*$I$9+BX23/MAX(BW23+BO23+BX23, 0.1)*$J$9))/($B$11+$C$11+$F$11)</f>
        <v>0</v>
      </c>
      <c r="AP23">
        <f>($B$11*$K$9+$C$11*$K$9+$F$11*((BW23+BO23)/MAX(BW23+BO23+BX23, 0.1)*$P$9+BX23/MAX(BW23+BO23+BX23, 0.1)*$Q$9))/($B$11+$C$11+$F$11)</f>
        <v>0</v>
      </c>
      <c r="AQ23">
        <v>6</v>
      </c>
      <c r="AR23">
        <v>0.5</v>
      </c>
      <c r="AS23" t="s">
        <v>250</v>
      </c>
      <c r="AT23">
        <v>1559929610.01613</v>
      </c>
      <c r="AU23">
        <v>389.679322580645</v>
      </c>
      <c r="AV23">
        <v>396.939419354839</v>
      </c>
      <c r="AW23">
        <v>14.0047</v>
      </c>
      <c r="AX23">
        <v>13.0807483870968</v>
      </c>
      <c r="AY23">
        <v>500.002</v>
      </c>
      <c r="AZ23">
        <v>100.701225806452</v>
      </c>
      <c r="BA23">
        <v>0.199950838709677</v>
      </c>
      <c r="BB23">
        <v>19.9505580645161</v>
      </c>
      <c r="BC23">
        <v>20.2790548387097</v>
      </c>
      <c r="BD23">
        <v>999.9</v>
      </c>
      <c r="BE23">
        <v>0</v>
      </c>
      <c r="BF23">
        <v>0</v>
      </c>
      <c r="BG23">
        <v>10003.8580645161</v>
      </c>
      <c r="BH23">
        <v>0</v>
      </c>
      <c r="BI23">
        <v>195.81935483871</v>
      </c>
      <c r="BJ23">
        <v>1500.01032258065</v>
      </c>
      <c r="BK23">
        <v>0.973000193548387</v>
      </c>
      <c r="BL23">
        <v>0.0270000258064516</v>
      </c>
      <c r="BM23">
        <v>0</v>
      </c>
      <c r="BN23">
        <v>2.31067741935484</v>
      </c>
      <c r="BO23">
        <v>0</v>
      </c>
      <c r="BP23">
        <v>18860.3032258065</v>
      </c>
      <c r="BQ23">
        <v>13122.1</v>
      </c>
      <c r="BR23">
        <v>37.9532580645161</v>
      </c>
      <c r="BS23">
        <v>40.2113870967742</v>
      </c>
      <c r="BT23">
        <v>39.375</v>
      </c>
      <c r="BU23">
        <v>38.25</v>
      </c>
      <c r="BV23">
        <v>37.625</v>
      </c>
      <c r="BW23">
        <v>1459.51</v>
      </c>
      <c r="BX23">
        <v>40.5003225806452</v>
      </c>
      <c r="BY23">
        <v>0</v>
      </c>
      <c r="BZ23">
        <v>1559929644.5</v>
      </c>
      <c r="CA23">
        <v>2.29701923076923</v>
      </c>
      <c r="CB23">
        <v>-1.07354870972126</v>
      </c>
      <c r="CC23">
        <v>-910.499144612634</v>
      </c>
      <c r="CD23">
        <v>18822.3807692308</v>
      </c>
      <c r="CE23">
        <v>15</v>
      </c>
      <c r="CF23">
        <v>1559929575.5</v>
      </c>
      <c r="CG23" t="s">
        <v>251</v>
      </c>
      <c r="CH23">
        <v>12</v>
      </c>
      <c r="CI23">
        <v>2.609</v>
      </c>
      <c r="CJ23">
        <v>0.036</v>
      </c>
      <c r="CK23">
        <v>400</v>
      </c>
      <c r="CL23">
        <v>13</v>
      </c>
      <c r="CM23">
        <v>0.15</v>
      </c>
      <c r="CN23">
        <v>0.08</v>
      </c>
      <c r="CO23">
        <v>-9.12737756097561</v>
      </c>
      <c r="CP23">
        <v>19.8830558885035</v>
      </c>
      <c r="CQ23">
        <v>5.06873763913745</v>
      </c>
      <c r="CR23">
        <v>0</v>
      </c>
      <c r="CS23">
        <v>2.31748823529412</v>
      </c>
      <c r="CT23">
        <v>-0.426567754870751</v>
      </c>
      <c r="CU23">
        <v>0.158396324906687</v>
      </c>
      <c r="CV23">
        <v>1</v>
      </c>
      <c r="CW23">
        <v>0.920720609756097</v>
      </c>
      <c r="CX23">
        <v>0.243067505226453</v>
      </c>
      <c r="CY23">
        <v>0.0252822212196422</v>
      </c>
      <c r="CZ23">
        <v>0</v>
      </c>
      <c r="DA23">
        <v>1</v>
      </c>
      <c r="DB23">
        <v>3</v>
      </c>
      <c r="DC23" t="s">
        <v>269</v>
      </c>
      <c r="DD23">
        <v>1.85562</v>
      </c>
      <c r="DE23">
        <v>1.85364</v>
      </c>
      <c r="DF23">
        <v>1.8547</v>
      </c>
      <c r="DG23">
        <v>1.85913</v>
      </c>
      <c r="DH23">
        <v>1.85349</v>
      </c>
      <c r="DI23">
        <v>1.85788</v>
      </c>
      <c r="DJ23">
        <v>1.85501</v>
      </c>
      <c r="DK23">
        <v>1.85372</v>
      </c>
      <c r="DL23" t="s">
        <v>253</v>
      </c>
      <c r="DM23" t="s">
        <v>19</v>
      </c>
      <c r="DN23" t="s">
        <v>19</v>
      </c>
      <c r="DO23" t="s">
        <v>19</v>
      </c>
      <c r="DP23" t="s">
        <v>254</v>
      </c>
      <c r="DQ23" t="s">
        <v>255</v>
      </c>
      <c r="DR23" t="s">
        <v>256</v>
      </c>
      <c r="DS23" t="s">
        <v>256</v>
      </c>
      <c r="DT23" t="s">
        <v>256</v>
      </c>
      <c r="DU23" t="s">
        <v>256</v>
      </c>
      <c r="DV23">
        <v>0</v>
      </c>
      <c r="DW23">
        <v>100</v>
      </c>
      <c r="DX23">
        <v>100</v>
      </c>
      <c r="DY23">
        <v>2.609</v>
      </c>
      <c r="DZ23">
        <v>0.036</v>
      </c>
      <c r="EA23">
        <v>2</v>
      </c>
      <c r="EB23">
        <v>503.421</v>
      </c>
      <c r="EC23">
        <v>545.325</v>
      </c>
      <c r="ED23">
        <v>16.8832</v>
      </c>
      <c r="EE23">
        <v>19.0441</v>
      </c>
      <c r="EF23">
        <v>30.0002</v>
      </c>
      <c r="EG23">
        <v>18.8552</v>
      </c>
      <c r="EH23">
        <v>18.8143</v>
      </c>
      <c r="EI23">
        <v>6.62627</v>
      </c>
      <c r="EJ23">
        <v>29.77</v>
      </c>
      <c r="EK23">
        <v>61.8159</v>
      </c>
      <c r="EL23">
        <v>16.9094</v>
      </c>
      <c r="EM23">
        <v>19.17</v>
      </c>
      <c r="EN23">
        <v>12.9655</v>
      </c>
      <c r="EO23">
        <v>102.301</v>
      </c>
      <c r="EP23">
        <v>102.731</v>
      </c>
    </row>
    <row r="24" spans="1:146">
      <c r="A24">
        <v>8</v>
      </c>
      <c r="B24">
        <v>1559929622</v>
      </c>
      <c r="C24">
        <v>14</v>
      </c>
      <c r="D24" t="s">
        <v>270</v>
      </c>
      <c r="E24" t="s">
        <v>271</v>
      </c>
      <c r="H24">
        <v>1559929611.85484</v>
      </c>
      <c r="I24">
        <f>AY24*AJ24*(AW24-AX24)/(100*AQ24*(1000-AJ24*AW24))</f>
        <v>0</v>
      </c>
      <c r="J24">
        <f>AY24*AJ24*(AV24-AU24*(1000-AJ24*AX24)/(1000-AJ24*AW24))/(100*AQ24)</f>
        <v>0</v>
      </c>
      <c r="K24">
        <f>AU24 - IF(AJ24&gt;1, J24*AQ24*100.0/(AL24*BG24), 0)</f>
        <v>0</v>
      </c>
      <c r="L24">
        <f>((R24-I24/2)*K24-J24)/(R24+I24/2)</f>
        <v>0</v>
      </c>
      <c r="M24">
        <f>L24*(AZ24+BA24)/1000.0</f>
        <v>0</v>
      </c>
      <c r="N24">
        <f>(AU24 - IF(AJ24&gt;1, J24*AQ24*100.0/(AL24*BG24), 0))*(AZ24+BA24)/1000.0</f>
        <v>0</v>
      </c>
      <c r="O24">
        <f>2.0/((1/Q24-1/P24)+SIGN(Q24)*SQRT((1/Q24-1/P24)*(1/Q24-1/P24) + 4*AR24/((AR24+1)*(AR24+1))*(2*1/Q24*1/P24-1/P24*1/P24)))</f>
        <v>0</v>
      </c>
      <c r="P24">
        <f>AG24+AF24*AQ24+AE24*AQ24*AQ24</f>
        <v>0</v>
      </c>
      <c r="Q24">
        <f>I24*(1000-(1000*0.61365*exp(17.502*U24/(240.97+U24))/(AZ24+BA24)+AW24)/2)/(1000*0.61365*exp(17.502*U24/(240.97+U24))/(AZ24+BA24)-AW24)</f>
        <v>0</v>
      </c>
      <c r="R24">
        <f>1/((AR24+1)/(O24/1.6)+1/(P24/1.37)) + AR24/((AR24+1)/(O24/1.6) + AR24/(P24/1.37))</f>
        <v>0</v>
      </c>
      <c r="S24">
        <f>(AN24*AP24)</f>
        <v>0</v>
      </c>
      <c r="T24">
        <f>(BB24+(S24+2*0.95*5.67E-8*(((BB24+$B$7)+273)^4-(BB24+273)^4)-44100*I24)/(1.84*29.3*P24+8*0.95*5.67E-8*(BB24+273)^3))</f>
        <v>0</v>
      </c>
      <c r="U24">
        <f>($C$7*BC24+$D$7*BD24+$E$7*T24)</f>
        <v>0</v>
      </c>
      <c r="V24">
        <f>0.61365*exp(17.502*U24/(240.97+U24))</f>
        <v>0</v>
      </c>
      <c r="W24">
        <f>(X24/Y24*100)</f>
        <v>0</v>
      </c>
      <c r="X24">
        <f>AW24*(AZ24+BA24)/1000</f>
        <v>0</v>
      </c>
      <c r="Y24">
        <f>0.61365*exp(17.502*BB24/(240.97+BB24))</f>
        <v>0</v>
      </c>
      <c r="Z24">
        <f>(V24-AW24*(AZ24+BA24)/1000)</f>
        <v>0</v>
      </c>
      <c r="AA24">
        <f>(-I24*44100)</f>
        <v>0</v>
      </c>
      <c r="AB24">
        <f>2*29.3*P24*0.92*(BB24-U24)</f>
        <v>0</v>
      </c>
      <c r="AC24">
        <f>2*0.95*5.67E-8*(((BB24+$B$7)+273)^4-(U24+273)^4)</f>
        <v>0</v>
      </c>
      <c r="AD24">
        <f>S24+AC24+AA24+AB24</f>
        <v>0</v>
      </c>
      <c r="AE24">
        <v>-0.0417894827175866</v>
      </c>
      <c r="AF24">
        <v>0.046912355310247</v>
      </c>
      <c r="AG24">
        <v>3.49534563245175</v>
      </c>
      <c r="AH24">
        <v>0</v>
      </c>
      <c r="AI24">
        <v>0</v>
      </c>
      <c r="AJ24">
        <f>IF(AH24*$H$13&gt;=AL24,1.0,(AL24/(AL24-AH24*$H$13)))</f>
        <v>0</v>
      </c>
      <c r="AK24">
        <f>(AJ24-1)*100</f>
        <v>0</v>
      </c>
      <c r="AL24">
        <f>MAX(0,($B$13+$C$13*BG24)/(1+$D$13*BG24)*AZ24/(BB24+273)*$E$13)</f>
        <v>0</v>
      </c>
      <c r="AM24">
        <f>$B$11*BH24+$C$11*BI24+$F$11*BJ24</f>
        <v>0</v>
      </c>
      <c r="AN24">
        <f>AM24*AO24</f>
        <v>0</v>
      </c>
      <c r="AO24">
        <f>($B$11*$D$9+$C$11*$D$9+$F$11*((BW24+BO24)/MAX(BW24+BO24+BX24, 0.1)*$I$9+BX24/MAX(BW24+BO24+BX24, 0.1)*$J$9))/($B$11+$C$11+$F$11)</f>
        <v>0</v>
      </c>
      <c r="AP24">
        <f>($B$11*$K$9+$C$11*$K$9+$F$11*((BW24+BO24)/MAX(BW24+BO24+BX24, 0.1)*$P$9+BX24/MAX(BW24+BO24+BX24, 0.1)*$Q$9))/($B$11+$C$11+$F$11)</f>
        <v>0</v>
      </c>
      <c r="AQ24">
        <v>6</v>
      </c>
      <c r="AR24">
        <v>0.5</v>
      </c>
      <c r="AS24" t="s">
        <v>250</v>
      </c>
      <c r="AT24">
        <v>1559929611.85484</v>
      </c>
      <c r="AU24">
        <v>388.841096774193</v>
      </c>
      <c r="AV24">
        <v>383.535096774194</v>
      </c>
      <c r="AW24">
        <v>14.0031193548387</v>
      </c>
      <c r="AX24">
        <v>13.0734806451613</v>
      </c>
      <c r="AY24">
        <v>500.010935483871</v>
      </c>
      <c r="AZ24">
        <v>100.701161290323</v>
      </c>
      <c r="BA24">
        <v>0.199962387096774</v>
      </c>
      <c r="BB24">
        <v>19.9519483870968</v>
      </c>
      <c r="BC24">
        <v>20.2788903225806</v>
      </c>
      <c r="BD24">
        <v>999.9</v>
      </c>
      <c r="BE24">
        <v>0</v>
      </c>
      <c r="BF24">
        <v>0</v>
      </c>
      <c r="BG24">
        <v>10007.5677419355</v>
      </c>
      <c r="BH24">
        <v>0</v>
      </c>
      <c r="BI24">
        <v>198.269193548387</v>
      </c>
      <c r="BJ24">
        <v>1500.00903225806</v>
      </c>
      <c r="BK24">
        <v>0.973000193548387</v>
      </c>
      <c r="BL24">
        <v>0.0270000258064516</v>
      </c>
      <c r="BM24">
        <v>0</v>
      </c>
      <c r="BN24">
        <v>2.26784516129032</v>
      </c>
      <c r="BO24">
        <v>0</v>
      </c>
      <c r="BP24">
        <v>18833.1903225806</v>
      </c>
      <c r="BQ24">
        <v>13122.0870967742</v>
      </c>
      <c r="BR24">
        <v>37.9552903225806</v>
      </c>
      <c r="BS24">
        <v>40.2073225806451</v>
      </c>
      <c r="BT24">
        <v>39.375</v>
      </c>
      <c r="BU24">
        <v>38.25</v>
      </c>
      <c r="BV24">
        <v>37.625</v>
      </c>
      <c r="BW24">
        <v>1459.50870967742</v>
      </c>
      <c r="BX24">
        <v>40.5003225806452</v>
      </c>
      <c r="BY24">
        <v>0</v>
      </c>
      <c r="BZ24">
        <v>1559929646.3</v>
      </c>
      <c r="CA24">
        <v>2.27139230769231</v>
      </c>
      <c r="CB24">
        <v>-1.28386324397127</v>
      </c>
      <c r="CC24">
        <v>-871.312821504097</v>
      </c>
      <c r="CD24">
        <v>18795.6192307692</v>
      </c>
      <c r="CE24">
        <v>15</v>
      </c>
      <c r="CF24">
        <v>1559929575.5</v>
      </c>
      <c r="CG24" t="s">
        <v>251</v>
      </c>
      <c r="CH24">
        <v>12</v>
      </c>
      <c r="CI24">
        <v>2.609</v>
      </c>
      <c r="CJ24">
        <v>0.036</v>
      </c>
      <c r="CK24">
        <v>400</v>
      </c>
      <c r="CL24">
        <v>13</v>
      </c>
      <c r="CM24">
        <v>0.15</v>
      </c>
      <c r="CN24">
        <v>0.08</v>
      </c>
      <c r="CO24">
        <v>-0.452360487804879</v>
      </c>
      <c r="CP24">
        <v>156.18853505231</v>
      </c>
      <c r="CQ24">
        <v>28.0552922828915</v>
      </c>
      <c r="CR24">
        <v>0</v>
      </c>
      <c r="CS24">
        <v>2.28802058823529</v>
      </c>
      <c r="CT24">
        <v>-0.952895104544824</v>
      </c>
      <c r="CU24">
        <v>0.18118717942473</v>
      </c>
      <c r="CV24">
        <v>1</v>
      </c>
      <c r="CW24">
        <v>0.926881853658536</v>
      </c>
      <c r="CX24">
        <v>0.209381121951241</v>
      </c>
      <c r="CY24">
        <v>0.0227761855631678</v>
      </c>
      <c r="CZ24">
        <v>0</v>
      </c>
      <c r="DA24">
        <v>1</v>
      </c>
      <c r="DB24">
        <v>3</v>
      </c>
      <c r="DC24" t="s">
        <v>269</v>
      </c>
      <c r="DD24">
        <v>1.85562</v>
      </c>
      <c r="DE24">
        <v>1.85364</v>
      </c>
      <c r="DF24">
        <v>1.85471</v>
      </c>
      <c r="DG24">
        <v>1.85913</v>
      </c>
      <c r="DH24">
        <v>1.85349</v>
      </c>
      <c r="DI24">
        <v>1.85788</v>
      </c>
      <c r="DJ24">
        <v>1.85502</v>
      </c>
      <c r="DK24">
        <v>1.85371</v>
      </c>
      <c r="DL24" t="s">
        <v>253</v>
      </c>
      <c r="DM24" t="s">
        <v>19</v>
      </c>
      <c r="DN24" t="s">
        <v>19</v>
      </c>
      <c r="DO24" t="s">
        <v>19</v>
      </c>
      <c r="DP24" t="s">
        <v>254</v>
      </c>
      <c r="DQ24" t="s">
        <v>255</v>
      </c>
      <c r="DR24" t="s">
        <v>256</v>
      </c>
      <c r="DS24" t="s">
        <v>256</v>
      </c>
      <c r="DT24" t="s">
        <v>256</v>
      </c>
      <c r="DU24" t="s">
        <v>256</v>
      </c>
      <c r="DV24">
        <v>0</v>
      </c>
      <c r="DW24">
        <v>100</v>
      </c>
      <c r="DX24">
        <v>100</v>
      </c>
      <c r="DY24">
        <v>2.609</v>
      </c>
      <c r="DZ24">
        <v>0.036</v>
      </c>
      <c r="EA24">
        <v>2</v>
      </c>
      <c r="EB24">
        <v>503.527</v>
      </c>
      <c r="EC24">
        <v>544.962</v>
      </c>
      <c r="ED24">
        <v>16.8958</v>
      </c>
      <c r="EE24">
        <v>19.0452</v>
      </c>
      <c r="EF24">
        <v>30.0002</v>
      </c>
      <c r="EG24">
        <v>18.8568</v>
      </c>
      <c r="EH24">
        <v>18.816</v>
      </c>
      <c r="EI24">
        <v>5.51898</v>
      </c>
      <c r="EJ24">
        <v>29.77</v>
      </c>
      <c r="EK24">
        <v>61.8159</v>
      </c>
      <c r="EL24">
        <v>16.9094</v>
      </c>
      <c r="EM24">
        <v>24.17</v>
      </c>
      <c r="EN24">
        <v>12.9581</v>
      </c>
      <c r="EO24">
        <v>102.301</v>
      </c>
      <c r="EP24">
        <v>102.73</v>
      </c>
    </row>
    <row r="25" spans="1:146">
      <c r="A25">
        <v>9</v>
      </c>
      <c r="B25">
        <v>1559929624</v>
      </c>
      <c r="C25">
        <v>16</v>
      </c>
      <c r="D25" t="s">
        <v>272</v>
      </c>
      <c r="E25" t="s">
        <v>273</v>
      </c>
      <c r="H25">
        <v>1559929613.74194</v>
      </c>
      <c r="I25">
        <f>AY25*AJ25*(AW25-AX25)/(100*AQ25*(1000-AJ25*AW25))</f>
        <v>0</v>
      </c>
      <c r="J25">
        <f>AY25*AJ25*(AV25-AU25*(1000-AJ25*AX25)/(1000-AJ25*AW25))/(100*AQ25)</f>
        <v>0</v>
      </c>
      <c r="K25">
        <f>AU25 - IF(AJ25&gt;1, J25*AQ25*100.0/(AL25*BG25), 0)</f>
        <v>0</v>
      </c>
      <c r="L25">
        <f>((R25-I25/2)*K25-J25)/(R25+I25/2)</f>
        <v>0</v>
      </c>
      <c r="M25">
        <f>L25*(AZ25+BA25)/1000.0</f>
        <v>0</v>
      </c>
      <c r="N25">
        <f>(AU25 - IF(AJ25&gt;1, J25*AQ25*100.0/(AL25*BG25), 0))*(AZ25+BA25)/1000.0</f>
        <v>0</v>
      </c>
      <c r="O25">
        <f>2.0/((1/Q25-1/P25)+SIGN(Q25)*SQRT((1/Q25-1/P25)*(1/Q25-1/P25) + 4*AR25/((AR25+1)*(AR25+1))*(2*1/Q25*1/P25-1/P25*1/P25)))</f>
        <v>0</v>
      </c>
      <c r="P25">
        <f>AG25+AF25*AQ25+AE25*AQ25*AQ25</f>
        <v>0</v>
      </c>
      <c r="Q25">
        <f>I25*(1000-(1000*0.61365*exp(17.502*U25/(240.97+U25))/(AZ25+BA25)+AW25)/2)/(1000*0.61365*exp(17.502*U25/(240.97+U25))/(AZ25+BA25)-AW25)</f>
        <v>0</v>
      </c>
      <c r="R25">
        <f>1/((AR25+1)/(O25/1.6)+1/(P25/1.37)) + AR25/((AR25+1)/(O25/1.6) + AR25/(P25/1.37))</f>
        <v>0</v>
      </c>
      <c r="S25">
        <f>(AN25*AP25)</f>
        <v>0</v>
      </c>
      <c r="T25">
        <f>(BB25+(S25+2*0.95*5.67E-8*(((BB25+$B$7)+273)^4-(BB25+273)^4)-44100*I25)/(1.84*29.3*P25+8*0.95*5.67E-8*(BB25+273)^3))</f>
        <v>0</v>
      </c>
      <c r="U25">
        <f>($C$7*BC25+$D$7*BD25+$E$7*T25)</f>
        <v>0</v>
      </c>
      <c r="V25">
        <f>0.61365*exp(17.502*U25/(240.97+U25))</f>
        <v>0</v>
      </c>
      <c r="W25">
        <f>(X25/Y25*100)</f>
        <v>0</v>
      </c>
      <c r="X25">
        <f>AW25*(AZ25+BA25)/1000</f>
        <v>0</v>
      </c>
      <c r="Y25">
        <f>0.61365*exp(17.502*BB25/(240.97+BB25))</f>
        <v>0</v>
      </c>
      <c r="Z25">
        <f>(V25-AW25*(AZ25+BA25)/1000)</f>
        <v>0</v>
      </c>
      <c r="AA25">
        <f>(-I25*44100)</f>
        <v>0</v>
      </c>
      <c r="AB25">
        <f>2*29.3*P25*0.92*(BB25-U25)</f>
        <v>0</v>
      </c>
      <c r="AC25">
        <f>2*0.95*5.67E-8*(((BB25+$B$7)+273)^4-(U25+273)^4)</f>
        <v>0</v>
      </c>
      <c r="AD25">
        <f>S25+AC25+AA25+AB25</f>
        <v>0</v>
      </c>
      <c r="AE25">
        <v>-0.0417626501879474</v>
      </c>
      <c r="AF25">
        <v>0.0468822334450684</v>
      </c>
      <c r="AG25">
        <v>3.49357250777713</v>
      </c>
      <c r="AH25">
        <v>0</v>
      </c>
      <c r="AI25">
        <v>0</v>
      </c>
      <c r="AJ25">
        <f>IF(AH25*$H$13&gt;=AL25,1.0,(AL25/(AL25-AH25*$H$13)))</f>
        <v>0</v>
      </c>
      <c r="AK25">
        <f>(AJ25-1)*100</f>
        <v>0</v>
      </c>
      <c r="AL25">
        <f>MAX(0,($B$13+$C$13*BG25)/(1+$D$13*BG25)*AZ25/(BB25+273)*$E$13)</f>
        <v>0</v>
      </c>
      <c r="AM25">
        <f>$B$11*BH25+$C$11*BI25+$F$11*BJ25</f>
        <v>0</v>
      </c>
      <c r="AN25">
        <f>AM25*AO25</f>
        <v>0</v>
      </c>
      <c r="AO25">
        <f>($B$11*$D$9+$C$11*$D$9+$F$11*((BW25+BO25)/MAX(BW25+BO25+BX25, 0.1)*$I$9+BX25/MAX(BW25+BO25+BX25, 0.1)*$J$9))/($B$11+$C$11+$F$11)</f>
        <v>0</v>
      </c>
      <c r="AP25">
        <f>($B$11*$K$9+$C$11*$K$9+$F$11*((BW25+BO25)/MAX(BW25+BO25+BX25, 0.1)*$P$9+BX25/MAX(BW25+BO25+BX25, 0.1)*$Q$9))/($B$11+$C$11+$F$11)</f>
        <v>0</v>
      </c>
      <c r="AQ25">
        <v>6</v>
      </c>
      <c r="AR25">
        <v>0.5</v>
      </c>
      <c r="AS25" t="s">
        <v>250</v>
      </c>
      <c r="AT25">
        <v>1559929613.74194</v>
      </c>
      <c r="AU25">
        <v>384.944774193548</v>
      </c>
      <c r="AV25">
        <v>358.818483870968</v>
      </c>
      <c r="AW25">
        <v>14.0010483870968</v>
      </c>
      <c r="AX25">
        <v>13.0658709677419</v>
      </c>
      <c r="AY25">
        <v>500.017096774193</v>
      </c>
      <c r="AZ25">
        <v>100.701064516129</v>
      </c>
      <c r="BA25">
        <v>0.20003035483871</v>
      </c>
      <c r="BB25">
        <v>19.9535806451613</v>
      </c>
      <c r="BC25">
        <v>20.2787516129032</v>
      </c>
      <c r="BD25">
        <v>999.9</v>
      </c>
      <c r="BE25">
        <v>0</v>
      </c>
      <c r="BF25">
        <v>0</v>
      </c>
      <c r="BG25">
        <v>10001.1516129032</v>
      </c>
      <c r="BH25">
        <v>0</v>
      </c>
      <c r="BI25">
        <v>201.032774193548</v>
      </c>
      <c r="BJ25">
        <v>1500.01483870968</v>
      </c>
      <c r="BK25">
        <v>0.97300035483871</v>
      </c>
      <c r="BL25">
        <v>0.0269998806451613</v>
      </c>
      <c r="BM25">
        <v>0</v>
      </c>
      <c r="BN25">
        <v>2.23737096774194</v>
      </c>
      <c r="BO25">
        <v>0</v>
      </c>
      <c r="BP25">
        <v>18808.1</v>
      </c>
      <c r="BQ25">
        <v>13122.1387096774</v>
      </c>
      <c r="BR25">
        <v>37.9532580645161</v>
      </c>
      <c r="BS25">
        <v>40.2032580645161</v>
      </c>
      <c r="BT25">
        <v>39.375</v>
      </c>
      <c r="BU25">
        <v>38.25</v>
      </c>
      <c r="BV25">
        <v>37.620935483871</v>
      </c>
      <c r="BW25">
        <v>1459.51451612903</v>
      </c>
      <c r="BX25">
        <v>40.5003225806452</v>
      </c>
      <c r="BY25">
        <v>0</v>
      </c>
      <c r="BZ25">
        <v>1559929648.7</v>
      </c>
      <c r="CA25">
        <v>2.22116153846154</v>
      </c>
      <c r="CB25">
        <v>-0.711576068939946</v>
      </c>
      <c r="CC25">
        <v>-813.69230868702</v>
      </c>
      <c r="CD25">
        <v>18764.7346153846</v>
      </c>
      <c r="CE25">
        <v>15</v>
      </c>
      <c r="CF25">
        <v>1559929575.5</v>
      </c>
      <c r="CG25" t="s">
        <v>251</v>
      </c>
      <c r="CH25">
        <v>12</v>
      </c>
      <c r="CI25">
        <v>2.609</v>
      </c>
      <c r="CJ25">
        <v>0.036</v>
      </c>
      <c r="CK25">
        <v>400</v>
      </c>
      <c r="CL25">
        <v>13</v>
      </c>
      <c r="CM25">
        <v>0.15</v>
      </c>
      <c r="CN25">
        <v>0.08</v>
      </c>
      <c r="CO25">
        <v>18.1756785365854</v>
      </c>
      <c r="CP25">
        <v>419.846890871136</v>
      </c>
      <c r="CQ25">
        <v>60.6384767009039</v>
      </c>
      <c r="CR25">
        <v>0</v>
      </c>
      <c r="CS25">
        <v>2.25687058823529</v>
      </c>
      <c r="CT25">
        <v>-1.00162853282359</v>
      </c>
      <c r="CU25">
        <v>0.199755071391724</v>
      </c>
      <c r="CV25">
        <v>0</v>
      </c>
      <c r="CW25">
        <v>0.932696365853658</v>
      </c>
      <c r="CX25">
        <v>0.158352710801399</v>
      </c>
      <c r="CY25">
        <v>0.0185932652792402</v>
      </c>
      <c r="CZ25">
        <v>0</v>
      </c>
      <c r="DA25">
        <v>0</v>
      </c>
      <c r="DB25">
        <v>3</v>
      </c>
      <c r="DC25" t="s">
        <v>274</v>
      </c>
      <c r="DD25">
        <v>1.85562</v>
      </c>
      <c r="DE25">
        <v>1.85364</v>
      </c>
      <c r="DF25">
        <v>1.85471</v>
      </c>
      <c r="DG25">
        <v>1.85913</v>
      </c>
      <c r="DH25">
        <v>1.85349</v>
      </c>
      <c r="DI25">
        <v>1.85788</v>
      </c>
      <c r="DJ25">
        <v>1.85502</v>
      </c>
      <c r="DK25">
        <v>1.8537</v>
      </c>
      <c r="DL25" t="s">
        <v>253</v>
      </c>
      <c r="DM25" t="s">
        <v>19</v>
      </c>
      <c r="DN25" t="s">
        <v>19</v>
      </c>
      <c r="DO25" t="s">
        <v>19</v>
      </c>
      <c r="DP25" t="s">
        <v>254</v>
      </c>
      <c r="DQ25" t="s">
        <v>255</v>
      </c>
      <c r="DR25" t="s">
        <v>256</v>
      </c>
      <c r="DS25" t="s">
        <v>256</v>
      </c>
      <c r="DT25" t="s">
        <v>256</v>
      </c>
      <c r="DU25" t="s">
        <v>256</v>
      </c>
      <c r="DV25">
        <v>0</v>
      </c>
      <c r="DW25">
        <v>100</v>
      </c>
      <c r="DX25">
        <v>100</v>
      </c>
      <c r="DY25">
        <v>2.609</v>
      </c>
      <c r="DZ25">
        <v>0.036</v>
      </c>
      <c r="EA25">
        <v>2</v>
      </c>
      <c r="EB25">
        <v>503.87</v>
      </c>
      <c r="EC25">
        <v>544.579</v>
      </c>
      <c r="ED25">
        <v>16.9105</v>
      </c>
      <c r="EE25">
        <v>19.0461</v>
      </c>
      <c r="EF25">
        <v>30.0002</v>
      </c>
      <c r="EG25">
        <v>18.8579</v>
      </c>
      <c r="EH25">
        <v>18.8173</v>
      </c>
      <c r="EI25">
        <v>4.89598</v>
      </c>
      <c r="EJ25">
        <v>29.77</v>
      </c>
      <c r="EK25">
        <v>61.8159</v>
      </c>
      <c r="EL25">
        <v>16.9368</v>
      </c>
      <c r="EM25">
        <v>24.17</v>
      </c>
      <c r="EN25">
        <v>12.9576</v>
      </c>
      <c r="EO25">
        <v>102.301</v>
      </c>
      <c r="EP25">
        <v>102.729</v>
      </c>
    </row>
    <row r="26" spans="1:146">
      <c r="A26">
        <v>10</v>
      </c>
      <c r="B26">
        <v>1559929626</v>
      </c>
      <c r="C26">
        <v>18</v>
      </c>
      <c r="D26" t="s">
        <v>275</v>
      </c>
      <c r="E26" t="s">
        <v>276</v>
      </c>
      <c r="H26">
        <v>1559929615.67742</v>
      </c>
      <c r="I26">
        <f>AY26*AJ26*(AW26-AX26)/(100*AQ26*(1000-AJ26*AW26))</f>
        <v>0</v>
      </c>
      <c r="J26">
        <f>AY26*AJ26*(AV26-AU26*(1000-AJ26*AX26)/(1000-AJ26*AW26))/(100*AQ26)</f>
        <v>0</v>
      </c>
      <c r="K26">
        <f>AU26 - IF(AJ26&gt;1, J26*AQ26*100.0/(AL26*BG26), 0)</f>
        <v>0</v>
      </c>
      <c r="L26">
        <f>((R26-I26/2)*K26-J26)/(R26+I26/2)</f>
        <v>0</v>
      </c>
      <c r="M26">
        <f>L26*(AZ26+BA26)/1000.0</f>
        <v>0</v>
      </c>
      <c r="N26">
        <f>(AU26 - IF(AJ26&gt;1, J26*AQ26*100.0/(AL26*BG26), 0))*(AZ26+BA26)/1000.0</f>
        <v>0</v>
      </c>
      <c r="O26">
        <f>2.0/((1/Q26-1/P26)+SIGN(Q26)*SQRT((1/Q26-1/P26)*(1/Q26-1/P26) + 4*AR26/((AR26+1)*(AR26+1))*(2*1/Q26*1/P26-1/P26*1/P26)))</f>
        <v>0</v>
      </c>
      <c r="P26">
        <f>AG26+AF26*AQ26+AE26*AQ26*AQ26</f>
        <v>0</v>
      </c>
      <c r="Q26">
        <f>I26*(1000-(1000*0.61365*exp(17.502*U26/(240.97+U26))/(AZ26+BA26)+AW26)/2)/(1000*0.61365*exp(17.502*U26/(240.97+U26))/(AZ26+BA26)-AW26)</f>
        <v>0</v>
      </c>
      <c r="R26">
        <f>1/((AR26+1)/(O26/1.6)+1/(P26/1.37)) + AR26/((AR26+1)/(O26/1.6) + AR26/(P26/1.37))</f>
        <v>0</v>
      </c>
      <c r="S26">
        <f>(AN26*AP26)</f>
        <v>0</v>
      </c>
      <c r="T26">
        <f>(BB26+(S26+2*0.95*5.67E-8*(((BB26+$B$7)+273)^4-(BB26+273)^4)-44100*I26)/(1.84*29.3*P26+8*0.95*5.67E-8*(BB26+273)^3))</f>
        <v>0</v>
      </c>
      <c r="U26">
        <f>($C$7*BC26+$D$7*BD26+$E$7*T26)</f>
        <v>0</v>
      </c>
      <c r="V26">
        <f>0.61365*exp(17.502*U26/(240.97+U26))</f>
        <v>0</v>
      </c>
      <c r="W26">
        <f>(X26/Y26*100)</f>
        <v>0</v>
      </c>
      <c r="X26">
        <f>AW26*(AZ26+BA26)/1000</f>
        <v>0</v>
      </c>
      <c r="Y26">
        <f>0.61365*exp(17.502*BB26/(240.97+BB26))</f>
        <v>0</v>
      </c>
      <c r="Z26">
        <f>(V26-AW26*(AZ26+BA26)/1000)</f>
        <v>0</v>
      </c>
      <c r="AA26">
        <f>(-I26*44100)</f>
        <v>0</v>
      </c>
      <c r="AB26">
        <f>2*29.3*P26*0.92*(BB26-U26)</f>
        <v>0</v>
      </c>
      <c r="AC26">
        <f>2*0.95*5.67E-8*(((BB26+$B$7)+273)^4-(U26+273)^4)</f>
        <v>0</v>
      </c>
      <c r="AD26">
        <f>S26+AC26+AA26+AB26</f>
        <v>0</v>
      </c>
      <c r="AE26">
        <v>-0.0417447105784934</v>
      </c>
      <c r="AF26">
        <v>0.0468620946618601</v>
      </c>
      <c r="AG26">
        <v>3.49238681490419</v>
      </c>
      <c r="AH26">
        <v>0</v>
      </c>
      <c r="AI26">
        <v>0</v>
      </c>
      <c r="AJ26">
        <f>IF(AH26*$H$13&gt;=AL26,1.0,(AL26/(AL26-AH26*$H$13)))</f>
        <v>0</v>
      </c>
      <c r="AK26">
        <f>(AJ26-1)*100</f>
        <v>0</v>
      </c>
      <c r="AL26">
        <f>MAX(0,($B$13+$C$13*BG26)/(1+$D$13*BG26)*AZ26/(BB26+273)*$E$13)</f>
        <v>0</v>
      </c>
      <c r="AM26">
        <f>$B$11*BH26+$C$11*BI26+$F$11*BJ26</f>
        <v>0</v>
      </c>
      <c r="AN26">
        <f>AM26*AO26</f>
        <v>0</v>
      </c>
      <c r="AO26">
        <f>($B$11*$D$9+$C$11*$D$9+$F$11*((BW26+BO26)/MAX(BW26+BO26+BX26, 0.1)*$I$9+BX26/MAX(BW26+BO26+BX26, 0.1)*$J$9))/($B$11+$C$11+$F$11)</f>
        <v>0</v>
      </c>
      <c r="AP26">
        <f>($B$11*$K$9+$C$11*$K$9+$F$11*((BW26+BO26)/MAX(BW26+BO26+BX26, 0.1)*$P$9+BX26/MAX(BW26+BO26+BX26, 0.1)*$Q$9))/($B$11+$C$11+$F$11)</f>
        <v>0</v>
      </c>
      <c r="AQ26">
        <v>6</v>
      </c>
      <c r="AR26">
        <v>0.5</v>
      </c>
      <c r="AS26" t="s">
        <v>250</v>
      </c>
      <c r="AT26">
        <v>1559929615.67742</v>
      </c>
      <c r="AU26">
        <v>376.072967741935</v>
      </c>
      <c r="AV26">
        <v>328.354277419355</v>
      </c>
      <c r="AW26">
        <v>13.9984096774194</v>
      </c>
      <c r="AX26">
        <v>13.0578935483871</v>
      </c>
      <c r="AY26">
        <v>500.014290322581</v>
      </c>
      <c r="AZ26">
        <v>100.701032258065</v>
      </c>
      <c r="BA26">
        <v>0.200022451612903</v>
      </c>
      <c r="BB26">
        <v>19.9551161290323</v>
      </c>
      <c r="BC26">
        <v>20.2784806451613</v>
      </c>
      <c r="BD26">
        <v>999.9</v>
      </c>
      <c r="BE26">
        <v>0</v>
      </c>
      <c r="BF26">
        <v>0</v>
      </c>
      <c r="BG26">
        <v>9996.85870967742</v>
      </c>
      <c r="BH26">
        <v>0</v>
      </c>
      <c r="BI26">
        <v>204.141774193548</v>
      </c>
      <c r="BJ26">
        <v>1500.0135483871</v>
      </c>
      <c r="BK26">
        <v>0.97300035483871</v>
      </c>
      <c r="BL26">
        <v>0.0269998806451613</v>
      </c>
      <c r="BM26">
        <v>0</v>
      </c>
      <c r="BN26">
        <v>2.22824838709677</v>
      </c>
      <c r="BO26">
        <v>0</v>
      </c>
      <c r="BP26">
        <v>18782.035483871</v>
      </c>
      <c r="BQ26">
        <v>13122.1193548387</v>
      </c>
      <c r="BR26">
        <v>37.9491935483871</v>
      </c>
      <c r="BS26">
        <v>40.2073225806452</v>
      </c>
      <c r="BT26">
        <v>39.375</v>
      </c>
      <c r="BU26">
        <v>38.25</v>
      </c>
      <c r="BV26">
        <v>37.620935483871</v>
      </c>
      <c r="BW26">
        <v>1459.51322580645</v>
      </c>
      <c r="BX26">
        <v>40.5003225806452</v>
      </c>
      <c r="BY26">
        <v>0</v>
      </c>
      <c r="BZ26">
        <v>1559929650.5</v>
      </c>
      <c r="CA26">
        <v>2.19435384615385</v>
      </c>
      <c r="CB26">
        <v>-0.542735040613742</v>
      </c>
      <c r="CC26">
        <v>-800.02734991207</v>
      </c>
      <c r="CD26">
        <v>18741.1846153846</v>
      </c>
      <c r="CE26">
        <v>15</v>
      </c>
      <c r="CF26">
        <v>1559929575.5</v>
      </c>
      <c r="CG26" t="s">
        <v>251</v>
      </c>
      <c r="CH26">
        <v>12</v>
      </c>
      <c r="CI26">
        <v>2.609</v>
      </c>
      <c r="CJ26">
        <v>0.036</v>
      </c>
      <c r="CK26">
        <v>400</v>
      </c>
      <c r="CL26">
        <v>13</v>
      </c>
      <c r="CM26">
        <v>0.15</v>
      </c>
      <c r="CN26">
        <v>0.08</v>
      </c>
      <c r="CO26">
        <v>40.1999419512195</v>
      </c>
      <c r="CP26">
        <v>671.219623693635</v>
      </c>
      <c r="CQ26">
        <v>83.1096926777053</v>
      </c>
      <c r="CR26">
        <v>0</v>
      </c>
      <c r="CS26">
        <v>2.24950882352941</v>
      </c>
      <c r="CT26">
        <v>-1.12209052247502</v>
      </c>
      <c r="CU26">
        <v>0.215146940714052</v>
      </c>
      <c r="CV26">
        <v>0</v>
      </c>
      <c r="CW26">
        <v>0.938579219512195</v>
      </c>
      <c r="CX26">
        <v>0.104527024390252</v>
      </c>
      <c r="CY26">
        <v>0.0126884508203369</v>
      </c>
      <c r="CZ26">
        <v>0</v>
      </c>
      <c r="DA26">
        <v>0</v>
      </c>
      <c r="DB26">
        <v>3</v>
      </c>
      <c r="DC26" t="s">
        <v>274</v>
      </c>
      <c r="DD26">
        <v>1.85562</v>
      </c>
      <c r="DE26">
        <v>1.85364</v>
      </c>
      <c r="DF26">
        <v>1.85471</v>
      </c>
      <c r="DG26">
        <v>1.85913</v>
      </c>
      <c r="DH26">
        <v>1.85349</v>
      </c>
      <c r="DI26">
        <v>1.85786</v>
      </c>
      <c r="DJ26">
        <v>1.85502</v>
      </c>
      <c r="DK26">
        <v>1.85371</v>
      </c>
      <c r="DL26" t="s">
        <v>253</v>
      </c>
      <c r="DM26" t="s">
        <v>19</v>
      </c>
      <c r="DN26" t="s">
        <v>19</v>
      </c>
      <c r="DO26" t="s">
        <v>19</v>
      </c>
      <c r="DP26" t="s">
        <v>254</v>
      </c>
      <c r="DQ26" t="s">
        <v>255</v>
      </c>
      <c r="DR26" t="s">
        <v>256</v>
      </c>
      <c r="DS26" t="s">
        <v>256</v>
      </c>
      <c r="DT26" t="s">
        <v>256</v>
      </c>
      <c r="DU26" t="s">
        <v>256</v>
      </c>
      <c r="DV26">
        <v>0</v>
      </c>
      <c r="DW26">
        <v>100</v>
      </c>
      <c r="DX26">
        <v>100</v>
      </c>
      <c r="DY26">
        <v>2.609</v>
      </c>
      <c r="DZ26">
        <v>0.036</v>
      </c>
      <c r="EA26">
        <v>2</v>
      </c>
      <c r="EB26">
        <v>503.476</v>
      </c>
      <c r="EC26">
        <v>544.767</v>
      </c>
      <c r="ED26">
        <v>16.9215</v>
      </c>
      <c r="EE26">
        <v>19.0469</v>
      </c>
      <c r="EF26">
        <v>30.0002</v>
      </c>
      <c r="EG26">
        <v>18.8591</v>
      </c>
      <c r="EH26">
        <v>18.8186</v>
      </c>
      <c r="EI26">
        <v>4.59215</v>
      </c>
      <c r="EJ26">
        <v>29.77</v>
      </c>
      <c r="EK26">
        <v>61.8159</v>
      </c>
      <c r="EL26">
        <v>16.9368</v>
      </c>
      <c r="EM26">
        <v>29.17</v>
      </c>
      <c r="EN26">
        <v>12.9551</v>
      </c>
      <c r="EO26">
        <v>102.301</v>
      </c>
      <c r="EP26">
        <v>102.728</v>
      </c>
    </row>
    <row r="27" spans="1:146">
      <c r="A27">
        <v>11</v>
      </c>
      <c r="B27">
        <v>1559929628</v>
      </c>
      <c r="C27">
        <v>20</v>
      </c>
      <c r="D27" t="s">
        <v>277</v>
      </c>
      <c r="E27" t="s">
        <v>278</v>
      </c>
      <c r="H27">
        <v>1559929617.66129</v>
      </c>
      <c r="I27">
        <f>AY27*AJ27*(AW27-AX27)/(100*AQ27*(1000-AJ27*AW27))</f>
        <v>0</v>
      </c>
      <c r="J27">
        <f>AY27*AJ27*(AV27-AU27*(1000-AJ27*AX27)/(1000-AJ27*AW27))/(100*AQ27)</f>
        <v>0</v>
      </c>
      <c r="K27">
        <f>AU27 - IF(AJ27&gt;1, J27*AQ27*100.0/(AL27*BG27), 0)</f>
        <v>0</v>
      </c>
      <c r="L27">
        <f>((R27-I27/2)*K27-J27)/(R27+I27/2)</f>
        <v>0</v>
      </c>
      <c r="M27">
        <f>L27*(AZ27+BA27)/1000.0</f>
        <v>0</v>
      </c>
      <c r="N27">
        <f>(AU27 - IF(AJ27&gt;1, J27*AQ27*100.0/(AL27*BG27), 0))*(AZ27+BA27)/1000.0</f>
        <v>0</v>
      </c>
      <c r="O27">
        <f>2.0/((1/Q27-1/P27)+SIGN(Q27)*SQRT((1/Q27-1/P27)*(1/Q27-1/P27) + 4*AR27/((AR27+1)*(AR27+1))*(2*1/Q27*1/P27-1/P27*1/P27)))</f>
        <v>0</v>
      </c>
      <c r="P27">
        <f>AG27+AF27*AQ27+AE27*AQ27*AQ27</f>
        <v>0</v>
      </c>
      <c r="Q27">
        <f>I27*(1000-(1000*0.61365*exp(17.502*U27/(240.97+U27))/(AZ27+BA27)+AW27)/2)/(1000*0.61365*exp(17.502*U27/(240.97+U27))/(AZ27+BA27)-AW27)</f>
        <v>0</v>
      </c>
      <c r="R27">
        <f>1/((AR27+1)/(O27/1.6)+1/(P27/1.37)) + AR27/((AR27+1)/(O27/1.6) + AR27/(P27/1.37))</f>
        <v>0</v>
      </c>
      <c r="S27">
        <f>(AN27*AP27)</f>
        <v>0</v>
      </c>
      <c r="T27">
        <f>(BB27+(S27+2*0.95*5.67E-8*(((BB27+$B$7)+273)^4-(BB27+273)^4)-44100*I27)/(1.84*29.3*P27+8*0.95*5.67E-8*(BB27+273)^3))</f>
        <v>0</v>
      </c>
      <c r="U27">
        <f>($C$7*BC27+$D$7*BD27+$E$7*T27)</f>
        <v>0</v>
      </c>
      <c r="V27">
        <f>0.61365*exp(17.502*U27/(240.97+U27))</f>
        <v>0</v>
      </c>
      <c r="W27">
        <f>(X27/Y27*100)</f>
        <v>0</v>
      </c>
      <c r="X27">
        <f>AW27*(AZ27+BA27)/1000</f>
        <v>0</v>
      </c>
      <c r="Y27">
        <f>0.61365*exp(17.502*BB27/(240.97+BB27))</f>
        <v>0</v>
      </c>
      <c r="Z27">
        <f>(V27-AW27*(AZ27+BA27)/1000)</f>
        <v>0</v>
      </c>
      <c r="AA27">
        <f>(-I27*44100)</f>
        <v>0</v>
      </c>
      <c r="AB27">
        <f>2*29.3*P27*0.92*(BB27-U27)</f>
        <v>0</v>
      </c>
      <c r="AC27">
        <f>2*0.95*5.67E-8*(((BB27+$B$7)+273)^4-(U27+273)^4)</f>
        <v>0</v>
      </c>
      <c r="AD27">
        <f>S27+AC27+AA27+AB27</f>
        <v>0</v>
      </c>
      <c r="AE27">
        <v>-0.0417345877740023</v>
      </c>
      <c r="AF27">
        <v>0.0468507309270126</v>
      </c>
      <c r="AG27">
        <v>3.49171768383922</v>
      </c>
      <c r="AH27">
        <v>0</v>
      </c>
      <c r="AI27">
        <v>0</v>
      </c>
      <c r="AJ27">
        <f>IF(AH27*$H$13&gt;=AL27,1.0,(AL27/(AL27-AH27*$H$13)))</f>
        <v>0</v>
      </c>
      <c r="AK27">
        <f>(AJ27-1)*100</f>
        <v>0</v>
      </c>
      <c r="AL27">
        <f>MAX(0,($B$13+$C$13*BG27)/(1+$D$13*BG27)*AZ27/(BB27+273)*$E$13)</f>
        <v>0</v>
      </c>
      <c r="AM27">
        <f>$B$11*BH27+$C$11*BI27+$F$11*BJ27</f>
        <v>0</v>
      </c>
      <c r="AN27">
        <f>AM27*AO27</f>
        <v>0</v>
      </c>
      <c r="AO27">
        <f>($B$11*$D$9+$C$11*$D$9+$F$11*((BW27+BO27)/MAX(BW27+BO27+BX27, 0.1)*$I$9+BX27/MAX(BW27+BO27+BX27, 0.1)*$J$9))/($B$11+$C$11+$F$11)</f>
        <v>0</v>
      </c>
      <c r="AP27">
        <f>($B$11*$K$9+$C$11*$K$9+$F$11*((BW27+BO27)/MAX(BW27+BO27+BX27, 0.1)*$P$9+BX27/MAX(BW27+BO27+BX27, 0.1)*$Q$9))/($B$11+$C$11+$F$11)</f>
        <v>0</v>
      </c>
      <c r="AQ27">
        <v>6</v>
      </c>
      <c r="AR27">
        <v>0.5</v>
      </c>
      <c r="AS27" t="s">
        <v>250</v>
      </c>
      <c r="AT27">
        <v>1559929617.66129</v>
      </c>
      <c r="AU27">
        <v>362.053096774194</v>
      </c>
      <c r="AV27">
        <v>295.282993548387</v>
      </c>
      <c r="AW27">
        <v>13.9950419354839</v>
      </c>
      <c r="AX27">
        <v>13.0505806451613</v>
      </c>
      <c r="AY27">
        <v>500.01</v>
      </c>
      <c r="AZ27">
        <v>100.701</v>
      </c>
      <c r="BA27">
        <v>0.199996516129032</v>
      </c>
      <c r="BB27">
        <v>19.9566774193548</v>
      </c>
      <c r="BC27">
        <v>20.2788967741935</v>
      </c>
      <c r="BD27">
        <v>999.9</v>
      </c>
      <c r="BE27">
        <v>0</v>
      </c>
      <c r="BF27">
        <v>0</v>
      </c>
      <c r="BG27">
        <v>9994.43774193548</v>
      </c>
      <c r="BH27">
        <v>0</v>
      </c>
      <c r="BI27">
        <v>207.11064516129</v>
      </c>
      <c r="BJ27">
        <v>1500.01096774194</v>
      </c>
      <c r="BK27">
        <v>0.97300035483871</v>
      </c>
      <c r="BL27">
        <v>0.0269998806451613</v>
      </c>
      <c r="BM27">
        <v>0</v>
      </c>
      <c r="BN27">
        <v>2.20689677419355</v>
      </c>
      <c r="BO27">
        <v>0</v>
      </c>
      <c r="BP27">
        <v>18750.0419354839</v>
      </c>
      <c r="BQ27">
        <v>13122.0935483871</v>
      </c>
      <c r="BR27">
        <v>37.9491935483871</v>
      </c>
      <c r="BS27">
        <v>40.2012258064516</v>
      </c>
      <c r="BT27">
        <v>39.375</v>
      </c>
      <c r="BU27">
        <v>38.25</v>
      </c>
      <c r="BV27">
        <v>37.6168709677419</v>
      </c>
      <c r="BW27">
        <v>1459.51064516129</v>
      </c>
      <c r="BX27">
        <v>40.5003225806452</v>
      </c>
      <c r="BY27">
        <v>0</v>
      </c>
      <c r="BZ27">
        <v>1559929652.3</v>
      </c>
      <c r="CA27">
        <v>2.21389615384615</v>
      </c>
      <c r="CB27">
        <v>0.0179042703352282</v>
      </c>
      <c r="CC27">
        <v>-935.176068818912</v>
      </c>
      <c r="CD27">
        <v>18710.3653846154</v>
      </c>
      <c r="CE27">
        <v>15</v>
      </c>
      <c r="CF27">
        <v>1559929575.5</v>
      </c>
      <c r="CG27" t="s">
        <v>251</v>
      </c>
      <c r="CH27">
        <v>12</v>
      </c>
      <c r="CI27">
        <v>2.609</v>
      </c>
      <c r="CJ27">
        <v>0.036</v>
      </c>
      <c r="CK27">
        <v>400</v>
      </c>
      <c r="CL27">
        <v>13</v>
      </c>
      <c r="CM27">
        <v>0.15</v>
      </c>
      <c r="CN27">
        <v>0.08</v>
      </c>
      <c r="CO27">
        <v>60.5029248780488</v>
      </c>
      <c r="CP27">
        <v>819.040898675877</v>
      </c>
      <c r="CQ27">
        <v>93.1302093967554</v>
      </c>
      <c r="CR27">
        <v>0</v>
      </c>
      <c r="CS27">
        <v>2.24512647058824</v>
      </c>
      <c r="CT27">
        <v>-0.742895855765668</v>
      </c>
      <c r="CU27">
        <v>0.219329601967696</v>
      </c>
      <c r="CV27">
        <v>1</v>
      </c>
      <c r="CW27">
        <v>0.943436634146341</v>
      </c>
      <c r="CX27">
        <v>0.0707721114982597</v>
      </c>
      <c r="CY27">
        <v>0.0079186601963448</v>
      </c>
      <c r="CZ27">
        <v>1</v>
      </c>
      <c r="DA27">
        <v>2</v>
      </c>
      <c r="DB27">
        <v>3</v>
      </c>
      <c r="DC27" t="s">
        <v>252</v>
      </c>
      <c r="DD27">
        <v>1.85562</v>
      </c>
      <c r="DE27">
        <v>1.85364</v>
      </c>
      <c r="DF27">
        <v>1.85471</v>
      </c>
      <c r="DG27">
        <v>1.85913</v>
      </c>
      <c r="DH27">
        <v>1.85349</v>
      </c>
      <c r="DI27">
        <v>1.85786</v>
      </c>
      <c r="DJ27">
        <v>1.85502</v>
      </c>
      <c r="DK27">
        <v>1.85371</v>
      </c>
      <c r="DL27" t="s">
        <v>253</v>
      </c>
      <c r="DM27" t="s">
        <v>19</v>
      </c>
      <c r="DN27" t="s">
        <v>19</v>
      </c>
      <c r="DO27" t="s">
        <v>19</v>
      </c>
      <c r="DP27" t="s">
        <v>254</v>
      </c>
      <c r="DQ27" t="s">
        <v>255</v>
      </c>
      <c r="DR27" t="s">
        <v>256</v>
      </c>
      <c r="DS27" t="s">
        <v>256</v>
      </c>
      <c r="DT27" t="s">
        <v>256</v>
      </c>
      <c r="DU27" t="s">
        <v>256</v>
      </c>
      <c r="DV27">
        <v>0</v>
      </c>
      <c r="DW27">
        <v>100</v>
      </c>
      <c r="DX27">
        <v>100</v>
      </c>
      <c r="DY27">
        <v>2.609</v>
      </c>
      <c r="DZ27">
        <v>0.036</v>
      </c>
      <c r="EA27">
        <v>2</v>
      </c>
      <c r="EB27">
        <v>503.431</v>
      </c>
      <c r="EC27">
        <v>544.766</v>
      </c>
      <c r="ED27">
        <v>16.9334</v>
      </c>
      <c r="EE27">
        <v>19.0478</v>
      </c>
      <c r="EF27">
        <v>30.0002</v>
      </c>
      <c r="EG27">
        <v>18.8605</v>
      </c>
      <c r="EH27">
        <v>18.8199</v>
      </c>
      <c r="EI27">
        <v>4.50555</v>
      </c>
      <c r="EJ27">
        <v>29.77</v>
      </c>
      <c r="EK27">
        <v>61.8159</v>
      </c>
      <c r="EL27">
        <v>16.9368</v>
      </c>
      <c r="EM27">
        <v>34.17</v>
      </c>
      <c r="EN27">
        <v>12.9549</v>
      </c>
      <c r="EO27">
        <v>102.3</v>
      </c>
      <c r="EP27">
        <v>102.728</v>
      </c>
    </row>
    <row r="28" spans="1:146">
      <c r="A28">
        <v>12</v>
      </c>
      <c r="B28">
        <v>1559929630</v>
      </c>
      <c r="C28">
        <v>22</v>
      </c>
      <c r="D28" t="s">
        <v>279</v>
      </c>
      <c r="E28" t="s">
        <v>280</v>
      </c>
      <c r="H28">
        <v>1559929619.66129</v>
      </c>
      <c r="I28">
        <f>AY28*AJ28*(AW28-AX28)/(100*AQ28*(1000-AJ28*AW28))</f>
        <v>0</v>
      </c>
      <c r="J28">
        <f>AY28*AJ28*(AV28-AU28*(1000-AJ28*AX28)/(1000-AJ28*AW28))/(100*AQ28)</f>
        <v>0</v>
      </c>
      <c r="K28">
        <f>AU28 - IF(AJ28&gt;1, J28*AQ28*100.0/(AL28*BG28), 0)</f>
        <v>0</v>
      </c>
      <c r="L28">
        <f>((R28-I28/2)*K28-J28)/(R28+I28/2)</f>
        <v>0</v>
      </c>
      <c r="M28">
        <f>L28*(AZ28+BA28)/1000.0</f>
        <v>0</v>
      </c>
      <c r="N28">
        <f>(AU28 - IF(AJ28&gt;1, J28*AQ28*100.0/(AL28*BG28), 0))*(AZ28+BA28)/1000.0</f>
        <v>0</v>
      </c>
      <c r="O28">
        <f>2.0/((1/Q28-1/P28)+SIGN(Q28)*SQRT((1/Q28-1/P28)*(1/Q28-1/P28) + 4*AR28/((AR28+1)*(AR28+1))*(2*1/Q28*1/P28-1/P28*1/P28)))</f>
        <v>0</v>
      </c>
      <c r="P28">
        <f>AG28+AF28*AQ28+AE28*AQ28*AQ28</f>
        <v>0</v>
      </c>
      <c r="Q28">
        <f>I28*(1000-(1000*0.61365*exp(17.502*U28/(240.97+U28))/(AZ28+BA28)+AW28)/2)/(1000*0.61365*exp(17.502*U28/(240.97+U28))/(AZ28+BA28)-AW28)</f>
        <v>0</v>
      </c>
      <c r="R28">
        <f>1/((AR28+1)/(O28/1.6)+1/(P28/1.37)) + AR28/((AR28+1)/(O28/1.6) + AR28/(P28/1.37))</f>
        <v>0</v>
      </c>
      <c r="S28">
        <f>(AN28*AP28)</f>
        <v>0</v>
      </c>
      <c r="T28">
        <f>(BB28+(S28+2*0.95*5.67E-8*(((BB28+$B$7)+273)^4-(BB28+273)^4)-44100*I28)/(1.84*29.3*P28+8*0.95*5.67E-8*(BB28+273)^3))</f>
        <v>0</v>
      </c>
      <c r="U28">
        <f>($C$7*BC28+$D$7*BD28+$E$7*T28)</f>
        <v>0</v>
      </c>
      <c r="V28">
        <f>0.61365*exp(17.502*U28/(240.97+U28))</f>
        <v>0</v>
      </c>
      <c r="W28">
        <f>(X28/Y28*100)</f>
        <v>0</v>
      </c>
      <c r="X28">
        <f>AW28*(AZ28+BA28)/1000</f>
        <v>0</v>
      </c>
      <c r="Y28">
        <f>0.61365*exp(17.502*BB28/(240.97+BB28))</f>
        <v>0</v>
      </c>
      <c r="Z28">
        <f>(V28-AW28*(AZ28+BA28)/1000)</f>
        <v>0</v>
      </c>
      <c r="AA28">
        <f>(-I28*44100)</f>
        <v>0</v>
      </c>
      <c r="AB28">
        <f>2*29.3*P28*0.92*(BB28-U28)</f>
        <v>0</v>
      </c>
      <c r="AC28">
        <f>2*0.95*5.67E-8*(((BB28+$B$7)+273)^4-(U28+273)^4)</f>
        <v>0</v>
      </c>
      <c r="AD28">
        <f>S28+AC28+AA28+AB28</f>
        <v>0</v>
      </c>
      <c r="AE28">
        <v>-0.0417330656343107</v>
      </c>
      <c r="AF28">
        <v>0.046849022191862</v>
      </c>
      <c r="AG28">
        <v>3.49161706343324</v>
      </c>
      <c r="AH28">
        <v>0</v>
      </c>
      <c r="AI28">
        <v>0</v>
      </c>
      <c r="AJ28">
        <f>IF(AH28*$H$13&gt;=AL28,1.0,(AL28/(AL28-AH28*$H$13)))</f>
        <v>0</v>
      </c>
      <c r="AK28">
        <f>(AJ28-1)*100</f>
        <v>0</v>
      </c>
      <c r="AL28">
        <f>MAX(0,($B$13+$C$13*BG28)/(1+$D$13*BG28)*AZ28/(BB28+273)*$E$13)</f>
        <v>0</v>
      </c>
      <c r="AM28">
        <f>$B$11*BH28+$C$11*BI28+$F$11*BJ28</f>
        <v>0</v>
      </c>
      <c r="AN28">
        <f>AM28*AO28</f>
        <v>0</v>
      </c>
      <c r="AO28">
        <f>($B$11*$D$9+$C$11*$D$9+$F$11*((BW28+BO28)/MAX(BW28+BO28+BX28, 0.1)*$I$9+BX28/MAX(BW28+BO28+BX28, 0.1)*$J$9))/($B$11+$C$11+$F$11)</f>
        <v>0</v>
      </c>
      <c r="AP28">
        <f>($B$11*$K$9+$C$11*$K$9+$F$11*((BW28+BO28)/MAX(BW28+BO28+BX28, 0.1)*$P$9+BX28/MAX(BW28+BO28+BX28, 0.1)*$Q$9))/($B$11+$C$11+$F$11)</f>
        <v>0</v>
      </c>
      <c r="AQ28">
        <v>6</v>
      </c>
      <c r="AR28">
        <v>0.5</v>
      </c>
      <c r="AS28" t="s">
        <v>250</v>
      </c>
      <c r="AT28">
        <v>1559929619.66129</v>
      </c>
      <c r="AU28">
        <v>343.562838709677</v>
      </c>
      <c r="AV28">
        <v>260.869590322581</v>
      </c>
      <c r="AW28">
        <v>13.9913419354839</v>
      </c>
      <c r="AX28">
        <v>13.0449741935484</v>
      </c>
      <c r="AY28">
        <v>500.008387096774</v>
      </c>
      <c r="AZ28">
        <v>100.701</v>
      </c>
      <c r="BA28">
        <v>0.199994419354839</v>
      </c>
      <c r="BB28">
        <v>19.9585225806452</v>
      </c>
      <c r="BC28">
        <v>20.2794903225806</v>
      </c>
      <c r="BD28">
        <v>999.9</v>
      </c>
      <c r="BE28">
        <v>0</v>
      </c>
      <c r="BF28">
        <v>0</v>
      </c>
      <c r="BG28">
        <v>9994.07322580645</v>
      </c>
      <c r="BH28">
        <v>0</v>
      </c>
      <c r="BI28">
        <v>210.187225806452</v>
      </c>
      <c r="BJ28">
        <v>1500.00677419355</v>
      </c>
      <c r="BK28">
        <v>0.97300035483871</v>
      </c>
      <c r="BL28">
        <v>0.0269998806451613</v>
      </c>
      <c r="BM28">
        <v>0</v>
      </c>
      <c r="BN28">
        <v>2.19160322580645</v>
      </c>
      <c r="BO28">
        <v>0</v>
      </c>
      <c r="BP28">
        <v>18708.2387096774</v>
      </c>
      <c r="BQ28">
        <v>13122.0580645161</v>
      </c>
      <c r="BR28">
        <v>37.9491935483871</v>
      </c>
      <c r="BS28">
        <v>40.1971612903226</v>
      </c>
      <c r="BT28">
        <v>39.375</v>
      </c>
      <c r="BU28">
        <v>38.25</v>
      </c>
      <c r="BV28">
        <v>37.6148387096774</v>
      </c>
      <c r="BW28">
        <v>1459.5064516129</v>
      </c>
      <c r="BX28">
        <v>40.5003225806452</v>
      </c>
      <c r="BY28">
        <v>0</v>
      </c>
      <c r="BZ28">
        <v>1559929654.7</v>
      </c>
      <c r="CA28">
        <v>2.21052692307692</v>
      </c>
      <c r="CB28">
        <v>0.299456411437784</v>
      </c>
      <c r="CC28">
        <v>-1317.45983012689</v>
      </c>
      <c r="CD28">
        <v>18650.9115384615</v>
      </c>
      <c r="CE28">
        <v>15</v>
      </c>
      <c r="CF28">
        <v>1559929575.5</v>
      </c>
      <c r="CG28" t="s">
        <v>251</v>
      </c>
      <c r="CH28">
        <v>12</v>
      </c>
      <c r="CI28">
        <v>2.609</v>
      </c>
      <c r="CJ28">
        <v>0.036</v>
      </c>
      <c r="CK28">
        <v>400</v>
      </c>
      <c r="CL28">
        <v>13</v>
      </c>
      <c r="CM28">
        <v>0.15</v>
      </c>
      <c r="CN28">
        <v>0.08</v>
      </c>
      <c r="CO28">
        <v>77.7381004878049</v>
      </c>
      <c r="CP28">
        <v>848.743014773459</v>
      </c>
      <c r="CQ28">
        <v>94.8073508137347</v>
      </c>
      <c r="CR28">
        <v>0</v>
      </c>
      <c r="CS28">
        <v>2.22477352941176</v>
      </c>
      <c r="CT28">
        <v>-0.229434162925642</v>
      </c>
      <c r="CU28">
        <v>0.208880864312121</v>
      </c>
      <c r="CV28">
        <v>1</v>
      </c>
      <c r="CW28">
        <v>0.945904707317073</v>
      </c>
      <c r="CX28">
        <v>0.0593773588850204</v>
      </c>
      <c r="CY28">
        <v>0.00668510670963558</v>
      </c>
      <c r="CZ28">
        <v>1</v>
      </c>
      <c r="DA28">
        <v>2</v>
      </c>
      <c r="DB28">
        <v>3</v>
      </c>
      <c r="DC28" t="s">
        <v>252</v>
      </c>
      <c r="DD28">
        <v>1.85562</v>
      </c>
      <c r="DE28">
        <v>1.85364</v>
      </c>
      <c r="DF28">
        <v>1.85471</v>
      </c>
      <c r="DG28">
        <v>1.85913</v>
      </c>
      <c r="DH28">
        <v>1.85349</v>
      </c>
      <c r="DI28">
        <v>1.85788</v>
      </c>
      <c r="DJ28">
        <v>1.85502</v>
      </c>
      <c r="DK28">
        <v>1.8537</v>
      </c>
      <c r="DL28" t="s">
        <v>253</v>
      </c>
      <c r="DM28" t="s">
        <v>19</v>
      </c>
      <c r="DN28" t="s">
        <v>19</v>
      </c>
      <c r="DO28" t="s">
        <v>19</v>
      </c>
      <c r="DP28" t="s">
        <v>254</v>
      </c>
      <c r="DQ28" t="s">
        <v>255</v>
      </c>
      <c r="DR28" t="s">
        <v>256</v>
      </c>
      <c r="DS28" t="s">
        <v>256</v>
      </c>
      <c r="DT28" t="s">
        <v>256</v>
      </c>
      <c r="DU28" t="s">
        <v>256</v>
      </c>
      <c r="DV28">
        <v>0</v>
      </c>
      <c r="DW28">
        <v>100</v>
      </c>
      <c r="DX28">
        <v>100</v>
      </c>
      <c r="DY28">
        <v>2.609</v>
      </c>
      <c r="DZ28">
        <v>0.036</v>
      </c>
      <c r="EA28">
        <v>2</v>
      </c>
      <c r="EB28">
        <v>503.699</v>
      </c>
      <c r="EC28">
        <v>544.664</v>
      </c>
      <c r="ED28">
        <v>16.9446</v>
      </c>
      <c r="EE28">
        <v>19.0486</v>
      </c>
      <c r="EF28">
        <v>30</v>
      </c>
      <c r="EG28">
        <v>18.8617</v>
      </c>
      <c r="EH28">
        <v>18.8216</v>
      </c>
      <c r="EI28">
        <v>4.49726</v>
      </c>
      <c r="EJ28">
        <v>29.77</v>
      </c>
      <c r="EK28">
        <v>61.8159</v>
      </c>
      <c r="EL28">
        <v>16.9595</v>
      </c>
      <c r="EM28">
        <v>34.17</v>
      </c>
      <c r="EN28">
        <v>12.9468</v>
      </c>
      <c r="EO28">
        <v>102.3</v>
      </c>
      <c r="EP28">
        <v>102.727</v>
      </c>
    </row>
    <row r="29" spans="1:146">
      <c r="A29">
        <v>13</v>
      </c>
      <c r="B29">
        <v>1559929632</v>
      </c>
      <c r="C29">
        <v>24</v>
      </c>
      <c r="D29" t="s">
        <v>281</v>
      </c>
      <c r="E29" t="s">
        <v>282</v>
      </c>
      <c r="H29">
        <v>1559929621.66129</v>
      </c>
      <c r="I29">
        <f>AY29*AJ29*(AW29-AX29)/(100*AQ29*(1000-AJ29*AW29))</f>
        <v>0</v>
      </c>
      <c r="J29">
        <f>AY29*AJ29*(AV29-AU29*(1000-AJ29*AX29)/(1000-AJ29*AW29))/(100*AQ29)</f>
        <v>0</v>
      </c>
      <c r="K29">
        <f>AU29 - IF(AJ29&gt;1, J29*AQ29*100.0/(AL29*BG29), 0)</f>
        <v>0</v>
      </c>
      <c r="L29">
        <f>((R29-I29/2)*K29-J29)/(R29+I29/2)</f>
        <v>0</v>
      </c>
      <c r="M29">
        <f>L29*(AZ29+BA29)/1000.0</f>
        <v>0</v>
      </c>
      <c r="N29">
        <f>(AU29 - IF(AJ29&gt;1, J29*AQ29*100.0/(AL29*BG29), 0))*(AZ29+BA29)/1000.0</f>
        <v>0</v>
      </c>
      <c r="O29">
        <f>2.0/((1/Q29-1/P29)+SIGN(Q29)*SQRT((1/Q29-1/P29)*(1/Q29-1/P29) + 4*AR29/((AR29+1)*(AR29+1))*(2*1/Q29*1/P29-1/P29*1/P29)))</f>
        <v>0</v>
      </c>
      <c r="P29">
        <f>AG29+AF29*AQ29+AE29*AQ29*AQ29</f>
        <v>0</v>
      </c>
      <c r="Q29">
        <f>I29*(1000-(1000*0.61365*exp(17.502*U29/(240.97+U29))/(AZ29+BA29)+AW29)/2)/(1000*0.61365*exp(17.502*U29/(240.97+U29))/(AZ29+BA29)-AW29)</f>
        <v>0</v>
      </c>
      <c r="R29">
        <f>1/((AR29+1)/(O29/1.6)+1/(P29/1.37)) + AR29/((AR29+1)/(O29/1.6) + AR29/(P29/1.37))</f>
        <v>0</v>
      </c>
      <c r="S29">
        <f>(AN29*AP29)</f>
        <v>0</v>
      </c>
      <c r="T29">
        <f>(BB29+(S29+2*0.95*5.67E-8*(((BB29+$B$7)+273)^4-(BB29+273)^4)-44100*I29)/(1.84*29.3*P29+8*0.95*5.67E-8*(BB29+273)^3))</f>
        <v>0</v>
      </c>
      <c r="U29">
        <f>($C$7*BC29+$D$7*BD29+$E$7*T29)</f>
        <v>0</v>
      </c>
      <c r="V29">
        <f>0.61365*exp(17.502*U29/(240.97+U29))</f>
        <v>0</v>
      </c>
      <c r="W29">
        <f>(X29/Y29*100)</f>
        <v>0</v>
      </c>
      <c r="X29">
        <f>AW29*(AZ29+BA29)/1000</f>
        <v>0</v>
      </c>
      <c r="Y29">
        <f>0.61365*exp(17.502*BB29/(240.97+BB29))</f>
        <v>0</v>
      </c>
      <c r="Z29">
        <f>(V29-AW29*(AZ29+BA29)/1000)</f>
        <v>0</v>
      </c>
      <c r="AA29">
        <f>(-I29*44100)</f>
        <v>0</v>
      </c>
      <c r="AB29">
        <f>2*29.3*P29*0.92*(BB29-U29)</f>
        <v>0</v>
      </c>
      <c r="AC29">
        <f>2*0.95*5.67E-8*(((BB29+$B$7)+273)^4-(U29+273)^4)</f>
        <v>0</v>
      </c>
      <c r="AD29">
        <f>S29+AC29+AA29+AB29</f>
        <v>0</v>
      </c>
      <c r="AE29">
        <v>-0.041738265355781</v>
      </c>
      <c r="AF29">
        <v>0.046854859334733</v>
      </c>
      <c r="AG29">
        <v>3.49196078353898</v>
      </c>
      <c r="AH29">
        <v>0</v>
      </c>
      <c r="AI29">
        <v>0</v>
      </c>
      <c r="AJ29">
        <f>IF(AH29*$H$13&gt;=AL29,1.0,(AL29/(AL29-AH29*$H$13)))</f>
        <v>0</v>
      </c>
      <c r="AK29">
        <f>(AJ29-1)*100</f>
        <v>0</v>
      </c>
      <c r="AL29">
        <f>MAX(0,($B$13+$C$13*BG29)/(1+$D$13*BG29)*AZ29/(BB29+273)*$E$13)</f>
        <v>0</v>
      </c>
      <c r="AM29">
        <f>$B$11*BH29+$C$11*BI29+$F$11*BJ29</f>
        <v>0</v>
      </c>
      <c r="AN29">
        <f>AM29*AO29</f>
        <v>0</v>
      </c>
      <c r="AO29">
        <f>($B$11*$D$9+$C$11*$D$9+$F$11*((BW29+BO29)/MAX(BW29+BO29+BX29, 0.1)*$I$9+BX29/MAX(BW29+BO29+BX29, 0.1)*$J$9))/($B$11+$C$11+$F$11)</f>
        <v>0</v>
      </c>
      <c r="AP29">
        <f>($B$11*$K$9+$C$11*$K$9+$F$11*((BW29+BO29)/MAX(BW29+BO29+BX29, 0.1)*$P$9+BX29/MAX(BW29+BO29+BX29, 0.1)*$Q$9))/($B$11+$C$11+$F$11)</f>
        <v>0</v>
      </c>
      <c r="AQ29">
        <v>6</v>
      </c>
      <c r="AR29">
        <v>0.5</v>
      </c>
      <c r="AS29" t="s">
        <v>250</v>
      </c>
      <c r="AT29">
        <v>1559929621.66129</v>
      </c>
      <c r="AU29">
        <v>321.410516129032</v>
      </c>
      <c r="AV29">
        <v>225.797938709677</v>
      </c>
      <c r="AW29">
        <v>13.9878322580645</v>
      </c>
      <c r="AX29">
        <v>13.0402129032258</v>
      </c>
      <c r="AY29">
        <v>500.008677419355</v>
      </c>
      <c r="AZ29">
        <v>100.700935483871</v>
      </c>
      <c r="BA29">
        <v>0.199981258064516</v>
      </c>
      <c r="BB29">
        <v>19.960935483871</v>
      </c>
      <c r="BC29">
        <v>20.2802096774194</v>
      </c>
      <c r="BD29">
        <v>999.9</v>
      </c>
      <c r="BE29">
        <v>0</v>
      </c>
      <c r="BF29">
        <v>0</v>
      </c>
      <c r="BG29">
        <v>9995.32483870968</v>
      </c>
      <c r="BH29">
        <v>0</v>
      </c>
      <c r="BI29">
        <v>213.228</v>
      </c>
      <c r="BJ29">
        <v>1500.00161290323</v>
      </c>
      <c r="BK29">
        <v>0.97300035483871</v>
      </c>
      <c r="BL29">
        <v>0.0269998806451613</v>
      </c>
      <c r="BM29">
        <v>0</v>
      </c>
      <c r="BN29">
        <v>2.20065161290323</v>
      </c>
      <c r="BO29">
        <v>0</v>
      </c>
      <c r="BP29">
        <v>18655.5806451613</v>
      </c>
      <c r="BQ29">
        <v>13122.0161290323</v>
      </c>
      <c r="BR29">
        <v>37.9491935483871</v>
      </c>
      <c r="BS29">
        <v>40.1951290322581</v>
      </c>
      <c r="BT29">
        <v>39.375</v>
      </c>
      <c r="BU29">
        <v>38.25</v>
      </c>
      <c r="BV29">
        <v>37.6148387096774</v>
      </c>
      <c r="BW29">
        <v>1459.50129032258</v>
      </c>
      <c r="BX29">
        <v>40.5003225806452</v>
      </c>
      <c r="BY29">
        <v>0</v>
      </c>
      <c r="BZ29">
        <v>1559929656.5</v>
      </c>
      <c r="CA29">
        <v>2.21263461538462</v>
      </c>
      <c r="CB29">
        <v>0.956399994750853</v>
      </c>
      <c r="CC29">
        <v>-1934.56068151281</v>
      </c>
      <c r="CD29">
        <v>18591.1884615385</v>
      </c>
      <c r="CE29">
        <v>15</v>
      </c>
      <c r="CF29">
        <v>1559929575.5</v>
      </c>
      <c r="CG29" t="s">
        <v>251</v>
      </c>
      <c r="CH29">
        <v>12</v>
      </c>
      <c r="CI29">
        <v>2.609</v>
      </c>
      <c r="CJ29">
        <v>0.036</v>
      </c>
      <c r="CK29">
        <v>400</v>
      </c>
      <c r="CL29">
        <v>13</v>
      </c>
      <c r="CM29">
        <v>0.15</v>
      </c>
      <c r="CN29">
        <v>0.08</v>
      </c>
      <c r="CO29">
        <v>91.8760297560976</v>
      </c>
      <c r="CP29">
        <v>770.382385923317</v>
      </c>
      <c r="CQ29">
        <v>91.4115607212344</v>
      </c>
      <c r="CR29">
        <v>0</v>
      </c>
      <c r="CS29">
        <v>2.22216176470588</v>
      </c>
      <c r="CT29">
        <v>0.106837217701074</v>
      </c>
      <c r="CU29">
        <v>0.205789481259091</v>
      </c>
      <c r="CV29">
        <v>1</v>
      </c>
      <c r="CW29">
        <v>0.947215804878049</v>
      </c>
      <c r="CX29">
        <v>0.0510600418118484</v>
      </c>
      <c r="CY29">
        <v>0.00619627137378094</v>
      </c>
      <c r="CZ29">
        <v>1</v>
      </c>
      <c r="DA29">
        <v>2</v>
      </c>
      <c r="DB29">
        <v>3</v>
      </c>
      <c r="DC29" t="s">
        <v>252</v>
      </c>
      <c r="DD29">
        <v>1.85562</v>
      </c>
      <c r="DE29">
        <v>1.85364</v>
      </c>
      <c r="DF29">
        <v>1.85471</v>
      </c>
      <c r="DG29">
        <v>1.85913</v>
      </c>
      <c r="DH29">
        <v>1.85349</v>
      </c>
      <c r="DI29">
        <v>1.85788</v>
      </c>
      <c r="DJ29">
        <v>1.85502</v>
      </c>
      <c r="DK29">
        <v>1.8537</v>
      </c>
      <c r="DL29" t="s">
        <v>253</v>
      </c>
      <c r="DM29" t="s">
        <v>19</v>
      </c>
      <c r="DN29" t="s">
        <v>19</v>
      </c>
      <c r="DO29" t="s">
        <v>19</v>
      </c>
      <c r="DP29" t="s">
        <v>254</v>
      </c>
      <c r="DQ29" t="s">
        <v>255</v>
      </c>
      <c r="DR29" t="s">
        <v>256</v>
      </c>
      <c r="DS29" t="s">
        <v>256</v>
      </c>
      <c r="DT29" t="s">
        <v>256</v>
      </c>
      <c r="DU29" t="s">
        <v>256</v>
      </c>
      <c r="DV29">
        <v>0</v>
      </c>
      <c r="DW29">
        <v>100</v>
      </c>
      <c r="DX29">
        <v>100</v>
      </c>
      <c r="DY29">
        <v>2.609</v>
      </c>
      <c r="DZ29">
        <v>0.036</v>
      </c>
      <c r="EA29">
        <v>2</v>
      </c>
      <c r="EB29">
        <v>503.575</v>
      </c>
      <c r="EC29">
        <v>544.818</v>
      </c>
      <c r="ED29">
        <v>16.9525</v>
      </c>
      <c r="EE29">
        <v>19.0494</v>
      </c>
      <c r="EF29">
        <v>30.0002</v>
      </c>
      <c r="EG29">
        <v>18.8628</v>
      </c>
      <c r="EH29">
        <v>18.8228</v>
      </c>
      <c r="EI29">
        <v>4.58706</v>
      </c>
      <c r="EJ29">
        <v>30.0458</v>
      </c>
      <c r="EK29">
        <v>61.8159</v>
      </c>
      <c r="EL29">
        <v>16.9595</v>
      </c>
      <c r="EM29">
        <v>39.17</v>
      </c>
      <c r="EN29">
        <v>12.9478</v>
      </c>
      <c r="EO29">
        <v>102.302</v>
      </c>
      <c r="EP29">
        <v>102.727</v>
      </c>
    </row>
    <row r="30" spans="1:146">
      <c r="A30">
        <v>14</v>
      </c>
      <c r="B30">
        <v>1559929634</v>
      </c>
      <c r="C30">
        <v>26</v>
      </c>
      <c r="D30" t="s">
        <v>283</v>
      </c>
      <c r="E30" t="s">
        <v>284</v>
      </c>
      <c r="H30">
        <v>1559929623.66129</v>
      </c>
      <c r="I30">
        <f>AY30*AJ30*(AW30-AX30)/(100*AQ30*(1000-AJ30*AW30))</f>
        <v>0</v>
      </c>
      <c r="J30">
        <f>AY30*AJ30*(AV30-AU30*(1000-AJ30*AX30)/(1000-AJ30*AW30))/(100*AQ30)</f>
        <v>0</v>
      </c>
      <c r="K30">
        <f>AU30 - IF(AJ30&gt;1, J30*AQ30*100.0/(AL30*BG30), 0)</f>
        <v>0</v>
      </c>
      <c r="L30">
        <f>((R30-I30/2)*K30-J30)/(R30+I30/2)</f>
        <v>0</v>
      </c>
      <c r="M30">
        <f>L30*(AZ30+BA30)/1000.0</f>
        <v>0</v>
      </c>
      <c r="N30">
        <f>(AU30 - IF(AJ30&gt;1, J30*AQ30*100.0/(AL30*BG30), 0))*(AZ30+BA30)/1000.0</f>
        <v>0</v>
      </c>
      <c r="O30">
        <f>2.0/((1/Q30-1/P30)+SIGN(Q30)*SQRT((1/Q30-1/P30)*(1/Q30-1/P30) + 4*AR30/((AR30+1)*(AR30+1))*(2*1/Q30*1/P30-1/P30*1/P30)))</f>
        <v>0</v>
      </c>
      <c r="P30">
        <f>AG30+AF30*AQ30+AE30*AQ30*AQ30</f>
        <v>0</v>
      </c>
      <c r="Q30">
        <f>I30*(1000-(1000*0.61365*exp(17.502*U30/(240.97+U30))/(AZ30+BA30)+AW30)/2)/(1000*0.61365*exp(17.502*U30/(240.97+U30))/(AZ30+BA30)-AW30)</f>
        <v>0</v>
      </c>
      <c r="R30">
        <f>1/((AR30+1)/(O30/1.6)+1/(P30/1.37)) + AR30/((AR30+1)/(O30/1.6) + AR30/(P30/1.37))</f>
        <v>0</v>
      </c>
      <c r="S30">
        <f>(AN30*AP30)</f>
        <v>0</v>
      </c>
      <c r="T30">
        <f>(BB30+(S30+2*0.95*5.67E-8*(((BB30+$B$7)+273)^4-(BB30+273)^4)-44100*I30)/(1.84*29.3*P30+8*0.95*5.67E-8*(BB30+273)^3))</f>
        <v>0</v>
      </c>
      <c r="U30">
        <f>($C$7*BC30+$D$7*BD30+$E$7*T30)</f>
        <v>0</v>
      </c>
      <c r="V30">
        <f>0.61365*exp(17.502*U30/(240.97+U30))</f>
        <v>0</v>
      </c>
      <c r="W30">
        <f>(X30/Y30*100)</f>
        <v>0</v>
      </c>
      <c r="X30">
        <f>AW30*(AZ30+BA30)/1000</f>
        <v>0</v>
      </c>
      <c r="Y30">
        <f>0.61365*exp(17.502*BB30/(240.97+BB30))</f>
        <v>0</v>
      </c>
      <c r="Z30">
        <f>(V30-AW30*(AZ30+BA30)/1000)</f>
        <v>0</v>
      </c>
      <c r="AA30">
        <f>(-I30*44100)</f>
        <v>0</v>
      </c>
      <c r="AB30">
        <f>2*29.3*P30*0.92*(BB30-U30)</f>
        <v>0</v>
      </c>
      <c r="AC30">
        <f>2*0.95*5.67E-8*(((BB30+$B$7)+273)^4-(U30+273)^4)</f>
        <v>0</v>
      </c>
      <c r="AD30">
        <f>S30+AC30+AA30+AB30</f>
        <v>0</v>
      </c>
      <c r="AE30">
        <v>-0.0417368783213719</v>
      </c>
      <c r="AF30">
        <v>0.0468533022670979</v>
      </c>
      <c r="AG30">
        <v>3.49186909709134</v>
      </c>
      <c r="AH30">
        <v>0</v>
      </c>
      <c r="AI30">
        <v>0</v>
      </c>
      <c r="AJ30">
        <f>IF(AH30*$H$13&gt;=AL30,1.0,(AL30/(AL30-AH30*$H$13)))</f>
        <v>0</v>
      </c>
      <c r="AK30">
        <f>(AJ30-1)*100</f>
        <v>0</v>
      </c>
      <c r="AL30">
        <f>MAX(0,($B$13+$C$13*BG30)/(1+$D$13*BG30)*AZ30/(BB30+273)*$E$13)</f>
        <v>0</v>
      </c>
      <c r="AM30">
        <f>$B$11*BH30+$C$11*BI30+$F$11*BJ30</f>
        <v>0</v>
      </c>
      <c r="AN30">
        <f>AM30*AO30</f>
        <v>0</v>
      </c>
      <c r="AO30">
        <f>($B$11*$D$9+$C$11*$D$9+$F$11*((BW30+BO30)/MAX(BW30+BO30+BX30, 0.1)*$I$9+BX30/MAX(BW30+BO30+BX30, 0.1)*$J$9))/($B$11+$C$11+$F$11)</f>
        <v>0</v>
      </c>
      <c r="AP30">
        <f>($B$11*$K$9+$C$11*$K$9+$F$11*((BW30+BO30)/MAX(BW30+BO30+BX30, 0.1)*$P$9+BX30/MAX(BW30+BO30+BX30, 0.1)*$Q$9))/($B$11+$C$11+$F$11)</f>
        <v>0</v>
      </c>
      <c r="AQ30">
        <v>6</v>
      </c>
      <c r="AR30">
        <v>0.5</v>
      </c>
      <c r="AS30" t="s">
        <v>250</v>
      </c>
      <c r="AT30">
        <v>1559929623.66129</v>
      </c>
      <c r="AU30">
        <v>296.354096774194</v>
      </c>
      <c r="AV30">
        <v>190.506158064516</v>
      </c>
      <c r="AW30">
        <v>13.9843967741935</v>
      </c>
      <c r="AX30">
        <v>13.0357</v>
      </c>
      <c r="AY30">
        <v>500.009709677419</v>
      </c>
      <c r="AZ30">
        <v>100.700806451613</v>
      </c>
      <c r="BA30">
        <v>0.199985193548387</v>
      </c>
      <c r="BB30">
        <v>19.9635451612903</v>
      </c>
      <c r="BC30">
        <v>20.2811129032258</v>
      </c>
      <c r="BD30">
        <v>999.9</v>
      </c>
      <c r="BE30">
        <v>0</v>
      </c>
      <c r="BF30">
        <v>0</v>
      </c>
      <c r="BG30">
        <v>9995.00548387097</v>
      </c>
      <c r="BH30">
        <v>0</v>
      </c>
      <c r="BI30">
        <v>216.839129032258</v>
      </c>
      <c r="BJ30">
        <v>1500.01032258064</v>
      </c>
      <c r="BK30">
        <v>0.973000677419355</v>
      </c>
      <c r="BL30">
        <v>0.0269995903225806</v>
      </c>
      <c r="BM30">
        <v>0</v>
      </c>
      <c r="BN30">
        <v>2.2326</v>
      </c>
      <c r="BO30">
        <v>0</v>
      </c>
      <c r="BP30">
        <v>18582.6032258065</v>
      </c>
      <c r="BQ30">
        <v>13122.0935483871</v>
      </c>
      <c r="BR30">
        <v>37.9451290322581</v>
      </c>
      <c r="BS30">
        <v>40.191064516129</v>
      </c>
      <c r="BT30">
        <v>39.375</v>
      </c>
      <c r="BU30">
        <v>38.25</v>
      </c>
      <c r="BV30">
        <v>37.6148387096774</v>
      </c>
      <c r="BW30">
        <v>1459.51</v>
      </c>
      <c r="BX30">
        <v>40.5003225806452</v>
      </c>
      <c r="BY30">
        <v>0</v>
      </c>
      <c r="BZ30">
        <v>1559929658.3</v>
      </c>
      <c r="CA30">
        <v>2.22779230769231</v>
      </c>
      <c r="CB30">
        <v>1.30310427439682</v>
      </c>
      <c r="CC30">
        <v>-2747.60341986309</v>
      </c>
      <c r="CD30">
        <v>18512.6615384615</v>
      </c>
      <c r="CE30">
        <v>15</v>
      </c>
      <c r="CF30">
        <v>1559929575.5</v>
      </c>
      <c r="CG30" t="s">
        <v>251</v>
      </c>
      <c r="CH30">
        <v>12</v>
      </c>
      <c r="CI30">
        <v>2.609</v>
      </c>
      <c r="CJ30">
        <v>0.036</v>
      </c>
      <c r="CK30">
        <v>400</v>
      </c>
      <c r="CL30">
        <v>13</v>
      </c>
      <c r="CM30">
        <v>0.15</v>
      </c>
      <c r="CN30">
        <v>0.08</v>
      </c>
      <c r="CO30">
        <v>103.16874195122</v>
      </c>
      <c r="CP30">
        <v>598.421874146344</v>
      </c>
      <c r="CQ30">
        <v>85.0507144171562</v>
      </c>
      <c r="CR30">
        <v>0</v>
      </c>
      <c r="CS30">
        <v>2.24872352941176</v>
      </c>
      <c r="CT30">
        <v>0.456723726054439</v>
      </c>
      <c r="CU30">
        <v>0.217520489986608</v>
      </c>
      <c r="CV30">
        <v>1</v>
      </c>
      <c r="CW30">
        <v>0.948439609756098</v>
      </c>
      <c r="CX30">
        <v>0.0319849337979147</v>
      </c>
      <c r="CY30">
        <v>0.00499212296048362</v>
      </c>
      <c r="CZ30">
        <v>1</v>
      </c>
      <c r="DA30">
        <v>2</v>
      </c>
      <c r="DB30">
        <v>3</v>
      </c>
      <c r="DC30" t="s">
        <v>252</v>
      </c>
      <c r="DD30">
        <v>1.85562</v>
      </c>
      <c r="DE30">
        <v>1.85364</v>
      </c>
      <c r="DF30">
        <v>1.85471</v>
      </c>
      <c r="DG30">
        <v>1.85913</v>
      </c>
      <c r="DH30">
        <v>1.85349</v>
      </c>
      <c r="DI30">
        <v>1.85789</v>
      </c>
      <c r="DJ30">
        <v>1.85502</v>
      </c>
      <c r="DK30">
        <v>1.85371</v>
      </c>
      <c r="DL30" t="s">
        <v>253</v>
      </c>
      <c r="DM30" t="s">
        <v>19</v>
      </c>
      <c r="DN30" t="s">
        <v>19</v>
      </c>
      <c r="DO30" t="s">
        <v>19</v>
      </c>
      <c r="DP30" t="s">
        <v>254</v>
      </c>
      <c r="DQ30" t="s">
        <v>255</v>
      </c>
      <c r="DR30" t="s">
        <v>256</v>
      </c>
      <c r="DS30" t="s">
        <v>256</v>
      </c>
      <c r="DT30" t="s">
        <v>256</v>
      </c>
      <c r="DU30" t="s">
        <v>256</v>
      </c>
      <c r="DV30">
        <v>0</v>
      </c>
      <c r="DW30">
        <v>100</v>
      </c>
      <c r="DX30">
        <v>100</v>
      </c>
      <c r="DY30">
        <v>2.609</v>
      </c>
      <c r="DZ30">
        <v>0.036</v>
      </c>
      <c r="EA30">
        <v>2</v>
      </c>
      <c r="EB30">
        <v>503.542</v>
      </c>
      <c r="EC30">
        <v>544.78</v>
      </c>
      <c r="ED30">
        <v>16.9623</v>
      </c>
      <c r="EE30">
        <v>19.0499</v>
      </c>
      <c r="EF30">
        <v>30.0003</v>
      </c>
      <c r="EG30">
        <v>18.864</v>
      </c>
      <c r="EH30">
        <v>18.824</v>
      </c>
      <c r="EI30">
        <v>4.70043</v>
      </c>
      <c r="EJ30">
        <v>30.0458</v>
      </c>
      <c r="EK30">
        <v>61.8159</v>
      </c>
      <c r="EL30">
        <v>16.9777</v>
      </c>
      <c r="EM30">
        <v>44.17</v>
      </c>
      <c r="EN30">
        <v>12.9453</v>
      </c>
      <c r="EO30">
        <v>102.301</v>
      </c>
      <c r="EP30">
        <v>102.728</v>
      </c>
    </row>
    <row r="31" spans="1:146">
      <c r="A31">
        <v>15</v>
      </c>
      <c r="B31">
        <v>1559929636</v>
      </c>
      <c r="C31">
        <v>28</v>
      </c>
      <c r="D31" t="s">
        <v>285</v>
      </c>
      <c r="E31" t="s">
        <v>286</v>
      </c>
      <c r="H31">
        <v>1559929625.66129</v>
      </c>
      <c r="I31">
        <f>AY31*AJ31*(AW31-AX31)/(100*AQ31*(1000-AJ31*AW31))</f>
        <v>0</v>
      </c>
      <c r="J31">
        <f>AY31*AJ31*(AV31-AU31*(1000-AJ31*AX31)/(1000-AJ31*AW31))/(100*AQ31)</f>
        <v>0</v>
      </c>
      <c r="K31">
        <f>AU31 - IF(AJ31&gt;1, J31*AQ31*100.0/(AL31*BG31), 0)</f>
        <v>0</v>
      </c>
      <c r="L31">
        <f>((R31-I31/2)*K31-J31)/(R31+I31/2)</f>
        <v>0</v>
      </c>
      <c r="M31">
        <f>L31*(AZ31+BA31)/1000.0</f>
        <v>0</v>
      </c>
      <c r="N31">
        <f>(AU31 - IF(AJ31&gt;1, J31*AQ31*100.0/(AL31*BG31), 0))*(AZ31+BA31)/1000.0</f>
        <v>0</v>
      </c>
      <c r="O31">
        <f>2.0/((1/Q31-1/P31)+SIGN(Q31)*SQRT((1/Q31-1/P31)*(1/Q31-1/P31) + 4*AR31/((AR31+1)*(AR31+1))*(2*1/Q31*1/P31-1/P31*1/P31)))</f>
        <v>0</v>
      </c>
      <c r="P31">
        <f>AG31+AF31*AQ31+AE31*AQ31*AQ31</f>
        <v>0</v>
      </c>
      <c r="Q31">
        <f>I31*(1000-(1000*0.61365*exp(17.502*U31/(240.97+U31))/(AZ31+BA31)+AW31)/2)/(1000*0.61365*exp(17.502*U31/(240.97+U31))/(AZ31+BA31)-AW31)</f>
        <v>0</v>
      </c>
      <c r="R31">
        <f>1/((AR31+1)/(O31/1.6)+1/(P31/1.37)) + AR31/((AR31+1)/(O31/1.6) + AR31/(P31/1.37))</f>
        <v>0</v>
      </c>
      <c r="S31">
        <f>(AN31*AP31)</f>
        <v>0</v>
      </c>
      <c r="T31">
        <f>(BB31+(S31+2*0.95*5.67E-8*(((BB31+$B$7)+273)^4-(BB31+273)^4)-44100*I31)/(1.84*29.3*P31+8*0.95*5.67E-8*(BB31+273)^3))</f>
        <v>0</v>
      </c>
      <c r="U31">
        <f>($C$7*BC31+$D$7*BD31+$E$7*T31)</f>
        <v>0</v>
      </c>
      <c r="V31">
        <f>0.61365*exp(17.502*U31/(240.97+U31))</f>
        <v>0</v>
      </c>
      <c r="W31">
        <f>(X31/Y31*100)</f>
        <v>0</v>
      </c>
      <c r="X31">
        <f>AW31*(AZ31+BA31)/1000</f>
        <v>0</v>
      </c>
      <c r="Y31">
        <f>0.61365*exp(17.502*BB31/(240.97+BB31))</f>
        <v>0</v>
      </c>
      <c r="Z31">
        <f>(V31-AW31*(AZ31+BA31)/1000)</f>
        <v>0</v>
      </c>
      <c r="AA31">
        <f>(-I31*44100)</f>
        <v>0</v>
      </c>
      <c r="AB31">
        <f>2*29.3*P31*0.92*(BB31-U31)</f>
        <v>0</v>
      </c>
      <c r="AC31">
        <f>2*0.95*5.67E-8*(((BB31+$B$7)+273)^4-(U31+273)^4)</f>
        <v>0</v>
      </c>
      <c r="AD31">
        <f>S31+AC31+AA31+AB31</f>
        <v>0</v>
      </c>
      <c r="AE31">
        <v>-0.0417211991765347</v>
      </c>
      <c r="AF31">
        <v>0.0468357010534496</v>
      </c>
      <c r="AG31">
        <v>3.49083259217194</v>
      </c>
      <c r="AH31">
        <v>0</v>
      </c>
      <c r="AI31">
        <v>0</v>
      </c>
      <c r="AJ31">
        <f>IF(AH31*$H$13&gt;=AL31,1.0,(AL31/(AL31-AH31*$H$13)))</f>
        <v>0</v>
      </c>
      <c r="AK31">
        <f>(AJ31-1)*100</f>
        <v>0</v>
      </c>
      <c r="AL31">
        <f>MAX(0,($B$13+$C$13*BG31)/(1+$D$13*BG31)*AZ31/(BB31+273)*$E$13)</f>
        <v>0</v>
      </c>
      <c r="AM31">
        <f>$B$11*BH31+$C$11*BI31+$F$11*BJ31</f>
        <v>0</v>
      </c>
      <c r="AN31">
        <f>AM31*AO31</f>
        <v>0</v>
      </c>
      <c r="AO31">
        <f>($B$11*$D$9+$C$11*$D$9+$F$11*((BW31+BO31)/MAX(BW31+BO31+BX31, 0.1)*$I$9+BX31/MAX(BW31+BO31+BX31, 0.1)*$J$9))/($B$11+$C$11+$F$11)</f>
        <v>0</v>
      </c>
      <c r="AP31">
        <f>($B$11*$K$9+$C$11*$K$9+$F$11*((BW31+BO31)/MAX(BW31+BO31+BX31, 0.1)*$P$9+BX31/MAX(BW31+BO31+BX31, 0.1)*$Q$9))/($B$11+$C$11+$F$11)</f>
        <v>0</v>
      </c>
      <c r="AQ31">
        <v>6</v>
      </c>
      <c r="AR31">
        <v>0.5</v>
      </c>
      <c r="AS31" t="s">
        <v>250</v>
      </c>
      <c r="AT31">
        <v>1559929625.66129</v>
      </c>
      <c r="AU31">
        <v>269.059677419355</v>
      </c>
      <c r="AV31">
        <v>155.241222580645</v>
      </c>
      <c r="AW31">
        <v>13.9809516129032</v>
      </c>
      <c r="AX31">
        <v>13.0317677419355</v>
      </c>
      <c r="AY31">
        <v>500.007516129032</v>
      </c>
      <c r="AZ31">
        <v>100.700741935484</v>
      </c>
      <c r="BA31">
        <v>0.200002741935484</v>
      </c>
      <c r="BB31">
        <v>19.9658064516129</v>
      </c>
      <c r="BC31">
        <v>20.2817903225806</v>
      </c>
      <c r="BD31">
        <v>999.9</v>
      </c>
      <c r="BE31">
        <v>0</v>
      </c>
      <c r="BF31">
        <v>0</v>
      </c>
      <c r="BG31">
        <v>9991.25709677419</v>
      </c>
      <c r="BH31">
        <v>0</v>
      </c>
      <c r="BI31">
        <v>220.059612903226</v>
      </c>
      <c r="BJ31">
        <v>1500.00290322581</v>
      </c>
      <c r="BK31">
        <v>0.973000677419355</v>
      </c>
      <c r="BL31">
        <v>0.0269995903225806</v>
      </c>
      <c r="BM31">
        <v>0</v>
      </c>
      <c r="BN31">
        <v>2.20983548387097</v>
      </c>
      <c r="BO31">
        <v>0</v>
      </c>
      <c r="BP31">
        <v>18493.3</v>
      </c>
      <c r="BQ31">
        <v>13122.0225806452</v>
      </c>
      <c r="BR31">
        <v>37.9451290322581</v>
      </c>
      <c r="BS31">
        <v>40.191064516129</v>
      </c>
      <c r="BT31">
        <v>39.375</v>
      </c>
      <c r="BU31">
        <v>38.25</v>
      </c>
      <c r="BV31">
        <v>37.6107741935484</v>
      </c>
      <c r="BW31">
        <v>1459.50258064516</v>
      </c>
      <c r="BX31">
        <v>40.5003225806452</v>
      </c>
      <c r="BY31">
        <v>0</v>
      </c>
      <c r="BZ31">
        <v>1559929660.7</v>
      </c>
      <c r="CA31">
        <v>2.24634230769231</v>
      </c>
      <c r="CB31">
        <v>0.520912821685861</v>
      </c>
      <c r="CC31">
        <v>-3910.29743913318</v>
      </c>
      <c r="CD31">
        <v>18381.0615384615</v>
      </c>
      <c r="CE31">
        <v>15</v>
      </c>
      <c r="CF31">
        <v>1559929575.5</v>
      </c>
      <c r="CG31" t="s">
        <v>251</v>
      </c>
      <c r="CH31">
        <v>12</v>
      </c>
      <c r="CI31">
        <v>2.609</v>
      </c>
      <c r="CJ31">
        <v>0.036</v>
      </c>
      <c r="CK31">
        <v>400</v>
      </c>
      <c r="CL31">
        <v>13</v>
      </c>
      <c r="CM31">
        <v>0.15</v>
      </c>
      <c r="CN31">
        <v>0.08</v>
      </c>
      <c r="CO31">
        <v>112.015968780488</v>
      </c>
      <c r="CP31">
        <v>348.978048083612</v>
      </c>
      <c r="CQ31">
        <v>77.1578878262311</v>
      </c>
      <c r="CR31">
        <v>0</v>
      </c>
      <c r="CS31">
        <v>2.23165588235294</v>
      </c>
      <c r="CT31">
        <v>0.35209491846238</v>
      </c>
      <c r="CU31">
        <v>0.226279850408056</v>
      </c>
      <c r="CV31">
        <v>1</v>
      </c>
      <c r="CW31">
        <v>0.949143219512195</v>
      </c>
      <c r="CX31">
        <v>0.00802369337979345</v>
      </c>
      <c r="CY31">
        <v>0.00383804014082006</v>
      </c>
      <c r="CZ31">
        <v>1</v>
      </c>
      <c r="DA31">
        <v>2</v>
      </c>
      <c r="DB31">
        <v>3</v>
      </c>
      <c r="DC31" t="s">
        <v>252</v>
      </c>
      <c r="DD31">
        <v>1.85562</v>
      </c>
      <c r="DE31">
        <v>1.85364</v>
      </c>
      <c r="DF31">
        <v>1.85471</v>
      </c>
      <c r="DG31">
        <v>1.85913</v>
      </c>
      <c r="DH31">
        <v>1.85349</v>
      </c>
      <c r="DI31">
        <v>1.85789</v>
      </c>
      <c r="DJ31">
        <v>1.85502</v>
      </c>
      <c r="DK31">
        <v>1.85371</v>
      </c>
      <c r="DL31" t="s">
        <v>253</v>
      </c>
      <c r="DM31" t="s">
        <v>19</v>
      </c>
      <c r="DN31" t="s">
        <v>19</v>
      </c>
      <c r="DO31" t="s">
        <v>19</v>
      </c>
      <c r="DP31" t="s">
        <v>254</v>
      </c>
      <c r="DQ31" t="s">
        <v>255</v>
      </c>
      <c r="DR31" t="s">
        <v>256</v>
      </c>
      <c r="DS31" t="s">
        <v>256</v>
      </c>
      <c r="DT31" t="s">
        <v>256</v>
      </c>
      <c r="DU31" t="s">
        <v>256</v>
      </c>
      <c r="DV31">
        <v>0</v>
      </c>
      <c r="DW31">
        <v>100</v>
      </c>
      <c r="DX31">
        <v>100</v>
      </c>
      <c r="DY31">
        <v>2.609</v>
      </c>
      <c r="DZ31">
        <v>0.036</v>
      </c>
      <c r="EA31">
        <v>2</v>
      </c>
      <c r="EB31">
        <v>503.677</v>
      </c>
      <c r="EC31">
        <v>544.678</v>
      </c>
      <c r="ED31">
        <v>16.9699</v>
      </c>
      <c r="EE31">
        <v>19.0506</v>
      </c>
      <c r="EF31">
        <v>30.0001</v>
      </c>
      <c r="EG31">
        <v>18.8654</v>
      </c>
      <c r="EH31">
        <v>18.8256</v>
      </c>
      <c r="EI31">
        <v>4.8015</v>
      </c>
      <c r="EJ31">
        <v>30.0458</v>
      </c>
      <c r="EK31">
        <v>61.8159</v>
      </c>
      <c r="EL31">
        <v>16.9777</v>
      </c>
      <c r="EM31">
        <v>44.17</v>
      </c>
      <c r="EN31">
        <v>12.9423</v>
      </c>
      <c r="EO31">
        <v>102.301</v>
      </c>
      <c r="EP31">
        <v>102.728</v>
      </c>
    </row>
    <row r="32" spans="1:146">
      <c r="A32">
        <v>16</v>
      </c>
      <c r="B32">
        <v>1559929638</v>
      </c>
      <c r="C32">
        <v>30</v>
      </c>
      <c r="D32" t="s">
        <v>287</v>
      </c>
      <c r="E32" t="s">
        <v>288</v>
      </c>
      <c r="H32">
        <v>1559929627.66129</v>
      </c>
      <c r="I32">
        <f>AY32*AJ32*(AW32-AX32)/(100*AQ32*(1000-AJ32*AW32))</f>
        <v>0</v>
      </c>
      <c r="J32">
        <f>AY32*AJ32*(AV32-AU32*(1000-AJ32*AX32)/(1000-AJ32*AW32))/(100*AQ32)</f>
        <v>0</v>
      </c>
      <c r="K32">
        <f>AU32 - IF(AJ32&gt;1, J32*AQ32*100.0/(AL32*BG32), 0)</f>
        <v>0</v>
      </c>
      <c r="L32">
        <f>((R32-I32/2)*K32-J32)/(R32+I32/2)</f>
        <v>0</v>
      </c>
      <c r="M32">
        <f>L32*(AZ32+BA32)/1000.0</f>
        <v>0</v>
      </c>
      <c r="N32">
        <f>(AU32 - IF(AJ32&gt;1, J32*AQ32*100.0/(AL32*BG32), 0))*(AZ32+BA32)/1000.0</f>
        <v>0</v>
      </c>
      <c r="O32">
        <f>2.0/((1/Q32-1/P32)+SIGN(Q32)*SQRT((1/Q32-1/P32)*(1/Q32-1/P32) + 4*AR32/((AR32+1)*(AR32+1))*(2*1/Q32*1/P32-1/P32*1/P32)))</f>
        <v>0</v>
      </c>
      <c r="P32">
        <f>AG32+AF32*AQ32+AE32*AQ32*AQ32</f>
        <v>0</v>
      </c>
      <c r="Q32">
        <f>I32*(1000-(1000*0.61365*exp(17.502*U32/(240.97+U32))/(AZ32+BA32)+AW32)/2)/(1000*0.61365*exp(17.502*U32/(240.97+U32))/(AZ32+BA32)-AW32)</f>
        <v>0</v>
      </c>
      <c r="R32">
        <f>1/((AR32+1)/(O32/1.6)+1/(P32/1.37)) + AR32/((AR32+1)/(O32/1.6) + AR32/(P32/1.37))</f>
        <v>0</v>
      </c>
      <c r="S32">
        <f>(AN32*AP32)</f>
        <v>0</v>
      </c>
      <c r="T32">
        <f>(BB32+(S32+2*0.95*5.67E-8*(((BB32+$B$7)+273)^4-(BB32+273)^4)-44100*I32)/(1.84*29.3*P32+8*0.95*5.67E-8*(BB32+273)^3))</f>
        <v>0</v>
      </c>
      <c r="U32">
        <f>($C$7*BC32+$D$7*BD32+$E$7*T32)</f>
        <v>0</v>
      </c>
      <c r="V32">
        <f>0.61365*exp(17.502*U32/(240.97+U32))</f>
        <v>0</v>
      </c>
      <c r="W32">
        <f>(X32/Y32*100)</f>
        <v>0</v>
      </c>
      <c r="X32">
        <f>AW32*(AZ32+BA32)/1000</f>
        <v>0</v>
      </c>
      <c r="Y32">
        <f>0.61365*exp(17.502*BB32/(240.97+BB32))</f>
        <v>0</v>
      </c>
      <c r="Z32">
        <f>(V32-AW32*(AZ32+BA32)/1000)</f>
        <v>0</v>
      </c>
      <c r="AA32">
        <f>(-I32*44100)</f>
        <v>0</v>
      </c>
      <c r="AB32">
        <f>2*29.3*P32*0.92*(BB32-U32)</f>
        <v>0</v>
      </c>
      <c r="AC32">
        <f>2*0.95*5.67E-8*(((BB32+$B$7)+273)^4-(U32+273)^4)</f>
        <v>0</v>
      </c>
      <c r="AD32">
        <f>S32+AC32+AA32+AB32</f>
        <v>0</v>
      </c>
      <c r="AE32">
        <v>-0.0417275708012511</v>
      </c>
      <c r="AF32">
        <v>0.0468428537603787</v>
      </c>
      <c r="AG32">
        <v>3.49125381910864</v>
      </c>
      <c r="AH32">
        <v>0</v>
      </c>
      <c r="AI32">
        <v>0</v>
      </c>
      <c r="AJ32">
        <f>IF(AH32*$H$13&gt;=AL32,1.0,(AL32/(AL32-AH32*$H$13)))</f>
        <v>0</v>
      </c>
      <c r="AK32">
        <f>(AJ32-1)*100</f>
        <v>0</v>
      </c>
      <c r="AL32">
        <f>MAX(0,($B$13+$C$13*BG32)/(1+$D$13*BG32)*AZ32/(BB32+273)*$E$13)</f>
        <v>0</v>
      </c>
      <c r="AM32">
        <f>$B$11*BH32+$C$11*BI32+$F$11*BJ32</f>
        <v>0</v>
      </c>
      <c r="AN32">
        <f>AM32*AO32</f>
        <v>0</v>
      </c>
      <c r="AO32">
        <f>($B$11*$D$9+$C$11*$D$9+$F$11*((BW32+BO32)/MAX(BW32+BO32+BX32, 0.1)*$I$9+BX32/MAX(BW32+BO32+BX32, 0.1)*$J$9))/($B$11+$C$11+$F$11)</f>
        <v>0</v>
      </c>
      <c r="AP32">
        <f>($B$11*$K$9+$C$11*$K$9+$F$11*((BW32+BO32)/MAX(BW32+BO32+BX32, 0.1)*$P$9+BX32/MAX(BW32+BO32+BX32, 0.1)*$Q$9))/($B$11+$C$11+$F$11)</f>
        <v>0</v>
      </c>
      <c r="AQ32">
        <v>6</v>
      </c>
      <c r="AR32">
        <v>0.5</v>
      </c>
      <c r="AS32" t="s">
        <v>250</v>
      </c>
      <c r="AT32">
        <v>1559929627.66129</v>
      </c>
      <c r="AU32">
        <v>240.078458064516</v>
      </c>
      <c r="AV32">
        <v>120.137777419355</v>
      </c>
      <c r="AW32">
        <v>13.9777193548387</v>
      </c>
      <c r="AX32">
        <v>13.0285225806452</v>
      </c>
      <c r="AY32">
        <v>500.009580645161</v>
      </c>
      <c r="AZ32">
        <v>100.700677419355</v>
      </c>
      <c r="BA32">
        <v>0.199972096774194</v>
      </c>
      <c r="BB32">
        <v>19.9677096774194</v>
      </c>
      <c r="BC32">
        <v>20.2827774193548</v>
      </c>
      <c r="BD32">
        <v>999.9</v>
      </c>
      <c r="BE32">
        <v>0</v>
      </c>
      <c r="BF32">
        <v>0</v>
      </c>
      <c r="BG32">
        <v>9992.78935483871</v>
      </c>
      <c r="BH32">
        <v>0</v>
      </c>
      <c r="BI32">
        <v>222.065483870968</v>
      </c>
      <c r="BJ32">
        <v>1499.99483870968</v>
      </c>
      <c r="BK32">
        <v>0.973000838709677</v>
      </c>
      <c r="BL32">
        <v>0.0269994451612903</v>
      </c>
      <c r="BM32">
        <v>0</v>
      </c>
      <c r="BN32">
        <v>2.20930967741935</v>
      </c>
      <c r="BO32">
        <v>0</v>
      </c>
      <c r="BP32">
        <v>18392.0741935484</v>
      </c>
      <c r="BQ32">
        <v>13121.9548387097</v>
      </c>
      <c r="BR32">
        <v>37.9491935483871</v>
      </c>
      <c r="BS32">
        <v>40.191064516129</v>
      </c>
      <c r="BT32">
        <v>39.375</v>
      </c>
      <c r="BU32">
        <v>38.25</v>
      </c>
      <c r="BV32">
        <v>37.6067096774194</v>
      </c>
      <c r="BW32">
        <v>1459.49483870968</v>
      </c>
      <c r="BX32">
        <v>40.5</v>
      </c>
      <c r="BY32">
        <v>0</v>
      </c>
      <c r="BZ32">
        <v>1559929662.5</v>
      </c>
      <c r="CA32">
        <v>2.25001538461538</v>
      </c>
      <c r="CB32">
        <v>0.248793167021255</v>
      </c>
      <c r="CC32">
        <v>-4764.57093219927</v>
      </c>
      <c r="CD32">
        <v>18258.0115384615</v>
      </c>
      <c r="CE32">
        <v>15</v>
      </c>
      <c r="CF32">
        <v>1559929575.5</v>
      </c>
      <c r="CG32" t="s">
        <v>251</v>
      </c>
      <c r="CH32">
        <v>12</v>
      </c>
      <c r="CI32">
        <v>2.609</v>
      </c>
      <c r="CJ32">
        <v>0.036</v>
      </c>
      <c r="CK32">
        <v>400</v>
      </c>
      <c r="CL32">
        <v>13</v>
      </c>
      <c r="CM32">
        <v>0.15</v>
      </c>
      <c r="CN32">
        <v>0.08</v>
      </c>
      <c r="CO32">
        <v>118.850390731707</v>
      </c>
      <c r="CP32">
        <v>37.5203690592612</v>
      </c>
      <c r="CQ32">
        <v>68.6746493027078</v>
      </c>
      <c r="CR32">
        <v>0</v>
      </c>
      <c r="CS32">
        <v>2.22003529411765</v>
      </c>
      <c r="CT32">
        <v>0.459536914465681</v>
      </c>
      <c r="CU32">
        <v>0.227093851915578</v>
      </c>
      <c r="CV32">
        <v>1</v>
      </c>
      <c r="CW32">
        <v>0.949213609756098</v>
      </c>
      <c r="CX32">
        <v>7.41533101035962e-05</v>
      </c>
      <c r="CY32">
        <v>0.00372371782404031</v>
      </c>
      <c r="CZ32">
        <v>1</v>
      </c>
      <c r="DA32">
        <v>2</v>
      </c>
      <c r="DB32">
        <v>3</v>
      </c>
      <c r="DC32" t="s">
        <v>252</v>
      </c>
      <c r="DD32">
        <v>1.85562</v>
      </c>
      <c r="DE32">
        <v>1.85364</v>
      </c>
      <c r="DF32">
        <v>1.85471</v>
      </c>
      <c r="DG32">
        <v>1.85913</v>
      </c>
      <c r="DH32">
        <v>1.85349</v>
      </c>
      <c r="DI32">
        <v>1.85788</v>
      </c>
      <c r="DJ32">
        <v>1.85501</v>
      </c>
      <c r="DK32">
        <v>1.85371</v>
      </c>
      <c r="DL32" t="s">
        <v>253</v>
      </c>
      <c r="DM32" t="s">
        <v>19</v>
      </c>
      <c r="DN32" t="s">
        <v>19</v>
      </c>
      <c r="DO32" t="s">
        <v>19</v>
      </c>
      <c r="DP32" t="s">
        <v>254</v>
      </c>
      <c r="DQ32" t="s">
        <v>255</v>
      </c>
      <c r="DR32" t="s">
        <v>256</v>
      </c>
      <c r="DS32" t="s">
        <v>256</v>
      </c>
      <c r="DT32" t="s">
        <v>256</v>
      </c>
      <c r="DU32" t="s">
        <v>256</v>
      </c>
      <c r="DV32">
        <v>0</v>
      </c>
      <c r="DW32">
        <v>100</v>
      </c>
      <c r="DX32">
        <v>100</v>
      </c>
      <c r="DY32">
        <v>2.609</v>
      </c>
      <c r="DZ32">
        <v>0.036</v>
      </c>
      <c r="EA32">
        <v>2</v>
      </c>
      <c r="EB32">
        <v>503.389</v>
      </c>
      <c r="EC32">
        <v>544.992</v>
      </c>
      <c r="ED32">
        <v>16.9774</v>
      </c>
      <c r="EE32">
        <v>19.0514</v>
      </c>
      <c r="EF32">
        <v>30.0001</v>
      </c>
      <c r="EG32">
        <v>18.8666</v>
      </c>
      <c r="EH32">
        <v>18.8271</v>
      </c>
      <c r="EI32">
        <v>4.95163</v>
      </c>
      <c r="EJ32">
        <v>30.0458</v>
      </c>
      <c r="EK32">
        <v>61.8159</v>
      </c>
      <c r="EL32">
        <v>16.9777</v>
      </c>
      <c r="EM32">
        <v>49.17</v>
      </c>
      <c r="EN32">
        <v>12.9406</v>
      </c>
      <c r="EO32">
        <v>102.301</v>
      </c>
      <c r="EP32">
        <v>102.729</v>
      </c>
    </row>
    <row r="33" spans="1:146">
      <c r="A33">
        <v>17</v>
      </c>
      <c r="B33">
        <v>1559929640</v>
      </c>
      <c r="C33">
        <v>32</v>
      </c>
      <c r="D33" t="s">
        <v>289</v>
      </c>
      <c r="E33" t="s">
        <v>290</v>
      </c>
      <c r="H33">
        <v>1559929629.66129</v>
      </c>
      <c r="I33">
        <f>AY33*AJ33*(AW33-AX33)/(100*AQ33*(1000-AJ33*AW33))</f>
        <v>0</v>
      </c>
      <c r="J33">
        <f>AY33*AJ33*(AV33-AU33*(1000-AJ33*AX33)/(1000-AJ33*AW33))/(100*AQ33)</f>
        <v>0</v>
      </c>
      <c r="K33">
        <f>AU33 - IF(AJ33&gt;1, J33*AQ33*100.0/(AL33*BG33), 0)</f>
        <v>0</v>
      </c>
      <c r="L33">
        <f>((R33-I33/2)*K33-J33)/(R33+I33/2)</f>
        <v>0</v>
      </c>
      <c r="M33">
        <f>L33*(AZ33+BA33)/1000.0</f>
        <v>0</v>
      </c>
      <c r="N33">
        <f>(AU33 - IF(AJ33&gt;1, J33*AQ33*100.0/(AL33*BG33), 0))*(AZ33+BA33)/1000.0</f>
        <v>0</v>
      </c>
      <c r="O33">
        <f>2.0/((1/Q33-1/P33)+SIGN(Q33)*SQRT((1/Q33-1/P33)*(1/Q33-1/P33) + 4*AR33/((AR33+1)*(AR33+1))*(2*1/Q33*1/P33-1/P33*1/P33)))</f>
        <v>0</v>
      </c>
      <c r="P33">
        <f>AG33+AF33*AQ33+AE33*AQ33*AQ33</f>
        <v>0</v>
      </c>
      <c r="Q33">
        <f>I33*(1000-(1000*0.61365*exp(17.502*U33/(240.97+U33))/(AZ33+BA33)+AW33)/2)/(1000*0.61365*exp(17.502*U33/(240.97+U33))/(AZ33+BA33)-AW33)</f>
        <v>0</v>
      </c>
      <c r="R33">
        <f>1/((AR33+1)/(O33/1.6)+1/(P33/1.37)) + AR33/((AR33+1)/(O33/1.6) + AR33/(P33/1.37))</f>
        <v>0</v>
      </c>
      <c r="S33">
        <f>(AN33*AP33)</f>
        <v>0</v>
      </c>
      <c r="T33">
        <f>(BB33+(S33+2*0.95*5.67E-8*(((BB33+$B$7)+273)^4-(BB33+273)^4)-44100*I33)/(1.84*29.3*P33+8*0.95*5.67E-8*(BB33+273)^3))</f>
        <v>0</v>
      </c>
      <c r="U33">
        <f>($C$7*BC33+$D$7*BD33+$E$7*T33)</f>
        <v>0</v>
      </c>
      <c r="V33">
        <f>0.61365*exp(17.502*U33/(240.97+U33))</f>
        <v>0</v>
      </c>
      <c r="W33">
        <f>(X33/Y33*100)</f>
        <v>0</v>
      </c>
      <c r="X33">
        <f>AW33*(AZ33+BA33)/1000</f>
        <v>0</v>
      </c>
      <c r="Y33">
        <f>0.61365*exp(17.502*BB33/(240.97+BB33))</f>
        <v>0</v>
      </c>
      <c r="Z33">
        <f>(V33-AW33*(AZ33+BA33)/1000)</f>
        <v>0</v>
      </c>
      <c r="AA33">
        <f>(-I33*44100)</f>
        <v>0</v>
      </c>
      <c r="AB33">
        <f>2*29.3*P33*0.92*(BB33-U33)</f>
        <v>0</v>
      </c>
      <c r="AC33">
        <f>2*0.95*5.67E-8*(((BB33+$B$7)+273)^4-(U33+273)^4)</f>
        <v>0</v>
      </c>
      <c r="AD33">
        <f>S33+AC33+AA33+AB33</f>
        <v>0</v>
      </c>
      <c r="AE33">
        <v>-0.0417279951131687</v>
      </c>
      <c r="AF33">
        <v>0.046843330087678</v>
      </c>
      <c r="AG33">
        <v>3.49128186949194</v>
      </c>
      <c r="AH33">
        <v>0</v>
      </c>
      <c r="AI33">
        <v>0</v>
      </c>
      <c r="AJ33">
        <f>IF(AH33*$H$13&gt;=AL33,1.0,(AL33/(AL33-AH33*$H$13)))</f>
        <v>0</v>
      </c>
      <c r="AK33">
        <f>(AJ33-1)*100</f>
        <v>0</v>
      </c>
      <c r="AL33">
        <f>MAX(0,($B$13+$C$13*BG33)/(1+$D$13*BG33)*AZ33/(BB33+273)*$E$13)</f>
        <v>0</v>
      </c>
      <c r="AM33">
        <f>$B$11*BH33+$C$11*BI33+$F$11*BJ33</f>
        <v>0</v>
      </c>
      <c r="AN33">
        <f>AM33*AO33</f>
        <v>0</v>
      </c>
      <c r="AO33">
        <f>($B$11*$D$9+$C$11*$D$9+$F$11*((BW33+BO33)/MAX(BW33+BO33+BX33, 0.1)*$I$9+BX33/MAX(BW33+BO33+BX33, 0.1)*$J$9))/($B$11+$C$11+$F$11)</f>
        <v>0</v>
      </c>
      <c r="AP33">
        <f>($B$11*$K$9+$C$11*$K$9+$F$11*((BW33+BO33)/MAX(BW33+BO33+BX33, 0.1)*$P$9+BX33/MAX(BW33+BO33+BX33, 0.1)*$Q$9))/($B$11+$C$11+$F$11)</f>
        <v>0</v>
      </c>
      <c r="AQ33">
        <v>6</v>
      </c>
      <c r="AR33">
        <v>0.5</v>
      </c>
      <c r="AS33" t="s">
        <v>250</v>
      </c>
      <c r="AT33">
        <v>1559929629.66129</v>
      </c>
      <c r="AU33">
        <v>209.869364516129</v>
      </c>
      <c r="AV33">
        <v>86.6988935483871</v>
      </c>
      <c r="AW33">
        <v>13.9747838709677</v>
      </c>
      <c r="AX33">
        <v>13.0255516129032</v>
      </c>
      <c r="AY33">
        <v>500.014</v>
      </c>
      <c r="AZ33">
        <v>100.700677419355</v>
      </c>
      <c r="BA33">
        <v>0.199997064516129</v>
      </c>
      <c r="BB33">
        <v>19.9697387096774</v>
      </c>
      <c r="BC33">
        <v>20.2845064516129</v>
      </c>
      <c r="BD33">
        <v>999.9</v>
      </c>
      <c r="BE33">
        <v>0</v>
      </c>
      <c r="BF33">
        <v>0</v>
      </c>
      <c r="BG33">
        <v>9992.89096774194</v>
      </c>
      <c r="BH33">
        <v>0</v>
      </c>
      <c r="BI33">
        <v>222.727548387097</v>
      </c>
      <c r="BJ33">
        <v>1499.98419354839</v>
      </c>
      <c r="BK33">
        <v>0.973000838709677</v>
      </c>
      <c r="BL33">
        <v>0.0269994451612903</v>
      </c>
      <c r="BM33">
        <v>0</v>
      </c>
      <c r="BN33">
        <v>2.21008064516129</v>
      </c>
      <c r="BO33">
        <v>0</v>
      </c>
      <c r="BP33">
        <v>18271.1290322581</v>
      </c>
      <c r="BQ33">
        <v>13121.8612903226</v>
      </c>
      <c r="BR33">
        <v>37.9532580645161</v>
      </c>
      <c r="BS33">
        <v>40.191064516129</v>
      </c>
      <c r="BT33">
        <v>39.375</v>
      </c>
      <c r="BU33">
        <v>38.25</v>
      </c>
      <c r="BV33">
        <v>37.6026451612903</v>
      </c>
      <c r="BW33">
        <v>1459.48419354839</v>
      </c>
      <c r="BX33">
        <v>40.5</v>
      </c>
      <c r="BY33">
        <v>0</v>
      </c>
      <c r="BZ33">
        <v>1559929664.3</v>
      </c>
      <c r="CA33">
        <v>2.25718846153846</v>
      </c>
      <c r="CB33">
        <v>-0.070882046663466</v>
      </c>
      <c r="CC33">
        <v>-5344.56068621289</v>
      </c>
      <c r="CD33">
        <v>18117.8</v>
      </c>
      <c r="CE33">
        <v>15</v>
      </c>
      <c r="CF33">
        <v>1559929575.5</v>
      </c>
      <c r="CG33" t="s">
        <v>251</v>
      </c>
      <c r="CH33">
        <v>12</v>
      </c>
      <c r="CI33">
        <v>2.609</v>
      </c>
      <c r="CJ33">
        <v>0.036</v>
      </c>
      <c r="CK33">
        <v>400</v>
      </c>
      <c r="CL33">
        <v>13</v>
      </c>
      <c r="CM33">
        <v>0.15</v>
      </c>
      <c r="CN33">
        <v>0.08</v>
      </c>
      <c r="CO33">
        <v>123.6118</v>
      </c>
      <c r="CP33">
        <v>-314.640944947731</v>
      </c>
      <c r="CQ33">
        <v>61.1468830641791</v>
      </c>
      <c r="CR33">
        <v>0</v>
      </c>
      <c r="CS33">
        <v>2.22841764705882</v>
      </c>
      <c r="CT33">
        <v>0.462547639914496</v>
      </c>
      <c r="CU33">
        <v>0.221615523546562</v>
      </c>
      <c r="CV33">
        <v>1</v>
      </c>
      <c r="CW33">
        <v>0.949221121951219</v>
      </c>
      <c r="CX33">
        <v>0.0018263414634119</v>
      </c>
      <c r="CY33">
        <v>0.00371935453484332</v>
      </c>
      <c r="CZ33">
        <v>1</v>
      </c>
      <c r="DA33">
        <v>2</v>
      </c>
      <c r="DB33">
        <v>3</v>
      </c>
      <c r="DC33" t="s">
        <v>252</v>
      </c>
      <c r="DD33">
        <v>1.85562</v>
      </c>
      <c r="DE33">
        <v>1.85363</v>
      </c>
      <c r="DF33">
        <v>1.85471</v>
      </c>
      <c r="DG33">
        <v>1.85913</v>
      </c>
      <c r="DH33">
        <v>1.85349</v>
      </c>
      <c r="DI33">
        <v>1.85788</v>
      </c>
      <c r="DJ33">
        <v>1.85501</v>
      </c>
      <c r="DK33">
        <v>1.85371</v>
      </c>
      <c r="DL33" t="s">
        <v>253</v>
      </c>
      <c r="DM33" t="s">
        <v>19</v>
      </c>
      <c r="DN33" t="s">
        <v>19</v>
      </c>
      <c r="DO33" t="s">
        <v>19</v>
      </c>
      <c r="DP33" t="s">
        <v>254</v>
      </c>
      <c r="DQ33" t="s">
        <v>255</v>
      </c>
      <c r="DR33" t="s">
        <v>256</v>
      </c>
      <c r="DS33" t="s">
        <v>256</v>
      </c>
      <c r="DT33" t="s">
        <v>256</v>
      </c>
      <c r="DU33" t="s">
        <v>256</v>
      </c>
      <c r="DV33">
        <v>0</v>
      </c>
      <c r="DW33">
        <v>100</v>
      </c>
      <c r="DX33">
        <v>100</v>
      </c>
      <c r="DY33">
        <v>2.609</v>
      </c>
      <c r="DZ33">
        <v>0.036</v>
      </c>
      <c r="EA33">
        <v>2</v>
      </c>
      <c r="EB33">
        <v>503.46</v>
      </c>
      <c r="EC33">
        <v>544.972</v>
      </c>
      <c r="ED33">
        <v>16.9845</v>
      </c>
      <c r="EE33">
        <v>19.0523</v>
      </c>
      <c r="EF33">
        <v>30.0001</v>
      </c>
      <c r="EG33">
        <v>18.8677</v>
      </c>
      <c r="EH33">
        <v>18.8283</v>
      </c>
      <c r="EI33">
        <v>5.09659</v>
      </c>
      <c r="EJ33">
        <v>30.0458</v>
      </c>
      <c r="EK33">
        <v>61.8159</v>
      </c>
      <c r="EL33">
        <v>16.9952</v>
      </c>
      <c r="EM33">
        <v>54.17</v>
      </c>
      <c r="EN33">
        <v>12.9413</v>
      </c>
      <c r="EO33">
        <v>102.3</v>
      </c>
      <c r="EP33">
        <v>102.73</v>
      </c>
    </row>
    <row r="34" spans="1:146">
      <c r="A34">
        <v>18</v>
      </c>
      <c r="B34">
        <v>1559929642</v>
      </c>
      <c r="C34">
        <v>34</v>
      </c>
      <c r="D34" t="s">
        <v>291</v>
      </c>
      <c r="E34" t="s">
        <v>292</v>
      </c>
      <c r="H34">
        <v>1559929631.66129</v>
      </c>
      <c r="I34">
        <f>AY34*AJ34*(AW34-AX34)/(100*AQ34*(1000-AJ34*AW34))</f>
        <v>0</v>
      </c>
      <c r="J34">
        <f>AY34*AJ34*(AV34-AU34*(1000-AJ34*AX34)/(1000-AJ34*AW34))/(100*AQ34)</f>
        <v>0</v>
      </c>
      <c r="K34">
        <f>AU34 - IF(AJ34&gt;1, J34*AQ34*100.0/(AL34*BG34), 0)</f>
        <v>0</v>
      </c>
      <c r="L34">
        <f>((R34-I34/2)*K34-J34)/(R34+I34/2)</f>
        <v>0</v>
      </c>
      <c r="M34">
        <f>L34*(AZ34+BA34)/1000.0</f>
        <v>0</v>
      </c>
      <c r="N34">
        <f>(AU34 - IF(AJ34&gt;1, J34*AQ34*100.0/(AL34*BG34), 0))*(AZ34+BA34)/1000.0</f>
        <v>0</v>
      </c>
      <c r="O34">
        <f>2.0/((1/Q34-1/P34)+SIGN(Q34)*SQRT((1/Q34-1/P34)*(1/Q34-1/P34) + 4*AR34/((AR34+1)*(AR34+1))*(2*1/Q34*1/P34-1/P34*1/P34)))</f>
        <v>0</v>
      </c>
      <c r="P34">
        <f>AG34+AF34*AQ34+AE34*AQ34*AQ34</f>
        <v>0</v>
      </c>
      <c r="Q34">
        <f>I34*(1000-(1000*0.61365*exp(17.502*U34/(240.97+U34))/(AZ34+BA34)+AW34)/2)/(1000*0.61365*exp(17.502*U34/(240.97+U34))/(AZ34+BA34)-AW34)</f>
        <v>0</v>
      </c>
      <c r="R34">
        <f>1/((AR34+1)/(O34/1.6)+1/(P34/1.37)) + AR34/((AR34+1)/(O34/1.6) + AR34/(P34/1.37))</f>
        <v>0</v>
      </c>
      <c r="S34">
        <f>(AN34*AP34)</f>
        <v>0</v>
      </c>
      <c r="T34">
        <f>(BB34+(S34+2*0.95*5.67E-8*(((BB34+$B$7)+273)^4-(BB34+273)^4)-44100*I34)/(1.84*29.3*P34+8*0.95*5.67E-8*(BB34+273)^3))</f>
        <v>0</v>
      </c>
      <c r="U34">
        <f>($C$7*BC34+$D$7*BD34+$E$7*T34)</f>
        <v>0</v>
      </c>
      <c r="V34">
        <f>0.61365*exp(17.502*U34/(240.97+U34))</f>
        <v>0</v>
      </c>
      <c r="W34">
        <f>(X34/Y34*100)</f>
        <v>0</v>
      </c>
      <c r="X34">
        <f>AW34*(AZ34+BA34)/1000</f>
        <v>0</v>
      </c>
      <c r="Y34">
        <f>0.61365*exp(17.502*BB34/(240.97+BB34))</f>
        <v>0</v>
      </c>
      <c r="Z34">
        <f>(V34-AW34*(AZ34+BA34)/1000)</f>
        <v>0</v>
      </c>
      <c r="AA34">
        <f>(-I34*44100)</f>
        <v>0</v>
      </c>
      <c r="AB34">
        <f>2*29.3*P34*0.92*(BB34-U34)</f>
        <v>0</v>
      </c>
      <c r="AC34">
        <f>2*0.95*5.67E-8*(((BB34+$B$7)+273)^4-(U34+273)^4)</f>
        <v>0</v>
      </c>
      <c r="AD34">
        <f>S34+AC34+AA34+AB34</f>
        <v>0</v>
      </c>
      <c r="AE34">
        <v>-0.041715528424922</v>
      </c>
      <c r="AF34">
        <v>0.0468293351379792</v>
      </c>
      <c r="AG34">
        <v>3.49045768089461</v>
      </c>
      <c r="AH34">
        <v>0</v>
      </c>
      <c r="AI34">
        <v>0</v>
      </c>
      <c r="AJ34">
        <f>IF(AH34*$H$13&gt;=AL34,1.0,(AL34/(AL34-AH34*$H$13)))</f>
        <v>0</v>
      </c>
      <c r="AK34">
        <f>(AJ34-1)*100</f>
        <v>0</v>
      </c>
      <c r="AL34">
        <f>MAX(0,($B$13+$C$13*BG34)/(1+$D$13*BG34)*AZ34/(BB34+273)*$E$13)</f>
        <v>0</v>
      </c>
      <c r="AM34">
        <f>$B$11*BH34+$C$11*BI34+$F$11*BJ34</f>
        <v>0</v>
      </c>
      <c r="AN34">
        <f>AM34*AO34</f>
        <v>0</v>
      </c>
      <c r="AO34">
        <f>($B$11*$D$9+$C$11*$D$9+$F$11*((BW34+BO34)/MAX(BW34+BO34+BX34, 0.1)*$I$9+BX34/MAX(BW34+BO34+BX34, 0.1)*$J$9))/($B$11+$C$11+$F$11)</f>
        <v>0</v>
      </c>
      <c r="AP34">
        <f>($B$11*$K$9+$C$11*$K$9+$F$11*((BW34+BO34)/MAX(BW34+BO34+BX34, 0.1)*$P$9+BX34/MAX(BW34+BO34+BX34, 0.1)*$Q$9))/($B$11+$C$11+$F$11)</f>
        <v>0</v>
      </c>
      <c r="AQ34">
        <v>6</v>
      </c>
      <c r="AR34">
        <v>0.5</v>
      </c>
      <c r="AS34" t="s">
        <v>250</v>
      </c>
      <c r="AT34">
        <v>1559929631.66129</v>
      </c>
      <c r="AU34">
        <v>179.207161290323</v>
      </c>
      <c r="AV34">
        <v>61.6057290322581</v>
      </c>
      <c r="AW34">
        <v>13.9721032258065</v>
      </c>
      <c r="AX34">
        <v>13.0228612903226</v>
      </c>
      <c r="AY34">
        <v>500.013064516129</v>
      </c>
      <c r="AZ34">
        <v>100.700677419355</v>
      </c>
      <c r="BA34">
        <v>0.200017870967742</v>
      </c>
      <c r="BB34">
        <v>19.9720096774194</v>
      </c>
      <c r="BC34">
        <v>20.2875032258065</v>
      </c>
      <c r="BD34">
        <v>999.9</v>
      </c>
      <c r="BE34">
        <v>0</v>
      </c>
      <c r="BF34">
        <v>0</v>
      </c>
      <c r="BG34">
        <v>9989.90548387097</v>
      </c>
      <c r="BH34">
        <v>0</v>
      </c>
      <c r="BI34">
        <v>221.703967741935</v>
      </c>
      <c r="BJ34">
        <v>1499.97290322581</v>
      </c>
      <c r="BK34">
        <v>0.973000838709677</v>
      </c>
      <c r="BL34">
        <v>0.0269994451612903</v>
      </c>
      <c r="BM34">
        <v>0</v>
      </c>
      <c r="BN34">
        <v>2.23341290322581</v>
      </c>
      <c r="BO34">
        <v>0</v>
      </c>
      <c r="BP34">
        <v>18133.2806451613</v>
      </c>
      <c r="BQ34">
        <v>13121.764516129</v>
      </c>
      <c r="BR34">
        <v>37.9512258064516</v>
      </c>
      <c r="BS34">
        <v>40.191064516129</v>
      </c>
      <c r="BT34">
        <v>39.375</v>
      </c>
      <c r="BU34">
        <v>38.25</v>
      </c>
      <c r="BV34">
        <v>37.6026451612903</v>
      </c>
      <c r="BW34">
        <v>1459.47290322581</v>
      </c>
      <c r="BX34">
        <v>40.5</v>
      </c>
      <c r="BY34">
        <v>0</v>
      </c>
      <c r="BZ34">
        <v>1559929666.7</v>
      </c>
      <c r="CA34">
        <v>2.2667</v>
      </c>
      <c r="CB34">
        <v>-0.276041020909138</v>
      </c>
      <c r="CC34">
        <v>-5856.83760991951</v>
      </c>
      <c r="CD34">
        <v>17903.3576923077</v>
      </c>
      <c r="CE34">
        <v>15</v>
      </c>
      <c r="CF34">
        <v>1559929575.5</v>
      </c>
      <c r="CG34" t="s">
        <v>251</v>
      </c>
      <c r="CH34">
        <v>12</v>
      </c>
      <c r="CI34">
        <v>2.609</v>
      </c>
      <c r="CJ34">
        <v>0.036</v>
      </c>
      <c r="CK34">
        <v>400</v>
      </c>
      <c r="CL34">
        <v>13</v>
      </c>
      <c r="CM34">
        <v>0.15</v>
      </c>
      <c r="CN34">
        <v>0.08</v>
      </c>
      <c r="CO34">
        <v>121.309156097561</v>
      </c>
      <c r="CP34">
        <v>-593.727135888568</v>
      </c>
      <c r="CQ34">
        <v>63.5736537606964</v>
      </c>
      <c r="CR34">
        <v>0</v>
      </c>
      <c r="CS34">
        <v>2.24802941176471</v>
      </c>
      <c r="CT34">
        <v>0.274501354288058</v>
      </c>
      <c r="CU34">
        <v>0.228379945974211</v>
      </c>
      <c r="CV34">
        <v>1</v>
      </c>
      <c r="CW34">
        <v>0.949282219512195</v>
      </c>
      <c r="CX34">
        <v>-0.00711959581881397</v>
      </c>
      <c r="CY34">
        <v>0.00367466343248715</v>
      </c>
      <c r="CZ34">
        <v>1</v>
      </c>
      <c r="DA34">
        <v>2</v>
      </c>
      <c r="DB34">
        <v>3</v>
      </c>
      <c r="DC34" t="s">
        <v>252</v>
      </c>
      <c r="DD34">
        <v>1.85562</v>
      </c>
      <c r="DE34">
        <v>1.85363</v>
      </c>
      <c r="DF34">
        <v>1.85471</v>
      </c>
      <c r="DG34">
        <v>1.85913</v>
      </c>
      <c r="DH34">
        <v>1.85349</v>
      </c>
      <c r="DI34">
        <v>1.85788</v>
      </c>
      <c r="DJ34">
        <v>1.85501</v>
      </c>
      <c r="DK34">
        <v>1.85371</v>
      </c>
      <c r="DL34" t="s">
        <v>253</v>
      </c>
      <c r="DM34" t="s">
        <v>19</v>
      </c>
      <c r="DN34" t="s">
        <v>19</v>
      </c>
      <c r="DO34" t="s">
        <v>19</v>
      </c>
      <c r="DP34" t="s">
        <v>254</v>
      </c>
      <c r="DQ34" t="s">
        <v>255</v>
      </c>
      <c r="DR34" t="s">
        <v>256</v>
      </c>
      <c r="DS34" t="s">
        <v>256</v>
      </c>
      <c r="DT34" t="s">
        <v>256</v>
      </c>
      <c r="DU34" t="s">
        <v>256</v>
      </c>
      <c r="DV34">
        <v>0</v>
      </c>
      <c r="DW34">
        <v>100</v>
      </c>
      <c r="DX34">
        <v>100</v>
      </c>
      <c r="DY34">
        <v>2.609</v>
      </c>
      <c r="DZ34">
        <v>0.036</v>
      </c>
      <c r="EA34">
        <v>2</v>
      </c>
      <c r="EB34">
        <v>503.699</v>
      </c>
      <c r="EC34">
        <v>544.745</v>
      </c>
      <c r="ED34">
        <v>16.9902</v>
      </c>
      <c r="EE34">
        <v>19.0531</v>
      </c>
      <c r="EF34">
        <v>30.0002</v>
      </c>
      <c r="EG34">
        <v>18.8689</v>
      </c>
      <c r="EH34">
        <v>18.8297</v>
      </c>
      <c r="EI34">
        <v>5.21317</v>
      </c>
      <c r="EJ34">
        <v>30.3209</v>
      </c>
      <c r="EK34">
        <v>61.8159</v>
      </c>
      <c r="EL34">
        <v>16.9952</v>
      </c>
      <c r="EM34">
        <v>54.17</v>
      </c>
      <c r="EN34">
        <v>12.9368</v>
      </c>
      <c r="EO34">
        <v>102.299</v>
      </c>
      <c r="EP34">
        <v>102.729</v>
      </c>
    </row>
    <row r="35" spans="1:146">
      <c r="A35">
        <v>19</v>
      </c>
      <c r="B35">
        <v>1559929644</v>
      </c>
      <c r="C35">
        <v>36</v>
      </c>
      <c r="D35" t="s">
        <v>293</v>
      </c>
      <c r="E35" t="s">
        <v>294</v>
      </c>
      <c r="H35">
        <v>1559929633.66129</v>
      </c>
      <c r="I35">
        <f>AY35*AJ35*(AW35-AX35)/(100*AQ35*(1000-AJ35*AW35))</f>
        <v>0</v>
      </c>
      <c r="J35">
        <f>AY35*AJ35*(AV35-AU35*(1000-AJ35*AX35)/(1000-AJ35*AW35))/(100*AQ35)</f>
        <v>0</v>
      </c>
      <c r="K35">
        <f>AU35 - IF(AJ35&gt;1, J35*AQ35*100.0/(AL35*BG35), 0)</f>
        <v>0</v>
      </c>
      <c r="L35">
        <f>((R35-I35/2)*K35-J35)/(R35+I35/2)</f>
        <v>0</v>
      </c>
      <c r="M35">
        <f>L35*(AZ35+BA35)/1000.0</f>
        <v>0</v>
      </c>
      <c r="N35">
        <f>(AU35 - IF(AJ35&gt;1, J35*AQ35*100.0/(AL35*BG35), 0))*(AZ35+BA35)/1000.0</f>
        <v>0</v>
      </c>
      <c r="O35">
        <f>2.0/((1/Q35-1/P35)+SIGN(Q35)*SQRT((1/Q35-1/P35)*(1/Q35-1/P35) + 4*AR35/((AR35+1)*(AR35+1))*(2*1/Q35*1/P35-1/P35*1/P35)))</f>
        <v>0</v>
      </c>
      <c r="P35">
        <f>AG35+AF35*AQ35+AE35*AQ35*AQ35</f>
        <v>0</v>
      </c>
      <c r="Q35">
        <f>I35*(1000-(1000*0.61365*exp(17.502*U35/(240.97+U35))/(AZ35+BA35)+AW35)/2)/(1000*0.61365*exp(17.502*U35/(240.97+U35))/(AZ35+BA35)-AW35)</f>
        <v>0</v>
      </c>
      <c r="R35">
        <f>1/((AR35+1)/(O35/1.6)+1/(P35/1.37)) + AR35/((AR35+1)/(O35/1.6) + AR35/(P35/1.37))</f>
        <v>0</v>
      </c>
      <c r="S35">
        <f>(AN35*AP35)</f>
        <v>0</v>
      </c>
      <c r="T35">
        <f>(BB35+(S35+2*0.95*5.67E-8*(((BB35+$B$7)+273)^4-(BB35+273)^4)-44100*I35)/(1.84*29.3*P35+8*0.95*5.67E-8*(BB35+273)^3))</f>
        <v>0</v>
      </c>
      <c r="U35">
        <f>($C$7*BC35+$D$7*BD35+$E$7*T35)</f>
        <v>0</v>
      </c>
      <c r="V35">
        <f>0.61365*exp(17.502*U35/(240.97+U35))</f>
        <v>0</v>
      </c>
      <c r="W35">
        <f>(X35/Y35*100)</f>
        <v>0</v>
      </c>
      <c r="X35">
        <f>AW35*(AZ35+BA35)/1000</f>
        <v>0</v>
      </c>
      <c r="Y35">
        <f>0.61365*exp(17.502*BB35/(240.97+BB35))</f>
        <v>0</v>
      </c>
      <c r="Z35">
        <f>(V35-AW35*(AZ35+BA35)/1000)</f>
        <v>0</v>
      </c>
      <c r="AA35">
        <f>(-I35*44100)</f>
        <v>0</v>
      </c>
      <c r="AB35">
        <f>2*29.3*P35*0.92*(BB35-U35)</f>
        <v>0</v>
      </c>
      <c r="AC35">
        <f>2*0.95*5.67E-8*(((BB35+$B$7)+273)^4-(U35+273)^4)</f>
        <v>0</v>
      </c>
      <c r="AD35">
        <f>S35+AC35+AA35+AB35</f>
        <v>0</v>
      </c>
      <c r="AE35">
        <v>-0.0417242974334622</v>
      </c>
      <c r="AF35">
        <v>0.0468391791182729</v>
      </c>
      <c r="AG35">
        <v>3.49103742017857</v>
      </c>
      <c r="AH35">
        <v>0</v>
      </c>
      <c r="AI35">
        <v>0</v>
      </c>
      <c r="AJ35">
        <f>IF(AH35*$H$13&gt;=AL35,1.0,(AL35/(AL35-AH35*$H$13)))</f>
        <v>0</v>
      </c>
      <c r="AK35">
        <f>(AJ35-1)*100</f>
        <v>0</v>
      </c>
      <c r="AL35">
        <f>MAX(0,($B$13+$C$13*BG35)/(1+$D$13*BG35)*AZ35/(BB35+273)*$E$13)</f>
        <v>0</v>
      </c>
      <c r="AM35">
        <f>$B$11*BH35+$C$11*BI35+$F$11*BJ35</f>
        <v>0</v>
      </c>
      <c r="AN35">
        <f>AM35*AO35</f>
        <v>0</v>
      </c>
      <c r="AO35">
        <f>($B$11*$D$9+$C$11*$D$9+$F$11*((BW35+BO35)/MAX(BW35+BO35+BX35, 0.1)*$I$9+BX35/MAX(BW35+BO35+BX35, 0.1)*$J$9))/($B$11+$C$11+$F$11)</f>
        <v>0</v>
      </c>
      <c r="AP35">
        <f>($B$11*$K$9+$C$11*$K$9+$F$11*((BW35+BO35)/MAX(BW35+BO35+BX35, 0.1)*$P$9+BX35/MAX(BW35+BO35+BX35, 0.1)*$Q$9))/($B$11+$C$11+$F$11)</f>
        <v>0</v>
      </c>
      <c r="AQ35">
        <v>6</v>
      </c>
      <c r="AR35">
        <v>0.5</v>
      </c>
      <c r="AS35" t="s">
        <v>250</v>
      </c>
      <c r="AT35">
        <v>1559929633.66129</v>
      </c>
      <c r="AU35">
        <v>150.191096774194</v>
      </c>
      <c r="AV35">
        <v>48.6717516129032</v>
      </c>
      <c r="AW35">
        <v>13.9695516129032</v>
      </c>
      <c r="AX35">
        <v>13.0205290322581</v>
      </c>
      <c r="AY35">
        <v>500.01164516129</v>
      </c>
      <c r="AZ35">
        <v>100.700709677419</v>
      </c>
      <c r="BA35">
        <v>0.199969322580645</v>
      </c>
      <c r="BB35">
        <v>19.9742096774194</v>
      </c>
      <c r="BC35">
        <v>20.2922032258064</v>
      </c>
      <c r="BD35">
        <v>999.9</v>
      </c>
      <c r="BE35">
        <v>0</v>
      </c>
      <c r="BF35">
        <v>0</v>
      </c>
      <c r="BG35">
        <v>9992.00225806452</v>
      </c>
      <c r="BH35">
        <v>0</v>
      </c>
      <c r="BI35">
        <v>220.035096774194</v>
      </c>
      <c r="BJ35">
        <v>1499.97741935484</v>
      </c>
      <c r="BK35">
        <v>0.973001129032258</v>
      </c>
      <c r="BL35">
        <v>0.0269991516129032</v>
      </c>
      <c r="BM35">
        <v>0</v>
      </c>
      <c r="BN35">
        <v>2.26670967741935</v>
      </c>
      <c r="BO35">
        <v>0</v>
      </c>
      <c r="BP35">
        <v>17980.5677419355</v>
      </c>
      <c r="BQ35">
        <v>13121.8096774194</v>
      </c>
      <c r="BR35">
        <v>37.9471612903226</v>
      </c>
      <c r="BS35">
        <v>40.191064516129</v>
      </c>
      <c r="BT35">
        <v>39.375</v>
      </c>
      <c r="BU35">
        <v>38.25</v>
      </c>
      <c r="BV35">
        <v>37.6046774193548</v>
      </c>
      <c r="BW35">
        <v>1459.47741935484</v>
      </c>
      <c r="BX35">
        <v>40.5</v>
      </c>
      <c r="BY35">
        <v>0</v>
      </c>
      <c r="BZ35">
        <v>1559929668.5</v>
      </c>
      <c r="CA35">
        <v>2.2499</v>
      </c>
      <c r="CB35">
        <v>-0.102270078188033</v>
      </c>
      <c r="CC35">
        <v>-5909.36751253046</v>
      </c>
      <c r="CD35">
        <v>17736.0538461538</v>
      </c>
      <c r="CE35">
        <v>15</v>
      </c>
      <c r="CF35">
        <v>1559929575.5</v>
      </c>
      <c r="CG35" t="s">
        <v>251</v>
      </c>
      <c r="CH35">
        <v>12</v>
      </c>
      <c r="CI35">
        <v>2.609</v>
      </c>
      <c r="CJ35">
        <v>0.036</v>
      </c>
      <c r="CK35">
        <v>400</v>
      </c>
      <c r="CL35">
        <v>13</v>
      </c>
      <c r="CM35">
        <v>0.15</v>
      </c>
      <c r="CN35">
        <v>0.08</v>
      </c>
      <c r="CO35">
        <v>107.755048780488</v>
      </c>
      <c r="CP35">
        <v>-682.851848780471</v>
      </c>
      <c r="CQ35">
        <v>68.1818145829907</v>
      </c>
      <c r="CR35">
        <v>0</v>
      </c>
      <c r="CS35">
        <v>2.25072647058824</v>
      </c>
      <c r="CT35">
        <v>0.105260938599225</v>
      </c>
      <c r="CU35">
        <v>0.221669151066634</v>
      </c>
      <c r="CV35">
        <v>1</v>
      </c>
      <c r="CW35">
        <v>0.949187341463415</v>
      </c>
      <c r="CX35">
        <v>-0.0258688013937272</v>
      </c>
      <c r="CY35">
        <v>0.00381658393810138</v>
      </c>
      <c r="CZ35">
        <v>1</v>
      </c>
      <c r="DA35">
        <v>2</v>
      </c>
      <c r="DB35">
        <v>3</v>
      </c>
      <c r="DC35" t="s">
        <v>252</v>
      </c>
      <c r="DD35">
        <v>1.85562</v>
      </c>
      <c r="DE35">
        <v>1.85364</v>
      </c>
      <c r="DF35">
        <v>1.85471</v>
      </c>
      <c r="DG35">
        <v>1.85913</v>
      </c>
      <c r="DH35">
        <v>1.85349</v>
      </c>
      <c r="DI35">
        <v>1.85788</v>
      </c>
      <c r="DJ35">
        <v>1.85501</v>
      </c>
      <c r="DK35">
        <v>1.85373</v>
      </c>
      <c r="DL35" t="s">
        <v>253</v>
      </c>
      <c r="DM35" t="s">
        <v>19</v>
      </c>
      <c r="DN35" t="s">
        <v>19</v>
      </c>
      <c r="DO35" t="s">
        <v>19</v>
      </c>
      <c r="DP35" t="s">
        <v>254</v>
      </c>
      <c r="DQ35" t="s">
        <v>255</v>
      </c>
      <c r="DR35" t="s">
        <v>256</v>
      </c>
      <c r="DS35" t="s">
        <v>256</v>
      </c>
      <c r="DT35" t="s">
        <v>256</v>
      </c>
      <c r="DU35" t="s">
        <v>256</v>
      </c>
      <c r="DV35">
        <v>0</v>
      </c>
      <c r="DW35">
        <v>100</v>
      </c>
      <c r="DX35">
        <v>100</v>
      </c>
      <c r="DY35">
        <v>2.609</v>
      </c>
      <c r="DZ35">
        <v>0.036</v>
      </c>
      <c r="EA35">
        <v>2</v>
      </c>
      <c r="EB35">
        <v>503.487</v>
      </c>
      <c r="EC35">
        <v>544.938</v>
      </c>
      <c r="ED35">
        <v>16.997</v>
      </c>
      <c r="EE35">
        <v>19.0535</v>
      </c>
      <c r="EF35">
        <v>30.0002</v>
      </c>
      <c r="EG35">
        <v>18.8703</v>
      </c>
      <c r="EH35">
        <v>18.8313</v>
      </c>
      <c r="EI35">
        <v>5.3706</v>
      </c>
      <c r="EJ35">
        <v>30.3209</v>
      </c>
      <c r="EK35">
        <v>61.8159</v>
      </c>
      <c r="EL35">
        <v>17.0074</v>
      </c>
      <c r="EM35">
        <v>59.17</v>
      </c>
      <c r="EN35">
        <v>12.9358</v>
      </c>
      <c r="EO35">
        <v>102.299</v>
      </c>
      <c r="EP35">
        <v>102.728</v>
      </c>
    </row>
    <row r="36" spans="1:146">
      <c r="A36">
        <v>20</v>
      </c>
      <c r="B36">
        <v>1559929646</v>
      </c>
      <c r="C36">
        <v>38</v>
      </c>
      <c r="D36" t="s">
        <v>295</v>
      </c>
      <c r="E36" t="s">
        <v>296</v>
      </c>
      <c r="H36">
        <v>1559929635.66129</v>
      </c>
      <c r="I36">
        <f>AY36*AJ36*(AW36-AX36)/(100*AQ36*(1000-AJ36*AW36))</f>
        <v>0</v>
      </c>
      <c r="J36">
        <f>AY36*AJ36*(AV36-AU36*(1000-AJ36*AX36)/(1000-AJ36*AW36))/(100*AQ36)</f>
        <v>0</v>
      </c>
      <c r="K36">
        <f>AU36 - IF(AJ36&gt;1, J36*AQ36*100.0/(AL36*BG36), 0)</f>
        <v>0</v>
      </c>
      <c r="L36">
        <f>((R36-I36/2)*K36-J36)/(R36+I36/2)</f>
        <v>0</v>
      </c>
      <c r="M36">
        <f>L36*(AZ36+BA36)/1000.0</f>
        <v>0</v>
      </c>
      <c r="N36">
        <f>(AU36 - IF(AJ36&gt;1, J36*AQ36*100.0/(AL36*BG36), 0))*(AZ36+BA36)/1000.0</f>
        <v>0</v>
      </c>
      <c r="O36">
        <f>2.0/((1/Q36-1/P36)+SIGN(Q36)*SQRT((1/Q36-1/P36)*(1/Q36-1/P36) + 4*AR36/((AR36+1)*(AR36+1))*(2*1/Q36*1/P36-1/P36*1/P36)))</f>
        <v>0</v>
      </c>
      <c r="P36">
        <f>AG36+AF36*AQ36+AE36*AQ36*AQ36</f>
        <v>0</v>
      </c>
      <c r="Q36">
        <f>I36*(1000-(1000*0.61365*exp(17.502*U36/(240.97+U36))/(AZ36+BA36)+AW36)/2)/(1000*0.61365*exp(17.502*U36/(240.97+U36))/(AZ36+BA36)-AW36)</f>
        <v>0</v>
      </c>
      <c r="R36">
        <f>1/((AR36+1)/(O36/1.6)+1/(P36/1.37)) + AR36/((AR36+1)/(O36/1.6) + AR36/(P36/1.37))</f>
        <v>0</v>
      </c>
      <c r="S36">
        <f>(AN36*AP36)</f>
        <v>0</v>
      </c>
      <c r="T36">
        <f>(BB36+(S36+2*0.95*5.67E-8*(((BB36+$B$7)+273)^4-(BB36+273)^4)-44100*I36)/(1.84*29.3*P36+8*0.95*5.67E-8*(BB36+273)^3))</f>
        <v>0</v>
      </c>
      <c r="U36">
        <f>($C$7*BC36+$D$7*BD36+$E$7*T36)</f>
        <v>0</v>
      </c>
      <c r="V36">
        <f>0.61365*exp(17.502*U36/(240.97+U36))</f>
        <v>0</v>
      </c>
      <c r="W36">
        <f>(X36/Y36*100)</f>
        <v>0</v>
      </c>
      <c r="X36">
        <f>AW36*(AZ36+BA36)/1000</f>
        <v>0</v>
      </c>
      <c r="Y36">
        <f>0.61365*exp(17.502*BB36/(240.97+BB36))</f>
        <v>0</v>
      </c>
      <c r="Z36">
        <f>(V36-AW36*(AZ36+BA36)/1000)</f>
        <v>0</v>
      </c>
      <c r="AA36">
        <f>(-I36*44100)</f>
        <v>0</v>
      </c>
      <c r="AB36">
        <f>2*29.3*P36*0.92*(BB36-U36)</f>
        <v>0</v>
      </c>
      <c r="AC36">
        <f>2*0.95*5.67E-8*(((BB36+$B$7)+273)^4-(U36+273)^4)</f>
        <v>0</v>
      </c>
      <c r="AD36">
        <f>S36+AC36+AA36+AB36</f>
        <v>0</v>
      </c>
      <c r="AE36">
        <v>-0.0417199343221032</v>
      </c>
      <c r="AF36">
        <v>0.0468342811435429</v>
      </c>
      <c r="AG36">
        <v>3.49074897020053</v>
      </c>
      <c r="AH36">
        <v>0</v>
      </c>
      <c r="AI36">
        <v>0</v>
      </c>
      <c r="AJ36">
        <f>IF(AH36*$H$13&gt;=AL36,1.0,(AL36/(AL36-AH36*$H$13)))</f>
        <v>0</v>
      </c>
      <c r="AK36">
        <f>(AJ36-1)*100</f>
        <v>0</v>
      </c>
      <c r="AL36">
        <f>MAX(0,($B$13+$C$13*BG36)/(1+$D$13*BG36)*AZ36/(BB36+273)*$E$13)</f>
        <v>0</v>
      </c>
      <c r="AM36">
        <f>$B$11*BH36+$C$11*BI36+$F$11*BJ36</f>
        <v>0</v>
      </c>
      <c r="AN36">
        <f>AM36*AO36</f>
        <v>0</v>
      </c>
      <c r="AO36">
        <f>($B$11*$D$9+$C$11*$D$9+$F$11*((BW36+BO36)/MAX(BW36+BO36+BX36, 0.1)*$I$9+BX36/MAX(BW36+BO36+BX36, 0.1)*$J$9))/($B$11+$C$11+$F$11)</f>
        <v>0</v>
      </c>
      <c r="AP36">
        <f>($B$11*$K$9+$C$11*$K$9+$F$11*((BW36+BO36)/MAX(BW36+BO36+BX36, 0.1)*$P$9+BX36/MAX(BW36+BO36+BX36, 0.1)*$Q$9))/($B$11+$C$11+$F$11)</f>
        <v>0</v>
      </c>
      <c r="AQ36">
        <v>6</v>
      </c>
      <c r="AR36">
        <v>0.5</v>
      </c>
      <c r="AS36" t="s">
        <v>250</v>
      </c>
      <c r="AT36">
        <v>1559929635.66129</v>
      </c>
      <c r="AU36">
        <v>125.271412903226</v>
      </c>
      <c r="AV36">
        <v>43.6099064516129</v>
      </c>
      <c r="AW36">
        <v>13.9672032258065</v>
      </c>
      <c r="AX36">
        <v>13.0182967741936</v>
      </c>
      <c r="AY36">
        <v>500.014612903226</v>
      </c>
      <c r="AZ36">
        <v>100.700741935484</v>
      </c>
      <c r="BA36">
        <v>0.199979387096774</v>
      </c>
      <c r="BB36">
        <v>19.9763419354839</v>
      </c>
      <c r="BC36">
        <v>20.2971258064516</v>
      </c>
      <c r="BD36">
        <v>999.9</v>
      </c>
      <c r="BE36">
        <v>0</v>
      </c>
      <c r="BF36">
        <v>0</v>
      </c>
      <c r="BG36">
        <v>9990.95419354839</v>
      </c>
      <c r="BH36">
        <v>0</v>
      </c>
      <c r="BI36">
        <v>218.420580645161</v>
      </c>
      <c r="BJ36">
        <v>1499.9735483871</v>
      </c>
      <c r="BK36">
        <v>0.973001258064516</v>
      </c>
      <c r="BL36">
        <v>0.0269990032258064</v>
      </c>
      <c r="BM36">
        <v>0</v>
      </c>
      <c r="BN36">
        <v>2.30318064516129</v>
      </c>
      <c r="BO36">
        <v>0</v>
      </c>
      <c r="BP36">
        <v>17815.064516129</v>
      </c>
      <c r="BQ36">
        <v>13121.7838709677</v>
      </c>
      <c r="BR36">
        <v>37.9471612903226</v>
      </c>
      <c r="BS36">
        <v>40.1890322580645</v>
      </c>
      <c r="BT36">
        <v>39.375</v>
      </c>
      <c r="BU36">
        <v>38.25</v>
      </c>
      <c r="BV36">
        <v>37.6067096774194</v>
      </c>
      <c r="BW36">
        <v>1459.4735483871</v>
      </c>
      <c r="BX36">
        <v>40.5</v>
      </c>
      <c r="BY36">
        <v>0</v>
      </c>
      <c r="BZ36">
        <v>1559929670.3</v>
      </c>
      <c r="CA36">
        <v>2.27330384615385</v>
      </c>
      <c r="CB36">
        <v>-0.104885467820622</v>
      </c>
      <c r="CC36">
        <v>-5706.61196924359</v>
      </c>
      <c r="CD36">
        <v>17568.6</v>
      </c>
      <c r="CE36">
        <v>15</v>
      </c>
      <c r="CF36">
        <v>1559929575.5</v>
      </c>
      <c r="CG36" t="s">
        <v>251</v>
      </c>
      <c r="CH36">
        <v>12</v>
      </c>
      <c r="CI36">
        <v>2.609</v>
      </c>
      <c r="CJ36">
        <v>0.036</v>
      </c>
      <c r="CK36">
        <v>400</v>
      </c>
      <c r="CL36">
        <v>13</v>
      </c>
      <c r="CM36">
        <v>0.15</v>
      </c>
      <c r="CN36">
        <v>0.08</v>
      </c>
      <c r="CO36">
        <v>88.0785687804878</v>
      </c>
      <c r="CP36">
        <v>-632.162910104593</v>
      </c>
      <c r="CQ36">
        <v>63.7145114769034</v>
      </c>
      <c r="CR36">
        <v>0</v>
      </c>
      <c r="CS36">
        <v>2.29197941176471</v>
      </c>
      <c r="CT36">
        <v>-0.00168543883683626</v>
      </c>
      <c r="CU36">
        <v>0.204477412501194</v>
      </c>
      <c r="CV36">
        <v>1</v>
      </c>
      <c r="CW36">
        <v>0.948870463414634</v>
      </c>
      <c r="CX36">
        <v>-0.0337598257839796</v>
      </c>
      <c r="CY36">
        <v>0.00405091340556586</v>
      </c>
      <c r="CZ36">
        <v>1</v>
      </c>
      <c r="DA36">
        <v>2</v>
      </c>
      <c r="DB36">
        <v>3</v>
      </c>
      <c r="DC36" t="s">
        <v>252</v>
      </c>
      <c r="DD36">
        <v>1.85562</v>
      </c>
      <c r="DE36">
        <v>1.85364</v>
      </c>
      <c r="DF36">
        <v>1.85471</v>
      </c>
      <c r="DG36">
        <v>1.85913</v>
      </c>
      <c r="DH36">
        <v>1.85349</v>
      </c>
      <c r="DI36">
        <v>1.85787</v>
      </c>
      <c r="DJ36">
        <v>1.85501</v>
      </c>
      <c r="DK36">
        <v>1.85373</v>
      </c>
      <c r="DL36" t="s">
        <v>253</v>
      </c>
      <c r="DM36" t="s">
        <v>19</v>
      </c>
      <c r="DN36" t="s">
        <v>19</v>
      </c>
      <c r="DO36" t="s">
        <v>19</v>
      </c>
      <c r="DP36" t="s">
        <v>254</v>
      </c>
      <c r="DQ36" t="s">
        <v>255</v>
      </c>
      <c r="DR36" t="s">
        <v>256</v>
      </c>
      <c r="DS36" t="s">
        <v>256</v>
      </c>
      <c r="DT36" t="s">
        <v>256</v>
      </c>
      <c r="DU36" t="s">
        <v>256</v>
      </c>
      <c r="DV36">
        <v>0</v>
      </c>
      <c r="DW36">
        <v>100</v>
      </c>
      <c r="DX36">
        <v>100</v>
      </c>
      <c r="DY36">
        <v>2.609</v>
      </c>
      <c r="DZ36">
        <v>0.036</v>
      </c>
      <c r="EA36">
        <v>2</v>
      </c>
      <c r="EB36">
        <v>503.53</v>
      </c>
      <c r="EC36">
        <v>544.865</v>
      </c>
      <c r="ED36">
        <v>17.002</v>
      </c>
      <c r="EE36">
        <v>19.0543</v>
      </c>
      <c r="EF36">
        <v>30.0002</v>
      </c>
      <c r="EG36">
        <v>18.8715</v>
      </c>
      <c r="EH36">
        <v>18.8325</v>
      </c>
      <c r="EI36">
        <v>5.51985</v>
      </c>
      <c r="EJ36">
        <v>30.3209</v>
      </c>
      <c r="EK36">
        <v>61.8159</v>
      </c>
      <c r="EL36">
        <v>17.0074</v>
      </c>
      <c r="EM36">
        <v>64.17</v>
      </c>
      <c r="EN36">
        <v>12.9348</v>
      </c>
      <c r="EO36">
        <v>102.3</v>
      </c>
      <c r="EP36">
        <v>102.728</v>
      </c>
    </row>
    <row r="37" spans="1:146">
      <c r="A37">
        <v>21</v>
      </c>
      <c r="B37">
        <v>1559929648</v>
      </c>
      <c r="C37">
        <v>40</v>
      </c>
      <c r="D37" t="s">
        <v>297</v>
      </c>
      <c r="E37" t="s">
        <v>298</v>
      </c>
      <c r="H37">
        <v>1559929637.66129</v>
      </c>
      <c r="I37">
        <f>AY37*AJ37*(AW37-AX37)/(100*AQ37*(1000-AJ37*AW37))</f>
        <v>0</v>
      </c>
      <c r="J37">
        <f>AY37*AJ37*(AV37-AU37*(1000-AJ37*AX37)/(1000-AJ37*AW37))/(100*AQ37)</f>
        <v>0</v>
      </c>
      <c r="K37">
        <f>AU37 - IF(AJ37&gt;1, J37*AQ37*100.0/(AL37*BG37), 0)</f>
        <v>0</v>
      </c>
      <c r="L37">
        <f>((R37-I37/2)*K37-J37)/(R37+I37/2)</f>
        <v>0</v>
      </c>
      <c r="M37">
        <f>L37*(AZ37+BA37)/1000.0</f>
        <v>0</v>
      </c>
      <c r="N37">
        <f>(AU37 - IF(AJ37&gt;1, J37*AQ37*100.0/(AL37*BG37), 0))*(AZ37+BA37)/1000.0</f>
        <v>0</v>
      </c>
      <c r="O37">
        <f>2.0/((1/Q37-1/P37)+SIGN(Q37)*SQRT((1/Q37-1/P37)*(1/Q37-1/P37) + 4*AR37/((AR37+1)*(AR37+1))*(2*1/Q37*1/P37-1/P37*1/P37)))</f>
        <v>0</v>
      </c>
      <c r="P37">
        <f>AG37+AF37*AQ37+AE37*AQ37*AQ37</f>
        <v>0</v>
      </c>
      <c r="Q37">
        <f>I37*(1000-(1000*0.61365*exp(17.502*U37/(240.97+U37))/(AZ37+BA37)+AW37)/2)/(1000*0.61365*exp(17.502*U37/(240.97+U37))/(AZ37+BA37)-AW37)</f>
        <v>0</v>
      </c>
      <c r="R37">
        <f>1/((AR37+1)/(O37/1.6)+1/(P37/1.37)) + AR37/((AR37+1)/(O37/1.6) + AR37/(P37/1.37))</f>
        <v>0</v>
      </c>
      <c r="S37">
        <f>(AN37*AP37)</f>
        <v>0</v>
      </c>
      <c r="T37">
        <f>(BB37+(S37+2*0.95*5.67E-8*(((BB37+$B$7)+273)^4-(BB37+273)^4)-44100*I37)/(1.84*29.3*P37+8*0.95*5.67E-8*(BB37+273)^3))</f>
        <v>0</v>
      </c>
      <c r="U37">
        <f>($C$7*BC37+$D$7*BD37+$E$7*T37)</f>
        <v>0</v>
      </c>
      <c r="V37">
        <f>0.61365*exp(17.502*U37/(240.97+U37))</f>
        <v>0</v>
      </c>
      <c r="W37">
        <f>(X37/Y37*100)</f>
        <v>0</v>
      </c>
      <c r="X37">
        <f>AW37*(AZ37+BA37)/1000</f>
        <v>0</v>
      </c>
      <c r="Y37">
        <f>0.61365*exp(17.502*BB37/(240.97+BB37))</f>
        <v>0</v>
      </c>
      <c r="Z37">
        <f>(V37-AW37*(AZ37+BA37)/1000)</f>
        <v>0</v>
      </c>
      <c r="AA37">
        <f>(-I37*44100)</f>
        <v>0</v>
      </c>
      <c r="AB37">
        <f>2*29.3*P37*0.92*(BB37-U37)</f>
        <v>0</v>
      </c>
      <c r="AC37">
        <f>2*0.95*5.67E-8*(((BB37+$B$7)+273)^4-(U37+273)^4)</f>
        <v>0</v>
      </c>
      <c r="AD37">
        <f>S37+AC37+AA37+AB37</f>
        <v>0</v>
      </c>
      <c r="AE37">
        <v>-0.041724180451429</v>
      </c>
      <c r="AF37">
        <v>0.0468390477956925</v>
      </c>
      <c r="AG37">
        <v>3.49102968650843</v>
      </c>
      <c r="AH37">
        <v>0</v>
      </c>
      <c r="AI37">
        <v>0</v>
      </c>
      <c r="AJ37">
        <f>IF(AH37*$H$13&gt;=AL37,1.0,(AL37/(AL37-AH37*$H$13)))</f>
        <v>0</v>
      </c>
      <c r="AK37">
        <f>(AJ37-1)*100</f>
        <v>0</v>
      </c>
      <c r="AL37">
        <f>MAX(0,($B$13+$C$13*BG37)/(1+$D$13*BG37)*AZ37/(BB37+273)*$E$13)</f>
        <v>0</v>
      </c>
      <c r="AM37">
        <f>$B$11*BH37+$C$11*BI37+$F$11*BJ37</f>
        <v>0</v>
      </c>
      <c r="AN37">
        <f>AM37*AO37</f>
        <v>0</v>
      </c>
      <c r="AO37">
        <f>($B$11*$D$9+$C$11*$D$9+$F$11*((BW37+BO37)/MAX(BW37+BO37+BX37, 0.1)*$I$9+BX37/MAX(BW37+BO37+BX37, 0.1)*$J$9))/($B$11+$C$11+$F$11)</f>
        <v>0</v>
      </c>
      <c r="AP37">
        <f>($B$11*$K$9+$C$11*$K$9+$F$11*((BW37+BO37)/MAX(BW37+BO37+BX37, 0.1)*$P$9+BX37/MAX(BW37+BO37+BX37, 0.1)*$Q$9))/($B$11+$C$11+$F$11)</f>
        <v>0</v>
      </c>
      <c r="AQ37">
        <v>6</v>
      </c>
      <c r="AR37">
        <v>0.5</v>
      </c>
      <c r="AS37" t="s">
        <v>250</v>
      </c>
      <c r="AT37">
        <v>1559929637.66129</v>
      </c>
      <c r="AU37">
        <v>105.347051612903</v>
      </c>
      <c r="AV37">
        <v>42.2956258064516</v>
      </c>
      <c r="AW37">
        <v>13.9650483870968</v>
      </c>
      <c r="AX37">
        <v>13.0155741935484</v>
      </c>
      <c r="AY37">
        <v>500.011096774194</v>
      </c>
      <c r="AZ37">
        <v>100.70064516129</v>
      </c>
      <c r="BA37">
        <v>0.199975806451613</v>
      </c>
      <c r="BB37">
        <v>19.9784870967742</v>
      </c>
      <c r="BC37">
        <v>20.3010548387097</v>
      </c>
      <c r="BD37">
        <v>999.9</v>
      </c>
      <c r="BE37">
        <v>0</v>
      </c>
      <c r="BF37">
        <v>0</v>
      </c>
      <c r="BG37">
        <v>9991.98064516129</v>
      </c>
      <c r="BH37">
        <v>0</v>
      </c>
      <c r="BI37">
        <v>216.144193548387</v>
      </c>
      <c r="BJ37">
        <v>1499.97</v>
      </c>
      <c r="BK37">
        <v>0.973001387096774</v>
      </c>
      <c r="BL37">
        <v>0.0269988548387097</v>
      </c>
      <c r="BM37">
        <v>0</v>
      </c>
      <c r="BN37">
        <v>2.31902258064516</v>
      </c>
      <c r="BO37">
        <v>0</v>
      </c>
      <c r="BP37">
        <v>17643.5709677419</v>
      </c>
      <c r="BQ37">
        <v>13121.7516129032</v>
      </c>
      <c r="BR37">
        <v>37.9471612903226</v>
      </c>
      <c r="BS37">
        <v>40.187</v>
      </c>
      <c r="BT37">
        <v>39.375</v>
      </c>
      <c r="BU37">
        <v>38.25</v>
      </c>
      <c r="BV37">
        <v>37.6046774193548</v>
      </c>
      <c r="BW37">
        <v>1459.47</v>
      </c>
      <c r="BX37">
        <v>40.5</v>
      </c>
      <c r="BY37">
        <v>0</v>
      </c>
      <c r="BZ37">
        <v>1559929672.7</v>
      </c>
      <c r="CA37">
        <v>2.28870769230769</v>
      </c>
      <c r="CB37">
        <v>1.02151795344636</v>
      </c>
      <c r="CC37">
        <v>-5260.94017377305</v>
      </c>
      <c r="CD37">
        <v>17354.4576923077</v>
      </c>
      <c r="CE37">
        <v>15</v>
      </c>
      <c r="CF37">
        <v>1559929575.5</v>
      </c>
      <c r="CG37" t="s">
        <v>251</v>
      </c>
      <c r="CH37">
        <v>12</v>
      </c>
      <c r="CI37">
        <v>2.609</v>
      </c>
      <c r="CJ37">
        <v>0.036</v>
      </c>
      <c r="CK37">
        <v>400</v>
      </c>
      <c r="CL37">
        <v>13</v>
      </c>
      <c r="CM37">
        <v>0.15</v>
      </c>
      <c r="CN37">
        <v>0.08</v>
      </c>
      <c r="CO37">
        <v>68.7180368292683</v>
      </c>
      <c r="CP37">
        <v>-539.730370452968</v>
      </c>
      <c r="CQ37">
        <v>54.9258835428382</v>
      </c>
      <c r="CR37">
        <v>0</v>
      </c>
      <c r="CS37">
        <v>2.28201764705882</v>
      </c>
      <c r="CT37">
        <v>0.0952309885991016</v>
      </c>
      <c r="CU37">
        <v>0.227449855456988</v>
      </c>
      <c r="CV37">
        <v>1</v>
      </c>
      <c r="CW37">
        <v>0.949069219512195</v>
      </c>
      <c r="CX37">
        <v>-0.00788667595819083</v>
      </c>
      <c r="CY37">
        <v>0.0045145555841684</v>
      </c>
      <c r="CZ37">
        <v>1</v>
      </c>
      <c r="DA37">
        <v>2</v>
      </c>
      <c r="DB37">
        <v>3</v>
      </c>
      <c r="DC37" t="s">
        <v>252</v>
      </c>
      <c r="DD37">
        <v>1.85561</v>
      </c>
      <c r="DE37">
        <v>1.85363</v>
      </c>
      <c r="DF37">
        <v>1.85471</v>
      </c>
      <c r="DG37">
        <v>1.85913</v>
      </c>
      <c r="DH37">
        <v>1.85349</v>
      </c>
      <c r="DI37">
        <v>1.85786</v>
      </c>
      <c r="DJ37">
        <v>1.85502</v>
      </c>
      <c r="DK37">
        <v>1.85372</v>
      </c>
      <c r="DL37" t="s">
        <v>253</v>
      </c>
      <c r="DM37" t="s">
        <v>19</v>
      </c>
      <c r="DN37" t="s">
        <v>19</v>
      </c>
      <c r="DO37" t="s">
        <v>19</v>
      </c>
      <c r="DP37" t="s">
        <v>254</v>
      </c>
      <c r="DQ37" t="s">
        <v>255</v>
      </c>
      <c r="DR37" t="s">
        <v>256</v>
      </c>
      <c r="DS37" t="s">
        <v>256</v>
      </c>
      <c r="DT37" t="s">
        <v>256</v>
      </c>
      <c r="DU37" t="s">
        <v>256</v>
      </c>
      <c r="DV37">
        <v>0</v>
      </c>
      <c r="DW37">
        <v>100</v>
      </c>
      <c r="DX37">
        <v>100</v>
      </c>
      <c r="DY37">
        <v>2.609</v>
      </c>
      <c r="DZ37">
        <v>0.036</v>
      </c>
      <c r="EA37">
        <v>2</v>
      </c>
      <c r="EB37">
        <v>503.56</v>
      </c>
      <c r="EC37">
        <v>544.809</v>
      </c>
      <c r="ED37">
        <v>17.0076</v>
      </c>
      <c r="EE37">
        <v>19.0549</v>
      </c>
      <c r="EF37">
        <v>30.0002</v>
      </c>
      <c r="EG37">
        <v>18.873</v>
      </c>
      <c r="EH37">
        <v>18.8336</v>
      </c>
      <c r="EI37">
        <v>5.64052</v>
      </c>
      <c r="EJ37">
        <v>30.3209</v>
      </c>
      <c r="EK37">
        <v>61.8159</v>
      </c>
      <c r="EL37">
        <v>17.0074</v>
      </c>
      <c r="EM37">
        <v>64.17</v>
      </c>
      <c r="EN37">
        <v>12.9338</v>
      </c>
      <c r="EO37">
        <v>102.301</v>
      </c>
      <c r="EP37">
        <v>102.728</v>
      </c>
    </row>
    <row r="38" spans="1:146">
      <c r="A38">
        <v>22</v>
      </c>
      <c r="B38">
        <v>1559929650</v>
      </c>
      <c r="C38">
        <v>42</v>
      </c>
      <c r="D38" t="s">
        <v>299</v>
      </c>
      <c r="E38" t="s">
        <v>300</v>
      </c>
      <c r="H38">
        <v>1559929639.66129</v>
      </c>
      <c r="I38">
        <f>AY38*AJ38*(AW38-AX38)/(100*AQ38*(1000-AJ38*AW38))</f>
        <v>0</v>
      </c>
      <c r="J38">
        <f>AY38*AJ38*(AV38-AU38*(1000-AJ38*AX38)/(1000-AJ38*AW38))/(100*AQ38)</f>
        <v>0</v>
      </c>
      <c r="K38">
        <f>AU38 - IF(AJ38&gt;1, J38*AQ38*100.0/(AL38*BG38), 0)</f>
        <v>0</v>
      </c>
      <c r="L38">
        <f>((R38-I38/2)*K38-J38)/(R38+I38/2)</f>
        <v>0</v>
      </c>
      <c r="M38">
        <f>L38*(AZ38+BA38)/1000.0</f>
        <v>0</v>
      </c>
      <c r="N38">
        <f>(AU38 - IF(AJ38&gt;1, J38*AQ38*100.0/(AL38*BG38), 0))*(AZ38+BA38)/1000.0</f>
        <v>0</v>
      </c>
      <c r="O38">
        <f>2.0/((1/Q38-1/P38)+SIGN(Q38)*SQRT((1/Q38-1/P38)*(1/Q38-1/P38) + 4*AR38/((AR38+1)*(AR38+1))*(2*1/Q38*1/P38-1/P38*1/P38)))</f>
        <v>0</v>
      </c>
      <c r="P38">
        <f>AG38+AF38*AQ38+AE38*AQ38*AQ38</f>
        <v>0</v>
      </c>
      <c r="Q38">
        <f>I38*(1000-(1000*0.61365*exp(17.502*U38/(240.97+U38))/(AZ38+BA38)+AW38)/2)/(1000*0.61365*exp(17.502*U38/(240.97+U38))/(AZ38+BA38)-AW38)</f>
        <v>0</v>
      </c>
      <c r="R38">
        <f>1/((AR38+1)/(O38/1.6)+1/(P38/1.37)) + AR38/((AR38+1)/(O38/1.6) + AR38/(P38/1.37))</f>
        <v>0</v>
      </c>
      <c r="S38">
        <f>(AN38*AP38)</f>
        <v>0</v>
      </c>
      <c r="T38">
        <f>(BB38+(S38+2*0.95*5.67E-8*(((BB38+$B$7)+273)^4-(BB38+273)^4)-44100*I38)/(1.84*29.3*P38+8*0.95*5.67E-8*(BB38+273)^3))</f>
        <v>0</v>
      </c>
      <c r="U38">
        <f>($C$7*BC38+$D$7*BD38+$E$7*T38)</f>
        <v>0</v>
      </c>
      <c r="V38">
        <f>0.61365*exp(17.502*U38/(240.97+U38))</f>
        <v>0</v>
      </c>
      <c r="W38">
        <f>(X38/Y38*100)</f>
        <v>0</v>
      </c>
      <c r="X38">
        <f>AW38*(AZ38+BA38)/1000</f>
        <v>0</v>
      </c>
      <c r="Y38">
        <f>0.61365*exp(17.502*BB38/(240.97+BB38))</f>
        <v>0</v>
      </c>
      <c r="Z38">
        <f>(V38-AW38*(AZ38+BA38)/1000)</f>
        <v>0</v>
      </c>
      <c r="AA38">
        <f>(-I38*44100)</f>
        <v>0</v>
      </c>
      <c r="AB38">
        <f>2*29.3*P38*0.92*(BB38-U38)</f>
        <v>0</v>
      </c>
      <c r="AC38">
        <f>2*0.95*5.67E-8*(((BB38+$B$7)+273)^4-(U38+273)^4)</f>
        <v>0</v>
      </c>
      <c r="AD38">
        <f>S38+AC38+AA38+AB38</f>
        <v>0</v>
      </c>
      <c r="AE38">
        <v>-0.0417359201467406</v>
      </c>
      <c r="AF38">
        <v>0.0468522266321335</v>
      </c>
      <c r="AG38">
        <v>3.49180575872592</v>
      </c>
      <c r="AH38">
        <v>0</v>
      </c>
      <c r="AI38">
        <v>0</v>
      </c>
      <c r="AJ38">
        <f>IF(AH38*$H$13&gt;=AL38,1.0,(AL38/(AL38-AH38*$H$13)))</f>
        <v>0</v>
      </c>
      <c r="AK38">
        <f>(AJ38-1)*100</f>
        <v>0</v>
      </c>
      <c r="AL38">
        <f>MAX(0,($B$13+$C$13*BG38)/(1+$D$13*BG38)*AZ38/(BB38+273)*$E$13)</f>
        <v>0</v>
      </c>
      <c r="AM38">
        <f>$B$11*BH38+$C$11*BI38+$F$11*BJ38</f>
        <v>0</v>
      </c>
      <c r="AN38">
        <f>AM38*AO38</f>
        <v>0</v>
      </c>
      <c r="AO38">
        <f>($B$11*$D$9+$C$11*$D$9+$F$11*((BW38+BO38)/MAX(BW38+BO38+BX38, 0.1)*$I$9+BX38/MAX(BW38+BO38+BX38, 0.1)*$J$9))/($B$11+$C$11+$F$11)</f>
        <v>0</v>
      </c>
      <c r="AP38">
        <f>($B$11*$K$9+$C$11*$K$9+$F$11*((BW38+BO38)/MAX(BW38+BO38+BX38, 0.1)*$P$9+BX38/MAX(BW38+BO38+BX38, 0.1)*$Q$9))/($B$11+$C$11+$F$11)</f>
        <v>0</v>
      </c>
      <c r="AQ38">
        <v>6</v>
      </c>
      <c r="AR38">
        <v>0.5</v>
      </c>
      <c r="AS38" t="s">
        <v>250</v>
      </c>
      <c r="AT38">
        <v>1559929639.66129</v>
      </c>
      <c r="AU38">
        <v>90.0672193548387</v>
      </c>
      <c r="AV38">
        <v>42.9847806451613</v>
      </c>
      <c r="AW38">
        <v>13.9629451612903</v>
      </c>
      <c r="AX38">
        <v>13.0123290322581</v>
      </c>
      <c r="AY38">
        <v>500.008516129032</v>
      </c>
      <c r="AZ38">
        <v>100.700516129032</v>
      </c>
      <c r="BA38">
        <v>0.199964419354839</v>
      </c>
      <c r="BB38">
        <v>19.9806225806452</v>
      </c>
      <c r="BC38">
        <v>20.3051161290323</v>
      </c>
      <c r="BD38">
        <v>999.9</v>
      </c>
      <c r="BE38">
        <v>0</v>
      </c>
      <c r="BF38">
        <v>0</v>
      </c>
      <c r="BG38">
        <v>9994.80483870968</v>
      </c>
      <c r="BH38">
        <v>0</v>
      </c>
      <c r="BI38">
        <v>214.72635483871</v>
      </c>
      <c r="BJ38">
        <v>1499.96806451613</v>
      </c>
      <c r="BK38">
        <v>0.973001516129032</v>
      </c>
      <c r="BL38">
        <v>0.0269987064516129</v>
      </c>
      <c r="BM38">
        <v>0</v>
      </c>
      <c r="BN38">
        <v>2.3459</v>
      </c>
      <c r="BO38">
        <v>0</v>
      </c>
      <c r="BP38">
        <v>17475.4225806452</v>
      </c>
      <c r="BQ38">
        <v>13121.7322580645</v>
      </c>
      <c r="BR38">
        <v>37.9471612903226</v>
      </c>
      <c r="BS38">
        <v>40.187</v>
      </c>
      <c r="BT38">
        <v>39.375</v>
      </c>
      <c r="BU38">
        <v>38.25</v>
      </c>
      <c r="BV38">
        <v>37.6046774193548</v>
      </c>
      <c r="BW38">
        <v>1459.46806451613</v>
      </c>
      <c r="BX38">
        <v>40.5</v>
      </c>
      <c r="BY38">
        <v>0</v>
      </c>
      <c r="BZ38">
        <v>1559929674.5</v>
      </c>
      <c r="CA38">
        <v>2.2927</v>
      </c>
      <c r="CB38">
        <v>1.22525811586811</v>
      </c>
      <c r="CC38">
        <v>-4773.14871106548</v>
      </c>
      <c r="CD38">
        <v>17209.6615384615</v>
      </c>
      <c r="CE38">
        <v>15</v>
      </c>
      <c r="CF38">
        <v>1559929575.5</v>
      </c>
      <c r="CG38" t="s">
        <v>251</v>
      </c>
      <c r="CH38">
        <v>12</v>
      </c>
      <c r="CI38">
        <v>2.609</v>
      </c>
      <c r="CJ38">
        <v>0.036</v>
      </c>
      <c r="CK38">
        <v>400</v>
      </c>
      <c r="CL38">
        <v>13</v>
      </c>
      <c r="CM38">
        <v>0.15</v>
      </c>
      <c r="CN38">
        <v>0.08</v>
      </c>
      <c r="CO38">
        <v>51.840199402439</v>
      </c>
      <c r="CP38">
        <v>-444.062790898931</v>
      </c>
      <c r="CQ38">
        <v>45.5453223173581</v>
      </c>
      <c r="CR38">
        <v>0</v>
      </c>
      <c r="CS38">
        <v>2.29257352941176</v>
      </c>
      <c r="CT38">
        <v>0.520014221580369</v>
      </c>
      <c r="CU38">
        <v>0.234867128029275</v>
      </c>
      <c r="CV38">
        <v>1</v>
      </c>
      <c r="CW38">
        <v>0.950153829268293</v>
      </c>
      <c r="CX38">
        <v>0.0298098188153296</v>
      </c>
      <c r="CY38">
        <v>0.00664010680895009</v>
      </c>
      <c r="CZ38">
        <v>1</v>
      </c>
      <c r="DA38">
        <v>2</v>
      </c>
      <c r="DB38">
        <v>3</v>
      </c>
      <c r="DC38" t="s">
        <v>252</v>
      </c>
      <c r="DD38">
        <v>1.85562</v>
      </c>
      <c r="DE38">
        <v>1.85364</v>
      </c>
      <c r="DF38">
        <v>1.85471</v>
      </c>
      <c r="DG38">
        <v>1.85913</v>
      </c>
      <c r="DH38">
        <v>1.85348</v>
      </c>
      <c r="DI38">
        <v>1.85785</v>
      </c>
      <c r="DJ38">
        <v>1.85502</v>
      </c>
      <c r="DK38">
        <v>1.85371</v>
      </c>
      <c r="DL38" t="s">
        <v>253</v>
      </c>
      <c r="DM38" t="s">
        <v>19</v>
      </c>
      <c r="DN38" t="s">
        <v>19</v>
      </c>
      <c r="DO38" t="s">
        <v>19</v>
      </c>
      <c r="DP38" t="s">
        <v>254</v>
      </c>
      <c r="DQ38" t="s">
        <v>255</v>
      </c>
      <c r="DR38" t="s">
        <v>256</v>
      </c>
      <c r="DS38" t="s">
        <v>256</v>
      </c>
      <c r="DT38" t="s">
        <v>256</v>
      </c>
      <c r="DU38" t="s">
        <v>256</v>
      </c>
      <c r="DV38">
        <v>0</v>
      </c>
      <c r="DW38">
        <v>100</v>
      </c>
      <c r="DX38">
        <v>100</v>
      </c>
      <c r="DY38">
        <v>2.609</v>
      </c>
      <c r="DZ38">
        <v>0.036</v>
      </c>
      <c r="EA38">
        <v>2</v>
      </c>
      <c r="EB38">
        <v>503.54</v>
      </c>
      <c r="EC38">
        <v>545.049</v>
      </c>
      <c r="ED38">
        <v>17.0123</v>
      </c>
      <c r="EE38">
        <v>19.0556</v>
      </c>
      <c r="EF38">
        <v>30.0002</v>
      </c>
      <c r="EG38">
        <v>18.874</v>
      </c>
      <c r="EH38">
        <v>18.8348</v>
      </c>
      <c r="EI38">
        <v>5.79765</v>
      </c>
      <c r="EJ38">
        <v>30.3209</v>
      </c>
      <c r="EK38">
        <v>61.8159</v>
      </c>
      <c r="EL38">
        <v>17.015</v>
      </c>
      <c r="EM38">
        <v>69.17</v>
      </c>
      <c r="EN38">
        <v>12.936</v>
      </c>
      <c r="EO38">
        <v>102.301</v>
      </c>
      <c r="EP38">
        <v>102.728</v>
      </c>
    </row>
    <row r="39" spans="1:146">
      <c r="A39">
        <v>23</v>
      </c>
      <c r="B39">
        <v>1559929652</v>
      </c>
      <c r="C39">
        <v>44</v>
      </c>
      <c r="D39" t="s">
        <v>301</v>
      </c>
      <c r="E39" t="s">
        <v>302</v>
      </c>
      <c r="H39">
        <v>1559929641.66129</v>
      </c>
      <c r="I39">
        <f>AY39*AJ39*(AW39-AX39)/(100*AQ39*(1000-AJ39*AW39))</f>
        <v>0</v>
      </c>
      <c r="J39">
        <f>AY39*AJ39*(AV39-AU39*(1000-AJ39*AX39)/(1000-AJ39*AW39))/(100*AQ39)</f>
        <v>0</v>
      </c>
      <c r="K39">
        <f>AU39 - IF(AJ39&gt;1, J39*AQ39*100.0/(AL39*BG39), 0)</f>
        <v>0</v>
      </c>
      <c r="L39">
        <f>((R39-I39/2)*K39-J39)/(R39+I39/2)</f>
        <v>0</v>
      </c>
      <c r="M39">
        <f>L39*(AZ39+BA39)/1000.0</f>
        <v>0</v>
      </c>
      <c r="N39">
        <f>(AU39 - IF(AJ39&gt;1, J39*AQ39*100.0/(AL39*BG39), 0))*(AZ39+BA39)/1000.0</f>
        <v>0</v>
      </c>
      <c r="O39">
        <f>2.0/((1/Q39-1/P39)+SIGN(Q39)*SQRT((1/Q39-1/P39)*(1/Q39-1/P39) + 4*AR39/((AR39+1)*(AR39+1))*(2*1/Q39*1/P39-1/P39*1/P39)))</f>
        <v>0</v>
      </c>
      <c r="P39">
        <f>AG39+AF39*AQ39+AE39*AQ39*AQ39</f>
        <v>0</v>
      </c>
      <c r="Q39">
        <f>I39*(1000-(1000*0.61365*exp(17.502*U39/(240.97+U39))/(AZ39+BA39)+AW39)/2)/(1000*0.61365*exp(17.502*U39/(240.97+U39))/(AZ39+BA39)-AW39)</f>
        <v>0</v>
      </c>
      <c r="R39">
        <f>1/((AR39+1)/(O39/1.6)+1/(P39/1.37)) + AR39/((AR39+1)/(O39/1.6) + AR39/(P39/1.37))</f>
        <v>0</v>
      </c>
      <c r="S39">
        <f>(AN39*AP39)</f>
        <v>0</v>
      </c>
      <c r="T39">
        <f>(BB39+(S39+2*0.95*5.67E-8*(((BB39+$B$7)+273)^4-(BB39+273)^4)-44100*I39)/(1.84*29.3*P39+8*0.95*5.67E-8*(BB39+273)^3))</f>
        <v>0</v>
      </c>
      <c r="U39">
        <f>($C$7*BC39+$D$7*BD39+$E$7*T39)</f>
        <v>0</v>
      </c>
      <c r="V39">
        <f>0.61365*exp(17.502*U39/(240.97+U39))</f>
        <v>0</v>
      </c>
      <c r="W39">
        <f>(X39/Y39*100)</f>
        <v>0</v>
      </c>
      <c r="X39">
        <f>AW39*(AZ39+BA39)/1000</f>
        <v>0</v>
      </c>
      <c r="Y39">
        <f>0.61365*exp(17.502*BB39/(240.97+BB39))</f>
        <v>0</v>
      </c>
      <c r="Z39">
        <f>(V39-AW39*(AZ39+BA39)/1000)</f>
        <v>0</v>
      </c>
      <c r="AA39">
        <f>(-I39*44100)</f>
        <v>0</v>
      </c>
      <c r="AB39">
        <f>2*29.3*P39*0.92*(BB39-U39)</f>
        <v>0</v>
      </c>
      <c r="AC39">
        <f>2*0.95*5.67E-8*(((BB39+$B$7)+273)^4-(U39+273)^4)</f>
        <v>0</v>
      </c>
      <c r="AD39">
        <f>S39+AC39+AA39+AB39</f>
        <v>0</v>
      </c>
      <c r="AE39">
        <v>-0.0417320073598953</v>
      </c>
      <c r="AF39">
        <v>0.0468478341861207</v>
      </c>
      <c r="AG39">
        <v>3.49154710588973</v>
      </c>
      <c r="AH39">
        <v>0</v>
      </c>
      <c r="AI39">
        <v>0</v>
      </c>
      <c r="AJ39">
        <f>IF(AH39*$H$13&gt;=AL39,1.0,(AL39/(AL39-AH39*$H$13)))</f>
        <v>0</v>
      </c>
      <c r="AK39">
        <f>(AJ39-1)*100</f>
        <v>0</v>
      </c>
      <c r="AL39">
        <f>MAX(0,($B$13+$C$13*BG39)/(1+$D$13*BG39)*AZ39/(BB39+273)*$E$13)</f>
        <v>0</v>
      </c>
      <c r="AM39">
        <f>$B$11*BH39+$C$11*BI39+$F$11*BJ39</f>
        <v>0</v>
      </c>
      <c r="AN39">
        <f>AM39*AO39</f>
        <v>0</v>
      </c>
      <c r="AO39">
        <f>($B$11*$D$9+$C$11*$D$9+$F$11*((BW39+BO39)/MAX(BW39+BO39+BX39, 0.1)*$I$9+BX39/MAX(BW39+BO39+BX39, 0.1)*$J$9))/($B$11+$C$11+$F$11)</f>
        <v>0</v>
      </c>
      <c r="AP39">
        <f>($B$11*$K$9+$C$11*$K$9+$F$11*((BW39+BO39)/MAX(BW39+BO39+BX39, 0.1)*$P$9+BX39/MAX(BW39+BO39+BX39, 0.1)*$Q$9))/($B$11+$C$11+$F$11)</f>
        <v>0</v>
      </c>
      <c r="AQ39">
        <v>6</v>
      </c>
      <c r="AR39">
        <v>0.5</v>
      </c>
      <c r="AS39" t="s">
        <v>250</v>
      </c>
      <c r="AT39">
        <v>1559929641.66129</v>
      </c>
      <c r="AU39">
        <v>78.7339935483871</v>
      </c>
      <c r="AV39">
        <v>44.8649967741935</v>
      </c>
      <c r="AW39">
        <v>13.9607096774194</v>
      </c>
      <c r="AX39">
        <v>13.0089516129032</v>
      </c>
      <c r="AY39">
        <v>500.012903225806</v>
      </c>
      <c r="AZ39">
        <v>100.700419354839</v>
      </c>
      <c r="BA39">
        <v>0.199978290322581</v>
      </c>
      <c r="BB39">
        <v>19.9820806451613</v>
      </c>
      <c r="BC39">
        <v>20.3098838709677</v>
      </c>
      <c r="BD39">
        <v>999.9</v>
      </c>
      <c r="BE39">
        <v>0</v>
      </c>
      <c r="BF39">
        <v>0</v>
      </c>
      <c r="BG39">
        <v>9993.87741935484</v>
      </c>
      <c r="BH39">
        <v>0</v>
      </c>
      <c r="BI39">
        <v>214.637741935484</v>
      </c>
      <c r="BJ39">
        <v>1499.96677419355</v>
      </c>
      <c r="BK39">
        <v>0.97300164516129</v>
      </c>
      <c r="BL39">
        <v>0.0269985580645161</v>
      </c>
      <c r="BM39">
        <v>0</v>
      </c>
      <c r="BN39">
        <v>2.32101935483871</v>
      </c>
      <c r="BO39">
        <v>0</v>
      </c>
      <c r="BP39">
        <v>17305.964516129</v>
      </c>
      <c r="BQ39">
        <v>13121.7225806452</v>
      </c>
      <c r="BR39">
        <v>37.9471612903226</v>
      </c>
      <c r="BS39">
        <v>40.187</v>
      </c>
      <c r="BT39">
        <v>39.375</v>
      </c>
      <c r="BU39">
        <v>38.245935483871</v>
      </c>
      <c r="BV39">
        <v>37.6026451612903</v>
      </c>
      <c r="BW39">
        <v>1459.46677419355</v>
      </c>
      <c r="BX39">
        <v>40.5</v>
      </c>
      <c r="BY39">
        <v>0</v>
      </c>
      <c r="BZ39">
        <v>1559929676.3</v>
      </c>
      <c r="CA39">
        <v>2.30823846153846</v>
      </c>
      <c r="CB39">
        <v>0.62331623146943</v>
      </c>
      <c r="CC39">
        <v>-4334.67692585929</v>
      </c>
      <c r="CD39">
        <v>17069.2653846154</v>
      </c>
      <c r="CE39">
        <v>15</v>
      </c>
      <c r="CF39">
        <v>1559929575.5</v>
      </c>
      <c r="CG39" t="s">
        <v>251</v>
      </c>
      <c r="CH39">
        <v>12</v>
      </c>
      <c r="CI39">
        <v>2.609</v>
      </c>
      <c r="CJ39">
        <v>0.036</v>
      </c>
      <c r="CK39">
        <v>400</v>
      </c>
      <c r="CL39">
        <v>13</v>
      </c>
      <c r="CM39">
        <v>0.15</v>
      </c>
      <c r="CN39">
        <v>0.08</v>
      </c>
      <c r="CO39">
        <v>37.7457179146341</v>
      </c>
      <c r="CP39">
        <v>-356.298420146322</v>
      </c>
      <c r="CQ39">
        <v>36.7624576476989</v>
      </c>
      <c r="CR39">
        <v>0</v>
      </c>
      <c r="CS39">
        <v>2.29499411764706</v>
      </c>
      <c r="CT39">
        <v>0.223626543132442</v>
      </c>
      <c r="CU39">
        <v>0.235651416217679</v>
      </c>
      <c r="CV39">
        <v>1</v>
      </c>
      <c r="CW39">
        <v>0.951356951219512</v>
      </c>
      <c r="CX39">
        <v>0.0537173519163755</v>
      </c>
      <c r="CY39">
        <v>0.00780105567575037</v>
      </c>
      <c r="CZ39">
        <v>1</v>
      </c>
      <c r="DA39">
        <v>2</v>
      </c>
      <c r="DB39">
        <v>3</v>
      </c>
      <c r="DC39" t="s">
        <v>252</v>
      </c>
      <c r="DD39">
        <v>1.85562</v>
      </c>
      <c r="DE39">
        <v>1.85364</v>
      </c>
      <c r="DF39">
        <v>1.85471</v>
      </c>
      <c r="DG39">
        <v>1.85913</v>
      </c>
      <c r="DH39">
        <v>1.85348</v>
      </c>
      <c r="DI39">
        <v>1.85785</v>
      </c>
      <c r="DJ39">
        <v>1.85502</v>
      </c>
      <c r="DK39">
        <v>1.85372</v>
      </c>
      <c r="DL39" t="s">
        <v>253</v>
      </c>
      <c r="DM39" t="s">
        <v>19</v>
      </c>
      <c r="DN39" t="s">
        <v>19</v>
      </c>
      <c r="DO39" t="s">
        <v>19</v>
      </c>
      <c r="DP39" t="s">
        <v>254</v>
      </c>
      <c r="DQ39" t="s">
        <v>255</v>
      </c>
      <c r="DR39" t="s">
        <v>256</v>
      </c>
      <c r="DS39" t="s">
        <v>256</v>
      </c>
      <c r="DT39" t="s">
        <v>256</v>
      </c>
      <c r="DU39" t="s">
        <v>256</v>
      </c>
      <c r="DV39">
        <v>0</v>
      </c>
      <c r="DW39">
        <v>100</v>
      </c>
      <c r="DX39">
        <v>100</v>
      </c>
      <c r="DY39">
        <v>2.609</v>
      </c>
      <c r="DZ39">
        <v>0.036</v>
      </c>
      <c r="EA39">
        <v>2</v>
      </c>
      <c r="EB39">
        <v>503.654</v>
      </c>
      <c r="EC39">
        <v>544.892</v>
      </c>
      <c r="ED39">
        <v>17.015</v>
      </c>
      <c r="EE39">
        <v>19.0564</v>
      </c>
      <c r="EF39">
        <v>30.0002</v>
      </c>
      <c r="EG39">
        <v>18.8748</v>
      </c>
      <c r="EH39">
        <v>18.8362</v>
      </c>
      <c r="EI39">
        <v>5.94443</v>
      </c>
      <c r="EJ39">
        <v>30.3209</v>
      </c>
      <c r="EK39">
        <v>61.8159</v>
      </c>
      <c r="EL39">
        <v>17.015</v>
      </c>
      <c r="EM39">
        <v>74.17</v>
      </c>
      <c r="EN39">
        <v>12.9423</v>
      </c>
      <c r="EO39">
        <v>102.3</v>
      </c>
      <c r="EP39">
        <v>102.728</v>
      </c>
    </row>
    <row r="40" spans="1:146">
      <c r="A40">
        <v>24</v>
      </c>
      <c r="B40">
        <v>1559929654</v>
      </c>
      <c r="C40">
        <v>46</v>
      </c>
      <c r="D40" t="s">
        <v>303</v>
      </c>
      <c r="E40" t="s">
        <v>304</v>
      </c>
      <c r="H40">
        <v>1559929643.66129</v>
      </c>
      <c r="I40">
        <f>AY40*AJ40*(AW40-AX40)/(100*AQ40*(1000-AJ40*AW40))</f>
        <v>0</v>
      </c>
      <c r="J40">
        <f>AY40*AJ40*(AV40-AU40*(1000-AJ40*AX40)/(1000-AJ40*AW40))/(100*AQ40)</f>
        <v>0</v>
      </c>
      <c r="K40">
        <f>AU40 - IF(AJ40&gt;1, J40*AQ40*100.0/(AL40*BG40), 0)</f>
        <v>0</v>
      </c>
      <c r="L40">
        <f>((R40-I40/2)*K40-J40)/(R40+I40/2)</f>
        <v>0</v>
      </c>
      <c r="M40">
        <f>L40*(AZ40+BA40)/1000.0</f>
        <v>0</v>
      </c>
      <c r="N40">
        <f>(AU40 - IF(AJ40&gt;1, J40*AQ40*100.0/(AL40*BG40), 0))*(AZ40+BA40)/1000.0</f>
        <v>0</v>
      </c>
      <c r="O40">
        <f>2.0/((1/Q40-1/P40)+SIGN(Q40)*SQRT((1/Q40-1/P40)*(1/Q40-1/P40) + 4*AR40/((AR40+1)*(AR40+1))*(2*1/Q40*1/P40-1/P40*1/P40)))</f>
        <v>0</v>
      </c>
      <c r="P40">
        <f>AG40+AF40*AQ40+AE40*AQ40*AQ40</f>
        <v>0</v>
      </c>
      <c r="Q40">
        <f>I40*(1000-(1000*0.61365*exp(17.502*U40/(240.97+U40))/(AZ40+BA40)+AW40)/2)/(1000*0.61365*exp(17.502*U40/(240.97+U40))/(AZ40+BA40)-AW40)</f>
        <v>0</v>
      </c>
      <c r="R40">
        <f>1/((AR40+1)/(O40/1.6)+1/(P40/1.37)) + AR40/((AR40+1)/(O40/1.6) + AR40/(P40/1.37))</f>
        <v>0</v>
      </c>
      <c r="S40">
        <f>(AN40*AP40)</f>
        <v>0</v>
      </c>
      <c r="T40">
        <f>(BB40+(S40+2*0.95*5.67E-8*(((BB40+$B$7)+273)^4-(BB40+273)^4)-44100*I40)/(1.84*29.3*P40+8*0.95*5.67E-8*(BB40+273)^3))</f>
        <v>0</v>
      </c>
      <c r="U40">
        <f>($C$7*BC40+$D$7*BD40+$E$7*T40)</f>
        <v>0</v>
      </c>
      <c r="V40">
        <f>0.61365*exp(17.502*U40/(240.97+U40))</f>
        <v>0</v>
      </c>
      <c r="W40">
        <f>(X40/Y40*100)</f>
        <v>0</v>
      </c>
      <c r="X40">
        <f>AW40*(AZ40+BA40)/1000</f>
        <v>0</v>
      </c>
      <c r="Y40">
        <f>0.61365*exp(17.502*BB40/(240.97+BB40))</f>
        <v>0</v>
      </c>
      <c r="Z40">
        <f>(V40-AW40*(AZ40+BA40)/1000)</f>
        <v>0</v>
      </c>
      <c r="AA40">
        <f>(-I40*44100)</f>
        <v>0</v>
      </c>
      <c r="AB40">
        <f>2*29.3*P40*0.92*(BB40-U40)</f>
        <v>0</v>
      </c>
      <c r="AC40">
        <f>2*0.95*5.67E-8*(((BB40+$B$7)+273)^4-(U40+273)^4)</f>
        <v>0</v>
      </c>
      <c r="AD40">
        <f>S40+AC40+AA40+AB40</f>
        <v>0</v>
      </c>
      <c r="AE40">
        <v>-0.0417316036623171</v>
      </c>
      <c r="AF40">
        <v>0.0468473810002233</v>
      </c>
      <c r="AG40">
        <v>3.49152041917819</v>
      </c>
      <c r="AH40">
        <v>0</v>
      </c>
      <c r="AI40">
        <v>0</v>
      </c>
      <c r="AJ40">
        <f>IF(AH40*$H$13&gt;=AL40,1.0,(AL40/(AL40-AH40*$H$13)))</f>
        <v>0</v>
      </c>
      <c r="AK40">
        <f>(AJ40-1)*100</f>
        <v>0</v>
      </c>
      <c r="AL40">
        <f>MAX(0,($B$13+$C$13*BG40)/(1+$D$13*BG40)*AZ40/(BB40+273)*$E$13)</f>
        <v>0</v>
      </c>
      <c r="AM40">
        <f>$B$11*BH40+$C$11*BI40+$F$11*BJ40</f>
        <v>0</v>
      </c>
      <c r="AN40">
        <f>AM40*AO40</f>
        <v>0</v>
      </c>
      <c r="AO40">
        <f>($B$11*$D$9+$C$11*$D$9+$F$11*((BW40+BO40)/MAX(BW40+BO40+BX40, 0.1)*$I$9+BX40/MAX(BW40+BO40+BX40, 0.1)*$J$9))/($B$11+$C$11+$F$11)</f>
        <v>0</v>
      </c>
      <c r="AP40">
        <f>($B$11*$K$9+$C$11*$K$9+$F$11*((BW40+BO40)/MAX(BW40+BO40+BX40, 0.1)*$P$9+BX40/MAX(BW40+BO40+BX40, 0.1)*$Q$9))/($B$11+$C$11+$F$11)</f>
        <v>0</v>
      </c>
      <c r="AQ40">
        <v>6</v>
      </c>
      <c r="AR40">
        <v>0.5</v>
      </c>
      <c r="AS40" t="s">
        <v>250</v>
      </c>
      <c r="AT40">
        <v>1559929643.66129</v>
      </c>
      <c r="AU40">
        <v>70.644164516129</v>
      </c>
      <c r="AV40">
        <v>47.4200548387097</v>
      </c>
      <c r="AW40">
        <v>13.9581774193548</v>
      </c>
      <c r="AX40">
        <v>13.0056419354839</v>
      </c>
      <c r="AY40">
        <v>500.015612903226</v>
      </c>
      <c r="AZ40">
        <v>100.700290322581</v>
      </c>
      <c r="BA40">
        <v>0.199981290322581</v>
      </c>
      <c r="BB40">
        <v>19.9827419354839</v>
      </c>
      <c r="BC40">
        <v>20.3148</v>
      </c>
      <c r="BD40">
        <v>999.9</v>
      </c>
      <c r="BE40">
        <v>0</v>
      </c>
      <c r="BF40">
        <v>0</v>
      </c>
      <c r="BG40">
        <v>9993.7935483871</v>
      </c>
      <c r="BH40">
        <v>0</v>
      </c>
      <c r="BI40">
        <v>215.638419354839</v>
      </c>
      <c r="BJ40">
        <v>1499.97548387097</v>
      </c>
      <c r="BK40">
        <v>0.973001774193548</v>
      </c>
      <c r="BL40">
        <v>0.0269984096774194</v>
      </c>
      <c r="BM40">
        <v>0</v>
      </c>
      <c r="BN40">
        <v>2.30756129032258</v>
      </c>
      <c r="BO40">
        <v>0</v>
      </c>
      <c r="BP40">
        <v>17147.0774193548</v>
      </c>
      <c r="BQ40">
        <v>13121.8</v>
      </c>
      <c r="BR40">
        <v>37.9471612903226</v>
      </c>
      <c r="BS40">
        <v>40.187</v>
      </c>
      <c r="BT40">
        <v>39.375</v>
      </c>
      <c r="BU40">
        <v>38.2398387096774</v>
      </c>
      <c r="BV40">
        <v>37.5965483870968</v>
      </c>
      <c r="BW40">
        <v>1459.47548387097</v>
      </c>
      <c r="BX40">
        <v>40.5</v>
      </c>
      <c r="BY40">
        <v>0</v>
      </c>
      <c r="BZ40">
        <v>1559929678.7</v>
      </c>
      <c r="CA40">
        <v>2.31034615384615</v>
      </c>
      <c r="CB40">
        <v>0.181606825568751</v>
      </c>
      <c r="CC40">
        <v>-3867.61367805477</v>
      </c>
      <c r="CD40">
        <v>16898.3961538462</v>
      </c>
      <c r="CE40">
        <v>15</v>
      </c>
      <c r="CF40">
        <v>1559929575.5</v>
      </c>
      <c r="CG40" t="s">
        <v>251</v>
      </c>
      <c r="CH40">
        <v>12</v>
      </c>
      <c r="CI40">
        <v>2.609</v>
      </c>
      <c r="CJ40">
        <v>0.036</v>
      </c>
      <c r="CK40">
        <v>400</v>
      </c>
      <c r="CL40">
        <v>13</v>
      </c>
      <c r="CM40">
        <v>0.15</v>
      </c>
      <c r="CN40">
        <v>0.08</v>
      </c>
      <c r="CO40">
        <v>26.3123342560976</v>
      </c>
      <c r="CP40">
        <v>-281.00467264805</v>
      </c>
      <c r="CQ40">
        <v>29.1162959449598</v>
      </c>
      <c r="CR40">
        <v>0</v>
      </c>
      <c r="CS40">
        <v>2.29360882352941</v>
      </c>
      <c r="CT40">
        <v>0.509245820387062</v>
      </c>
      <c r="CU40">
        <v>0.244833532122455</v>
      </c>
      <c r="CV40">
        <v>1</v>
      </c>
      <c r="CW40">
        <v>0.952270024390244</v>
      </c>
      <c r="CX40">
        <v>0.0614981602787384</v>
      </c>
      <c r="CY40">
        <v>0.00808732713989597</v>
      </c>
      <c r="CZ40">
        <v>1</v>
      </c>
      <c r="DA40">
        <v>2</v>
      </c>
      <c r="DB40">
        <v>3</v>
      </c>
      <c r="DC40" t="s">
        <v>252</v>
      </c>
      <c r="DD40">
        <v>1.85561</v>
      </c>
      <c r="DE40">
        <v>1.85364</v>
      </c>
      <c r="DF40">
        <v>1.85471</v>
      </c>
      <c r="DG40">
        <v>1.85913</v>
      </c>
      <c r="DH40">
        <v>1.85349</v>
      </c>
      <c r="DI40">
        <v>1.85786</v>
      </c>
      <c r="DJ40">
        <v>1.85501</v>
      </c>
      <c r="DK40">
        <v>1.85373</v>
      </c>
      <c r="DL40" t="s">
        <v>253</v>
      </c>
      <c r="DM40" t="s">
        <v>19</v>
      </c>
      <c r="DN40" t="s">
        <v>19</v>
      </c>
      <c r="DO40" t="s">
        <v>19</v>
      </c>
      <c r="DP40" t="s">
        <v>254</v>
      </c>
      <c r="DQ40" t="s">
        <v>255</v>
      </c>
      <c r="DR40" t="s">
        <v>256</v>
      </c>
      <c r="DS40" t="s">
        <v>256</v>
      </c>
      <c r="DT40" t="s">
        <v>256</v>
      </c>
      <c r="DU40" t="s">
        <v>256</v>
      </c>
      <c r="DV40">
        <v>0</v>
      </c>
      <c r="DW40">
        <v>100</v>
      </c>
      <c r="DX40">
        <v>100</v>
      </c>
      <c r="DY40">
        <v>2.609</v>
      </c>
      <c r="DZ40">
        <v>0.036</v>
      </c>
      <c r="EA40">
        <v>2</v>
      </c>
      <c r="EB40">
        <v>503.755</v>
      </c>
      <c r="EC40">
        <v>544.611</v>
      </c>
      <c r="ED40">
        <v>17.0179</v>
      </c>
      <c r="EE40">
        <v>19.0565</v>
      </c>
      <c r="EF40">
        <v>30.0003</v>
      </c>
      <c r="EG40">
        <v>18.8758</v>
      </c>
      <c r="EH40">
        <v>18.8374</v>
      </c>
      <c r="EI40">
        <v>6.06312</v>
      </c>
      <c r="EJ40">
        <v>30.3209</v>
      </c>
      <c r="EK40">
        <v>61.8159</v>
      </c>
      <c r="EL40">
        <v>17.0251</v>
      </c>
      <c r="EM40">
        <v>74.17</v>
      </c>
      <c r="EN40">
        <v>12.9423</v>
      </c>
      <c r="EO40">
        <v>102.3</v>
      </c>
      <c r="EP40">
        <v>102.729</v>
      </c>
    </row>
    <row r="41" spans="1:146">
      <c r="A41">
        <v>25</v>
      </c>
      <c r="B41">
        <v>1559929656</v>
      </c>
      <c r="C41">
        <v>48</v>
      </c>
      <c r="D41" t="s">
        <v>305</v>
      </c>
      <c r="E41" t="s">
        <v>306</v>
      </c>
      <c r="H41">
        <v>1559929645.66129</v>
      </c>
      <c r="I41">
        <f>AY41*AJ41*(AW41-AX41)/(100*AQ41*(1000-AJ41*AW41))</f>
        <v>0</v>
      </c>
      <c r="J41">
        <f>AY41*AJ41*(AV41-AU41*(1000-AJ41*AX41)/(1000-AJ41*AW41))/(100*AQ41)</f>
        <v>0</v>
      </c>
      <c r="K41">
        <f>AU41 - IF(AJ41&gt;1, J41*AQ41*100.0/(AL41*BG41), 0)</f>
        <v>0</v>
      </c>
      <c r="L41">
        <f>((R41-I41/2)*K41-J41)/(R41+I41/2)</f>
        <v>0</v>
      </c>
      <c r="M41">
        <f>L41*(AZ41+BA41)/1000.0</f>
        <v>0</v>
      </c>
      <c r="N41">
        <f>(AU41 - IF(AJ41&gt;1, J41*AQ41*100.0/(AL41*BG41), 0))*(AZ41+BA41)/1000.0</f>
        <v>0</v>
      </c>
      <c r="O41">
        <f>2.0/((1/Q41-1/P41)+SIGN(Q41)*SQRT((1/Q41-1/P41)*(1/Q41-1/P41) + 4*AR41/((AR41+1)*(AR41+1))*(2*1/Q41*1/P41-1/P41*1/P41)))</f>
        <v>0</v>
      </c>
      <c r="P41">
        <f>AG41+AF41*AQ41+AE41*AQ41*AQ41</f>
        <v>0</v>
      </c>
      <c r="Q41">
        <f>I41*(1000-(1000*0.61365*exp(17.502*U41/(240.97+U41))/(AZ41+BA41)+AW41)/2)/(1000*0.61365*exp(17.502*U41/(240.97+U41))/(AZ41+BA41)-AW41)</f>
        <v>0</v>
      </c>
      <c r="R41">
        <f>1/((AR41+1)/(O41/1.6)+1/(P41/1.37)) + AR41/((AR41+1)/(O41/1.6) + AR41/(P41/1.37))</f>
        <v>0</v>
      </c>
      <c r="S41">
        <f>(AN41*AP41)</f>
        <v>0</v>
      </c>
      <c r="T41">
        <f>(BB41+(S41+2*0.95*5.67E-8*(((BB41+$B$7)+273)^4-(BB41+273)^4)-44100*I41)/(1.84*29.3*P41+8*0.95*5.67E-8*(BB41+273)^3))</f>
        <v>0</v>
      </c>
      <c r="U41">
        <f>($C$7*BC41+$D$7*BD41+$E$7*T41)</f>
        <v>0</v>
      </c>
      <c r="V41">
        <f>0.61365*exp(17.502*U41/(240.97+U41))</f>
        <v>0</v>
      </c>
      <c r="W41">
        <f>(X41/Y41*100)</f>
        <v>0</v>
      </c>
      <c r="X41">
        <f>AW41*(AZ41+BA41)/1000</f>
        <v>0</v>
      </c>
      <c r="Y41">
        <f>0.61365*exp(17.502*BB41/(240.97+BB41))</f>
        <v>0</v>
      </c>
      <c r="Z41">
        <f>(V41-AW41*(AZ41+BA41)/1000)</f>
        <v>0</v>
      </c>
      <c r="AA41">
        <f>(-I41*44100)</f>
        <v>0</v>
      </c>
      <c r="AB41">
        <f>2*29.3*P41*0.92*(BB41-U41)</f>
        <v>0</v>
      </c>
      <c r="AC41">
        <f>2*0.95*5.67E-8*(((BB41+$B$7)+273)^4-(U41+273)^4)</f>
        <v>0</v>
      </c>
      <c r="AD41">
        <f>S41+AC41+AA41+AB41</f>
        <v>0</v>
      </c>
      <c r="AE41">
        <v>-0.0417359079843689</v>
      </c>
      <c r="AF41">
        <v>0.0468522129788058</v>
      </c>
      <c r="AG41">
        <v>3.49180495475151</v>
      </c>
      <c r="AH41">
        <v>0</v>
      </c>
      <c r="AI41">
        <v>0</v>
      </c>
      <c r="AJ41">
        <f>IF(AH41*$H$13&gt;=AL41,1.0,(AL41/(AL41-AH41*$H$13)))</f>
        <v>0</v>
      </c>
      <c r="AK41">
        <f>(AJ41-1)*100</f>
        <v>0</v>
      </c>
      <c r="AL41">
        <f>MAX(0,($B$13+$C$13*BG41)/(1+$D$13*BG41)*AZ41/(BB41+273)*$E$13)</f>
        <v>0</v>
      </c>
      <c r="AM41">
        <f>$B$11*BH41+$C$11*BI41+$F$11*BJ41</f>
        <v>0</v>
      </c>
      <c r="AN41">
        <f>AM41*AO41</f>
        <v>0</v>
      </c>
      <c r="AO41">
        <f>($B$11*$D$9+$C$11*$D$9+$F$11*((BW41+BO41)/MAX(BW41+BO41+BX41, 0.1)*$I$9+BX41/MAX(BW41+BO41+BX41, 0.1)*$J$9))/($B$11+$C$11+$F$11)</f>
        <v>0</v>
      </c>
      <c r="AP41">
        <f>($B$11*$K$9+$C$11*$K$9+$F$11*((BW41+BO41)/MAX(BW41+BO41+BX41, 0.1)*$P$9+BX41/MAX(BW41+BO41+BX41, 0.1)*$Q$9))/($B$11+$C$11+$F$11)</f>
        <v>0</v>
      </c>
      <c r="AQ41">
        <v>6</v>
      </c>
      <c r="AR41">
        <v>0.5</v>
      </c>
      <c r="AS41" t="s">
        <v>250</v>
      </c>
      <c r="AT41">
        <v>1559929645.66129</v>
      </c>
      <c r="AU41">
        <v>65.1568258064516</v>
      </c>
      <c r="AV41">
        <v>50.3358774193548</v>
      </c>
      <c r="AW41">
        <v>13.9555129032258</v>
      </c>
      <c r="AX41">
        <v>13.0026032258065</v>
      </c>
      <c r="AY41">
        <v>500.016935483871</v>
      </c>
      <c r="AZ41">
        <v>100.700096774194</v>
      </c>
      <c r="BA41">
        <v>0.199980870967742</v>
      </c>
      <c r="BB41">
        <v>19.9832161290323</v>
      </c>
      <c r="BC41">
        <v>20.3193483870968</v>
      </c>
      <c r="BD41">
        <v>999.9</v>
      </c>
      <c r="BE41">
        <v>0</v>
      </c>
      <c r="BF41">
        <v>0</v>
      </c>
      <c r="BG41">
        <v>9994.8435483871</v>
      </c>
      <c r="BH41">
        <v>0</v>
      </c>
      <c r="BI41">
        <v>217.815870967742</v>
      </c>
      <c r="BJ41">
        <v>1499.98419354839</v>
      </c>
      <c r="BK41">
        <v>0.973001903225807</v>
      </c>
      <c r="BL41">
        <v>0.0269982612903226</v>
      </c>
      <c r="BM41">
        <v>0</v>
      </c>
      <c r="BN41">
        <v>2.28933225806452</v>
      </c>
      <c r="BO41">
        <v>0</v>
      </c>
      <c r="BP41">
        <v>16999.4903225806</v>
      </c>
      <c r="BQ41">
        <v>13121.8806451613</v>
      </c>
      <c r="BR41">
        <v>37.9451290322581</v>
      </c>
      <c r="BS41">
        <v>40.187</v>
      </c>
      <c r="BT41">
        <v>39.375</v>
      </c>
      <c r="BU41">
        <v>38.2337419354839</v>
      </c>
      <c r="BV41">
        <v>37.5965483870968</v>
      </c>
      <c r="BW41">
        <v>1459.48419354839</v>
      </c>
      <c r="BX41">
        <v>40.5</v>
      </c>
      <c r="BY41">
        <v>0</v>
      </c>
      <c r="BZ41">
        <v>1559929680.5</v>
      </c>
      <c r="CA41">
        <v>2.31333461538462</v>
      </c>
      <c r="CB41">
        <v>-0.658280348140653</v>
      </c>
      <c r="CC41">
        <v>-3449.44956881806</v>
      </c>
      <c r="CD41">
        <v>16782.5</v>
      </c>
      <c r="CE41">
        <v>15</v>
      </c>
      <c r="CF41">
        <v>1559929575.5</v>
      </c>
      <c r="CG41" t="s">
        <v>251</v>
      </c>
      <c r="CH41">
        <v>12</v>
      </c>
      <c r="CI41">
        <v>2.609</v>
      </c>
      <c r="CJ41">
        <v>0.036</v>
      </c>
      <c r="CK41">
        <v>400</v>
      </c>
      <c r="CL41">
        <v>13</v>
      </c>
      <c r="CM41">
        <v>0.15</v>
      </c>
      <c r="CN41">
        <v>0.08</v>
      </c>
      <c r="CO41">
        <v>17.242190597561</v>
      </c>
      <c r="CP41">
        <v>-218.857344731694</v>
      </c>
      <c r="CQ41">
        <v>22.7515752210364</v>
      </c>
      <c r="CR41">
        <v>0</v>
      </c>
      <c r="CS41">
        <v>2.27430294117647</v>
      </c>
      <c r="CT41">
        <v>0.246107334325953</v>
      </c>
      <c r="CU41">
        <v>0.247570920896826</v>
      </c>
      <c r="CV41">
        <v>1</v>
      </c>
      <c r="CW41">
        <v>0.952906902439024</v>
      </c>
      <c r="CX41">
        <v>0.0489800069686393</v>
      </c>
      <c r="CY41">
        <v>0.00781946709495082</v>
      </c>
      <c r="CZ41">
        <v>1</v>
      </c>
      <c r="DA41">
        <v>2</v>
      </c>
      <c r="DB41">
        <v>3</v>
      </c>
      <c r="DC41" t="s">
        <v>252</v>
      </c>
      <c r="DD41">
        <v>1.8556</v>
      </c>
      <c r="DE41">
        <v>1.85364</v>
      </c>
      <c r="DF41">
        <v>1.85471</v>
      </c>
      <c r="DG41">
        <v>1.85913</v>
      </c>
      <c r="DH41">
        <v>1.85349</v>
      </c>
      <c r="DI41">
        <v>1.85787</v>
      </c>
      <c r="DJ41">
        <v>1.85501</v>
      </c>
      <c r="DK41">
        <v>1.8537</v>
      </c>
      <c r="DL41" t="s">
        <v>253</v>
      </c>
      <c r="DM41" t="s">
        <v>19</v>
      </c>
      <c r="DN41" t="s">
        <v>19</v>
      </c>
      <c r="DO41" t="s">
        <v>19</v>
      </c>
      <c r="DP41" t="s">
        <v>254</v>
      </c>
      <c r="DQ41" t="s">
        <v>255</v>
      </c>
      <c r="DR41" t="s">
        <v>256</v>
      </c>
      <c r="DS41" t="s">
        <v>256</v>
      </c>
      <c r="DT41" t="s">
        <v>256</v>
      </c>
      <c r="DU41" t="s">
        <v>256</v>
      </c>
      <c r="DV41">
        <v>0</v>
      </c>
      <c r="DW41">
        <v>100</v>
      </c>
      <c r="DX41">
        <v>100</v>
      </c>
      <c r="DY41">
        <v>2.609</v>
      </c>
      <c r="DZ41">
        <v>0.036</v>
      </c>
      <c r="EA41">
        <v>2</v>
      </c>
      <c r="EB41">
        <v>503.706</v>
      </c>
      <c r="EC41">
        <v>544.728</v>
      </c>
      <c r="ED41">
        <v>17.0199</v>
      </c>
      <c r="EE41">
        <v>19.0568</v>
      </c>
      <c r="EF41">
        <v>30.0003</v>
      </c>
      <c r="EG41">
        <v>18.8768</v>
      </c>
      <c r="EH41">
        <v>18.8385</v>
      </c>
      <c r="EI41">
        <v>6.22184</v>
      </c>
      <c r="EJ41">
        <v>30.3209</v>
      </c>
      <c r="EK41">
        <v>61.8159</v>
      </c>
      <c r="EL41">
        <v>17.0251</v>
      </c>
      <c r="EM41">
        <v>79.17</v>
      </c>
      <c r="EN41">
        <v>12.9433</v>
      </c>
      <c r="EO41">
        <v>102.299</v>
      </c>
      <c r="EP41">
        <v>102.729</v>
      </c>
    </row>
    <row r="42" spans="1:146">
      <c r="A42">
        <v>26</v>
      </c>
      <c r="B42">
        <v>1559929658</v>
      </c>
      <c r="C42">
        <v>50</v>
      </c>
      <c r="D42" t="s">
        <v>307</v>
      </c>
      <c r="E42" t="s">
        <v>308</v>
      </c>
      <c r="H42">
        <v>1559929647.66129</v>
      </c>
      <c r="I42">
        <f>AY42*AJ42*(AW42-AX42)/(100*AQ42*(1000-AJ42*AW42))</f>
        <v>0</v>
      </c>
      <c r="J42">
        <f>AY42*AJ42*(AV42-AU42*(1000-AJ42*AX42)/(1000-AJ42*AW42))/(100*AQ42)</f>
        <v>0</v>
      </c>
      <c r="K42">
        <f>AU42 - IF(AJ42&gt;1, J42*AQ42*100.0/(AL42*BG42), 0)</f>
        <v>0</v>
      </c>
      <c r="L42">
        <f>((R42-I42/2)*K42-J42)/(R42+I42/2)</f>
        <v>0</v>
      </c>
      <c r="M42">
        <f>L42*(AZ42+BA42)/1000.0</f>
        <v>0</v>
      </c>
      <c r="N42">
        <f>(AU42 - IF(AJ42&gt;1, J42*AQ42*100.0/(AL42*BG42), 0))*(AZ42+BA42)/1000.0</f>
        <v>0</v>
      </c>
      <c r="O42">
        <f>2.0/((1/Q42-1/P42)+SIGN(Q42)*SQRT((1/Q42-1/P42)*(1/Q42-1/P42) + 4*AR42/((AR42+1)*(AR42+1))*(2*1/Q42*1/P42-1/P42*1/P42)))</f>
        <v>0</v>
      </c>
      <c r="P42">
        <f>AG42+AF42*AQ42+AE42*AQ42*AQ42</f>
        <v>0</v>
      </c>
      <c r="Q42">
        <f>I42*(1000-(1000*0.61365*exp(17.502*U42/(240.97+U42))/(AZ42+BA42)+AW42)/2)/(1000*0.61365*exp(17.502*U42/(240.97+U42))/(AZ42+BA42)-AW42)</f>
        <v>0</v>
      </c>
      <c r="R42">
        <f>1/((AR42+1)/(O42/1.6)+1/(P42/1.37)) + AR42/((AR42+1)/(O42/1.6) + AR42/(P42/1.37))</f>
        <v>0</v>
      </c>
      <c r="S42">
        <f>(AN42*AP42)</f>
        <v>0</v>
      </c>
      <c r="T42">
        <f>(BB42+(S42+2*0.95*5.67E-8*(((BB42+$B$7)+273)^4-(BB42+273)^4)-44100*I42)/(1.84*29.3*P42+8*0.95*5.67E-8*(BB42+273)^3))</f>
        <v>0</v>
      </c>
      <c r="U42">
        <f>($C$7*BC42+$D$7*BD42+$E$7*T42)</f>
        <v>0</v>
      </c>
      <c r="V42">
        <f>0.61365*exp(17.502*U42/(240.97+U42))</f>
        <v>0</v>
      </c>
      <c r="W42">
        <f>(X42/Y42*100)</f>
        <v>0</v>
      </c>
      <c r="X42">
        <f>AW42*(AZ42+BA42)/1000</f>
        <v>0</v>
      </c>
      <c r="Y42">
        <f>0.61365*exp(17.502*BB42/(240.97+BB42))</f>
        <v>0</v>
      </c>
      <c r="Z42">
        <f>(V42-AW42*(AZ42+BA42)/1000)</f>
        <v>0</v>
      </c>
      <c r="AA42">
        <f>(-I42*44100)</f>
        <v>0</v>
      </c>
      <c r="AB42">
        <f>2*29.3*P42*0.92*(BB42-U42)</f>
        <v>0</v>
      </c>
      <c r="AC42">
        <f>2*0.95*5.67E-8*(((BB42+$B$7)+273)^4-(U42+273)^4)</f>
        <v>0</v>
      </c>
      <c r="AD42">
        <f>S42+AC42+AA42+AB42</f>
        <v>0</v>
      </c>
      <c r="AE42">
        <v>-0.041727428942999</v>
      </c>
      <c r="AF42">
        <v>0.0468426945120633</v>
      </c>
      <c r="AG42">
        <v>3.49124444113073</v>
      </c>
      <c r="AH42">
        <v>0</v>
      </c>
      <c r="AI42">
        <v>0</v>
      </c>
      <c r="AJ42">
        <f>IF(AH42*$H$13&gt;=AL42,1.0,(AL42/(AL42-AH42*$H$13)))</f>
        <v>0</v>
      </c>
      <c r="AK42">
        <f>(AJ42-1)*100</f>
        <v>0</v>
      </c>
      <c r="AL42">
        <f>MAX(0,($B$13+$C$13*BG42)/(1+$D$13*BG42)*AZ42/(BB42+273)*$E$13)</f>
        <v>0</v>
      </c>
      <c r="AM42">
        <f>$B$11*BH42+$C$11*BI42+$F$11*BJ42</f>
        <v>0</v>
      </c>
      <c r="AN42">
        <f>AM42*AO42</f>
        <v>0</v>
      </c>
      <c r="AO42">
        <f>($B$11*$D$9+$C$11*$D$9+$F$11*((BW42+BO42)/MAX(BW42+BO42+BX42, 0.1)*$I$9+BX42/MAX(BW42+BO42+BX42, 0.1)*$J$9))/($B$11+$C$11+$F$11)</f>
        <v>0</v>
      </c>
      <c r="AP42">
        <f>($B$11*$K$9+$C$11*$K$9+$F$11*((BW42+BO42)/MAX(BW42+BO42+BX42, 0.1)*$P$9+BX42/MAX(BW42+BO42+BX42, 0.1)*$Q$9))/($B$11+$C$11+$F$11)</f>
        <v>0</v>
      </c>
      <c r="AQ42">
        <v>6</v>
      </c>
      <c r="AR42">
        <v>0.5</v>
      </c>
      <c r="AS42" t="s">
        <v>250</v>
      </c>
      <c r="AT42">
        <v>1559929647.66129</v>
      </c>
      <c r="AU42">
        <v>61.7175161290323</v>
      </c>
      <c r="AV42">
        <v>53.4467741935484</v>
      </c>
      <c r="AW42">
        <v>13.9526580645161</v>
      </c>
      <c r="AX42">
        <v>13.0000903225806</v>
      </c>
      <c r="AY42">
        <v>500.018290322581</v>
      </c>
      <c r="AZ42">
        <v>100.699967741935</v>
      </c>
      <c r="BA42">
        <v>0.200001</v>
      </c>
      <c r="BB42">
        <v>19.9835096774194</v>
      </c>
      <c r="BC42">
        <v>20.3227870967742</v>
      </c>
      <c r="BD42">
        <v>999.9</v>
      </c>
      <c r="BE42">
        <v>0</v>
      </c>
      <c r="BF42">
        <v>0</v>
      </c>
      <c r="BG42">
        <v>9992.82580645161</v>
      </c>
      <c r="BH42">
        <v>0</v>
      </c>
      <c r="BI42">
        <v>218.777322580645</v>
      </c>
      <c r="BJ42">
        <v>1499.98483870968</v>
      </c>
      <c r="BK42">
        <v>0.973002032258065</v>
      </c>
      <c r="BL42">
        <v>0.0269981129032258</v>
      </c>
      <c r="BM42">
        <v>0</v>
      </c>
      <c r="BN42">
        <v>2.29425161290323</v>
      </c>
      <c r="BO42">
        <v>0</v>
      </c>
      <c r="BP42">
        <v>16861.6516129032</v>
      </c>
      <c r="BQ42">
        <v>13121.8806451613</v>
      </c>
      <c r="BR42">
        <v>37.9430967741935</v>
      </c>
      <c r="BS42">
        <v>40.187</v>
      </c>
      <c r="BT42">
        <v>39.375</v>
      </c>
      <c r="BU42">
        <v>38.2276451612903</v>
      </c>
      <c r="BV42">
        <v>37.5945161290323</v>
      </c>
      <c r="BW42">
        <v>1459.48483870968</v>
      </c>
      <c r="BX42">
        <v>40.5</v>
      </c>
      <c r="BY42">
        <v>0</v>
      </c>
      <c r="BZ42">
        <v>1559929682.3</v>
      </c>
      <c r="CA42">
        <v>2.30410384615385</v>
      </c>
      <c r="CB42">
        <v>-0.577781207592748</v>
      </c>
      <c r="CC42">
        <v>-3292.40342192572</v>
      </c>
      <c r="CD42">
        <v>16680.4692307692</v>
      </c>
      <c r="CE42">
        <v>15</v>
      </c>
      <c r="CF42">
        <v>1559929575.5</v>
      </c>
      <c r="CG42" t="s">
        <v>251</v>
      </c>
      <c r="CH42">
        <v>12</v>
      </c>
      <c r="CI42">
        <v>2.609</v>
      </c>
      <c r="CJ42">
        <v>0.036</v>
      </c>
      <c r="CK42">
        <v>400</v>
      </c>
      <c r="CL42">
        <v>13</v>
      </c>
      <c r="CM42">
        <v>0.15</v>
      </c>
      <c r="CN42">
        <v>0.08</v>
      </c>
      <c r="CO42">
        <v>10.1457559634146</v>
      </c>
      <c r="CP42">
        <v>-168.817535770045</v>
      </c>
      <c r="CQ42">
        <v>17.5951398404241</v>
      </c>
      <c r="CR42">
        <v>0</v>
      </c>
      <c r="CS42">
        <v>2.29197941176471</v>
      </c>
      <c r="CT42">
        <v>-0.0962809565543513</v>
      </c>
      <c r="CU42">
        <v>0.2350351134961</v>
      </c>
      <c r="CV42">
        <v>1</v>
      </c>
      <c r="CW42">
        <v>0.95281887804878</v>
      </c>
      <c r="CX42">
        <v>0.0251979094076654</v>
      </c>
      <c r="CY42">
        <v>0.00790596689199513</v>
      </c>
      <c r="CZ42">
        <v>1</v>
      </c>
      <c r="DA42">
        <v>2</v>
      </c>
      <c r="DB42">
        <v>3</v>
      </c>
      <c r="DC42" t="s">
        <v>252</v>
      </c>
      <c r="DD42">
        <v>1.8556</v>
      </c>
      <c r="DE42">
        <v>1.85364</v>
      </c>
      <c r="DF42">
        <v>1.85471</v>
      </c>
      <c r="DG42">
        <v>1.85913</v>
      </c>
      <c r="DH42">
        <v>1.85349</v>
      </c>
      <c r="DI42">
        <v>1.85787</v>
      </c>
      <c r="DJ42">
        <v>1.85501</v>
      </c>
      <c r="DK42">
        <v>1.85367</v>
      </c>
      <c r="DL42" t="s">
        <v>253</v>
      </c>
      <c r="DM42" t="s">
        <v>19</v>
      </c>
      <c r="DN42" t="s">
        <v>19</v>
      </c>
      <c r="DO42" t="s">
        <v>19</v>
      </c>
      <c r="DP42" t="s">
        <v>254</v>
      </c>
      <c r="DQ42" t="s">
        <v>255</v>
      </c>
      <c r="DR42" t="s">
        <v>256</v>
      </c>
      <c r="DS42" t="s">
        <v>256</v>
      </c>
      <c r="DT42" t="s">
        <v>256</v>
      </c>
      <c r="DU42" t="s">
        <v>256</v>
      </c>
      <c r="DV42">
        <v>0</v>
      </c>
      <c r="DW42">
        <v>100</v>
      </c>
      <c r="DX42">
        <v>100</v>
      </c>
      <c r="DY42">
        <v>2.609</v>
      </c>
      <c r="DZ42">
        <v>0.036</v>
      </c>
      <c r="EA42">
        <v>2</v>
      </c>
      <c r="EB42">
        <v>503.612</v>
      </c>
      <c r="EC42">
        <v>544.755</v>
      </c>
      <c r="ED42">
        <v>17.0231</v>
      </c>
      <c r="EE42">
        <v>19.0576</v>
      </c>
      <c r="EF42">
        <v>30.0002</v>
      </c>
      <c r="EG42">
        <v>18.8781</v>
      </c>
      <c r="EH42">
        <v>18.8393</v>
      </c>
      <c r="EI42">
        <v>6.37047</v>
      </c>
      <c r="EJ42">
        <v>30.3209</v>
      </c>
      <c r="EK42">
        <v>61.8159</v>
      </c>
      <c r="EL42">
        <v>17.0251</v>
      </c>
      <c r="EM42">
        <v>84.17</v>
      </c>
      <c r="EN42">
        <v>12.9433</v>
      </c>
      <c r="EO42">
        <v>102.299</v>
      </c>
      <c r="EP42">
        <v>102.729</v>
      </c>
    </row>
    <row r="43" spans="1:146">
      <c r="A43">
        <v>27</v>
      </c>
      <c r="B43">
        <v>1559929660</v>
      </c>
      <c r="C43">
        <v>52</v>
      </c>
      <c r="D43" t="s">
        <v>309</v>
      </c>
      <c r="E43" t="s">
        <v>310</v>
      </c>
      <c r="H43">
        <v>1559929649.66129</v>
      </c>
      <c r="I43">
        <f>AY43*AJ43*(AW43-AX43)/(100*AQ43*(1000-AJ43*AW43))</f>
        <v>0</v>
      </c>
      <c r="J43">
        <f>AY43*AJ43*(AV43-AU43*(1000-AJ43*AX43)/(1000-AJ43*AW43))/(100*AQ43)</f>
        <v>0</v>
      </c>
      <c r="K43">
        <f>AU43 - IF(AJ43&gt;1, J43*AQ43*100.0/(AL43*BG43), 0)</f>
        <v>0</v>
      </c>
      <c r="L43">
        <f>((R43-I43/2)*K43-J43)/(R43+I43/2)</f>
        <v>0</v>
      </c>
      <c r="M43">
        <f>L43*(AZ43+BA43)/1000.0</f>
        <v>0</v>
      </c>
      <c r="N43">
        <f>(AU43 - IF(AJ43&gt;1, J43*AQ43*100.0/(AL43*BG43), 0))*(AZ43+BA43)/1000.0</f>
        <v>0</v>
      </c>
      <c r="O43">
        <f>2.0/((1/Q43-1/P43)+SIGN(Q43)*SQRT((1/Q43-1/P43)*(1/Q43-1/P43) + 4*AR43/((AR43+1)*(AR43+1))*(2*1/Q43*1/P43-1/P43*1/P43)))</f>
        <v>0</v>
      </c>
      <c r="P43">
        <f>AG43+AF43*AQ43+AE43*AQ43*AQ43</f>
        <v>0</v>
      </c>
      <c r="Q43">
        <f>I43*(1000-(1000*0.61365*exp(17.502*U43/(240.97+U43))/(AZ43+BA43)+AW43)/2)/(1000*0.61365*exp(17.502*U43/(240.97+U43))/(AZ43+BA43)-AW43)</f>
        <v>0</v>
      </c>
      <c r="R43">
        <f>1/((AR43+1)/(O43/1.6)+1/(P43/1.37)) + AR43/((AR43+1)/(O43/1.6) + AR43/(P43/1.37))</f>
        <v>0</v>
      </c>
      <c r="S43">
        <f>(AN43*AP43)</f>
        <v>0</v>
      </c>
      <c r="T43">
        <f>(BB43+(S43+2*0.95*5.67E-8*(((BB43+$B$7)+273)^4-(BB43+273)^4)-44100*I43)/(1.84*29.3*P43+8*0.95*5.67E-8*(BB43+273)^3))</f>
        <v>0</v>
      </c>
      <c r="U43">
        <f>($C$7*BC43+$D$7*BD43+$E$7*T43)</f>
        <v>0</v>
      </c>
      <c r="V43">
        <f>0.61365*exp(17.502*U43/(240.97+U43))</f>
        <v>0</v>
      </c>
      <c r="W43">
        <f>(X43/Y43*100)</f>
        <v>0</v>
      </c>
      <c r="X43">
        <f>AW43*(AZ43+BA43)/1000</f>
        <v>0</v>
      </c>
      <c r="Y43">
        <f>0.61365*exp(17.502*BB43/(240.97+BB43))</f>
        <v>0</v>
      </c>
      <c r="Z43">
        <f>(V43-AW43*(AZ43+BA43)/1000)</f>
        <v>0</v>
      </c>
      <c r="AA43">
        <f>(-I43*44100)</f>
        <v>0</v>
      </c>
      <c r="AB43">
        <f>2*29.3*P43*0.92*(BB43-U43)</f>
        <v>0</v>
      </c>
      <c r="AC43">
        <f>2*0.95*5.67E-8*(((BB43+$B$7)+273)^4-(U43+273)^4)</f>
        <v>0</v>
      </c>
      <c r="AD43">
        <f>S43+AC43+AA43+AB43</f>
        <v>0</v>
      </c>
      <c r="AE43">
        <v>-0.0417073787720628</v>
      </c>
      <c r="AF43">
        <v>0.0468201864386959</v>
      </c>
      <c r="AG43">
        <v>3.48991885041043</v>
      </c>
      <c r="AH43">
        <v>0</v>
      </c>
      <c r="AI43">
        <v>0</v>
      </c>
      <c r="AJ43">
        <f>IF(AH43*$H$13&gt;=AL43,1.0,(AL43/(AL43-AH43*$H$13)))</f>
        <v>0</v>
      </c>
      <c r="AK43">
        <f>(AJ43-1)*100</f>
        <v>0</v>
      </c>
      <c r="AL43">
        <f>MAX(0,($B$13+$C$13*BG43)/(1+$D$13*BG43)*AZ43/(BB43+273)*$E$13)</f>
        <v>0</v>
      </c>
      <c r="AM43">
        <f>$B$11*BH43+$C$11*BI43+$F$11*BJ43</f>
        <v>0</v>
      </c>
      <c r="AN43">
        <f>AM43*AO43</f>
        <v>0</v>
      </c>
      <c r="AO43">
        <f>($B$11*$D$9+$C$11*$D$9+$F$11*((BW43+BO43)/MAX(BW43+BO43+BX43, 0.1)*$I$9+BX43/MAX(BW43+BO43+BX43, 0.1)*$J$9))/($B$11+$C$11+$F$11)</f>
        <v>0</v>
      </c>
      <c r="AP43">
        <f>($B$11*$K$9+$C$11*$K$9+$F$11*((BW43+BO43)/MAX(BW43+BO43+BX43, 0.1)*$P$9+BX43/MAX(BW43+BO43+BX43, 0.1)*$Q$9))/($B$11+$C$11+$F$11)</f>
        <v>0</v>
      </c>
      <c r="AQ43">
        <v>6</v>
      </c>
      <c r="AR43">
        <v>0.5</v>
      </c>
      <c r="AS43" t="s">
        <v>250</v>
      </c>
      <c r="AT43">
        <v>1559929649.66129</v>
      </c>
      <c r="AU43">
        <v>59.8719516129032</v>
      </c>
      <c r="AV43">
        <v>56.6714935483871</v>
      </c>
      <c r="AW43">
        <v>13.9497129032258</v>
      </c>
      <c r="AX43">
        <v>12.9980709677419</v>
      </c>
      <c r="AY43">
        <v>500.019516129032</v>
      </c>
      <c r="AZ43">
        <v>100.699935483871</v>
      </c>
      <c r="BA43">
        <v>0.200017064516129</v>
      </c>
      <c r="BB43">
        <v>19.9835870967742</v>
      </c>
      <c r="BC43">
        <v>20.3247225806452</v>
      </c>
      <c r="BD43">
        <v>999.9</v>
      </c>
      <c r="BE43">
        <v>0</v>
      </c>
      <c r="BF43">
        <v>0</v>
      </c>
      <c r="BG43">
        <v>9988.02741935484</v>
      </c>
      <c r="BH43">
        <v>0</v>
      </c>
      <c r="BI43">
        <v>219.205</v>
      </c>
      <c r="BJ43">
        <v>1499.99451612903</v>
      </c>
      <c r="BK43">
        <v>0.973002161290323</v>
      </c>
      <c r="BL43">
        <v>0.026997964516129</v>
      </c>
      <c r="BM43">
        <v>0</v>
      </c>
      <c r="BN43">
        <v>2.28698064516129</v>
      </c>
      <c r="BO43">
        <v>0</v>
      </c>
      <c r="BP43">
        <v>16736.6387096774</v>
      </c>
      <c r="BQ43">
        <v>13121.964516129</v>
      </c>
      <c r="BR43">
        <v>37.9390322580645</v>
      </c>
      <c r="BS43">
        <v>40.187</v>
      </c>
      <c r="BT43">
        <v>39.375</v>
      </c>
      <c r="BU43">
        <v>38.2215483870968</v>
      </c>
      <c r="BV43">
        <v>37.5924838709677</v>
      </c>
      <c r="BW43">
        <v>1459.49483870968</v>
      </c>
      <c r="BX43">
        <v>40.5</v>
      </c>
      <c r="BY43">
        <v>0</v>
      </c>
      <c r="BZ43">
        <v>1559929684.7</v>
      </c>
      <c r="CA43">
        <v>2.28717692307692</v>
      </c>
      <c r="CB43">
        <v>-0.553586332972083</v>
      </c>
      <c r="CC43">
        <v>-3063.11111368548</v>
      </c>
      <c r="CD43">
        <v>16556.2692307692</v>
      </c>
      <c r="CE43">
        <v>15</v>
      </c>
      <c r="CF43">
        <v>1559929575.5</v>
      </c>
      <c r="CG43" t="s">
        <v>251</v>
      </c>
      <c r="CH43">
        <v>12</v>
      </c>
      <c r="CI43">
        <v>2.609</v>
      </c>
      <c r="CJ43">
        <v>0.036</v>
      </c>
      <c r="CK43">
        <v>400</v>
      </c>
      <c r="CL43">
        <v>13</v>
      </c>
      <c r="CM43">
        <v>0.15</v>
      </c>
      <c r="CN43">
        <v>0.08</v>
      </c>
      <c r="CO43">
        <v>4.64789937804878</v>
      </c>
      <c r="CP43">
        <v>-129.458964648062</v>
      </c>
      <c r="CQ43">
        <v>13.5181635101804</v>
      </c>
      <c r="CR43">
        <v>0</v>
      </c>
      <c r="CS43">
        <v>2.28486470588235</v>
      </c>
      <c r="CT43">
        <v>-0.261048586247804</v>
      </c>
      <c r="CU43">
        <v>0.237573183625288</v>
      </c>
      <c r="CV43">
        <v>1</v>
      </c>
      <c r="CW43">
        <v>0.951996536585366</v>
      </c>
      <c r="CX43">
        <v>0.00150192334495428</v>
      </c>
      <c r="CY43">
        <v>0.00859597643000765</v>
      </c>
      <c r="CZ43">
        <v>1</v>
      </c>
      <c r="DA43">
        <v>2</v>
      </c>
      <c r="DB43">
        <v>3</v>
      </c>
      <c r="DC43" t="s">
        <v>252</v>
      </c>
      <c r="DD43">
        <v>1.85561</v>
      </c>
      <c r="DE43">
        <v>1.85364</v>
      </c>
      <c r="DF43">
        <v>1.85471</v>
      </c>
      <c r="DG43">
        <v>1.85913</v>
      </c>
      <c r="DH43">
        <v>1.85349</v>
      </c>
      <c r="DI43">
        <v>1.85787</v>
      </c>
      <c r="DJ43">
        <v>1.85501</v>
      </c>
      <c r="DK43">
        <v>1.85367</v>
      </c>
      <c r="DL43" t="s">
        <v>253</v>
      </c>
      <c r="DM43" t="s">
        <v>19</v>
      </c>
      <c r="DN43" t="s">
        <v>19</v>
      </c>
      <c r="DO43" t="s">
        <v>19</v>
      </c>
      <c r="DP43" t="s">
        <v>254</v>
      </c>
      <c r="DQ43" t="s">
        <v>255</v>
      </c>
      <c r="DR43" t="s">
        <v>256</v>
      </c>
      <c r="DS43" t="s">
        <v>256</v>
      </c>
      <c r="DT43" t="s">
        <v>256</v>
      </c>
      <c r="DU43" t="s">
        <v>256</v>
      </c>
      <c r="DV43">
        <v>0</v>
      </c>
      <c r="DW43">
        <v>100</v>
      </c>
      <c r="DX43">
        <v>100</v>
      </c>
      <c r="DY43">
        <v>2.609</v>
      </c>
      <c r="DZ43">
        <v>0.036</v>
      </c>
      <c r="EA43">
        <v>2</v>
      </c>
      <c r="EB43">
        <v>503.591</v>
      </c>
      <c r="EC43">
        <v>544.8</v>
      </c>
      <c r="ED43">
        <v>17.0266</v>
      </c>
      <c r="EE43">
        <v>19.0582</v>
      </c>
      <c r="EF43">
        <v>30.0002</v>
      </c>
      <c r="EG43">
        <v>18.8788</v>
      </c>
      <c r="EH43">
        <v>18.8401</v>
      </c>
      <c r="EI43">
        <v>6.48858</v>
      </c>
      <c r="EJ43">
        <v>30.3209</v>
      </c>
      <c r="EK43">
        <v>61.8159</v>
      </c>
      <c r="EL43">
        <v>17.0407</v>
      </c>
      <c r="EM43">
        <v>84.17</v>
      </c>
      <c r="EN43">
        <v>12.9433</v>
      </c>
      <c r="EO43">
        <v>102.299</v>
      </c>
      <c r="EP43">
        <v>102.729</v>
      </c>
    </row>
    <row r="44" spans="1:146">
      <c r="A44">
        <v>28</v>
      </c>
      <c r="B44">
        <v>1559929662</v>
      </c>
      <c r="C44">
        <v>54</v>
      </c>
      <c r="D44" t="s">
        <v>311</v>
      </c>
      <c r="E44" t="s">
        <v>312</v>
      </c>
      <c r="H44">
        <v>1559929651.66129</v>
      </c>
      <c r="I44">
        <f>AY44*AJ44*(AW44-AX44)/(100*AQ44*(1000-AJ44*AW44))</f>
        <v>0</v>
      </c>
      <c r="J44">
        <f>AY44*AJ44*(AV44-AU44*(1000-AJ44*AX44)/(1000-AJ44*AW44))/(100*AQ44)</f>
        <v>0</v>
      </c>
      <c r="K44">
        <f>AU44 - IF(AJ44&gt;1, J44*AQ44*100.0/(AL44*BG44), 0)</f>
        <v>0</v>
      </c>
      <c r="L44">
        <f>((R44-I44/2)*K44-J44)/(R44+I44/2)</f>
        <v>0</v>
      </c>
      <c r="M44">
        <f>L44*(AZ44+BA44)/1000.0</f>
        <v>0</v>
      </c>
      <c r="N44">
        <f>(AU44 - IF(AJ44&gt;1, J44*AQ44*100.0/(AL44*BG44), 0))*(AZ44+BA44)/1000.0</f>
        <v>0</v>
      </c>
      <c r="O44">
        <f>2.0/((1/Q44-1/P44)+SIGN(Q44)*SQRT((1/Q44-1/P44)*(1/Q44-1/P44) + 4*AR44/((AR44+1)*(AR44+1))*(2*1/Q44*1/P44-1/P44*1/P44)))</f>
        <v>0</v>
      </c>
      <c r="P44">
        <f>AG44+AF44*AQ44+AE44*AQ44*AQ44</f>
        <v>0</v>
      </c>
      <c r="Q44">
        <f>I44*(1000-(1000*0.61365*exp(17.502*U44/(240.97+U44))/(AZ44+BA44)+AW44)/2)/(1000*0.61365*exp(17.502*U44/(240.97+U44))/(AZ44+BA44)-AW44)</f>
        <v>0</v>
      </c>
      <c r="R44">
        <f>1/((AR44+1)/(O44/1.6)+1/(P44/1.37)) + AR44/((AR44+1)/(O44/1.6) + AR44/(P44/1.37))</f>
        <v>0</v>
      </c>
      <c r="S44">
        <f>(AN44*AP44)</f>
        <v>0</v>
      </c>
      <c r="T44">
        <f>(BB44+(S44+2*0.95*5.67E-8*(((BB44+$B$7)+273)^4-(BB44+273)^4)-44100*I44)/(1.84*29.3*P44+8*0.95*5.67E-8*(BB44+273)^3))</f>
        <v>0</v>
      </c>
      <c r="U44">
        <f>($C$7*BC44+$D$7*BD44+$E$7*T44)</f>
        <v>0</v>
      </c>
      <c r="V44">
        <f>0.61365*exp(17.502*U44/(240.97+U44))</f>
        <v>0</v>
      </c>
      <c r="W44">
        <f>(X44/Y44*100)</f>
        <v>0</v>
      </c>
      <c r="X44">
        <f>AW44*(AZ44+BA44)/1000</f>
        <v>0</v>
      </c>
      <c r="Y44">
        <f>0.61365*exp(17.502*BB44/(240.97+BB44))</f>
        <v>0</v>
      </c>
      <c r="Z44">
        <f>(V44-AW44*(AZ44+BA44)/1000)</f>
        <v>0</v>
      </c>
      <c r="AA44">
        <f>(-I44*44100)</f>
        <v>0</v>
      </c>
      <c r="AB44">
        <f>2*29.3*P44*0.92*(BB44-U44)</f>
        <v>0</v>
      </c>
      <c r="AC44">
        <f>2*0.95*5.67E-8*(((BB44+$B$7)+273)^4-(U44+273)^4)</f>
        <v>0</v>
      </c>
      <c r="AD44">
        <f>S44+AC44+AA44+AB44</f>
        <v>0</v>
      </c>
      <c r="AE44">
        <v>-0.0417102610516259</v>
      </c>
      <c r="AF44">
        <v>0.0468234220500071</v>
      </c>
      <c r="AG44">
        <v>3.49010942225707</v>
      </c>
      <c r="AH44">
        <v>0</v>
      </c>
      <c r="AI44">
        <v>0</v>
      </c>
      <c r="AJ44">
        <f>IF(AH44*$H$13&gt;=AL44,1.0,(AL44/(AL44-AH44*$H$13)))</f>
        <v>0</v>
      </c>
      <c r="AK44">
        <f>(AJ44-1)*100</f>
        <v>0</v>
      </c>
      <c r="AL44">
        <f>MAX(0,($B$13+$C$13*BG44)/(1+$D$13*BG44)*AZ44/(BB44+273)*$E$13)</f>
        <v>0</v>
      </c>
      <c r="AM44">
        <f>$B$11*BH44+$C$11*BI44+$F$11*BJ44</f>
        <v>0</v>
      </c>
      <c r="AN44">
        <f>AM44*AO44</f>
        <v>0</v>
      </c>
      <c r="AO44">
        <f>($B$11*$D$9+$C$11*$D$9+$F$11*((BW44+BO44)/MAX(BW44+BO44+BX44, 0.1)*$I$9+BX44/MAX(BW44+BO44+BX44, 0.1)*$J$9))/($B$11+$C$11+$F$11)</f>
        <v>0</v>
      </c>
      <c r="AP44">
        <f>($B$11*$K$9+$C$11*$K$9+$F$11*((BW44+BO44)/MAX(BW44+BO44+BX44, 0.1)*$P$9+BX44/MAX(BW44+BO44+BX44, 0.1)*$Q$9))/($B$11+$C$11+$F$11)</f>
        <v>0</v>
      </c>
      <c r="AQ44">
        <v>6</v>
      </c>
      <c r="AR44">
        <v>0.5</v>
      </c>
      <c r="AS44" t="s">
        <v>250</v>
      </c>
      <c r="AT44">
        <v>1559929651.66129</v>
      </c>
      <c r="AU44">
        <v>59.257735483871</v>
      </c>
      <c r="AV44">
        <v>59.9522870967742</v>
      </c>
      <c r="AW44">
        <v>13.9468903225806</v>
      </c>
      <c r="AX44">
        <v>12.9961193548387</v>
      </c>
      <c r="AY44">
        <v>500.019612903226</v>
      </c>
      <c r="AZ44">
        <v>100.700032258065</v>
      </c>
      <c r="BA44">
        <v>0.199987967741936</v>
      </c>
      <c r="BB44">
        <v>19.9834967741935</v>
      </c>
      <c r="BC44">
        <v>20.3254193548387</v>
      </c>
      <c r="BD44">
        <v>999.9</v>
      </c>
      <c r="BE44">
        <v>0</v>
      </c>
      <c r="BF44">
        <v>0</v>
      </c>
      <c r="BG44">
        <v>9988.70806451613</v>
      </c>
      <c r="BH44">
        <v>0</v>
      </c>
      <c r="BI44">
        <v>219.436290322581</v>
      </c>
      <c r="BJ44">
        <v>1500.0035483871</v>
      </c>
      <c r="BK44">
        <v>0.973002419354839</v>
      </c>
      <c r="BL44">
        <v>0.0269976677419355</v>
      </c>
      <c r="BM44">
        <v>0</v>
      </c>
      <c r="BN44">
        <v>2.3063</v>
      </c>
      <c r="BO44">
        <v>0</v>
      </c>
      <c r="BP44">
        <v>16621.2161290323</v>
      </c>
      <c r="BQ44">
        <v>13122.0419354839</v>
      </c>
      <c r="BR44">
        <v>37.937</v>
      </c>
      <c r="BS44">
        <v>40.187</v>
      </c>
      <c r="BT44">
        <v>39.375</v>
      </c>
      <c r="BU44">
        <v>38.2154516129032</v>
      </c>
      <c r="BV44">
        <v>37.5884193548387</v>
      </c>
      <c r="BW44">
        <v>1459.50451612903</v>
      </c>
      <c r="BX44">
        <v>40.4990322580645</v>
      </c>
      <c r="BY44">
        <v>0</v>
      </c>
      <c r="BZ44">
        <v>1559929686.5</v>
      </c>
      <c r="CA44">
        <v>2.33288461538462</v>
      </c>
      <c r="CB44">
        <v>-0.439582912292096</v>
      </c>
      <c r="CC44">
        <v>-2884.86153464169</v>
      </c>
      <c r="CD44">
        <v>16469.3615384615</v>
      </c>
      <c r="CE44">
        <v>15</v>
      </c>
      <c r="CF44">
        <v>1559929575.5</v>
      </c>
      <c r="CG44" t="s">
        <v>251</v>
      </c>
      <c r="CH44">
        <v>12</v>
      </c>
      <c r="CI44">
        <v>2.609</v>
      </c>
      <c r="CJ44">
        <v>0.036</v>
      </c>
      <c r="CK44">
        <v>400</v>
      </c>
      <c r="CL44">
        <v>13</v>
      </c>
      <c r="CM44">
        <v>0.15</v>
      </c>
      <c r="CN44">
        <v>0.08</v>
      </c>
      <c r="CO44">
        <v>0.415957182926829</v>
      </c>
      <c r="CP44">
        <v>-98.8189174285454</v>
      </c>
      <c r="CQ44">
        <v>10.3285290343782</v>
      </c>
      <c r="CR44">
        <v>0</v>
      </c>
      <c r="CS44">
        <v>2.31239117647059</v>
      </c>
      <c r="CT44">
        <v>-0.26863207576529</v>
      </c>
      <c r="CU44">
        <v>0.239634042518817</v>
      </c>
      <c r="CV44">
        <v>1</v>
      </c>
      <c r="CW44">
        <v>0.951103121951219</v>
      </c>
      <c r="CX44">
        <v>-0.0271105714285748</v>
      </c>
      <c r="CY44">
        <v>0.00942243848660783</v>
      </c>
      <c r="CZ44">
        <v>1</v>
      </c>
      <c r="DA44">
        <v>2</v>
      </c>
      <c r="DB44">
        <v>3</v>
      </c>
      <c r="DC44" t="s">
        <v>252</v>
      </c>
      <c r="DD44">
        <v>1.85562</v>
      </c>
      <c r="DE44">
        <v>1.85364</v>
      </c>
      <c r="DF44">
        <v>1.85471</v>
      </c>
      <c r="DG44">
        <v>1.85913</v>
      </c>
      <c r="DH44">
        <v>1.85348</v>
      </c>
      <c r="DI44">
        <v>1.85786</v>
      </c>
      <c r="DJ44">
        <v>1.85501</v>
      </c>
      <c r="DK44">
        <v>1.8537</v>
      </c>
      <c r="DL44" t="s">
        <v>253</v>
      </c>
      <c r="DM44" t="s">
        <v>19</v>
      </c>
      <c r="DN44" t="s">
        <v>19</v>
      </c>
      <c r="DO44" t="s">
        <v>19</v>
      </c>
      <c r="DP44" t="s">
        <v>254</v>
      </c>
      <c r="DQ44" t="s">
        <v>255</v>
      </c>
      <c r="DR44" t="s">
        <v>256</v>
      </c>
      <c r="DS44" t="s">
        <v>256</v>
      </c>
      <c r="DT44" t="s">
        <v>256</v>
      </c>
      <c r="DU44" t="s">
        <v>256</v>
      </c>
      <c r="DV44">
        <v>0</v>
      </c>
      <c r="DW44">
        <v>100</v>
      </c>
      <c r="DX44">
        <v>100</v>
      </c>
      <c r="DY44">
        <v>2.609</v>
      </c>
      <c r="DZ44">
        <v>0.036</v>
      </c>
      <c r="EA44">
        <v>2</v>
      </c>
      <c r="EB44">
        <v>503.495</v>
      </c>
      <c r="EC44">
        <v>545.053</v>
      </c>
      <c r="ED44">
        <v>17.031</v>
      </c>
      <c r="EE44">
        <v>19.0582</v>
      </c>
      <c r="EF44">
        <v>30</v>
      </c>
      <c r="EG44">
        <v>18.8797</v>
      </c>
      <c r="EH44">
        <v>18.8409</v>
      </c>
      <c r="EI44">
        <v>6.64914</v>
      </c>
      <c r="EJ44">
        <v>30.3209</v>
      </c>
      <c r="EK44">
        <v>61.4456</v>
      </c>
      <c r="EL44">
        <v>17.0407</v>
      </c>
      <c r="EM44">
        <v>89.17</v>
      </c>
      <c r="EN44">
        <v>12.9433</v>
      </c>
      <c r="EO44">
        <v>102.3</v>
      </c>
      <c r="EP44">
        <v>102.729</v>
      </c>
    </row>
    <row r="45" spans="1:146">
      <c r="A45">
        <v>29</v>
      </c>
      <c r="B45">
        <v>1559929664</v>
      </c>
      <c r="C45">
        <v>56</v>
      </c>
      <c r="D45" t="s">
        <v>313</v>
      </c>
      <c r="E45" t="s">
        <v>314</v>
      </c>
      <c r="H45">
        <v>1559929653.66129</v>
      </c>
      <c r="I45">
        <f>AY45*AJ45*(AW45-AX45)/(100*AQ45*(1000-AJ45*AW45))</f>
        <v>0</v>
      </c>
      <c r="J45">
        <f>AY45*AJ45*(AV45-AU45*(1000-AJ45*AX45)/(1000-AJ45*AW45))/(100*AQ45)</f>
        <v>0</v>
      </c>
      <c r="K45">
        <f>AU45 - IF(AJ45&gt;1, J45*AQ45*100.0/(AL45*BG45), 0)</f>
        <v>0</v>
      </c>
      <c r="L45">
        <f>((R45-I45/2)*K45-J45)/(R45+I45/2)</f>
        <v>0</v>
      </c>
      <c r="M45">
        <f>L45*(AZ45+BA45)/1000.0</f>
        <v>0</v>
      </c>
      <c r="N45">
        <f>(AU45 - IF(AJ45&gt;1, J45*AQ45*100.0/(AL45*BG45), 0))*(AZ45+BA45)/1000.0</f>
        <v>0</v>
      </c>
      <c r="O45">
        <f>2.0/((1/Q45-1/P45)+SIGN(Q45)*SQRT((1/Q45-1/P45)*(1/Q45-1/P45) + 4*AR45/((AR45+1)*(AR45+1))*(2*1/Q45*1/P45-1/P45*1/P45)))</f>
        <v>0</v>
      </c>
      <c r="P45">
        <f>AG45+AF45*AQ45+AE45*AQ45*AQ45</f>
        <v>0</v>
      </c>
      <c r="Q45">
        <f>I45*(1000-(1000*0.61365*exp(17.502*U45/(240.97+U45))/(AZ45+BA45)+AW45)/2)/(1000*0.61365*exp(17.502*U45/(240.97+U45))/(AZ45+BA45)-AW45)</f>
        <v>0</v>
      </c>
      <c r="R45">
        <f>1/((AR45+1)/(O45/1.6)+1/(P45/1.37)) + AR45/((AR45+1)/(O45/1.6) + AR45/(P45/1.37))</f>
        <v>0</v>
      </c>
      <c r="S45">
        <f>(AN45*AP45)</f>
        <v>0</v>
      </c>
      <c r="T45">
        <f>(BB45+(S45+2*0.95*5.67E-8*(((BB45+$B$7)+273)^4-(BB45+273)^4)-44100*I45)/(1.84*29.3*P45+8*0.95*5.67E-8*(BB45+273)^3))</f>
        <v>0</v>
      </c>
      <c r="U45">
        <f>($C$7*BC45+$D$7*BD45+$E$7*T45)</f>
        <v>0</v>
      </c>
      <c r="V45">
        <f>0.61365*exp(17.502*U45/(240.97+U45))</f>
        <v>0</v>
      </c>
      <c r="W45">
        <f>(X45/Y45*100)</f>
        <v>0</v>
      </c>
      <c r="X45">
        <f>AW45*(AZ45+BA45)/1000</f>
        <v>0</v>
      </c>
      <c r="Y45">
        <f>0.61365*exp(17.502*BB45/(240.97+BB45))</f>
        <v>0</v>
      </c>
      <c r="Z45">
        <f>(V45-AW45*(AZ45+BA45)/1000)</f>
        <v>0</v>
      </c>
      <c r="AA45">
        <f>(-I45*44100)</f>
        <v>0</v>
      </c>
      <c r="AB45">
        <f>2*29.3*P45*0.92*(BB45-U45)</f>
        <v>0</v>
      </c>
      <c r="AC45">
        <f>2*0.95*5.67E-8*(((BB45+$B$7)+273)^4-(U45+273)^4)</f>
        <v>0</v>
      </c>
      <c r="AD45">
        <f>S45+AC45+AA45+AB45</f>
        <v>0</v>
      </c>
      <c r="AE45">
        <v>-0.0417218276450016</v>
      </c>
      <c r="AF45">
        <v>0.0468364065643605</v>
      </c>
      <c r="AG45">
        <v>3.49087414110722</v>
      </c>
      <c r="AH45">
        <v>0</v>
      </c>
      <c r="AI45">
        <v>0</v>
      </c>
      <c r="AJ45">
        <f>IF(AH45*$H$13&gt;=AL45,1.0,(AL45/(AL45-AH45*$H$13)))</f>
        <v>0</v>
      </c>
      <c r="AK45">
        <f>(AJ45-1)*100</f>
        <v>0</v>
      </c>
      <c r="AL45">
        <f>MAX(0,($B$13+$C$13*BG45)/(1+$D$13*BG45)*AZ45/(BB45+273)*$E$13)</f>
        <v>0</v>
      </c>
      <c r="AM45">
        <f>$B$11*BH45+$C$11*BI45+$F$11*BJ45</f>
        <v>0</v>
      </c>
      <c r="AN45">
        <f>AM45*AO45</f>
        <v>0</v>
      </c>
      <c r="AO45">
        <f>($B$11*$D$9+$C$11*$D$9+$F$11*((BW45+BO45)/MAX(BW45+BO45+BX45, 0.1)*$I$9+BX45/MAX(BW45+BO45+BX45, 0.1)*$J$9))/($B$11+$C$11+$F$11)</f>
        <v>0</v>
      </c>
      <c r="AP45">
        <f>($B$11*$K$9+$C$11*$K$9+$F$11*((BW45+BO45)/MAX(BW45+BO45+BX45, 0.1)*$P$9+BX45/MAX(BW45+BO45+BX45, 0.1)*$Q$9))/($B$11+$C$11+$F$11)</f>
        <v>0</v>
      </c>
      <c r="AQ45">
        <v>6</v>
      </c>
      <c r="AR45">
        <v>0.5</v>
      </c>
      <c r="AS45" t="s">
        <v>250</v>
      </c>
      <c r="AT45">
        <v>1559929653.66129</v>
      </c>
      <c r="AU45">
        <v>59.5856129032258</v>
      </c>
      <c r="AV45">
        <v>63.2531806451613</v>
      </c>
      <c r="AW45">
        <v>13.9441129032258</v>
      </c>
      <c r="AX45">
        <v>12.9938967741935</v>
      </c>
      <c r="AY45">
        <v>500.016741935484</v>
      </c>
      <c r="AZ45">
        <v>100.700096774194</v>
      </c>
      <c r="BA45">
        <v>0.199979161290323</v>
      </c>
      <c r="BB45">
        <v>19.9831451612903</v>
      </c>
      <c r="BC45">
        <v>20.3248870967742</v>
      </c>
      <c r="BD45">
        <v>999.9</v>
      </c>
      <c r="BE45">
        <v>0</v>
      </c>
      <c r="BF45">
        <v>0</v>
      </c>
      <c r="BG45">
        <v>9991.47161290323</v>
      </c>
      <c r="BH45">
        <v>0</v>
      </c>
      <c r="BI45">
        <v>218.97064516129</v>
      </c>
      <c r="BJ45">
        <v>1499.99612903226</v>
      </c>
      <c r="BK45">
        <v>0.973002419354839</v>
      </c>
      <c r="BL45">
        <v>0.0269976677419355</v>
      </c>
      <c r="BM45">
        <v>0</v>
      </c>
      <c r="BN45">
        <v>2.33077419354839</v>
      </c>
      <c r="BO45">
        <v>0</v>
      </c>
      <c r="BP45">
        <v>16518.9387096774</v>
      </c>
      <c r="BQ45">
        <v>13121.9838709677</v>
      </c>
      <c r="BR45">
        <v>37.937</v>
      </c>
      <c r="BS45">
        <v>40.187</v>
      </c>
      <c r="BT45">
        <v>39.375</v>
      </c>
      <c r="BU45">
        <v>38.2093548387097</v>
      </c>
      <c r="BV45">
        <v>37.5823225806451</v>
      </c>
      <c r="BW45">
        <v>1459.49806451613</v>
      </c>
      <c r="BX45">
        <v>40.498064516129</v>
      </c>
      <c r="BY45">
        <v>0</v>
      </c>
      <c r="BZ45">
        <v>1559929688.3</v>
      </c>
      <c r="CA45">
        <v>2.31835769230769</v>
      </c>
      <c r="CB45">
        <v>0.917364089734216</v>
      </c>
      <c r="CC45">
        <v>-2668.54017348965</v>
      </c>
      <c r="CD45">
        <v>16386.9538461538</v>
      </c>
      <c r="CE45">
        <v>15</v>
      </c>
      <c r="CF45">
        <v>1559929575.5</v>
      </c>
      <c r="CG45" t="s">
        <v>251</v>
      </c>
      <c r="CH45">
        <v>12</v>
      </c>
      <c r="CI45">
        <v>2.609</v>
      </c>
      <c r="CJ45">
        <v>0.036</v>
      </c>
      <c r="CK45">
        <v>400</v>
      </c>
      <c r="CL45">
        <v>13</v>
      </c>
      <c r="CM45">
        <v>0.15</v>
      </c>
      <c r="CN45">
        <v>0.08</v>
      </c>
      <c r="CO45">
        <v>-2.82378915853659</v>
      </c>
      <c r="CP45">
        <v>-75.2254932752686</v>
      </c>
      <c r="CQ45">
        <v>7.86447506022086</v>
      </c>
      <c r="CR45">
        <v>0</v>
      </c>
      <c r="CS45">
        <v>2.33281176470588</v>
      </c>
      <c r="CT45">
        <v>0.106310504569824</v>
      </c>
      <c r="CU45">
        <v>0.242622061172256</v>
      </c>
      <c r="CV45">
        <v>1</v>
      </c>
      <c r="CW45">
        <v>0.950404</v>
      </c>
      <c r="CX45">
        <v>-0.0623180069686408</v>
      </c>
      <c r="CY45">
        <v>0.0101527928465701</v>
      </c>
      <c r="CZ45">
        <v>1</v>
      </c>
      <c r="DA45">
        <v>2</v>
      </c>
      <c r="DB45">
        <v>3</v>
      </c>
      <c r="DC45" t="s">
        <v>252</v>
      </c>
      <c r="DD45">
        <v>1.8556</v>
      </c>
      <c r="DE45">
        <v>1.85364</v>
      </c>
      <c r="DF45">
        <v>1.85471</v>
      </c>
      <c r="DG45">
        <v>1.85913</v>
      </c>
      <c r="DH45">
        <v>1.85347</v>
      </c>
      <c r="DI45">
        <v>1.85786</v>
      </c>
      <c r="DJ45">
        <v>1.85501</v>
      </c>
      <c r="DK45">
        <v>1.85371</v>
      </c>
      <c r="DL45" t="s">
        <v>253</v>
      </c>
      <c r="DM45" t="s">
        <v>19</v>
      </c>
      <c r="DN45" t="s">
        <v>19</v>
      </c>
      <c r="DO45" t="s">
        <v>19</v>
      </c>
      <c r="DP45" t="s">
        <v>254</v>
      </c>
      <c r="DQ45" t="s">
        <v>255</v>
      </c>
      <c r="DR45" t="s">
        <v>256</v>
      </c>
      <c r="DS45" t="s">
        <v>256</v>
      </c>
      <c r="DT45" t="s">
        <v>256</v>
      </c>
      <c r="DU45" t="s">
        <v>256</v>
      </c>
      <c r="DV45">
        <v>0</v>
      </c>
      <c r="DW45">
        <v>100</v>
      </c>
      <c r="DX45">
        <v>100</v>
      </c>
      <c r="DY45">
        <v>2.609</v>
      </c>
      <c r="DZ45">
        <v>0.036</v>
      </c>
      <c r="EA45">
        <v>2</v>
      </c>
      <c r="EB45">
        <v>503.579</v>
      </c>
      <c r="EC45">
        <v>544.941</v>
      </c>
      <c r="ED45">
        <v>17.0375</v>
      </c>
      <c r="EE45">
        <v>19.0582</v>
      </c>
      <c r="EF45">
        <v>30.0001</v>
      </c>
      <c r="EG45">
        <v>18.8805</v>
      </c>
      <c r="EH45">
        <v>18.8417</v>
      </c>
      <c r="EI45">
        <v>6.79833</v>
      </c>
      <c r="EJ45">
        <v>30.3209</v>
      </c>
      <c r="EK45">
        <v>61.4456</v>
      </c>
      <c r="EL45">
        <v>17.055</v>
      </c>
      <c r="EM45">
        <v>94.17</v>
      </c>
      <c r="EN45">
        <v>12.9433</v>
      </c>
      <c r="EO45">
        <v>102.301</v>
      </c>
      <c r="EP45">
        <v>102.729</v>
      </c>
    </row>
    <row r="46" spans="1:146">
      <c r="A46">
        <v>30</v>
      </c>
      <c r="B46">
        <v>1559929666</v>
      </c>
      <c r="C46">
        <v>58</v>
      </c>
      <c r="D46" t="s">
        <v>315</v>
      </c>
      <c r="E46" t="s">
        <v>316</v>
      </c>
      <c r="H46">
        <v>1559929655.66129</v>
      </c>
      <c r="I46">
        <f>AY46*AJ46*(AW46-AX46)/(100*AQ46*(1000-AJ46*AW46))</f>
        <v>0</v>
      </c>
      <c r="J46">
        <f>AY46*AJ46*(AV46-AU46*(1000-AJ46*AX46)/(1000-AJ46*AW46))/(100*AQ46)</f>
        <v>0</v>
      </c>
      <c r="K46">
        <f>AU46 - IF(AJ46&gt;1, J46*AQ46*100.0/(AL46*BG46), 0)</f>
        <v>0</v>
      </c>
      <c r="L46">
        <f>((R46-I46/2)*K46-J46)/(R46+I46/2)</f>
        <v>0</v>
      </c>
      <c r="M46">
        <f>L46*(AZ46+BA46)/1000.0</f>
        <v>0</v>
      </c>
      <c r="N46">
        <f>(AU46 - IF(AJ46&gt;1, J46*AQ46*100.0/(AL46*BG46), 0))*(AZ46+BA46)/1000.0</f>
        <v>0</v>
      </c>
      <c r="O46">
        <f>2.0/((1/Q46-1/P46)+SIGN(Q46)*SQRT((1/Q46-1/P46)*(1/Q46-1/P46) + 4*AR46/((AR46+1)*(AR46+1))*(2*1/Q46*1/P46-1/P46*1/P46)))</f>
        <v>0</v>
      </c>
      <c r="P46">
        <f>AG46+AF46*AQ46+AE46*AQ46*AQ46</f>
        <v>0</v>
      </c>
      <c r="Q46">
        <f>I46*(1000-(1000*0.61365*exp(17.502*U46/(240.97+U46))/(AZ46+BA46)+AW46)/2)/(1000*0.61365*exp(17.502*U46/(240.97+U46))/(AZ46+BA46)-AW46)</f>
        <v>0</v>
      </c>
      <c r="R46">
        <f>1/((AR46+1)/(O46/1.6)+1/(P46/1.37)) + AR46/((AR46+1)/(O46/1.6) + AR46/(P46/1.37))</f>
        <v>0</v>
      </c>
      <c r="S46">
        <f>(AN46*AP46)</f>
        <v>0</v>
      </c>
      <c r="T46">
        <f>(BB46+(S46+2*0.95*5.67E-8*(((BB46+$B$7)+273)^4-(BB46+273)^4)-44100*I46)/(1.84*29.3*P46+8*0.95*5.67E-8*(BB46+273)^3))</f>
        <v>0</v>
      </c>
      <c r="U46">
        <f>($C$7*BC46+$D$7*BD46+$E$7*T46)</f>
        <v>0</v>
      </c>
      <c r="V46">
        <f>0.61365*exp(17.502*U46/(240.97+U46))</f>
        <v>0</v>
      </c>
      <c r="W46">
        <f>(X46/Y46*100)</f>
        <v>0</v>
      </c>
      <c r="X46">
        <f>AW46*(AZ46+BA46)/1000</f>
        <v>0</v>
      </c>
      <c r="Y46">
        <f>0.61365*exp(17.502*BB46/(240.97+BB46))</f>
        <v>0</v>
      </c>
      <c r="Z46">
        <f>(V46-AW46*(AZ46+BA46)/1000)</f>
        <v>0</v>
      </c>
      <c r="AA46">
        <f>(-I46*44100)</f>
        <v>0</v>
      </c>
      <c r="AB46">
        <f>2*29.3*P46*0.92*(BB46-U46)</f>
        <v>0</v>
      </c>
      <c r="AC46">
        <f>2*0.95*5.67E-8*(((BB46+$B$7)+273)^4-(U46+273)^4)</f>
        <v>0</v>
      </c>
      <c r="AD46">
        <f>S46+AC46+AA46+AB46</f>
        <v>0</v>
      </c>
      <c r="AE46">
        <v>-0.0417476205631268</v>
      </c>
      <c r="AF46">
        <v>0.0468653613745398</v>
      </c>
      <c r="AG46">
        <v>3.49257915830901</v>
      </c>
      <c r="AH46">
        <v>0</v>
      </c>
      <c r="AI46">
        <v>0</v>
      </c>
      <c r="AJ46">
        <f>IF(AH46*$H$13&gt;=AL46,1.0,(AL46/(AL46-AH46*$H$13)))</f>
        <v>0</v>
      </c>
      <c r="AK46">
        <f>(AJ46-1)*100</f>
        <v>0</v>
      </c>
      <c r="AL46">
        <f>MAX(0,($B$13+$C$13*BG46)/(1+$D$13*BG46)*AZ46/(BB46+273)*$E$13)</f>
        <v>0</v>
      </c>
      <c r="AM46">
        <f>$B$11*BH46+$C$11*BI46+$F$11*BJ46</f>
        <v>0</v>
      </c>
      <c r="AN46">
        <f>AM46*AO46</f>
        <v>0</v>
      </c>
      <c r="AO46">
        <f>($B$11*$D$9+$C$11*$D$9+$F$11*((BW46+BO46)/MAX(BW46+BO46+BX46, 0.1)*$I$9+BX46/MAX(BW46+BO46+BX46, 0.1)*$J$9))/($B$11+$C$11+$F$11)</f>
        <v>0</v>
      </c>
      <c r="AP46">
        <f>($B$11*$K$9+$C$11*$K$9+$F$11*((BW46+BO46)/MAX(BW46+BO46+BX46, 0.1)*$P$9+BX46/MAX(BW46+BO46+BX46, 0.1)*$Q$9))/($B$11+$C$11+$F$11)</f>
        <v>0</v>
      </c>
      <c r="AQ46">
        <v>6</v>
      </c>
      <c r="AR46">
        <v>0.5</v>
      </c>
      <c r="AS46" t="s">
        <v>250</v>
      </c>
      <c r="AT46">
        <v>1559929655.66129</v>
      </c>
      <c r="AU46">
        <v>60.628835483871</v>
      </c>
      <c r="AV46">
        <v>66.5705193548387</v>
      </c>
      <c r="AW46">
        <v>13.9414580645161</v>
      </c>
      <c r="AX46">
        <v>12.9914193548387</v>
      </c>
      <c r="AY46">
        <v>500.014451612903</v>
      </c>
      <c r="AZ46">
        <v>100.7</v>
      </c>
      <c r="BA46">
        <v>0.199961419354839</v>
      </c>
      <c r="BB46">
        <v>19.9827290322581</v>
      </c>
      <c r="BC46">
        <v>20.323935483871</v>
      </c>
      <c r="BD46">
        <v>999.9</v>
      </c>
      <c r="BE46">
        <v>0</v>
      </c>
      <c r="BF46">
        <v>0</v>
      </c>
      <c r="BG46">
        <v>9997.65806451613</v>
      </c>
      <c r="BH46">
        <v>0</v>
      </c>
      <c r="BI46">
        <v>217.389677419355</v>
      </c>
      <c r="BJ46">
        <v>1499.99774193548</v>
      </c>
      <c r="BK46">
        <v>0.973002548387097</v>
      </c>
      <c r="BL46">
        <v>0.0269975193548387</v>
      </c>
      <c r="BM46">
        <v>0</v>
      </c>
      <c r="BN46">
        <v>2.29278064516129</v>
      </c>
      <c r="BO46">
        <v>0</v>
      </c>
      <c r="BP46">
        <v>16426.5774193548</v>
      </c>
      <c r="BQ46">
        <v>13121.9935483871</v>
      </c>
      <c r="BR46">
        <v>37.937</v>
      </c>
      <c r="BS46">
        <v>40.187</v>
      </c>
      <c r="BT46">
        <v>39.375</v>
      </c>
      <c r="BU46">
        <v>38.2032580645161</v>
      </c>
      <c r="BV46">
        <v>37.5762258064516</v>
      </c>
      <c r="BW46">
        <v>1459.50064516129</v>
      </c>
      <c r="BX46">
        <v>40.4970967741936</v>
      </c>
      <c r="BY46">
        <v>0</v>
      </c>
      <c r="BZ46">
        <v>1559929690.7</v>
      </c>
      <c r="CA46">
        <v>2.28763846153846</v>
      </c>
      <c r="CB46">
        <v>0.67545981240266</v>
      </c>
      <c r="CC46">
        <v>-2389.44273755689</v>
      </c>
      <c r="CD46">
        <v>16283.0615384615</v>
      </c>
      <c r="CE46">
        <v>15</v>
      </c>
      <c r="CF46">
        <v>1559929575.5</v>
      </c>
      <c r="CG46" t="s">
        <v>251</v>
      </c>
      <c r="CH46">
        <v>12</v>
      </c>
      <c r="CI46">
        <v>2.609</v>
      </c>
      <c r="CJ46">
        <v>0.036</v>
      </c>
      <c r="CK46">
        <v>400</v>
      </c>
      <c r="CL46">
        <v>13</v>
      </c>
      <c r="CM46">
        <v>0.15</v>
      </c>
      <c r="CN46">
        <v>0.08</v>
      </c>
      <c r="CO46">
        <v>-5.29503793902439</v>
      </c>
      <c r="CP46">
        <v>-57.3404105853711</v>
      </c>
      <c r="CQ46">
        <v>5.99321047350489</v>
      </c>
      <c r="CR46">
        <v>0</v>
      </c>
      <c r="CS46">
        <v>2.31675</v>
      </c>
      <c r="CT46">
        <v>0.05830222725889</v>
      </c>
      <c r="CU46">
        <v>0.241219008676884</v>
      </c>
      <c r="CV46">
        <v>1</v>
      </c>
      <c r="CW46">
        <v>0.950184146341463</v>
      </c>
      <c r="CX46">
        <v>-0.0895402578397257</v>
      </c>
      <c r="CY46">
        <v>0.0103306879391286</v>
      </c>
      <c r="CZ46">
        <v>1</v>
      </c>
      <c r="DA46">
        <v>2</v>
      </c>
      <c r="DB46">
        <v>3</v>
      </c>
      <c r="DC46" t="s">
        <v>252</v>
      </c>
      <c r="DD46">
        <v>1.8556</v>
      </c>
      <c r="DE46">
        <v>1.85364</v>
      </c>
      <c r="DF46">
        <v>1.85471</v>
      </c>
      <c r="DG46">
        <v>1.85913</v>
      </c>
      <c r="DH46">
        <v>1.85348</v>
      </c>
      <c r="DI46">
        <v>1.85788</v>
      </c>
      <c r="DJ46">
        <v>1.85501</v>
      </c>
      <c r="DK46">
        <v>1.85369</v>
      </c>
      <c r="DL46" t="s">
        <v>253</v>
      </c>
      <c r="DM46" t="s">
        <v>19</v>
      </c>
      <c r="DN46" t="s">
        <v>19</v>
      </c>
      <c r="DO46" t="s">
        <v>19</v>
      </c>
      <c r="DP46" t="s">
        <v>254</v>
      </c>
      <c r="DQ46" t="s">
        <v>255</v>
      </c>
      <c r="DR46" t="s">
        <v>256</v>
      </c>
      <c r="DS46" t="s">
        <v>256</v>
      </c>
      <c r="DT46" t="s">
        <v>256</v>
      </c>
      <c r="DU46" t="s">
        <v>256</v>
      </c>
      <c r="DV46">
        <v>0</v>
      </c>
      <c r="DW46">
        <v>100</v>
      </c>
      <c r="DX46">
        <v>100</v>
      </c>
      <c r="DY46">
        <v>2.609</v>
      </c>
      <c r="DZ46">
        <v>0.036</v>
      </c>
      <c r="EA46">
        <v>2</v>
      </c>
      <c r="EB46">
        <v>503.718</v>
      </c>
      <c r="EC46">
        <v>544.862</v>
      </c>
      <c r="ED46">
        <v>17.0422</v>
      </c>
      <c r="EE46">
        <v>19.0582</v>
      </c>
      <c r="EF46">
        <v>30.0002</v>
      </c>
      <c r="EG46">
        <v>18.8809</v>
      </c>
      <c r="EH46">
        <v>18.8423</v>
      </c>
      <c r="EI46">
        <v>6.91737</v>
      </c>
      <c r="EJ46">
        <v>30.3209</v>
      </c>
      <c r="EK46">
        <v>61.4456</v>
      </c>
      <c r="EL46">
        <v>17.055</v>
      </c>
      <c r="EM46">
        <v>94.17</v>
      </c>
      <c r="EN46">
        <v>12.9433</v>
      </c>
      <c r="EO46">
        <v>102.3</v>
      </c>
      <c r="EP46">
        <v>102.729</v>
      </c>
    </row>
    <row r="47" spans="1:146">
      <c r="A47">
        <v>31</v>
      </c>
      <c r="B47">
        <v>1559929668</v>
      </c>
      <c r="C47">
        <v>60</v>
      </c>
      <c r="D47" t="s">
        <v>317</v>
      </c>
      <c r="E47" t="s">
        <v>318</v>
      </c>
      <c r="H47">
        <v>1559929657.66129</v>
      </c>
      <c r="I47">
        <f>AY47*AJ47*(AW47-AX47)/(100*AQ47*(1000-AJ47*AW47))</f>
        <v>0</v>
      </c>
      <c r="J47">
        <f>AY47*AJ47*(AV47-AU47*(1000-AJ47*AX47)/(1000-AJ47*AW47))/(100*AQ47)</f>
        <v>0</v>
      </c>
      <c r="K47">
        <f>AU47 - IF(AJ47&gt;1, J47*AQ47*100.0/(AL47*BG47), 0)</f>
        <v>0</v>
      </c>
      <c r="L47">
        <f>((R47-I47/2)*K47-J47)/(R47+I47/2)</f>
        <v>0</v>
      </c>
      <c r="M47">
        <f>L47*(AZ47+BA47)/1000.0</f>
        <v>0</v>
      </c>
      <c r="N47">
        <f>(AU47 - IF(AJ47&gt;1, J47*AQ47*100.0/(AL47*BG47), 0))*(AZ47+BA47)/1000.0</f>
        <v>0</v>
      </c>
      <c r="O47">
        <f>2.0/((1/Q47-1/P47)+SIGN(Q47)*SQRT((1/Q47-1/P47)*(1/Q47-1/P47) + 4*AR47/((AR47+1)*(AR47+1))*(2*1/Q47*1/P47-1/P47*1/P47)))</f>
        <v>0</v>
      </c>
      <c r="P47">
        <f>AG47+AF47*AQ47+AE47*AQ47*AQ47</f>
        <v>0</v>
      </c>
      <c r="Q47">
        <f>I47*(1000-(1000*0.61365*exp(17.502*U47/(240.97+U47))/(AZ47+BA47)+AW47)/2)/(1000*0.61365*exp(17.502*U47/(240.97+U47))/(AZ47+BA47)-AW47)</f>
        <v>0</v>
      </c>
      <c r="R47">
        <f>1/((AR47+1)/(O47/1.6)+1/(P47/1.37)) + AR47/((AR47+1)/(O47/1.6) + AR47/(P47/1.37))</f>
        <v>0</v>
      </c>
      <c r="S47">
        <f>(AN47*AP47)</f>
        <v>0</v>
      </c>
      <c r="T47">
        <f>(BB47+(S47+2*0.95*5.67E-8*(((BB47+$B$7)+273)^4-(BB47+273)^4)-44100*I47)/(1.84*29.3*P47+8*0.95*5.67E-8*(BB47+273)^3))</f>
        <v>0</v>
      </c>
      <c r="U47">
        <f>($C$7*BC47+$D$7*BD47+$E$7*T47)</f>
        <v>0</v>
      </c>
      <c r="V47">
        <f>0.61365*exp(17.502*U47/(240.97+U47))</f>
        <v>0</v>
      </c>
      <c r="W47">
        <f>(X47/Y47*100)</f>
        <v>0</v>
      </c>
      <c r="X47">
        <f>AW47*(AZ47+BA47)/1000</f>
        <v>0</v>
      </c>
      <c r="Y47">
        <f>0.61365*exp(17.502*BB47/(240.97+BB47))</f>
        <v>0</v>
      </c>
      <c r="Z47">
        <f>(V47-AW47*(AZ47+BA47)/1000)</f>
        <v>0</v>
      </c>
      <c r="AA47">
        <f>(-I47*44100)</f>
        <v>0</v>
      </c>
      <c r="AB47">
        <f>2*29.3*P47*0.92*(BB47-U47)</f>
        <v>0</v>
      </c>
      <c r="AC47">
        <f>2*0.95*5.67E-8*(((BB47+$B$7)+273)^4-(U47+273)^4)</f>
        <v>0</v>
      </c>
      <c r="AD47">
        <f>S47+AC47+AA47+AB47</f>
        <v>0</v>
      </c>
      <c r="AE47">
        <v>-0.0417689978376611</v>
      </c>
      <c r="AF47">
        <v>0.0468893592379566</v>
      </c>
      <c r="AG47">
        <v>3.4939920038808</v>
      </c>
      <c r="AH47">
        <v>0</v>
      </c>
      <c r="AI47">
        <v>0</v>
      </c>
      <c r="AJ47">
        <f>IF(AH47*$H$13&gt;=AL47,1.0,(AL47/(AL47-AH47*$H$13)))</f>
        <v>0</v>
      </c>
      <c r="AK47">
        <f>(AJ47-1)*100</f>
        <v>0</v>
      </c>
      <c r="AL47">
        <f>MAX(0,($B$13+$C$13*BG47)/(1+$D$13*BG47)*AZ47/(BB47+273)*$E$13)</f>
        <v>0</v>
      </c>
      <c r="AM47">
        <f>$B$11*BH47+$C$11*BI47+$F$11*BJ47</f>
        <v>0</v>
      </c>
      <c r="AN47">
        <f>AM47*AO47</f>
        <v>0</v>
      </c>
      <c r="AO47">
        <f>($B$11*$D$9+$C$11*$D$9+$F$11*((BW47+BO47)/MAX(BW47+BO47+BX47, 0.1)*$I$9+BX47/MAX(BW47+BO47+BX47, 0.1)*$J$9))/($B$11+$C$11+$F$11)</f>
        <v>0</v>
      </c>
      <c r="AP47">
        <f>($B$11*$K$9+$C$11*$K$9+$F$11*((BW47+BO47)/MAX(BW47+BO47+BX47, 0.1)*$P$9+BX47/MAX(BW47+BO47+BX47, 0.1)*$Q$9))/($B$11+$C$11+$F$11)</f>
        <v>0</v>
      </c>
      <c r="AQ47">
        <v>6</v>
      </c>
      <c r="AR47">
        <v>0.5</v>
      </c>
      <c r="AS47" t="s">
        <v>250</v>
      </c>
      <c r="AT47">
        <v>1559929657.66129</v>
      </c>
      <c r="AU47">
        <v>62.2149677419355</v>
      </c>
      <c r="AV47">
        <v>69.8954193548387</v>
      </c>
      <c r="AW47">
        <v>13.9389096774194</v>
      </c>
      <c r="AX47">
        <v>12.9895225806452</v>
      </c>
      <c r="AY47">
        <v>500.018806451613</v>
      </c>
      <c r="AZ47">
        <v>100.699935483871</v>
      </c>
      <c r="BA47">
        <v>0.199967741935484</v>
      </c>
      <c r="BB47">
        <v>19.9822967741935</v>
      </c>
      <c r="BC47">
        <v>20.3233580645161</v>
      </c>
      <c r="BD47">
        <v>999.9</v>
      </c>
      <c r="BE47">
        <v>0</v>
      </c>
      <c r="BF47">
        <v>0</v>
      </c>
      <c r="BG47">
        <v>10002.7838709677</v>
      </c>
      <c r="BH47">
        <v>0</v>
      </c>
      <c r="BI47">
        <v>215.990967741935</v>
      </c>
      <c r="BJ47">
        <v>1500.0064516129</v>
      </c>
      <c r="BK47">
        <v>0.973002806451613</v>
      </c>
      <c r="BL47">
        <v>0.0269972225806452</v>
      </c>
      <c r="BM47">
        <v>0</v>
      </c>
      <c r="BN47">
        <v>2.28724516129032</v>
      </c>
      <c r="BO47">
        <v>0</v>
      </c>
      <c r="BP47">
        <v>16340.9322580645</v>
      </c>
      <c r="BQ47">
        <v>13122.0741935484</v>
      </c>
      <c r="BR47">
        <v>37.937</v>
      </c>
      <c r="BS47">
        <v>40.187</v>
      </c>
      <c r="BT47">
        <v>39.375</v>
      </c>
      <c r="BU47">
        <v>38.1971612903226</v>
      </c>
      <c r="BV47">
        <v>37.5721612903226</v>
      </c>
      <c r="BW47">
        <v>1459.51032258064</v>
      </c>
      <c r="BX47">
        <v>40.4961290322581</v>
      </c>
      <c r="BY47">
        <v>0</v>
      </c>
      <c r="BZ47">
        <v>1559929692.5</v>
      </c>
      <c r="CA47">
        <v>2.32259615384615</v>
      </c>
      <c r="CB47">
        <v>0.546533322626194</v>
      </c>
      <c r="CC47">
        <v>-2225.72307382141</v>
      </c>
      <c r="CD47">
        <v>16216.2076923077</v>
      </c>
      <c r="CE47">
        <v>15</v>
      </c>
      <c r="CF47">
        <v>1559929575.5</v>
      </c>
      <c r="CG47" t="s">
        <v>251</v>
      </c>
      <c r="CH47">
        <v>12</v>
      </c>
      <c r="CI47">
        <v>2.609</v>
      </c>
      <c r="CJ47">
        <v>0.036</v>
      </c>
      <c r="CK47">
        <v>400</v>
      </c>
      <c r="CL47">
        <v>13</v>
      </c>
      <c r="CM47">
        <v>0.15</v>
      </c>
      <c r="CN47">
        <v>0.08</v>
      </c>
      <c r="CO47">
        <v>-7.18322501219512</v>
      </c>
      <c r="CP47">
        <v>-43.7946466411137</v>
      </c>
      <c r="CQ47">
        <v>4.57197671961227</v>
      </c>
      <c r="CR47">
        <v>0</v>
      </c>
      <c r="CS47">
        <v>2.33062647058824</v>
      </c>
      <c r="CT47">
        <v>-0.275347849639583</v>
      </c>
      <c r="CU47">
        <v>0.225123941430471</v>
      </c>
      <c r="CV47">
        <v>1</v>
      </c>
      <c r="CW47">
        <v>0.949663487804878</v>
      </c>
      <c r="CX47">
        <v>-0.083991407665498</v>
      </c>
      <c r="CY47">
        <v>0.0101982013959946</v>
      </c>
      <c r="CZ47">
        <v>1</v>
      </c>
      <c r="DA47">
        <v>2</v>
      </c>
      <c r="DB47">
        <v>3</v>
      </c>
      <c r="DC47" t="s">
        <v>252</v>
      </c>
      <c r="DD47">
        <v>1.85562</v>
      </c>
      <c r="DE47">
        <v>1.85364</v>
      </c>
      <c r="DF47">
        <v>1.85471</v>
      </c>
      <c r="DG47">
        <v>1.85913</v>
      </c>
      <c r="DH47">
        <v>1.85349</v>
      </c>
      <c r="DI47">
        <v>1.85788</v>
      </c>
      <c r="DJ47">
        <v>1.85501</v>
      </c>
      <c r="DK47">
        <v>1.8537</v>
      </c>
      <c r="DL47" t="s">
        <v>253</v>
      </c>
      <c r="DM47" t="s">
        <v>19</v>
      </c>
      <c r="DN47" t="s">
        <v>19</v>
      </c>
      <c r="DO47" t="s">
        <v>19</v>
      </c>
      <c r="DP47" t="s">
        <v>254</v>
      </c>
      <c r="DQ47" t="s">
        <v>255</v>
      </c>
      <c r="DR47" t="s">
        <v>256</v>
      </c>
      <c r="DS47" t="s">
        <v>256</v>
      </c>
      <c r="DT47" t="s">
        <v>256</v>
      </c>
      <c r="DU47" t="s">
        <v>256</v>
      </c>
      <c r="DV47">
        <v>0</v>
      </c>
      <c r="DW47">
        <v>100</v>
      </c>
      <c r="DX47">
        <v>100</v>
      </c>
      <c r="DY47">
        <v>2.609</v>
      </c>
      <c r="DZ47">
        <v>0.036</v>
      </c>
      <c r="EA47">
        <v>2</v>
      </c>
      <c r="EB47">
        <v>503.636</v>
      </c>
      <c r="EC47">
        <v>545.112</v>
      </c>
      <c r="ED47">
        <v>17.0482</v>
      </c>
      <c r="EE47">
        <v>19.0582</v>
      </c>
      <c r="EF47">
        <v>30</v>
      </c>
      <c r="EG47">
        <v>18.8817</v>
      </c>
      <c r="EH47">
        <v>18.8429</v>
      </c>
      <c r="EI47">
        <v>7.07752</v>
      </c>
      <c r="EJ47">
        <v>30.3209</v>
      </c>
      <c r="EK47">
        <v>61.4456</v>
      </c>
      <c r="EL47">
        <v>17.055</v>
      </c>
      <c r="EM47">
        <v>99.17</v>
      </c>
      <c r="EN47">
        <v>12.9433</v>
      </c>
      <c r="EO47">
        <v>102.3</v>
      </c>
      <c r="EP47">
        <v>102.729</v>
      </c>
    </row>
    <row r="48" spans="1:146">
      <c r="A48">
        <v>32</v>
      </c>
      <c r="B48">
        <v>1559929670</v>
      </c>
      <c r="C48">
        <v>62</v>
      </c>
      <c r="D48" t="s">
        <v>319</v>
      </c>
      <c r="E48" t="s">
        <v>320</v>
      </c>
      <c r="H48">
        <v>1559929659.66129</v>
      </c>
      <c r="I48">
        <f>AY48*AJ48*(AW48-AX48)/(100*AQ48*(1000-AJ48*AW48))</f>
        <v>0</v>
      </c>
      <c r="J48">
        <f>AY48*AJ48*(AV48-AU48*(1000-AJ48*AX48)/(1000-AJ48*AW48))/(100*AQ48)</f>
        <v>0</v>
      </c>
      <c r="K48">
        <f>AU48 - IF(AJ48&gt;1, J48*AQ48*100.0/(AL48*BG48), 0)</f>
        <v>0</v>
      </c>
      <c r="L48">
        <f>((R48-I48/2)*K48-J48)/(R48+I48/2)</f>
        <v>0</v>
      </c>
      <c r="M48">
        <f>L48*(AZ48+BA48)/1000.0</f>
        <v>0</v>
      </c>
      <c r="N48">
        <f>(AU48 - IF(AJ48&gt;1, J48*AQ48*100.0/(AL48*BG48), 0))*(AZ48+BA48)/1000.0</f>
        <v>0</v>
      </c>
      <c r="O48">
        <f>2.0/((1/Q48-1/P48)+SIGN(Q48)*SQRT((1/Q48-1/P48)*(1/Q48-1/P48) + 4*AR48/((AR48+1)*(AR48+1))*(2*1/Q48*1/P48-1/P48*1/P48)))</f>
        <v>0</v>
      </c>
      <c r="P48">
        <f>AG48+AF48*AQ48+AE48*AQ48*AQ48</f>
        <v>0</v>
      </c>
      <c r="Q48">
        <f>I48*(1000-(1000*0.61365*exp(17.502*U48/(240.97+U48))/(AZ48+BA48)+AW48)/2)/(1000*0.61365*exp(17.502*U48/(240.97+U48))/(AZ48+BA48)-AW48)</f>
        <v>0</v>
      </c>
      <c r="R48">
        <f>1/((AR48+1)/(O48/1.6)+1/(P48/1.37)) + AR48/((AR48+1)/(O48/1.6) + AR48/(P48/1.37))</f>
        <v>0</v>
      </c>
      <c r="S48">
        <f>(AN48*AP48)</f>
        <v>0</v>
      </c>
      <c r="T48">
        <f>(BB48+(S48+2*0.95*5.67E-8*(((BB48+$B$7)+273)^4-(BB48+273)^4)-44100*I48)/(1.84*29.3*P48+8*0.95*5.67E-8*(BB48+273)^3))</f>
        <v>0</v>
      </c>
      <c r="U48">
        <f>($C$7*BC48+$D$7*BD48+$E$7*T48)</f>
        <v>0</v>
      </c>
      <c r="V48">
        <f>0.61365*exp(17.502*U48/(240.97+U48))</f>
        <v>0</v>
      </c>
      <c r="W48">
        <f>(X48/Y48*100)</f>
        <v>0</v>
      </c>
      <c r="X48">
        <f>AW48*(AZ48+BA48)/1000</f>
        <v>0</v>
      </c>
      <c r="Y48">
        <f>0.61365*exp(17.502*BB48/(240.97+BB48))</f>
        <v>0</v>
      </c>
      <c r="Z48">
        <f>(V48-AW48*(AZ48+BA48)/1000)</f>
        <v>0</v>
      </c>
      <c r="AA48">
        <f>(-I48*44100)</f>
        <v>0</v>
      </c>
      <c r="AB48">
        <f>2*29.3*P48*0.92*(BB48-U48)</f>
        <v>0</v>
      </c>
      <c r="AC48">
        <f>2*0.95*5.67E-8*(((BB48+$B$7)+273)^4-(U48+273)^4)</f>
        <v>0</v>
      </c>
      <c r="AD48">
        <f>S48+AC48+AA48+AB48</f>
        <v>0</v>
      </c>
      <c r="AE48">
        <v>-0.0417708231282842</v>
      </c>
      <c r="AF48">
        <v>0.0468914082865853</v>
      </c>
      <c r="AG48">
        <v>3.4941126274322</v>
      </c>
      <c r="AH48">
        <v>0</v>
      </c>
      <c r="AI48">
        <v>0</v>
      </c>
      <c r="AJ48">
        <f>IF(AH48*$H$13&gt;=AL48,1.0,(AL48/(AL48-AH48*$H$13)))</f>
        <v>0</v>
      </c>
      <c r="AK48">
        <f>(AJ48-1)*100</f>
        <v>0</v>
      </c>
      <c r="AL48">
        <f>MAX(0,($B$13+$C$13*BG48)/(1+$D$13*BG48)*AZ48/(BB48+273)*$E$13)</f>
        <v>0</v>
      </c>
      <c r="AM48">
        <f>$B$11*BH48+$C$11*BI48+$F$11*BJ48</f>
        <v>0</v>
      </c>
      <c r="AN48">
        <f>AM48*AO48</f>
        <v>0</v>
      </c>
      <c r="AO48">
        <f>($B$11*$D$9+$C$11*$D$9+$F$11*((BW48+BO48)/MAX(BW48+BO48+BX48, 0.1)*$I$9+BX48/MAX(BW48+BO48+BX48, 0.1)*$J$9))/($B$11+$C$11+$F$11)</f>
        <v>0</v>
      </c>
      <c r="AP48">
        <f>($B$11*$K$9+$C$11*$K$9+$F$11*((BW48+BO48)/MAX(BW48+BO48+BX48, 0.1)*$P$9+BX48/MAX(BW48+BO48+BX48, 0.1)*$Q$9))/($B$11+$C$11+$F$11)</f>
        <v>0</v>
      </c>
      <c r="AQ48">
        <v>6</v>
      </c>
      <c r="AR48">
        <v>0.5</v>
      </c>
      <c r="AS48" t="s">
        <v>250</v>
      </c>
      <c r="AT48">
        <v>1559929659.66129</v>
      </c>
      <c r="AU48">
        <v>64.2097709677419</v>
      </c>
      <c r="AV48">
        <v>73.2236419354839</v>
      </c>
      <c r="AW48">
        <v>13.9365516129032</v>
      </c>
      <c r="AX48">
        <v>12.9883290322581</v>
      </c>
      <c r="AY48">
        <v>500.023451612903</v>
      </c>
      <c r="AZ48">
        <v>100.699903225806</v>
      </c>
      <c r="BA48">
        <v>0.199998322580645</v>
      </c>
      <c r="BB48">
        <v>19.9818709677419</v>
      </c>
      <c r="BC48">
        <v>20.322935483871</v>
      </c>
      <c r="BD48">
        <v>999.9</v>
      </c>
      <c r="BE48">
        <v>0</v>
      </c>
      <c r="BF48">
        <v>0</v>
      </c>
      <c r="BG48">
        <v>10003.2241935484</v>
      </c>
      <c r="BH48">
        <v>0</v>
      </c>
      <c r="BI48">
        <v>215.11464516129</v>
      </c>
      <c r="BJ48">
        <v>1500.01483870968</v>
      </c>
      <c r="BK48">
        <v>0.973003064516129</v>
      </c>
      <c r="BL48">
        <v>0.0269969258064516</v>
      </c>
      <c r="BM48">
        <v>0</v>
      </c>
      <c r="BN48">
        <v>2.25228064516129</v>
      </c>
      <c r="BO48">
        <v>0</v>
      </c>
      <c r="BP48">
        <v>16259.0709677419</v>
      </c>
      <c r="BQ48">
        <v>13122.1483870968</v>
      </c>
      <c r="BR48">
        <v>37.937</v>
      </c>
      <c r="BS48">
        <v>40.187</v>
      </c>
      <c r="BT48">
        <v>39.375</v>
      </c>
      <c r="BU48">
        <v>38.191064516129</v>
      </c>
      <c r="BV48">
        <v>37.5701290322581</v>
      </c>
      <c r="BW48">
        <v>1459.51967741935</v>
      </c>
      <c r="BX48">
        <v>40.4951612903226</v>
      </c>
      <c r="BY48">
        <v>0</v>
      </c>
      <c r="BZ48">
        <v>1559929694.3</v>
      </c>
      <c r="CA48">
        <v>2.30103846153846</v>
      </c>
      <c r="CB48">
        <v>0.168950419194469</v>
      </c>
      <c r="CC48">
        <v>-2025.62393355408</v>
      </c>
      <c r="CD48">
        <v>16152.1884615385</v>
      </c>
      <c r="CE48">
        <v>15</v>
      </c>
      <c r="CF48">
        <v>1559929575.5</v>
      </c>
      <c r="CG48" t="s">
        <v>251</v>
      </c>
      <c r="CH48">
        <v>12</v>
      </c>
      <c r="CI48">
        <v>2.609</v>
      </c>
      <c r="CJ48">
        <v>0.036</v>
      </c>
      <c r="CK48">
        <v>400</v>
      </c>
      <c r="CL48">
        <v>13</v>
      </c>
      <c r="CM48">
        <v>0.15</v>
      </c>
      <c r="CN48">
        <v>0.08</v>
      </c>
      <c r="CO48">
        <v>-8.63415496341463</v>
      </c>
      <c r="CP48">
        <v>-33.5370012752594</v>
      </c>
      <c r="CQ48">
        <v>3.48951733651241</v>
      </c>
      <c r="CR48">
        <v>0</v>
      </c>
      <c r="CS48">
        <v>2.29931176470588</v>
      </c>
      <c r="CT48">
        <v>0.258461249530593</v>
      </c>
      <c r="CU48">
        <v>0.203796433560992</v>
      </c>
      <c r="CV48">
        <v>1</v>
      </c>
      <c r="CW48">
        <v>0.948496292682927</v>
      </c>
      <c r="CX48">
        <v>-0.0494589825783857</v>
      </c>
      <c r="CY48">
        <v>0.00894944912937187</v>
      </c>
      <c r="CZ48">
        <v>1</v>
      </c>
      <c r="DA48">
        <v>2</v>
      </c>
      <c r="DB48">
        <v>3</v>
      </c>
      <c r="DC48" t="s">
        <v>252</v>
      </c>
      <c r="DD48">
        <v>1.85562</v>
      </c>
      <c r="DE48">
        <v>1.85364</v>
      </c>
      <c r="DF48">
        <v>1.85471</v>
      </c>
      <c r="DG48">
        <v>1.85913</v>
      </c>
      <c r="DH48">
        <v>1.85349</v>
      </c>
      <c r="DI48">
        <v>1.85787</v>
      </c>
      <c r="DJ48">
        <v>1.85501</v>
      </c>
      <c r="DK48">
        <v>1.85371</v>
      </c>
      <c r="DL48" t="s">
        <v>253</v>
      </c>
      <c r="DM48" t="s">
        <v>19</v>
      </c>
      <c r="DN48" t="s">
        <v>19</v>
      </c>
      <c r="DO48" t="s">
        <v>19</v>
      </c>
      <c r="DP48" t="s">
        <v>254</v>
      </c>
      <c r="DQ48" t="s">
        <v>255</v>
      </c>
      <c r="DR48" t="s">
        <v>256</v>
      </c>
      <c r="DS48" t="s">
        <v>256</v>
      </c>
      <c r="DT48" t="s">
        <v>256</v>
      </c>
      <c r="DU48" t="s">
        <v>256</v>
      </c>
      <c r="DV48">
        <v>0</v>
      </c>
      <c r="DW48">
        <v>100</v>
      </c>
      <c r="DX48">
        <v>100</v>
      </c>
      <c r="DY48">
        <v>2.609</v>
      </c>
      <c r="DZ48">
        <v>0.036</v>
      </c>
      <c r="EA48">
        <v>2</v>
      </c>
      <c r="EB48">
        <v>503.72</v>
      </c>
      <c r="EC48">
        <v>545.07</v>
      </c>
      <c r="ED48">
        <v>17.055</v>
      </c>
      <c r="EE48">
        <v>19.0582</v>
      </c>
      <c r="EF48">
        <v>30</v>
      </c>
      <c r="EG48">
        <v>18.8825</v>
      </c>
      <c r="EH48">
        <v>18.8437</v>
      </c>
      <c r="EI48">
        <v>7.22698</v>
      </c>
      <c r="EJ48">
        <v>30.3209</v>
      </c>
      <c r="EK48">
        <v>61.4456</v>
      </c>
      <c r="EL48">
        <v>17.0663</v>
      </c>
      <c r="EM48">
        <v>104.17</v>
      </c>
      <c r="EN48">
        <v>12.9433</v>
      </c>
      <c r="EO48">
        <v>102.299</v>
      </c>
      <c r="EP48">
        <v>102.729</v>
      </c>
    </row>
    <row r="49" spans="1:146">
      <c r="A49">
        <v>33</v>
      </c>
      <c r="B49">
        <v>1559929672</v>
      </c>
      <c r="C49">
        <v>64</v>
      </c>
      <c r="D49" t="s">
        <v>321</v>
      </c>
      <c r="E49" t="s">
        <v>322</v>
      </c>
      <c r="H49">
        <v>1559929661.66129</v>
      </c>
      <c r="I49">
        <f>AY49*AJ49*(AW49-AX49)/(100*AQ49*(1000-AJ49*AW49))</f>
        <v>0</v>
      </c>
      <c r="J49">
        <f>AY49*AJ49*(AV49-AU49*(1000-AJ49*AX49)/(1000-AJ49*AW49))/(100*AQ49)</f>
        <v>0</v>
      </c>
      <c r="K49">
        <f>AU49 - IF(AJ49&gt;1, J49*AQ49*100.0/(AL49*BG49), 0)</f>
        <v>0</v>
      </c>
      <c r="L49">
        <f>((R49-I49/2)*K49-J49)/(R49+I49/2)</f>
        <v>0</v>
      </c>
      <c r="M49">
        <f>L49*(AZ49+BA49)/1000.0</f>
        <v>0</v>
      </c>
      <c r="N49">
        <f>(AU49 - IF(AJ49&gt;1, J49*AQ49*100.0/(AL49*BG49), 0))*(AZ49+BA49)/1000.0</f>
        <v>0</v>
      </c>
      <c r="O49">
        <f>2.0/((1/Q49-1/P49)+SIGN(Q49)*SQRT((1/Q49-1/P49)*(1/Q49-1/P49) + 4*AR49/((AR49+1)*(AR49+1))*(2*1/Q49*1/P49-1/P49*1/P49)))</f>
        <v>0</v>
      </c>
      <c r="P49">
        <f>AG49+AF49*AQ49+AE49*AQ49*AQ49</f>
        <v>0</v>
      </c>
      <c r="Q49">
        <f>I49*(1000-(1000*0.61365*exp(17.502*U49/(240.97+U49))/(AZ49+BA49)+AW49)/2)/(1000*0.61365*exp(17.502*U49/(240.97+U49))/(AZ49+BA49)-AW49)</f>
        <v>0</v>
      </c>
      <c r="R49">
        <f>1/((AR49+1)/(O49/1.6)+1/(P49/1.37)) + AR49/((AR49+1)/(O49/1.6) + AR49/(P49/1.37))</f>
        <v>0</v>
      </c>
      <c r="S49">
        <f>(AN49*AP49)</f>
        <v>0</v>
      </c>
      <c r="T49">
        <f>(BB49+(S49+2*0.95*5.67E-8*(((BB49+$B$7)+273)^4-(BB49+273)^4)-44100*I49)/(1.84*29.3*P49+8*0.95*5.67E-8*(BB49+273)^3))</f>
        <v>0</v>
      </c>
      <c r="U49">
        <f>($C$7*BC49+$D$7*BD49+$E$7*T49)</f>
        <v>0</v>
      </c>
      <c r="V49">
        <f>0.61365*exp(17.502*U49/(240.97+U49))</f>
        <v>0</v>
      </c>
      <c r="W49">
        <f>(X49/Y49*100)</f>
        <v>0</v>
      </c>
      <c r="X49">
        <f>AW49*(AZ49+BA49)/1000</f>
        <v>0</v>
      </c>
      <c r="Y49">
        <f>0.61365*exp(17.502*BB49/(240.97+BB49))</f>
        <v>0</v>
      </c>
      <c r="Z49">
        <f>(V49-AW49*(AZ49+BA49)/1000)</f>
        <v>0</v>
      </c>
      <c r="AA49">
        <f>(-I49*44100)</f>
        <v>0</v>
      </c>
      <c r="AB49">
        <f>2*29.3*P49*0.92*(BB49-U49)</f>
        <v>0</v>
      </c>
      <c r="AC49">
        <f>2*0.95*5.67E-8*(((BB49+$B$7)+273)^4-(U49+273)^4)</f>
        <v>0</v>
      </c>
      <c r="AD49">
        <f>S49+AC49+AA49+AB49</f>
        <v>0</v>
      </c>
      <c r="AE49">
        <v>-0.0417826094798258</v>
      </c>
      <c r="AF49">
        <v>0.0469046394987318</v>
      </c>
      <c r="AG49">
        <v>3.49489147896303</v>
      </c>
      <c r="AH49">
        <v>0</v>
      </c>
      <c r="AI49">
        <v>0</v>
      </c>
      <c r="AJ49">
        <f>IF(AH49*$H$13&gt;=AL49,1.0,(AL49/(AL49-AH49*$H$13)))</f>
        <v>0</v>
      </c>
      <c r="AK49">
        <f>(AJ49-1)*100</f>
        <v>0</v>
      </c>
      <c r="AL49">
        <f>MAX(0,($B$13+$C$13*BG49)/(1+$D$13*BG49)*AZ49/(BB49+273)*$E$13)</f>
        <v>0</v>
      </c>
      <c r="AM49">
        <f>$B$11*BH49+$C$11*BI49+$F$11*BJ49</f>
        <v>0</v>
      </c>
      <c r="AN49">
        <f>AM49*AO49</f>
        <v>0</v>
      </c>
      <c r="AO49">
        <f>($B$11*$D$9+$C$11*$D$9+$F$11*((BW49+BO49)/MAX(BW49+BO49+BX49, 0.1)*$I$9+BX49/MAX(BW49+BO49+BX49, 0.1)*$J$9))/($B$11+$C$11+$F$11)</f>
        <v>0</v>
      </c>
      <c r="AP49">
        <f>($B$11*$K$9+$C$11*$K$9+$F$11*((BW49+BO49)/MAX(BW49+BO49+BX49, 0.1)*$P$9+BX49/MAX(BW49+BO49+BX49, 0.1)*$Q$9))/($B$11+$C$11+$F$11)</f>
        <v>0</v>
      </c>
      <c r="AQ49">
        <v>6</v>
      </c>
      <c r="AR49">
        <v>0.5</v>
      </c>
      <c r="AS49" t="s">
        <v>250</v>
      </c>
      <c r="AT49">
        <v>1559929661.66129</v>
      </c>
      <c r="AU49">
        <v>66.5120258064516</v>
      </c>
      <c r="AV49">
        <v>76.5550709677419</v>
      </c>
      <c r="AW49">
        <v>13.9345129032258</v>
      </c>
      <c r="AX49">
        <v>12.9871580645161</v>
      </c>
      <c r="AY49">
        <v>500.019451612903</v>
      </c>
      <c r="AZ49">
        <v>100.699903225806</v>
      </c>
      <c r="BA49">
        <v>0.199991096774194</v>
      </c>
      <c r="BB49">
        <v>19.9821387096774</v>
      </c>
      <c r="BC49">
        <v>20.3220612903226</v>
      </c>
      <c r="BD49">
        <v>999.9</v>
      </c>
      <c r="BE49">
        <v>0</v>
      </c>
      <c r="BF49">
        <v>0</v>
      </c>
      <c r="BG49">
        <v>10006.0467741935</v>
      </c>
      <c r="BH49">
        <v>0</v>
      </c>
      <c r="BI49">
        <v>213.542258064516</v>
      </c>
      <c r="BJ49">
        <v>1500.01451612903</v>
      </c>
      <c r="BK49">
        <v>0.973003193548387</v>
      </c>
      <c r="BL49">
        <v>0.0269967774193548</v>
      </c>
      <c r="BM49">
        <v>0</v>
      </c>
      <c r="BN49">
        <v>2.28695483870968</v>
      </c>
      <c r="BO49">
        <v>0</v>
      </c>
      <c r="BP49">
        <v>16185.2</v>
      </c>
      <c r="BQ49">
        <v>13122.1451612903</v>
      </c>
      <c r="BR49">
        <v>37.937</v>
      </c>
      <c r="BS49">
        <v>40.185</v>
      </c>
      <c r="BT49">
        <v>39.375</v>
      </c>
      <c r="BU49">
        <v>38.187</v>
      </c>
      <c r="BV49">
        <v>37.5680967741935</v>
      </c>
      <c r="BW49">
        <v>1459.52032258064</v>
      </c>
      <c r="BX49">
        <v>40.4941935483871</v>
      </c>
      <c r="BY49">
        <v>0</v>
      </c>
      <c r="BZ49">
        <v>1559929696.7</v>
      </c>
      <c r="CA49">
        <v>2.34181923076923</v>
      </c>
      <c r="CB49">
        <v>0.223326487110792</v>
      </c>
      <c r="CC49">
        <v>-1816.72820699205</v>
      </c>
      <c r="CD49">
        <v>16072.5346153846</v>
      </c>
      <c r="CE49">
        <v>15</v>
      </c>
      <c r="CF49">
        <v>1559929575.5</v>
      </c>
      <c r="CG49" t="s">
        <v>251</v>
      </c>
      <c r="CH49">
        <v>12</v>
      </c>
      <c r="CI49">
        <v>2.609</v>
      </c>
      <c r="CJ49">
        <v>0.036</v>
      </c>
      <c r="CK49">
        <v>400</v>
      </c>
      <c r="CL49">
        <v>13</v>
      </c>
      <c r="CM49">
        <v>0.15</v>
      </c>
      <c r="CN49">
        <v>0.08</v>
      </c>
      <c r="CO49">
        <v>-9.74926146341464</v>
      </c>
      <c r="CP49">
        <v>-25.9144710104553</v>
      </c>
      <c r="CQ49">
        <v>2.68114426873918</v>
      </c>
      <c r="CR49">
        <v>0</v>
      </c>
      <c r="CS49">
        <v>2.30679411764706</v>
      </c>
      <c r="CT49">
        <v>0.585568856980919</v>
      </c>
      <c r="CU49">
        <v>0.218693481359018</v>
      </c>
      <c r="CV49">
        <v>1</v>
      </c>
      <c r="CW49">
        <v>0.947526024390244</v>
      </c>
      <c r="CX49">
        <v>-0.00899404181185761</v>
      </c>
      <c r="CY49">
        <v>0.00756292850908638</v>
      </c>
      <c r="CZ49">
        <v>1</v>
      </c>
      <c r="DA49">
        <v>2</v>
      </c>
      <c r="DB49">
        <v>3</v>
      </c>
      <c r="DC49" t="s">
        <v>252</v>
      </c>
      <c r="DD49">
        <v>1.85562</v>
      </c>
      <c r="DE49">
        <v>1.85364</v>
      </c>
      <c r="DF49">
        <v>1.85471</v>
      </c>
      <c r="DG49">
        <v>1.85913</v>
      </c>
      <c r="DH49">
        <v>1.85349</v>
      </c>
      <c r="DI49">
        <v>1.85786</v>
      </c>
      <c r="DJ49">
        <v>1.85501</v>
      </c>
      <c r="DK49">
        <v>1.8537</v>
      </c>
      <c r="DL49" t="s">
        <v>253</v>
      </c>
      <c r="DM49" t="s">
        <v>19</v>
      </c>
      <c r="DN49" t="s">
        <v>19</v>
      </c>
      <c r="DO49" t="s">
        <v>19</v>
      </c>
      <c r="DP49" t="s">
        <v>254</v>
      </c>
      <c r="DQ49" t="s">
        <v>255</v>
      </c>
      <c r="DR49" t="s">
        <v>256</v>
      </c>
      <c r="DS49" t="s">
        <v>256</v>
      </c>
      <c r="DT49" t="s">
        <v>256</v>
      </c>
      <c r="DU49" t="s">
        <v>256</v>
      </c>
      <c r="DV49">
        <v>0</v>
      </c>
      <c r="DW49">
        <v>100</v>
      </c>
      <c r="DX49">
        <v>100</v>
      </c>
      <c r="DY49">
        <v>2.609</v>
      </c>
      <c r="DZ49">
        <v>0.036</v>
      </c>
      <c r="EA49">
        <v>2</v>
      </c>
      <c r="EB49">
        <v>503.803</v>
      </c>
      <c r="EC49">
        <v>544.935</v>
      </c>
      <c r="ED49">
        <v>17.0602</v>
      </c>
      <c r="EE49">
        <v>19.0582</v>
      </c>
      <c r="EF49">
        <v>30.0001</v>
      </c>
      <c r="EG49">
        <v>18.8833</v>
      </c>
      <c r="EH49">
        <v>18.8441</v>
      </c>
      <c r="EI49">
        <v>7.34558</v>
      </c>
      <c r="EJ49">
        <v>30.3209</v>
      </c>
      <c r="EK49">
        <v>61.4456</v>
      </c>
      <c r="EL49">
        <v>17.0663</v>
      </c>
      <c r="EM49">
        <v>104.17</v>
      </c>
      <c r="EN49">
        <v>12.9433</v>
      </c>
      <c r="EO49">
        <v>102.299</v>
      </c>
      <c r="EP49">
        <v>102.729</v>
      </c>
    </row>
    <row r="50" spans="1:146">
      <c r="A50">
        <v>34</v>
      </c>
      <c r="B50">
        <v>1559929674</v>
      </c>
      <c r="C50">
        <v>66</v>
      </c>
      <c r="D50" t="s">
        <v>323</v>
      </c>
      <c r="E50" t="s">
        <v>324</v>
      </c>
      <c r="H50">
        <v>1559929663.66129</v>
      </c>
      <c r="I50">
        <f>AY50*AJ50*(AW50-AX50)/(100*AQ50*(1000-AJ50*AW50))</f>
        <v>0</v>
      </c>
      <c r="J50">
        <f>AY50*AJ50*(AV50-AU50*(1000-AJ50*AX50)/(1000-AJ50*AW50))/(100*AQ50)</f>
        <v>0</v>
      </c>
      <c r="K50">
        <f>AU50 - IF(AJ50&gt;1, J50*AQ50*100.0/(AL50*BG50), 0)</f>
        <v>0</v>
      </c>
      <c r="L50">
        <f>((R50-I50/2)*K50-J50)/(R50+I50/2)</f>
        <v>0</v>
      </c>
      <c r="M50">
        <f>L50*(AZ50+BA50)/1000.0</f>
        <v>0</v>
      </c>
      <c r="N50">
        <f>(AU50 - IF(AJ50&gt;1, J50*AQ50*100.0/(AL50*BG50), 0))*(AZ50+BA50)/1000.0</f>
        <v>0</v>
      </c>
      <c r="O50">
        <f>2.0/((1/Q50-1/P50)+SIGN(Q50)*SQRT((1/Q50-1/P50)*(1/Q50-1/P50) + 4*AR50/((AR50+1)*(AR50+1))*(2*1/Q50*1/P50-1/P50*1/P50)))</f>
        <v>0</v>
      </c>
      <c r="P50">
        <f>AG50+AF50*AQ50+AE50*AQ50*AQ50</f>
        <v>0</v>
      </c>
      <c r="Q50">
        <f>I50*(1000-(1000*0.61365*exp(17.502*U50/(240.97+U50))/(AZ50+BA50)+AW50)/2)/(1000*0.61365*exp(17.502*U50/(240.97+U50))/(AZ50+BA50)-AW50)</f>
        <v>0</v>
      </c>
      <c r="R50">
        <f>1/((AR50+1)/(O50/1.6)+1/(P50/1.37)) + AR50/((AR50+1)/(O50/1.6) + AR50/(P50/1.37))</f>
        <v>0</v>
      </c>
      <c r="S50">
        <f>(AN50*AP50)</f>
        <v>0</v>
      </c>
      <c r="T50">
        <f>(BB50+(S50+2*0.95*5.67E-8*(((BB50+$B$7)+273)^4-(BB50+273)^4)-44100*I50)/(1.84*29.3*P50+8*0.95*5.67E-8*(BB50+273)^3))</f>
        <v>0</v>
      </c>
      <c r="U50">
        <f>($C$7*BC50+$D$7*BD50+$E$7*T50)</f>
        <v>0</v>
      </c>
      <c r="V50">
        <f>0.61365*exp(17.502*U50/(240.97+U50))</f>
        <v>0</v>
      </c>
      <c r="W50">
        <f>(X50/Y50*100)</f>
        <v>0</v>
      </c>
      <c r="X50">
        <f>AW50*(AZ50+BA50)/1000</f>
        <v>0</v>
      </c>
      <c r="Y50">
        <f>0.61365*exp(17.502*BB50/(240.97+BB50))</f>
        <v>0</v>
      </c>
      <c r="Z50">
        <f>(V50-AW50*(AZ50+BA50)/1000)</f>
        <v>0</v>
      </c>
      <c r="AA50">
        <f>(-I50*44100)</f>
        <v>0</v>
      </c>
      <c r="AB50">
        <f>2*29.3*P50*0.92*(BB50-U50)</f>
        <v>0</v>
      </c>
      <c r="AC50">
        <f>2*0.95*5.67E-8*(((BB50+$B$7)+273)^4-(U50+273)^4)</f>
        <v>0</v>
      </c>
      <c r="AD50">
        <f>S50+AC50+AA50+AB50</f>
        <v>0</v>
      </c>
      <c r="AE50">
        <v>-0.041788246220867</v>
      </c>
      <c r="AF50">
        <v>0.0469109672343563</v>
      </c>
      <c r="AG50">
        <v>3.49526393208907</v>
      </c>
      <c r="AH50">
        <v>0</v>
      </c>
      <c r="AI50">
        <v>0</v>
      </c>
      <c r="AJ50">
        <f>IF(AH50*$H$13&gt;=AL50,1.0,(AL50/(AL50-AH50*$H$13)))</f>
        <v>0</v>
      </c>
      <c r="AK50">
        <f>(AJ50-1)*100</f>
        <v>0</v>
      </c>
      <c r="AL50">
        <f>MAX(0,($B$13+$C$13*BG50)/(1+$D$13*BG50)*AZ50/(BB50+273)*$E$13)</f>
        <v>0</v>
      </c>
      <c r="AM50">
        <f>$B$11*BH50+$C$11*BI50+$F$11*BJ50</f>
        <v>0</v>
      </c>
      <c r="AN50">
        <f>AM50*AO50</f>
        <v>0</v>
      </c>
      <c r="AO50">
        <f>($B$11*$D$9+$C$11*$D$9+$F$11*((BW50+BO50)/MAX(BW50+BO50+BX50, 0.1)*$I$9+BX50/MAX(BW50+BO50+BX50, 0.1)*$J$9))/($B$11+$C$11+$F$11)</f>
        <v>0</v>
      </c>
      <c r="AP50">
        <f>($B$11*$K$9+$C$11*$K$9+$F$11*((BW50+BO50)/MAX(BW50+BO50+BX50, 0.1)*$P$9+BX50/MAX(BW50+BO50+BX50, 0.1)*$Q$9))/($B$11+$C$11+$F$11)</f>
        <v>0</v>
      </c>
      <c r="AQ50">
        <v>6</v>
      </c>
      <c r="AR50">
        <v>0.5</v>
      </c>
      <c r="AS50" t="s">
        <v>250</v>
      </c>
      <c r="AT50">
        <v>1559929663.66129</v>
      </c>
      <c r="AU50">
        <v>69.0459129032258</v>
      </c>
      <c r="AV50">
        <v>79.8775225806452</v>
      </c>
      <c r="AW50">
        <v>13.9326419354839</v>
      </c>
      <c r="AX50">
        <v>12.9857903225806</v>
      </c>
      <c r="AY50">
        <v>500.019096774193</v>
      </c>
      <c r="AZ50">
        <v>100.700096774193</v>
      </c>
      <c r="BA50">
        <v>0.199989548387097</v>
      </c>
      <c r="BB50">
        <v>19.9833483870968</v>
      </c>
      <c r="BC50">
        <v>20.3214387096774</v>
      </c>
      <c r="BD50">
        <v>999.9</v>
      </c>
      <c r="BE50">
        <v>0</v>
      </c>
      <c r="BF50">
        <v>0</v>
      </c>
      <c r="BG50">
        <v>10007.3774193548</v>
      </c>
      <c r="BH50">
        <v>0</v>
      </c>
      <c r="BI50">
        <v>210.691064516129</v>
      </c>
      <c r="BJ50">
        <v>1500.00548387097</v>
      </c>
      <c r="BK50">
        <v>0.973003322580645</v>
      </c>
      <c r="BL50">
        <v>0.0269966290322581</v>
      </c>
      <c r="BM50">
        <v>0</v>
      </c>
      <c r="BN50">
        <v>2.29606129032258</v>
      </c>
      <c r="BO50">
        <v>0</v>
      </c>
      <c r="BP50">
        <v>16116.9548387097</v>
      </c>
      <c r="BQ50">
        <v>13122.0677419355</v>
      </c>
      <c r="BR50">
        <v>37.937</v>
      </c>
      <c r="BS50">
        <v>40.185</v>
      </c>
      <c r="BT50">
        <v>39.375</v>
      </c>
      <c r="BU50">
        <v>38.187</v>
      </c>
      <c r="BV50">
        <v>37.566064516129</v>
      </c>
      <c r="BW50">
        <v>1459.51225806452</v>
      </c>
      <c r="BX50">
        <v>40.4932258064516</v>
      </c>
      <c r="BY50">
        <v>0</v>
      </c>
      <c r="BZ50">
        <v>1559929698.5</v>
      </c>
      <c r="CA50">
        <v>2.35316923076923</v>
      </c>
      <c r="CB50">
        <v>-0.124663255387974</v>
      </c>
      <c r="CC50">
        <v>-1683.51452901546</v>
      </c>
      <c r="CD50">
        <v>16017.9769230769</v>
      </c>
      <c r="CE50">
        <v>15</v>
      </c>
      <c r="CF50">
        <v>1559929575.5</v>
      </c>
      <c r="CG50" t="s">
        <v>251</v>
      </c>
      <c r="CH50">
        <v>12</v>
      </c>
      <c r="CI50">
        <v>2.609</v>
      </c>
      <c r="CJ50">
        <v>0.036</v>
      </c>
      <c r="CK50">
        <v>400</v>
      </c>
      <c r="CL50">
        <v>13</v>
      </c>
      <c r="CM50">
        <v>0.15</v>
      </c>
      <c r="CN50">
        <v>0.08</v>
      </c>
      <c r="CO50">
        <v>-10.6028265853659</v>
      </c>
      <c r="CP50">
        <v>-20.2907839024359</v>
      </c>
      <c r="CQ50">
        <v>2.08955634154613</v>
      </c>
      <c r="CR50">
        <v>0</v>
      </c>
      <c r="CS50">
        <v>2.32513235294118</v>
      </c>
      <c r="CT50">
        <v>0.322303422768246</v>
      </c>
      <c r="CU50">
        <v>0.20031205173662</v>
      </c>
      <c r="CV50">
        <v>1</v>
      </c>
      <c r="CW50">
        <v>0.946914756097561</v>
      </c>
      <c r="CX50">
        <v>0.0252934912892019</v>
      </c>
      <c r="CY50">
        <v>0.00668640416608351</v>
      </c>
      <c r="CZ50">
        <v>1</v>
      </c>
      <c r="DA50">
        <v>2</v>
      </c>
      <c r="DB50">
        <v>3</v>
      </c>
      <c r="DC50" t="s">
        <v>252</v>
      </c>
      <c r="DD50">
        <v>1.85562</v>
      </c>
      <c r="DE50">
        <v>1.85364</v>
      </c>
      <c r="DF50">
        <v>1.85471</v>
      </c>
      <c r="DG50">
        <v>1.85913</v>
      </c>
      <c r="DH50">
        <v>1.85349</v>
      </c>
      <c r="DI50">
        <v>1.85787</v>
      </c>
      <c r="DJ50">
        <v>1.85501</v>
      </c>
      <c r="DK50">
        <v>1.8537</v>
      </c>
      <c r="DL50" t="s">
        <v>253</v>
      </c>
      <c r="DM50" t="s">
        <v>19</v>
      </c>
      <c r="DN50" t="s">
        <v>19</v>
      </c>
      <c r="DO50" t="s">
        <v>19</v>
      </c>
      <c r="DP50" t="s">
        <v>254</v>
      </c>
      <c r="DQ50" t="s">
        <v>255</v>
      </c>
      <c r="DR50" t="s">
        <v>256</v>
      </c>
      <c r="DS50" t="s">
        <v>256</v>
      </c>
      <c r="DT50" t="s">
        <v>256</v>
      </c>
      <c r="DU50" t="s">
        <v>256</v>
      </c>
      <c r="DV50">
        <v>0</v>
      </c>
      <c r="DW50">
        <v>100</v>
      </c>
      <c r="DX50">
        <v>100</v>
      </c>
      <c r="DY50">
        <v>2.609</v>
      </c>
      <c r="DZ50">
        <v>0.036</v>
      </c>
      <c r="EA50">
        <v>2</v>
      </c>
      <c r="EB50">
        <v>503.643</v>
      </c>
      <c r="EC50">
        <v>545.084</v>
      </c>
      <c r="ED50">
        <v>17.0658</v>
      </c>
      <c r="EE50">
        <v>19.0582</v>
      </c>
      <c r="EF50">
        <v>30.0001</v>
      </c>
      <c r="EG50">
        <v>18.8839</v>
      </c>
      <c r="EH50">
        <v>18.8449</v>
      </c>
      <c r="EI50">
        <v>7.50685</v>
      </c>
      <c r="EJ50">
        <v>30.3209</v>
      </c>
      <c r="EK50">
        <v>61.4456</v>
      </c>
      <c r="EL50">
        <v>17.0709</v>
      </c>
      <c r="EM50">
        <v>109.17</v>
      </c>
      <c r="EN50">
        <v>12.9433</v>
      </c>
      <c r="EO50">
        <v>102.3</v>
      </c>
      <c r="EP50">
        <v>102.73</v>
      </c>
    </row>
    <row r="51" spans="1:146">
      <c r="A51">
        <v>35</v>
      </c>
      <c r="B51">
        <v>1559929676</v>
      </c>
      <c r="C51">
        <v>68</v>
      </c>
      <c r="D51" t="s">
        <v>325</v>
      </c>
      <c r="E51" t="s">
        <v>326</v>
      </c>
      <c r="H51">
        <v>1559929665.66129</v>
      </c>
      <c r="I51">
        <f>AY51*AJ51*(AW51-AX51)/(100*AQ51*(1000-AJ51*AW51))</f>
        <v>0</v>
      </c>
      <c r="J51">
        <f>AY51*AJ51*(AV51-AU51*(1000-AJ51*AX51)/(1000-AJ51*AW51))/(100*AQ51)</f>
        <v>0</v>
      </c>
      <c r="K51">
        <f>AU51 - IF(AJ51&gt;1, J51*AQ51*100.0/(AL51*BG51), 0)</f>
        <v>0</v>
      </c>
      <c r="L51">
        <f>((R51-I51/2)*K51-J51)/(R51+I51/2)</f>
        <v>0</v>
      </c>
      <c r="M51">
        <f>L51*(AZ51+BA51)/1000.0</f>
        <v>0</v>
      </c>
      <c r="N51">
        <f>(AU51 - IF(AJ51&gt;1, J51*AQ51*100.0/(AL51*BG51), 0))*(AZ51+BA51)/1000.0</f>
        <v>0</v>
      </c>
      <c r="O51">
        <f>2.0/((1/Q51-1/P51)+SIGN(Q51)*SQRT((1/Q51-1/P51)*(1/Q51-1/P51) + 4*AR51/((AR51+1)*(AR51+1))*(2*1/Q51*1/P51-1/P51*1/P51)))</f>
        <v>0</v>
      </c>
      <c r="P51">
        <f>AG51+AF51*AQ51+AE51*AQ51*AQ51</f>
        <v>0</v>
      </c>
      <c r="Q51">
        <f>I51*(1000-(1000*0.61365*exp(17.502*U51/(240.97+U51))/(AZ51+BA51)+AW51)/2)/(1000*0.61365*exp(17.502*U51/(240.97+U51))/(AZ51+BA51)-AW51)</f>
        <v>0</v>
      </c>
      <c r="R51">
        <f>1/((AR51+1)/(O51/1.6)+1/(P51/1.37)) + AR51/((AR51+1)/(O51/1.6) + AR51/(P51/1.37))</f>
        <v>0</v>
      </c>
      <c r="S51">
        <f>(AN51*AP51)</f>
        <v>0</v>
      </c>
      <c r="T51">
        <f>(BB51+(S51+2*0.95*5.67E-8*(((BB51+$B$7)+273)^4-(BB51+273)^4)-44100*I51)/(1.84*29.3*P51+8*0.95*5.67E-8*(BB51+273)^3))</f>
        <v>0</v>
      </c>
      <c r="U51">
        <f>($C$7*BC51+$D$7*BD51+$E$7*T51)</f>
        <v>0</v>
      </c>
      <c r="V51">
        <f>0.61365*exp(17.502*U51/(240.97+U51))</f>
        <v>0</v>
      </c>
      <c r="W51">
        <f>(X51/Y51*100)</f>
        <v>0</v>
      </c>
      <c r="X51">
        <f>AW51*(AZ51+BA51)/1000</f>
        <v>0</v>
      </c>
      <c r="Y51">
        <f>0.61365*exp(17.502*BB51/(240.97+BB51))</f>
        <v>0</v>
      </c>
      <c r="Z51">
        <f>(V51-AW51*(AZ51+BA51)/1000)</f>
        <v>0</v>
      </c>
      <c r="AA51">
        <f>(-I51*44100)</f>
        <v>0</v>
      </c>
      <c r="AB51">
        <f>2*29.3*P51*0.92*(BB51-U51)</f>
        <v>0</v>
      </c>
      <c r="AC51">
        <f>2*0.95*5.67E-8*(((BB51+$B$7)+273)^4-(U51+273)^4)</f>
        <v>0</v>
      </c>
      <c r="AD51">
        <f>S51+AC51+AA51+AB51</f>
        <v>0</v>
      </c>
      <c r="AE51">
        <v>-0.0417952097947985</v>
      </c>
      <c r="AF51">
        <v>0.0469187844561369</v>
      </c>
      <c r="AG51">
        <v>3.49572403265815</v>
      </c>
      <c r="AH51">
        <v>0</v>
      </c>
      <c r="AI51">
        <v>0</v>
      </c>
      <c r="AJ51">
        <f>IF(AH51*$H$13&gt;=AL51,1.0,(AL51/(AL51-AH51*$H$13)))</f>
        <v>0</v>
      </c>
      <c r="AK51">
        <f>(AJ51-1)*100</f>
        <v>0</v>
      </c>
      <c r="AL51">
        <f>MAX(0,($B$13+$C$13*BG51)/(1+$D$13*BG51)*AZ51/(BB51+273)*$E$13)</f>
        <v>0</v>
      </c>
      <c r="AM51">
        <f>$B$11*BH51+$C$11*BI51+$F$11*BJ51</f>
        <v>0</v>
      </c>
      <c r="AN51">
        <f>AM51*AO51</f>
        <v>0</v>
      </c>
      <c r="AO51">
        <f>($B$11*$D$9+$C$11*$D$9+$F$11*((BW51+BO51)/MAX(BW51+BO51+BX51, 0.1)*$I$9+BX51/MAX(BW51+BO51+BX51, 0.1)*$J$9))/($B$11+$C$11+$F$11)</f>
        <v>0</v>
      </c>
      <c r="AP51">
        <f>($B$11*$K$9+$C$11*$K$9+$F$11*((BW51+BO51)/MAX(BW51+BO51+BX51, 0.1)*$P$9+BX51/MAX(BW51+BO51+BX51, 0.1)*$Q$9))/($B$11+$C$11+$F$11)</f>
        <v>0</v>
      </c>
      <c r="AQ51">
        <v>6</v>
      </c>
      <c r="AR51">
        <v>0.5</v>
      </c>
      <c r="AS51" t="s">
        <v>250</v>
      </c>
      <c r="AT51">
        <v>1559929665.66129</v>
      </c>
      <c r="AU51">
        <v>71.7488516129032</v>
      </c>
      <c r="AV51">
        <v>83.1934548387097</v>
      </c>
      <c r="AW51">
        <v>13.9310032258065</v>
      </c>
      <c r="AX51">
        <v>12.9841258064516</v>
      </c>
      <c r="AY51">
        <v>500.021322580645</v>
      </c>
      <c r="AZ51">
        <v>100.700290322581</v>
      </c>
      <c r="BA51">
        <v>0.199979258064516</v>
      </c>
      <c r="BB51">
        <v>19.9851580645161</v>
      </c>
      <c r="BC51">
        <v>20.3215032258065</v>
      </c>
      <c r="BD51">
        <v>999.9</v>
      </c>
      <c r="BE51">
        <v>0</v>
      </c>
      <c r="BF51">
        <v>0</v>
      </c>
      <c r="BG51">
        <v>10009.0258064516</v>
      </c>
      <c r="BH51">
        <v>0</v>
      </c>
      <c r="BI51">
        <v>207.09335483871</v>
      </c>
      <c r="BJ51">
        <v>1500.0135483871</v>
      </c>
      <c r="BK51">
        <v>0.97300370967742</v>
      </c>
      <c r="BL51">
        <v>0.0269961838709677</v>
      </c>
      <c r="BM51">
        <v>0</v>
      </c>
      <c r="BN51">
        <v>2.28823870967742</v>
      </c>
      <c r="BO51">
        <v>0</v>
      </c>
      <c r="BP51">
        <v>16053.9096774194</v>
      </c>
      <c r="BQ51">
        <v>13122.1419354839</v>
      </c>
      <c r="BR51">
        <v>37.937</v>
      </c>
      <c r="BS51">
        <v>40.183</v>
      </c>
      <c r="BT51">
        <v>39.375</v>
      </c>
      <c r="BU51">
        <v>38.187</v>
      </c>
      <c r="BV51">
        <v>37.5640322580645</v>
      </c>
      <c r="BW51">
        <v>1459.52129032258</v>
      </c>
      <c r="BX51">
        <v>40.4922580645161</v>
      </c>
      <c r="BY51">
        <v>0</v>
      </c>
      <c r="BZ51">
        <v>1559929700.3</v>
      </c>
      <c r="CA51">
        <v>2.34468076923077</v>
      </c>
      <c r="CB51">
        <v>-0.812639326049882</v>
      </c>
      <c r="CC51">
        <v>-1596.70427537739</v>
      </c>
      <c r="CD51">
        <v>15969.2461538462</v>
      </c>
      <c r="CE51">
        <v>15</v>
      </c>
      <c r="CF51">
        <v>1559929575.5</v>
      </c>
      <c r="CG51" t="s">
        <v>251</v>
      </c>
      <c r="CH51">
        <v>12</v>
      </c>
      <c r="CI51">
        <v>2.609</v>
      </c>
      <c r="CJ51">
        <v>0.036</v>
      </c>
      <c r="CK51">
        <v>400</v>
      </c>
      <c r="CL51">
        <v>13</v>
      </c>
      <c r="CM51">
        <v>0.15</v>
      </c>
      <c r="CN51">
        <v>0.08</v>
      </c>
      <c r="CO51">
        <v>-11.2677670731707</v>
      </c>
      <c r="CP51">
        <v>-16.0863420209067</v>
      </c>
      <c r="CQ51">
        <v>1.6521001002999</v>
      </c>
      <c r="CR51">
        <v>0</v>
      </c>
      <c r="CS51">
        <v>2.31978235294118</v>
      </c>
      <c r="CT51">
        <v>-0.159811844246736</v>
      </c>
      <c r="CU51">
        <v>0.191035420908067</v>
      </c>
      <c r="CV51">
        <v>1</v>
      </c>
      <c r="CW51">
        <v>0.946758463414634</v>
      </c>
      <c r="CX51">
        <v>0.0469932125435555</v>
      </c>
      <c r="CY51">
        <v>0.00651041177783358</v>
      </c>
      <c r="CZ51">
        <v>1</v>
      </c>
      <c r="DA51">
        <v>2</v>
      </c>
      <c r="DB51">
        <v>3</v>
      </c>
      <c r="DC51" t="s">
        <v>252</v>
      </c>
      <c r="DD51">
        <v>1.85562</v>
      </c>
      <c r="DE51">
        <v>1.85364</v>
      </c>
      <c r="DF51">
        <v>1.85471</v>
      </c>
      <c r="DG51">
        <v>1.85913</v>
      </c>
      <c r="DH51">
        <v>1.85349</v>
      </c>
      <c r="DI51">
        <v>1.8579</v>
      </c>
      <c r="DJ51">
        <v>1.85501</v>
      </c>
      <c r="DK51">
        <v>1.85369</v>
      </c>
      <c r="DL51" t="s">
        <v>253</v>
      </c>
      <c r="DM51" t="s">
        <v>19</v>
      </c>
      <c r="DN51" t="s">
        <v>19</v>
      </c>
      <c r="DO51" t="s">
        <v>19</v>
      </c>
      <c r="DP51" t="s">
        <v>254</v>
      </c>
      <c r="DQ51" t="s">
        <v>255</v>
      </c>
      <c r="DR51" t="s">
        <v>256</v>
      </c>
      <c r="DS51" t="s">
        <v>256</v>
      </c>
      <c r="DT51" t="s">
        <v>256</v>
      </c>
      <c r="DU51" t="s">
        <v>256</v>
      </c>
      <c r="DV51">
        <v>0</v>
      </c>
      <c r="DW51">
        <v>100</v>
      </c>
      <c r="DX51">
        <v>100</v>
      </c>
      <c r="DY51">
        <v>2.609</v>
      </c>
      <c r="DZ51">
        <v>0.036</v>
      </c>
      <c r="EA51">
        <v>2</v>
      </c>
      <c r="EB51">
        <v>503.706</v>
      </c>
      <c r="EC51">
        <v>545.059</v>
      </c>
      <c r="ED51">
        <v>17.0695</v>
      </c>
      <c r="EE51">
        <v>19.0582</v>
      </c>
      <c r="EF51">
        <v>30.0002</v>
      </c>
      <c r="EG51">
        <v>18.8841</v>
      </c>
      <c r="EH51">
        <v>18.8457</v>
      </c>
      <c r="EI51">
        <v>7.65753</v>
      </c>
      <c r="EJ51">
        <v>30.3209</v>
      </c>
      <c r="EK51">
        <v>61.4456</v>
      </c>
      <c r="EL51">
        <v>17.0709</v>
      </c>
      <c r="EM51">
        <v>114.17</v>
      </c>
      <c r="EN51">
        <v>12.9433</v>
      </c>
      <c r="EO51">
        <v>102.301</v>
      </c>
      <c r="EP51">
        <v>102.73</v>
      </c>
    </row>
    <row r="52" spans="1:146">
      <c r="A52">
        <v>36</v>
      </c>
      <c r="B52">
        <v>1559929678</v>
      </c>
      <c r="C52">
        <v>70</v>
      </c>
      <c r="D52" t="s">
        <v>327</v>
      </c>
      <c r="E52" t="s">
        <v>328</v>
      </c>
      <c r="H52">
        <v>1559929667.66129</v>
      </c>
      <c r="I52">
        <f>AY52*AJ52*(AW52-AX52)/(100*AQ52*(1000-AJ52*AW52))</f>
        <v>0</v>
      </c>
      <c r="J52">
        <f>AY52*AJ52*(AV52-AU52*(1000-AJ52*AX52)/(1000-AJ52*AW52))/(100*AQ52)</f>
        <v>0</v>
      </c>
      <c r="K52">
        <f>AU52 - IF(AJ52&gt;1, J52*AQ52*100.0/(AL52*BG52), 0)</f>
        <v>0</v>
      </c>
      <c r="L52">
        <f>((R52-I52/2)*K52-J52)/(R52+I52/2)</f>
        <v>0</v>
      </c>
      <c r="M52">
        <f>L52*(AZ52+BA52)/1000.0</f>
        <v>0</v>
      </c>
      <c r="N52">
        <f>(AU52 - IF(AJ52&gt;1, J52*AQ52*100.0/(AL52*BG52), 0))*(AZ52+BA52)/1000.0</f>
        <v>0</v>
      </c>
      <c r="O52">
        <f>2.0/((1/Q52-1/P52)+SIGN(Q52)*SQRT((1/Q52-1/P52)*(1/Q52-1/P52) + 4*AR52/((AR52+1)*(AR52+1))*(2*1/Q52*1/P52-1/P52*1/P52)))</f>
        <v>0</v>
      </c>
      <c r="P52">
        <f>AG52+AF52*AQ52+AE52*AQ52*AQ52</f>
        <v>0</v>
      </c>
      <c r="Q52">
        <f>I52*(1000-(1000*0.61365*exp(17.502*U52/(240.97+U52))/(AZ52+BA52)+AW52)/2)/(1000*0.61365*exp(17.502*U52/(240.97+U52))/(AZ52+BA52)-AW52)</f>
        <v>0</v>
      </c>
      <c r="R52">
        <f>1/((AR52+1)/(O52/1.6)+1/(P52/1.37)) + AR52/((AR52+1)/(O52/1.6) + AR52/(P52/1.37))</f>
        <v>0</v>
      </c>
      <c r="S52">
        <f>(AN52*AP52)</f>
        <v>0</v>
      </c>
      <c r="T52">
        <f>(BB52+(S52+2*0.95*5.67E-8*(((BB52+$B$7)+273)^4-(BB52+273)^4)-44100*I52)/(1.84*29.3*P52+8*0.95*5.67E-8*(BB52+273)^3))</f>
        <v>0</v>
      </c>
      <c r="U52">
        <f>($C$7*BC52+$D$7*BD52+$E$7*T52)</f>
        <v>0</v>
      </c>
      <c r="V52">
        <f>0.61365*exp(17.502*U52/(240.97+U52))</f>
        <v>0</v>
      </c>
      <c r="W52">
        <f>(X52/Y52*100)</f>
        <v>0</v>
      </c>
      <c r="X52">
        <f>AW52*(AZ52+BA52)/1000</f>
        <v>0</v>
      </c>
      <c r="Y52">
        <f>0.61365*exp(17.502*BB52/(240.97+BB52))</f>
        <v>0</v>
      </c>
      <c r="Z52">
        <f>(V52-AW52*(AZ52+BA52)/1000)</f>
        <v>0</v>
      </c>
      <c r="AA52">
        <f>(-I52*44100)</f>
        <v>0</v>
      </c>
      <c r="AB52">
        <f>2*29.3*P52*0.92*(BB52-U52)</f>
        <v>0</v>
      </c>
      <c r="AC52">
        <f>2*0.95*5.67E-8*(((BB52+$B$7)+273)^4-(U52+273)^4)</f>
        <v>0</v>
      </c>
      <c r="AD52">
        <f>S52+AC52+AA52+AB52</f>
        <v>0</v>
      </c>
      <c r="AE52">
        <v>-0.0418191662664607</v>
      </c>
      <c r="AF52">
        <v>0.04694567769428</v>
      </c>
      <c r="AG52">
        <v>3.49730669068834</v>
      </c>
      <c r="AH52">
        <v>0</v>
      </c>
      <c r="AI52">
        <v>0</v>
      </c>
      <c r="AJ52">
        <f>IF(AH52*$H$13&gt;=AL52,1.0,(AL52/(AL52-AH52*$H$13)))</f>
        <v>0</v>
      </c>
      <c r="AK52">
        <f>(AJ52-1)*100</f>
        <v>0</v>
      </c>
      <c r="AL52">
        <f>MAX(0,($B$13+$C$13*BG52)/(1+$D$13*BG52)*AZ52/(BB52+273)*$E$13)</f>
        <v>0</v>
      </c>
      <c r="AM52">
        <f>$B$11*BH52+$C$11*BI52+$F$11*BJ52</f>
        <v>0</v>
      </c>
      <c r="AN52">
        <f>AM52*AO52</f>
        <v>0</v>
      </c>
      <c r="AO52">
        <f>($B$11*$D$9+$C$11*$D$9+$F$11*((BW52+BO52)/MAX(BW52+BO52+BX52, 0.1)*$I$9+BX52/MAX(BW52+BO52+BX52, 0.1)*$J$9))/($B$11+$C$11+$F$11)</f>
        <v>0</v>
      </c>
      <c r="AP52">
        <f>($B$11*$K$9+$C$11*$K$9+$F$11*((BW52+BO52)/MAX(BW52+BO52+BX52, 0.1)*$P$9+BX52/MAX(BW52+BO52+BX52, 0.1)*$Q$9))/($B$11+$C$11+$F$11)</f>
        <v>0</v>
      </c>
      <c r="AQ52">
        <v>6</v>
      </c>
      <c r="AR52">
        <v>0.5</v>
      </c>
      <c r="AS52" t="s">
        <v>250</v>
      </c>
      <c r="AT52">
        <v>1559929667.66129</v>
      </c>
      <c r="AU52">
        <v>74.5770677419355</v>
      </c>
      <c r="AV52">
        <v>86.5152129032258</v>
      </c>
      <c r="AW52">
        <v>13.9296870967742</v>
      </c>
      <c r="AX52">
        <v>12.9821032258064</v>
      </c>
      <c r="AY52">
        <v>500.018967741935</v>
      </c>
      <c r="AZ52">
        <v>100.700387096774</v>
      </c>
      <c r="BA52">
        <v>0.199949161290323</v>
      </c>
      <c r="BB52">
        <v>19.9875064516129</v>
      </c>
      <c r="BC52">
        <v>20.321564516129</v>
      </c>
      <c r="BD52">
        <v>999.9</v>
      </c>
      <c r="BE52">
        <v>0</v>
      </c>
      <c r="BF52">
        <v>0</v>
      </c>
      <c r="BG52">
        <v>10014.7532258065</v>
      </c>
      <c r="BH52">
        <v>0</v>
      </c>
      <c r="BI52">
        <v>205.433612903226</v>
      </c>
      <c r="BJ52">
        <v>1499.99870967742</v>
      </c>
      <c r="BK52">
        <v>0.973003580645161</v>
      </c>
      <c r="BL52">
        <v>0.0269963322580645</v>
      </c>
      <c r="BM52">
        <v>0</v>
      </c>
      <c r="BN52">
        <v>2.29373225806452</v>
      </c>
      <c r="BO52">
        <v>0</v>
      </c>
      <c r="BP52">
        <v>15996.0870967742</v>
      </c>
      <c r="BQ52">
        <v>13122.0161290323</v>
      </c>
      <c r="BR52">
        <v>37.937</v>
      </c>
      <c r="BS52">
        <v>40.177</v>
      </c>
      <c r="BT52">
        <v>39.375</v>
      </c>
      <c r="BU52">
        <v>38.187</v>
      </c>
      <c r="BV52">
        <v>37.562</v>
      </c>
      <c r="BW52">
        <v>1459.50741935484</v>
      </c>
      <c r="BX52">
        <v>40.4912903225806</v>
      </c>
      <c r="BY52">
        <v>0</v>
      </c>
      <c r="BZ52">
        <v>1559929702.7</v>
      </c>
      <c r="CA52">
        <v>2.29724615384615</v>
      </c>
      <c r="CB52">
        <v>-0.162632480216601</v>
      </c>
      <c r="CC52">
        <v>-1431.7846166442</v>
      </c>
      <c r="CD52">
        <v>15908.4576923077</v>
      </c>
      <c r="CE52">
        <v>15</v>
      </c>
      <c r="CF52">
        <v>1559929575.5</v>
      </c>
      <c r="CG52" t="s">
        <v>251</v>
      </c>
      <c r="CH52">
        <v>12</v>
      </c>
      <c r="CI52">
        <v>2.609</v>
      </c>
      <c r="CJ52">
        <v>0.036</v>
      </c>
      <c r="CK52">
        <v>400</v>
      </c>
      <c r="CL52">
        <v>13</v>
      </c>
      <c r="CM52">
        <v>0.15</v>
      </c>
      <c r="CN52">
        <v>0.08</v>
      </c>
      <c r="CO52">
        <v>-11.7942568292683</v>
      </c>
      <c r="CP52">
        <v>-12.8810027874546</v>
      </c>
      <c r="CQ52">
        <v>1.31960287464743</v>
      </c>
      <c r="CR52">
        <v>0</v>
      </c>
      <c r="CS52">
        <v>2.33192352941176</v>
      </c>
      <c r="CT52">
        <v>0.00420789409795972</v>
      </c>
      <c r="CU52">
        <v>0.193854765313113</v>
      </c>
      <c r="CV52">
        <v>1</v>
      </c>
      <c r="CW52">
        <v>0.947276536585366</v>
      </c>
      <c r="CX52">
        <v>0.0563244041811756</v>
      </c>
      <c r="CY52">
        <v>0.00669771250392601</v>
      </c>
      <c r="CZ52">
        <v>1</v>
      </c>
      <c r="DA52">
        <v>2</v>
      </c>
      <c r="DB52">
        <v>3</v>
      </c>
      <c r="DC52" t="s">
        <v>252</v>
      </c>
      <c r="DD52">
        <v>1.85562</v>
      </c>
      <c r="DE52">
        <v>1.85364</v>
      </c>
      <c r="DF52">
        <v>1.85471</v>
      </c>
      <c r="DG52">
        <v>1.85913</v>
      </c>
      <c r="DH52">
        <v>1.85349</v>
      </c>
      <c r="DI52">
        <v>1.85789</v>
      </c>
      <c r="DJ52">
        <v>1.85501</v>
      </c>
      <c r="DK52">
        <v>1.85367</v>
      </c>
      <c r="DL52" t="s">
        <v>253</v>
      </c>
      <c r="DM52" t="s">
        <v>19</v>
      </c>
      <c r="DN52" t="s">
        <v>19</v>
      </c>
      <c r="DO52" t="s">
        <v>19</v>
      </c>
      <c r="DP52" t="s">
        <v>254</v>
      </c>
      <c r="DQ52" t="s">
        <v>255</v>
      </c>
      <c r="DR52" t="s">
        <v>256</v>
      </c>
      <c r="DS52" t="s">
        <v>256</v>
      </c>
      <c r="DT52" t="s">
        <v>256</v>
      </c>
      <c r="DU52" t="s">
        <v>256</v>
      </c>
      <c r="DV52">
        <v>0</v>
      </c>
      <c r="DW52">
        <v>100</v>
      </c>
      <c r="DX52">
        <v>100</v>
      </c>
      <c r="DY52">
        <v>2.609</v>
      </c>
      <c r="DZ52">
        <v>0.036</v>
      </c>
      <c r="EA52">
        <v>2</v>
      </c>
      <c r="EB52">
        <v>503.79</v>
      </c>
      <c r="EC52">
        <v>545.086</v>
      </c>
      <c r="ED52">
        <v>17.0722</v>
      </c>
      <c r="EE52">
        <v>19.0582</v>
      </c>
      <c r="EF52">
        <v>30.0001</v>
      </c>
      <c r="EG52">
        <v>18.885</v>
      </c>
      <c r="EH52">
        <v>18.8465</v>
      </c>
      <c r="EI52">
        <v>7.77737</v>
      </c>
      <c r="EJ52">
        <v>30.3209</v>
      </c>
      <c r="EK52">
        <v>61.4456</v>
      </c>
      <c r="EL52">
        <v>17.0709</v>
      </c>
      <c r="EM52">
        <v>114.17</v>
      </c>
      <c r="EN52">
        <v>12.9433</v>
      </c>
      <c r="EO52">
        <v>102.3</v>
      </c>
      <c r="EP52">
        <v>102.73</v>
      </c>
    </row>
    <row r="53" spans="1:146">
      <c r="A53">
        <v>37</v>
      </c>
      <c r="B53">
        <v>1559929680</v>
      </c>
      <c r="C53">
        <v>72</v>
      </c>
      <c r="D53" t="s">
        <v>329</v>
      </c>
      <c r="E53" t="s">
        <v>330</v>
      </c>
      <c r="H53">
        <v>1559929669.66129</v>
      </c>
      <c r="I53">
        <f>AY53*AJ53*(AW53-AX53)/(100*AQ53*(1000-AJ53*AW53))</f>
        <v>0</v>
      </c>
      <c r="J53">
        <f>AY53*AJ53*(AV53-AU53*(1000-AJ53*AX53)/(1000-AJ53*AW53))/(100*AQ53)</f>
        <v>0</v>
      </c>
      <c r="K53">
        <f>AU53 - IF(AJ53&gt;1, J53*AQ53*100.0/(AL53*BG53), 0)</f>
        <v>0</v>
      </c>
      <c r="L53">
        <f>((R53-I53/2)*K53-J53)/(R53+I53/2)</f>
        <v>0</v>
      </c>
      <c r="M53">
        <f>L53*(AZ53+BA53)/1000.0</f>
        <v>0</v>
      </c>
      <c r="N53">
        <f>(AU53 - IF(AJ53&gt;1, J53*AQ53*100.0/(AL53*BG53), 0))*(AZ53+BA53)/1000.0</f>
        <v>0</v>
      </c>
      <c r="O53">
        <f>2.0/((1/Q53-1/P53)+SIGN(Q53)*SQRT((1/Q53-1/P53)*(1/Q53-1/P53) + 4*AR53/((AR53+1)*(AR53+1))*(2*1/Q53*1/P53-1/P53*1/P53)))</f>
        <v>0</v>
      </c>
      <c r="P53">
        <f>AG53+AF53*AQ53+AE53*AQ53*AQ53</f>
        <v>0</v>
      </c>
      <c r="Q53">
        <f>I53*(1000-(1000*0.61365*exp(17.502*U53/(240.97+U53))/(AZ53+BA53)+AW53)/2)/(1000*0.61365*exp(17.502*U53/(240.97+U53))/(AZ53+BA53)-AW53)</f>
        <v>0</v>
      </c>
      <c r="R53">
        <f>1/((AR53+1)/(O53/1.6)+1/(P53/1.37)) + AR53/((AR53+1)/(O53/1.6) + AR53/(P53/1.37))</f>
        <v>0</v>
      </c>
      <c r="S53">
        <f>(AN53*AP53)</f>
        <v>0</v>
      </c>
      <c r="T53">
        <f>(BB53+(S53+2*0.95*5.67E-8*(((BB53+$B$7)+273)^4-(BB53+273)^4)-44100*I53)/(1.84*29.3*P53+8*0.95*5.67E-8*(BB53+273)^3))</f>
        <v>0</v>
      </c>
      <c r="U53">
        <f>($C$7*BC53+$D$7*BD53+$E$7*T53)</f>
        <v>0</v>
      </c>
      <c r="V53">
        <f>0.61365*exp(17.502*U53/(240.97+U53))</f>
        <v>0</v>
      </c>
      <c r="W53">
        <f>(X53/Y53*100)</f>
        <v>0</v>
      </c>
      <c r="X53">
        <f>AW53*(AZ53+BA53)/1000</f>
        <v>0</v>
      </c>
      <c r="Y53">
        <f>0.61365*exp(17.502*BB53/(240.97+BB53))</f>
        <v>0</v>
      </c>
      <c r="Z53">
        <f>(V53-AW53*(AZ53+BA53)/1000)</f>
        <v>0</v>
      </c>
      <c r="AA53">
        <f>(-I53*44100)</f>
        <v>0</v>
      </c>
      <c r="AB53">
        <f>2*29.3*P53*0.92*(BB53-U53)</f>
        <v>0</v>
      </c>
      <c r="AC53">
        <f>2*0.95*5.67E-8*(((BB53+$B$7)+273)^4-(U53+273)^4)</f>
        <v>0</v>
      </c>
      <c r="AD53">
        <f>S53+AC53+AA53+AB53</f>
        <v>0</v>
      </c>
      <c r="AE53">
        <v>-0.0418441263135226</v>
      </c>
      <c r="AF53">
        <v>0.0469736975337271</v>
      </c>
      <c r="AG53">
        <v>3.49895531032968</v>
      </c>
      <c r="AH53">
        <v>0</v>
      </c>
      <c r="AI53">
        <v>0</v>
      </c>
      <c r="AJ53">
        <f>IF(AH53*$H$13&gt;=AL53,1.0,(AL53/(AL53-AH53*$H$13)))</f>
        <v>0</v>
      </c>
      <c r="AK53">
        <f>(AJ53-1)*100</f>
        <v>0</v>
      </c>
      <c r="AL53">
        <f>MAX(0,($B$13+$C$13*BG53)/(1+$D$13*BG53)*AZ53/(BB53+273)*$E$13)</f>
        <v>0</v>
      </c>
      <c r="AM53">
        <f>$B$11*BH53+$C$11*BI53+$F$11*BJ53</f>
        <v>0</v>
      </c>
      <c r="AN53">
        <f>AM53*AO53</f>
        <v>0</v>
      </c>
      <c r="AO53">
        <f>($B$11*$D$9+$C$11*$D$9+$F$11*((BW53+BO53)/MAX(BW53+BO53+BX53, 0.1)*$I$9+BX53/MAX(BW53+BO53+BX53, 0.1)*$J$9))/($B$11+$C$11+$F$11)</f>
        <v>0</v>
      </c>
      <c r="AP53">
        <f>($B$11*$K$9+$C$11*$K$9+$F$11*((BW53+BO53)/MAX(BW53+BO53+BX53, 0.1)*$P$9+BX53/MAX(BW53+BO53+BX53, 0.1)*$Q$9))/($B$11+$C$11+$F$11)</f>
        <v>0</v>
      </c>
      <c r="AQ53">
        <v>6</v>
      </c>
      <c r="AR53">
        <v>0.5</v>
      </c>
      <c r="AS53" t="s">
        <v>250</v>
      </c>
      <c r="AT53">
        <v>1559929669.66129</v>
      </c>
      <c r="AU53">
        <v>77.5027483870968</v>
      </c>
      <c r="AV53">
        <v>89.8395838709677</v>
      </c>
      <c r="AW53">
        <v>13.9283451612903</v>
      </c>
      <c r="AX53">
        <v>12.9797129032258</v>
      </c>
      <c r="AY53">
        <v>500.01535483871</v>
      </c>
      <c r="AZ53">
        <v>100.700483870968</v>
      </c>
      <c r="BA53">
        <v>0.199933935483871</v>
      </c>
      <c r="BB53">
        <v>19.990035483871</v>
      </c>
      <c r="BC53">
        <v>20.3218516129032</v>
      </c>
      <c r="BD53">
        <v>999.9</v>
      </c>
      <c r="BE53">
        <v>0</v>
      </c>
      <c r="BF53">
        <v>0</v>
      </c>
      <c r="BG53">
        <v>10020.7209677419</v>
      </c>
      <c r="BH53">
        <v>0</v>
      </c>
      <c r="BI53">
        <v>205.294870967742</v>
      </c>
      <c r="BJ53">
        <v>1500.00870967742</v>
      </c>
      <c r="BK53">
        <v>0.973003838709678</v>
      </c>
      <c r="BL53">
        <v>0.026996035483871</v>
      </c>
      <c r="BM53">
        <v>0</v>
      </c>
      <c r="BN53">
        <v>2.30439677419355</v>
      </c>
      <c r="BO53">
        <v>0</v>
      </c>
      <c r="BP53">
        <v>15944.2322580645</v>
      </c>
      <c r="BQ53">
        <v>13122.1064516129</v>
      </c>
      <c r="BR53">
        <v>37.937</v>
      </c>
      <c r="BS53">
        <v>40.173</v>
      </c>
      <c r="BT53">
        <v>39.375</v>
      </c>
      <c r="BU53">
        <v>38.187</v>
      </c>
      <c r="BV53">
        <v>37.562</v>
      </c>
      <c r="BW53">
        <v>1459.51806451613</v>
      </c>
      <c r="BX53">
        <v>40.4903225806452</v>
      </c>
      <c r="BY53">
        <v>0</v>
      </c>
      <c r="BZ53">
        <v>1559929704.5</v>
      </c>
      <c r="CA53">
        <v>2.31526538461538</v>
      </c>
      <c r="CB53">
        <v>-0.126492303686533</v>
      </c>
      <c r="CC53">
        <v>-1331.9658100966</v>
      </c>
      <c r="CD53">
        <v>15868.0846153846</v>
      </c>
      <c r="CE53">
        <v>15</v>
      </c>
      <c r="CF53">
        <v>1559929575.5</v>
      </c>
      <c r="CG53" t="s">
        <v>251</v>
      </c>
      <c r="CH53">
        <v>12</v>
      </c>
      <c r="CI53">
        <v>2.609</v>
      </c>
      <c r="CJ53">
        <v>0.036</v>
      </c>
      <c r="CK53">
        <v>400</v>
      </c>
      <c r="CL53">
        <v>13</v>
      </c>
      <c r="CM53">
        <v>0.15</v>
      </c>
      <c r="CN53">
        <v>0.08</v>
      </c>
      <c r="CO53">
        <v>-12.2172458536585</v>
      </c>
      <c r="CP53">
        <v>-10.4155260627172</v>
      </c>
      <c r="CQ53">
        <v>1.06218352926132</v>
      </c>
      <c r="CR53">
        <v>0</v>
      </c>
      <c r="CS53">
        <v>2.32955588235294</v>
      </c>
      <c r="CT53">
        <v>-0.329190154481969</v>
      </c>
      <c r="CU53">
        <v>0.199625951971912</v>
      </c>
      <c r="CV53">
        <v>1</v>
      </c>
      <c r="CW53">
        <v>0.948265902439025</v>
      </c>
      <c r="CX53">
        <v>0.0547677700348387</v>
      </c>
      <c r="CY53">
        <v>0.00661874211321257</v>
      </c>
      <c r="CZ53">
        <v>1</v>
      </c>
      <c r="DA53">
        <v>2</v>
      </c>
      <c r="DB53">
        <v>3</v>
      </c>
      <c r="DC53" t="s">
        <v>252</v>
      </c>
      <c r="DD53">
        <v>1.85561</v>
      </c>
      <c r="DE53">
        <v>1.85364</v>
      </c>
      <c r="DF53">
        <v>1.85471</v>
      </c>
      <c r="DG53">
        <v>1.85913</v>
      </c>
      <c r="DH53">
        <v>1.85348</v>
      </c>
      <c r="DI53">
        <v>1.85788</v>
      </c>
      <c r="DJ53">
        <v>1.85501</v>
      </c>
      <c r="DK53">
        <v>1.85368</v>
      </c>
      <c r="DL53" t="s">
        <v>253</v>
      </c>
      <c r="DM53" t="s">
        <v>19</v>
      </c>
      <c r="DN53" t="s">
        <v>19</v>
      </c>
      <c r="DO53" t="s">
        <v>19</v>
      </c>
      <c r="DP53" t="s">
        <v>254</v>
      </c>
      <c r="DQ53" t="s">
        <v>255</v>
      </c>
      <c r="DR53" t="s">
        <v>256</v>
      </c>
      <c r="DS53" t="s">
        <v>256</v>
      </c>
      <c r="DT53" t="s">
        <v>256</v>
      </c>
      <c r="DU53" t="s">
        <v>256</v>
      </c>
      <c r="DV53">
        <v>0</v>
      </c>
      <c r="DW53">
        <v>100</v>
      </c>
      <c r="DX53">
        <v>100</v>
      </c>
      <c r="DY53">
        <v>2.609</v>
      </c>
      <c r="DZ53">
        <v>0.036</v>
      </c>
      <c r="EA53">
        <v>2</v>
      </c>
      <c r="EB53">
        <v>503.691</v>
      </c>
      <c r="EC53">
        <v>545.286</v>
      </c>
      <c r="ED53">
        <v>17.0731</v>
      </c>
      <c r="EE53">
        <v>19.0582</v>
      </c>
      <c r="EF53">
        <v>30</v>
      </c>
      <c r="EG53">
        <v>18.8855</v>
      </c>
      <c r="EH53">
        <v>18.8472</v>
      </c>
      <c r="EI53">
        <v>7.93723</v>
      </c>
      <c r="EJ53">
        <v>30.3209</v>
      </c>
      <c r="EK53">
        <v>61.4456</v>
      </c>
      <c r="EL53">
        <v>16.8896</v>
      </c>
      <c r="EM53">
        <v>119.17</v>
      </c>
      <c r="EN53">
        <v>12.9433</v>
      </c>
      <c r="EO53">
        <v>102.299</v>
      </c>
      <c r="EP53">
        <v>102.73</v>
      </c>
    </row>
    <row r="54" spans="1:146">
      <c r="A54">
        <v>38</v>
      </c>
      <c r="B54">
        <v>1559929682</v>
      </c>
      <c r="C54">
        <v>74</v>
      </c>
      <c r="D54" t="s">
        <v>331</v>
      </c>
      <c r="E54" t="s">
        <v>332</v>
      </c>
      <c r="H54">
        <v>1559929671.66129</v>
      </c>
      <c r="I54">
        <f>AY54*AJ54*(AW54-AX54)/(100*AQ54*(1000-AJ54*AW54))</f>
        <v>0</v>
      </c>
      <c r="J54">
        <f>AY54*AJ54*(AV54-AU54*(1000-AJ54*AX54)/(1000-AJ54*AW54))/(100*AQ54)</f>
        <v>0</v>
      </c>
      <c r="K54">
        <f>AU54 - IF(AJ54&gt;1, J54*AQ54*100.0/(AL54*BG54), 0)</f>
        <v>0</v>
      </c>
      <c r="L54">
        <f>((R54-I54/2)*K54-J54)/(R54+I54/2)</f>
        <v>0</v>
      </c>
      <c r="M54">
        <f>L54*(AZ54+BA54)/1000.0</f>
        <v>0</v>
      </c>
      <c r="N54">
        <f>(AU54 - IF(AJ54&gt;1, J54*AQ54*100.0/(AL54*BG54), 0))*(AZ54+BA54)/1000.0</f>
        <v>0</v>
      </c>
      <c r="O54">
        <f>2.0/((1/Q54-1/P54)+SIGN(Q54)*SQRT((1/Q54-1/P54)*(1/Q54-1/P54) + 4*AR54/((AR54+1)*(AR54+1))*(2*1/Q54*1/P54-1/P54*1/P54)))</f>
        <v>0</v>
      </c>
      <c r="P54">
        <f>AG54+AF54*AQ54+AE54*AQ54*AQ54</f>
        <v>0</v>
      </c>
      <c r="Q54">
        <f>I54*(1000-(1000*0.61365*exp(17.502*U54/(240.97+U54))/(AZ54+BA54)+AW54)/2)/(1000*0.61365*exp(17.502*U54/(240.97+U54))/(AZ54+BA54)-AW54)</f>
        <v>0</v>
      </c>
      <c r="R54">
        <f>1/((AR54+1)/(O54/1.6)+1/(P54/1.37)) + AR54/((AR54+1)/(O54/1.6) + AR54/(P54/1.37))</f>
        <v>0</v>
      </c>
      <c r="S54">
        <f>(AN54*AP54)</f>
        <v>0</v>
      </c>
      <c r="T54">
        <f>(BB54+(S54+2*0.95*5.67E-8*(((BB54+$B$7)+273)^4-(BB54+273)^4)-44100*I54)/(1.84*29.3*P54+8*0.95*5.67E-8*(BB54+273)^3))</f>
        <v>0</v>
      </c>
      <c r="U54">
        <f>($C$7*BC54+$D$7*BD54+$E$7*T54)</f>
        <v>0</v>
      </c>
      <c r="V54">
        <f>0.61365*exp(17.502*U54/(240.97+U54))</f>
        <v>0</v>
      </c>
      <c r="W54">
        <f>(X54/Y54*100)</f>
        <v>0</v>
      </c>
      <c r="X54">
        <f>AW54*(AZ54+BA54)/1000</f>
        <v>0</v>
      </c>
      <c r="Y54">
        <f>0.61365*exp(17.502*BB54/(240.97+BB54))</f>
        <v>0</v>
      </c>
      <c r="Z54">
        <f>(V54-AW54*(AZ54+BA54)/1000)</f>
        <v>0</v>
      </c>
      <c r="AA54">
        <f>(-I54*44100)</f>
        <v>0</v>
      </c>
      <c r="AB54">
        <f>2*29.3*P54*0.92*(BB54-U54)</f>
        <v>0</v>
      </c>
      <c r="AC54">
        <f>2*0.95*5.67E-8*(((BB54+$B$7)+273)^4-(U54+273)^4)</f>
        <v>0</v>
      </c>
      <c r="AD54">
        <f>S54+AC54+AA54+AB54</f>
        <v>0</v>
      </c>
      <c r="AE54">
        <v>-0.0418485443433207</v>
      </c>
      <c r="AF54">
        <v>0.0469786571592162</v>
      </c>
      <c r="AG54">
        <v>3.49924708672448</v>
      </c>
      <c r="AH54">
        <v>0</v>
      </c>
      <c r="AI54">
        <v>0</v>
      </c>
      <c r="AJ54">
        <f>IF(AH54*$H$13&gt;=AL54,1.0,(AL54/(AL54-AH54*$H$13)))</f>
        <v>0</v>
      </c>
      <c r="AK54">
        <f>(AJ54-1)*100</f>
        <v>0</v>
      </c>
      <c r="AL54">
        <f>MAX(0,($B$13+$C$13*BG54)/(1+$D$13*BG54)*AZ54/(BB54+273)*$E$13)</f>
        <v>0</v>
      </c>
      <c r="AM54">
        <f>$B$11*BH54+$C$11*BI54+$F$11*BJ54</f>
        <v>0</v>
      </c>
      <c r="AN54">
        <f>AM54*AO54</f>
        <v>0</v>
      </c>
      <c r="AO54">
        <f>($B$11*$D$9+$C$11*$D$9+$F$11*((BW54+BO54)/MAX(BW54+BO54+BX54, 0.1)*$I$9+BX54/MAX(BW54+BO54+BX54, 0.1)*$J$9))/($B$11+$C$11+$F$11)</f>
        <v>0</v>
      </c>
      <c r="AP54">
        <f>($B$11*$K$9+$C$11*$K$9+$F$11*((BW54+BO54)/MAX(BW54+BO54+BX54, 0.1)*$P$9+BX54/MAX(BW54+BO54+BX54, 0.1)*$Q$9))/($B$11+$C$11+$F$11)</f>
        <v>0</v>
      </c>
      <c r="AQ54">
        <v>6</v>
      </c>
      <c r="AR54">
        <v>0.5</v>
      </c>
      <c r="AS54" t="s">
        <v>250</v>
      </c>
      <c r="AT54">
        <v>1559929671.66129</v>
      </c>
      <c r="AU54">
        <v>80.5018870967742</v>
      </c>
      <c r="AV54">
        <v>93.1628741935484</v>
      </c>
      <c r="AW54">
        <v>13.9268612903226</v>
      </c>
      <c r="AX54">
        <v>12.9769967741935</v>
      </c>
      <c r="AY54">
        <v>500.015741935484</v>
      </c>
      <c r="AZ54">
        <v>100.700580645161</v>
      </c>
      <c r="BA54">
        <v>0.199968548387097</v>
      </c>
      <c r="BB54">
        <v>19.992464516129</v>
      </c>
      <c r="BC54">
        <v>20.322664516129</v>
      </c>
      <c r="BD54">
        <v>999.9</v>
      </c>
      <c r="BE54">
        <v>0</v>
      </c>
      <c r="BF54">
        <v>0</v>
      </c>
      <c r="BG54">
        <v>10021.7693548387</v>
      </c>
      <c r="BH54">
        <v>0</v>
      </c>
      <c r="BI54">
        <v>207.357548387097</v>
      </c>
      <c r="BJ54">
        <v>1500.01193548387</v>
      </c>
      <c r="BK54">
        <v>0.973004096774194</v>
      </c>
      <c r="BL54">
        <v>0.0269957387096774</v>
      </c>
      <c r="BM54">
        <v>0</v>
      </c>
      <c r="BN54">
        <v>2.28436451612903</v>
      </c>
      <c r="BO54">
        <v>0</v>
      </c>
      <c r="BP54">
        <v>15893.6806451613</v>
      </c>
      <c r="BQ54">
        <v>13122.135483871</v>
      </c>
      <c r="BR54">
        <v>37.937</v>
      </c>
      <c r="BS54">
        <v>40.167</v>
      </c>
      <c r="BT54">
        <v>39.375</v>
      </c>
      <c r="BU54">
        <v>38.187</v>
      </c>
      <c r="BV54">
        <v>37.562</v>
      </c>
      <c r="BW54">
        <v>1459.52193548387</v>
      </c>
      <c r="BX54">
        <v>40.49</v>
      </c>
      <c r="BY54">
        <v>0</v>
      </c>
      <c r="BZ54">
        <v>1559929706.3</v>
      </c>
      <c r="CA54">
        <v>2.29899230769231</v>
      </c>
      <c r="CB54">
        <v>-0.704574352978338</v>
      </c>
      <c r="CC54">
        <v>-1244.0273516417</v>
      </c>
      <c r="CD54">
        <v>15829.6307692308</v>
      </c>
      <c r="CE54">
        <v>15</v>
      </c>
      <c r="CF54">
        <v>1559929575.5</v>
      </c>
      <c r="CG54" t="s">
        <v>251</v>
      </c>
      <c r="CH54">
        <v>12</v>
      </c>
      <c r="CI54">
        <v>2.609</v>
      </c>
      <c r="CJ54">
        <v>0.036</v>
      </c>
      <c r="CK54">
        <v>400</v>
      </c>
      <c r="CL54">
        <v>13</v>
      </c>
      <c r="CM54">
        <v>0.15</v>
      </c>
      <c r="CN54">
        <v>0.08</v>
      </c>
      <c r="CO54">
        <v>-12.5650902439024</v>
      </c>
      <c r="CP54">
        <v>-8.64004599303028</v>
      </c>
      <c r="CQ54">
        <v>0.875779437597991</v>
      </c>
      <c r="CR54">
        <v>0</v>
      </c>
      <c r="CS54">
        <v>2.32300588235294</v>
      </c>
      <c r="CT54">
        <v>-0.364592663077943</v>
      </c>
      <c r="CU54">
        <v>0.189628042945341</v>
      </c>
      <c r="CV54">
        <v>1</v>
      </c>
      <c r="CW54">
        <v>0.949506975609756</v>
      </c>
      <c r="CX54">
        <v>0.0432386341463327</v>
      </c>
      <c r="CY54">
        <v>0.00595275267946013</v>
      </c>
      <c r="CZ54">
        <v>1</v>
      </c>
      <c r="DA54">
        <v>2</v>
      </c>
      <c r="DB54">
        <v>3</v>
      </c>
      <c r="DC54" t="s">
        <v>252</v>
      </c>
      <c r="DD54">
        <v>1.85561</v>
      </c>
      <c r="DE54">
        <v>1.85364</v>
      </c>
      <c r="DF54">
        <v>1.85471</v>
      </c>
      <c r="DG54">
        <v>1.85913</v>
      </c>
      <c r="DH54">
        <v>1.85348</v>
      </c>
      <c r="DI54">
        <v>1.85788</v>
      </c>
      <c r="DJ54">
        <v>1.85501</v>
      </c>
      <c r="DK54">
        <v>1.8537</v>
      </c>
      <c r="DL54" t="s">
        <v>253</v>
      </c>
      <c r="DM54" t="s">
        <v>19</v>
      </c>
      <c r="DN54" t="s">
        <v>19</v>
      </c>
      <c r="DO54" t="s">
        <v>19</v>
      </c>
      <c r="DP54" t="s">
        <v>254</v>
      </c>
      <c r="DQ54" t="s">
        <v>255</v>
      </c>
      <c r="DR54" t="s">
        <v>256</v>
      </c>
      <c r="DS54" t="s">
        <v>256</v>
      </c>
      <c r="DT54" t="s">
        <v>256</v>
      </c>
      <c r="DU54" t="s">
        <v>256</v>
      </c>
      <c r="DV54">
        <v>0</v>
      </c>
      <c r="DW54">
        <v>100</v>
      </c>
      <c r="DX54">
        <v>100</v>
      </c>
      <c r="DY54">
        <v>2.609</v>
      </c>
      <c r="DZ54">
        <v>0.036</v>
      </c>
      <c r="EA54">
        <v>2</v>
      </c>
      <c r="EB54">
        <v>503.738</v>
      </c>
      <c r="EC54">
        <v>545.136</v>
      </c>
      <c r="ED54">
        <v>17.0359</v>
      </c>
      <c r="EE54">
        <v>19.0582</v>
      </c>
      <c r="EF54">
        <v>30.0002</v>
      </c>
      <c r="EG54">
        <v>18.8858</v>
      </c>
      <c r="EH54">
        <v>18.8478</v>
      </c>
      <c r="EI54">
        <v>8.08643</v>
      </c>
      <c r="EJ54">
        <v>30.3209</v>
      </c>
      <c r="EK54">
        <v>61.4456</v>
      </c>
      <c r="EL54">
        <v>16.8896</v>
      </c>
      <c r="EM54">
        <v>124.17</v>
      </c>
      <c r="EN54">
        <v>12.9433</v>
      </c>
      <c r="EO54">
        <v>102.299</v>
      </c>
      <c r="EP54">
        <v>102.73</v>
      </c>
    </row>
    <row r="55" spans="1:146">
      <c r="A55">
        <v>39</v>
      </c>
      <c r="B55">
        <v>1559929684</v>
      </c>
      <c r="C55">
        <v>76</v>
      </c>
      <c r="D55" t="s">
        <v>333</v>
      </c>
      <c r="E55" t="s">
        <v>334</v>
      </c>
      <c r="H55">
        <v>1559929673.66129</v>
      </c>
      <c r="I55">
        <f>AY55*AJ55*(AW55-AX55)/(100*AQ55*(1000-AJ55*AW55))</f>
        <v>0</v>
      </c>
      <c r="J55">
        <f>AY55*AJ55*(AV55-AU55*(1000-AJ55*AX55)/(1000-AJ55*AW55))/(100*AQ55)</f>
        <v>0</v>
      </c>
      <c r="K55">
        <f>AU55 - IF(AJ55&gt;1, J55*AQ55*100.0/(AL55*BG55), 0)</f>
        <v>0</v>
      </c>
      <c r="L55">
        <f>((R55-I55/2)*K55-J55)/(R55+I55/2)</f>
        <v>0</v>
      </c>
      <c r="M55">
        <f>L55*(AZ55+BA55)/1000.0</f>
        <v>0</v>
      </c>
      <c r="N55">
        <f>(AU55 - IF(AJ55&gt;1, J55*AQ55*100.0/(AL55*BG55), 0))*(AZ55+BA55)/1000.0</f>
        <v>0</v>
      </c>
      <c r="O55">
        <f>2.0/((1/Q55-1/P55)+SIGN(Q55)*SQRT((1/Q55-1/P55)*(1/Q55-1/P55) + 4*AR55/((AR55+1)*(AR55+1))*(2*1/Q55*1/P55-1/P55*1/P55)))</f>
        <v>0</v>
      </c>
      <c r="P55">
        <f>AG55+AF55*AQ55+AE55*AQ55*AQ55</f>
        <v>0</v>
      </c>
      <c r="Q55">
        <f>I55*(1000-(1000*0.61365*exp(17.502*U55/(240.97+U55))/(AZ55+BA55)+AW55)/2)/(1000*0.61365*exp(17.502*U55/(240.97+U55))/(AZ55+BA55)-AW55)</f>
        <v>0</v>
      </c>
      <c r="R55">
        <f>1/((AR55+1)/(O55/1.6)+1/(P55/1.37)) + AR55/((AR55+1)/(O55/1.6) + AR55/(P55/1.37))</f>
        <v>0</v>
      </c>
      <c r="S55">
        <f>(AN55*AP55)</f>
        <v>0</v>
      </c>
      <c r="T55">
        <f>(BB55+(S55+2*0.95*5.67E-8*(((BB55+$B$7)+273)^4-(BB55+273)^4)-44100*I55)/(1.84*29.3*P55+8*0.95*5.67E-8*(BB55+273)^3))</f>
        <v>0</v>
      </c>
      <c r="U55">
        <f>($C$7*BC55+$D$7*BD55+$E$7*T55)</f>
        <v>0</v>
      </c>
      <c r="V55">
        <f>0.61365*exp(17.502*U55/(240.97+U55))</f>
        <v>0</v>
      </c>
      <c r="W55">
        <f>(X55/Y55*100)</f>
        <v>0</v>
      </c>
      <c r="X55">
        <f>AW55*(AZ55+BA55)/1000</f>
        <v>0</v>
      </c>
      <c r="Y55">
        <f>0.61365*exp(17.502*BB55/(240.97+BB55))</f>
        <v>0</v>
      </c>
      <c r="Z55">
        <f>(V55-AW55*(AZ55+BA55)/1000)</f>
        <v>0</v>
      </c>
      <c r="AA55">
        <f>(-I55*44100)</f>
        <v>0</v>
      </c>
      <c r="AB55">
        <f>2*29.3*P55*0.92*(BB55-U55)</f>
        <v>0</v>
      </c>
      <c r="AC55">
        <f>2*0.95*5.67E-8*(((BB55+$B$7)+273)^4-(U55+273)^4)</f>
        <v>0</v>
      </c>
      <c r="AD55">
        <f>S55+AC55+AA55+AB55</f>
        <v>0</v>
      </c>
      <c r="AE55">
        <v>-0.041836693187105</v>
      </c>
      <c r="AF55">
        <v>0.0469653531981458</v>
      </c>
      <c r="AG55">
        <v>3.49846438590731</v>
      </c>
      <c r="AH55">
        <v>0</v>
      </c>
      <c r="AI55">
        <v>0</v>
      </c>
      <c r="AJ55">
        <f>IF(AH55*$H$13&gt;=AL55,1.0,(AL55/(AL55-AH55*$H$13)))</f>
        <v>0</v>
      </c>
      <c r="AK55">
        <f>(AJ55-1)*100</f>
        <v>0</v>
      </c>
      <c r="AL55">
        <f>MAX(0,($B$13+$C$13*BG55)/(1+$D$13*BG55)*AZ55/(BB55+273)*$E$13)</f>
        <v>0</v>
      </c>
      <c r="AM55">
        <f>$B$11*BH55+$C$11*BI55+$F$11*BJ55</f>
        <v>0</v>
      </c>
      <c r="AN55">
        <f>AM55*AO55</f>
        <v>0</v>
      </c>
      <c r="AO55">
        <f>($B$11*$D$9+$C$11*$D$9+$F$11*((BW55+BO55)/MAX(BW55+BO55+BX55, 0.1)*$I$9+BX55/MAX(BW55+BO55+BX55, 0.1)*$J$9))/($B$11+$C$11+$F$11)</f>
        <v>0</v>
      </c>
      <c r="AP55">
        <f>($B$11*$K$9+$C$11*$K$9+$F$11*((BW55+BO55)/MAX(BW55+BO55+BX55, 0.1)*$P$9+BX55/MAX(BW55+BO55+BX55, 0.1)*$Q$9))/($B$11+$C$11+$F$11)</f>
        <v>0</v>
      </c>
      <c r="AQ55">
        <v>6</v>
      </c>
      <c r="AR55">
        <v>0.5</v>
      </c>
      <c r="AS55" t="s">
        <v>250</v>
      </c>
      <c r="AT55">
        <v>1559929673.66129</v>
      </c>
      <c r="AU55">
        <v>83.5553903225806</v>
      </c>
      <c r="AV55">
        <v>96.4955548387097</v>
      </c>
      <c r="AW55">
        <v>13.9252967741935</v>
      </c>
      <c r="AX55">
        <v>12.9740903225806</v>
      </c>
      <c r="AY55">
        <v>500.018483870968</v>
      </c>
      <c r="AZ55">
        <v>100.700612903226</v>
      </c>
      <c r="BA55">
        <v>0.19999235483871</v>
      </c>
      <c r="BB55">
        <v>19.9947548387097</v>
      </c>
      <c r="BC55">
        <v>20.3239322580645</v>
      </c>
      <c r="BD55">
        <v>999.9</v>
      </c>
      <c r="BE55">
        <v>0</v>
      </c>
      <c r="BF55">
        <v>0</v>
      </c>
      <c r="BG55">
        <v>10018.9280645161</v>
      </c>
      <c r="BH55">
        <v>0</v>
      </c>
      <c r="BI55">
        <v>212.560258064516</v>
      </c>
      <c r="BJ55">
        <v>1500.00903225806</v>
      </c>
      <c r="BK55">
        <v>0.973003967741936</v>
      </c>
      <c r="BL55">
        <v>0.0269958870967742</v>
      </c>
      <c r="BM55">
        <v>0</v>
      </c>
      <c r="BN55">
        <v>2.26406451612903</v>
      </c>
      <c r="BO55">
        <v>0</v>
      </c>
      <c r="BP55">
        <v>15851.2322580645</v>
      </c>
      <c r="BQ55">
        <v>13122.1</v>
      </c>
      <c r="BR55">
        <v>37.937</v>
      </c>
      <c r="BS55">
        <v>40.161</v>
      </c>
      <c r="BT55">
        <v>39.375</v>
      </c>
      <c r="BU55">
        <v>38.187</v>
      </c>
      <c r="BV55">
        <v>37.562</v>
      </c>
      <c r="BW55">
        <v>1459.51870967742</v>
      </c>
      <c r="BX55">
        <v>40.4903225806452</v>
      </c>
      <c r="BY55">
        <v>0</v>
      </c>
      <c r="BZ55">
        <v>1559929708.7</v>
      </c>
      <c r="CA55">
        <v>2.28280769230769</v>
      </c>
      <c r="CB55">
        <v>-0.425251274587806</v>
      </c>
      <c r="CC55">
        <v>-1044.48888963083</v>
      </c>
      <c r="CD55">
        <v>15783.4115384615</v>
      </c>
      <c r="CE55">
        <v>15</v>
      </c>
      <c r="CF55">
        <v>1559929575.5</v>
      </c>
      <c r="CG55" t="s">
        <v>251</v>
      </c>
      <c r="CH55">
        <v>12</v>
      </c>
      <c r="CI55">
        <v>2.609</v>
      </c>
      <c r="CJ55">
        <v>0.036</v>
      </c>
      <c r="CK55">
        <v>400</v>
      </c>
      <c r="CL55">
        <v>13</v>
      </c>
      <c r="CM55">
        <v>0.15</v>
      </c>
      <c r="CN55">
        <v>0.08</v>
      </c>
      <c r="CO55">
        <v>-12.8561487804878</v>
      </c>
      <c r="CP55">
        <v>-7.40963414634128</v>
      </c>
      <c r="CQ55">
        <v>0.746768828017421</v>
      </c>
      <c r="CR55">
        <v>0</v>
      </c>
      <c r="CS55">
        <v>2.29545</v>
      </c>
      <c r="CT55">
        <v>-0.104137159793555</v>
      </c>
      <c r="CU55">
        <v>0.186517280779588</v>
      </c>
      <c r="CV55">
        <v>1</v>
      </c>
      <c r="CW55">
        <v>0.950893073170732</v>
      </c>
      <c r="CX55">
        <v>0.0224272682926855</v>
      </c>
      <c r="CY55">
        <v>0.00430813619590316</v>
      </c>
      <c r="CZ55">
        <v>1</v>
      </c>
      <c r="DA55">
        <v>2</v>
      </c>
      <c r="DB55">
        <v>3</v>
      </c>
      <c r="DC55" t="s">
        <v>252</v>
      </c>
      <c r="DD55">
        <v>1.85562</v>
      </c>
      <c r="DE55">
        <v>1.85364</v>
      </c>
      <c r="DF55">
        <v>1.85471</v>
      </c>
      <c r="DG55">
        <v>1.85913</v>
      </c>
      <c r="DH55">
        <v>1.85348</v>
      </c>
      <c r="DI55">
        <v>1.85788</v>
      </c>
      <c r="DJ55">
        <v>1.85501</v>
      </c>
      <c r="DK55">
        <v>1.85368</v>
      </c>
      <c r="DL55" t="s">
        <v>253</v>
      </c>
      <c r="DM55" t="s">
        <v>19</v>
      </c>
      <c r="DN55" t="s">
        <v>19</v>
      </c>
      <c r="DO55" t="s">
        <v>19</v>
      </c>
      <c r="DP55" t="s">
        <v>254</v>
      </c>
      <c r="DQ55" t="s">
        <v>255</v>
      </c>
      <c r="DR55" t="s">
        <v>256</v>
      </c>
      <c r="DS55" t="s">
        <v>256</v>
      </c>
      <c r="DT55" t="s">
        <v>256</v>
      </c>
      <c r="DU55" t="s">
        <v>256</v>
      </c>
      <c r="DV55">
        <v>0</v>
      </c>
      <c r="DW55">
        <v>100</v>
      </c>
      <c r="DX55">
        <v>100</v>
      </c>
      <c r="DY55">
        <v>2.609</v>
      </c>
      <c r="DZ55">
        <v>0.036</v>
      </c>
      <c r="EA55">
        <v>2</v>
      </c>
      <c r="EB55">
        <v>503.701</v>
      </c>
      <c r="EC55">
        <v>545.163</v>
      </c>
      <c r="ED55">
        <v>16.9584</v>
      </c>
      <c r="EE55">
        <v>19.0582</v>
      </c>
      <c r="EF55">
        <v>30.0005</v>
      </c>
      <c r="EG55">
        <v>18.8866</v>
      </c>
      <c r="EH55">
        <v>18.8486</v>
      </c>
      <c r="EI55">
        <v>8.20529</v>
      </c>
      <c r="EJ55">
        <v>30.3209</v>
      </c>
      <c r="EK55">
        <v>61.4456</v>
      </c>
      <c r="EL55">
        <v>16.886</v>
      </c>
      <c r="EM55">
        <v>124.17</v>
      </c>
      <c r="EN55">
        <v>12.9433</v>
      </c>
      <c r="EO55">
        <v>102.3</v>
      </c>
      <c r="EP55">
        <v>102.729</v>
      </c>
    </row>
    <row r="56" spans="1:146">
      <c r="A56">
        <v>40</v>
      </c>
      <c r="B56">
        <v>1559929686</v>
      </c>
      <c r="C56">
        <v>78</v>
      </c>
      <c r="D56" t="s">
        <v>335</v>
      </c>
      <c r="E56" t="s">
        <v>336</v>
      </c>
      <c r="H56">
        <v>1559929675.66129</v>
      </c>
      <c r="I56">
        <f>AY56*AJ56*(AW56-AX56)/(100*AQ56*(1000-AJ56*AW56))</f>
        <v>0</v>
      </c>
      <c r="J56">
        <f>AY56*AJ56*(AV56-AU56*(1000-AJ56*AX56)/(1000-AJ56*AW56))/(100*AQ56)</f>
        <v>0</v>
      </c>
      <c r="K56">
        <f>AU56 - IF(AJ56&gt;1, J56*AQ56*100.0/(AL56*BG56), 0)</f>
        <v>0</v>
      </c>
      <c r="L56">
        <f>((R56-I56/2)*K56-J56)/(R56+I56/2)</f>
        <v>0</v>
      </c>
      <c r="M56">
        <f>L56*(AZ56+BA56)/1000.0</f>
        <v>0</v>
      </c>
      <c r="N56">
        <f>(AU56 - IF(AJ56&gt;1, J56*AQ56*100.0/(AL56*BG56), 0))*(AZ56+BA56)/1000.0</f>
        <v>0</v>
      </c>
      <c r="O56">
        <f>2.0/((1/Q56-1/P56)+SIGN(Q56)*SQRT((1/Q56-1/P56)*(1/Q56-1/P56) + 4*AR56/((AR56+1)*(AR56+1))*(2*1/Q56*1/P56-1/P56*1/P56)))</f>
        <v>0</v>
      </c>
      <c r="P56">
        <f>AG56+AF56*AQ56+AE56*AQ56*AQ56</f>
        <v>0</v>
      </c>
      <c r="Q56">
        <f>I56*(1000-(1000*0.61365*exp(17.502*U56/(240.97+U56))/(AZ56+BA56)+AW56)/2)/(1000*0.61365*exp(17.502*U56/(240.97+U56))/(AZ56+BA56)-AW56)</f>
        <v>0</v>
      </c>
      <c r="R56">
        <f>1/((AR56+1)/(O56/1.6)+1/(P56/1.37)) + AR56/((AR56+1)/(O56/1.6) + AR56/(P56/1.37))</f>
        <v>0</v>
      </c>
      <c r="S56">
        <f>(AN56*AP56)</f>
        <v>0</v>
      </c>
      <c r="T56">
        <f>(BB56+(S56+2*0.95*5.67E-8*(((BB56+$B$7)+273)^4-(BB56+273)^4)-44100*I56)/(1.84*29.3*P56+8*0.95*5.67E-8*(BB56+273)^3))</f>
        <v>0</v>
      </c>
      <c r="U56">
        <f>($C$7*BC56+$D$7*BD56+$E$7*T56)</f>
        <v>0</v>
      </c>
      <c r="V56">
        <f>0.61365*exp(17.502*U56/(240.97+U56))</f>
        <v>0</v>
      </c>
      <c r="W56">
        <f>(X56/Y56*100)</f>
        <v>0</v>
      </c>
      <c r="X56">
        <f>AW56*(AZ56+BA56)/1000</f>
        <v>0</v>
      </c>
      <c r="Y56">
        <f>0.61365*exp(17.502*BB56/(240.97+BB56))</f>
        <v>0</v>
      </c>
      <c r="Z56">
        <f>(V56-AW56*(AZ56+BA56)/1000)</f>
        <v>0</v>
      </c>
      <c r="AA56">
        <f>(-I56*44100)</f>
        <v>0</v>
      </c>
      <c r="AB56">
        <f>2*29.3*P56*0.92*(BB56-U56)</f>
        <v>0</v>
      </c>
      <c r="AC56">
        <f>2*0.95*5.67E-8*(((BB56+$B$7)+273)^4-(U56+273)^4)</f>
        <v>0</v>
      </c>
      <c r="AD56">
        <f>S56+AC56+AA56+AB56</f>
        <v>0</v>
      </c>
      <c r="AE56">
        <v>-0.0418061467114837</v>
      </c>
      <c r="AF56">
        <v>0.0469310621032426</v>
      </c>
      <c r="AG56">
        <v>3.49644660754284</v>
      </c>
      <c r="AH56">
        <v>0</v>
      </c>
      <c r="AI56">
        <v>0</v>
      </c>
      <c r="AJ56">
        <f>IF(AH56*$H$13&gt;=AL56,1.0,(AL56/(AL56-AH56*$H$13)))</f>
        <v>0</v>
      </c>
      <c r="AK56">
        <f>(AJ56-1)*100</f>
        <v>0</v>
      </c>
      <c r="AL56">
        <f>MAX(0,($B$13+$C$13*BG56)/(1+$D$13*BG56)*AZ56/(BB56+273)*$E$13)</f>
        <v>0</v>
      </c>
      <c r="AM56">
        <f>$B$11*BH56+$C$11*BI56+$F$11*BJ56</f>
        <v>0</v>
      </c>
      <c r="AN56">
        <f>AM56*AO56</f>
        <v>0</v>
      </c>
      <c r="AO56">
        <f>($B$11*$D$9+$C$11*$D$9+$F$11*((BW56+BO56)/MAX(BW56+BO56+BX56, 0.1)*$I$9+BX56/MAX(BW56+BO56+BX56, 0.1)*$J$9))/($B$11+$C$11+$F$11)</f>
        <v>0</v>
      </c>
      <c r="AP56">
        <f>($B$11*$K$9+$C$11*$K$9+$F$11*((BW56+BO56)/MAX(BW56+BO56+BX56, 0.1)*$P$9+BX56/MAX(BW56+BO56+BX56, 0.1)*$Q$9))/($B$11+$C$11+$F$11)</f>
        <v>0</v>
      </c>
      <c r="AQ56">
        <v>6</v>
      </c>
      <c r="AR56">
        <v>0.5</v>
      </c>
      <c r="AS56" t="s">
        <v>250</v>
      </c>
      <c r="AT56">
        <v>1559929675.66129</v>
      </c>
      <c r="AU56">
        <v>86.6529064516129</v>
      </c>
      <c r="AV56">
        <v>99.8303838709677</v>
      </c>
      <c r="AW56">
        <v>13.9234258064516</v>
      </c>
      <c r="AX56">
        <v>12.9715483870968</v>
      </c>
      <c r="AY56">
        <v>500.023774193548</v>
      </c>
      <c r="AZ56">
        <v>100.70064516129</v>
      </c>
      <c r="BA56">
        <v>0.200014161290323</v>
      </c>
      <c r="BB56">
        <v>19.9968032258065</v>
      </c>
      <c r="BC56">
        <v>20.3251612903226</v>
      </c>
      <c r="BD56">
        <v>999.9</v>
      </c>
      <c r="BE56">
        <v>0</v>
      </c>
      <c r="BF56">
        <v>0</v>
      </c>
      <c r="BG56">
        <v>10011.6096774194</v>
      </c>
      <c r="BH56">
        <v>0</v>
      </c>
      <c r="BI56">
        <v>220.479064516129</v>
      </c>
      <c r="BJ56">
        <v>1500.01451612903</v>
      </c>
      <c r="BK56">
        <v>0.973004096774194</v>
      </c>
      <c r="BL56">
        <v>0.0269957387096774</v>
      </c>
      <c r="BM56">
        <v>0</v>
      </c>
      <c r="BN56">
        <v>2.25708709677419</v>
      </c>
      <c r="BO56">
        <v>0</v>
      </c>
      <c r="BP56">
        <v>15812.9967741935</v>
      </c>
      <c r="BQ56">
        <v>13122.1483870968</v>
      </c>
      <c r="BR56">
        <v>37.937</v>
      </c>
      <c r="BS56">
        <v>40.155</v>
      </c>
      <c r="BT56">
        <v>39.375</v>
      </c>
      <c r="BU56">
        <v>38.187</v>
      </c>
      <c r="BV56">
        <v>37.562</v>
      </c>
      <c r="BW56">
        <v>1459.52419354839</v>
      </c>
      <c r="BX56">
        <v>40.4903225806452</v>
      </c>
      <c r="BY56">
        <v>0</v>
      </c>
      <c r="BZ56">
        <v>1559929710.5</v>
      </c>
      <c r="CA56">
        <v>2.24329615384615</v>
      </c>
      <c r="CB56">
        <v>-1.50532990871747</v>
      </c>
      <c r="CC56">
        <v>-917.548716820688</v>
      </c>
      <c r="CD56">
        <v>15753.9807692308</v>
      </c>
      <c r="CE56">
        <v>15</v>
      </c>
      <c r="CF56">
        <v>1559929575.5</v>
      </c>
      <c r="CG56" t="s">
        <v>251</v>
      </c>
      <c r="CH56">
        <v>12</v>
      </c>
      <c r="CI56">
        <v>2.609</v>
      </c>
      <c r="CJ56">
        <v>0.036</v>
      </c>
      <c r="CK56">
        <v>400</v>
      </c>
      <c r="CL56">
        <v>13</v>
      </c>
      <c r="CM56">
        <v>0.15</v>
      </c>
      <c r="CN56">
        <v>0.08</v>
      </c>
      <c r="CO56">
        <v>-13.104043902439</v>
      </c>
      <c r="CP56">
        <v>-6.3841358885009</v>
      </c>
      <c r="CQ56">
        <v>0.638884178995017</v>
      </c>
      <c r="CR56">
        <v>0</v>
      </c>
      <c r="CS56">
        <v>2.29031764705882</v>
      </c>
      <c r="CT56">
        <v>-0.377765418645874</v>
      </c>
      <c r="CU56">
        <v>0.171295012925909</v>
      </c>
      <c r="CV56">
        <v>1</v>
      </c>
      <c r="CW56">
        <v>0.951862463414634</v>
      </c>
      <c r="CX56">
        <v>-0.00120422299651427</v>
      </c>
      <c r="CY56">
        <v>0.00225449959941967</v>
      </c>
      <c r="CZ56">
        <v>1</v>
      </c>
      <c r="DA56">
        <v>2</v>
      </c>
      <c r="DB56">
        <v>3</v>
      </c>
      <c r="DC56" t="s">
        <v>252</v>
      </c>
      <c r="DD56">
        <v>1.85562</v>
      </c>
      <c r="DE56">
        <v>1.85364</v>
      </c>
      <c r="DF56">
        <v>1.85471</v>
      </c>
      <c r="DG56">
        <v>1.85913</v>
      </c>
      <c r="DH56">
        <v>1.85349</v>
      </c>
      <c r="DI56">
        <v>1.85786</v>
      </c>
      <c r="DJ56">
        <v>1.85501</v>
      </c>
      <c r="DK56">
        <v>1.85367</v>
      </c>
      <c r="DL56" t="s">
        <v>253</v>
      </c>
      <c r="DM56" t="s">
        <v>19</v>
      </c>
      <c r="DN56" t="s">
        <v>19</v>
      </c>
      <c r="DO56" t="s">
        <v>19</v>
      </c>
      <c r="DP56" t="s">
        <v>254</v>
      </c>
      <c r="DQ56" t="s">
        <v>255</v>
      </c>
      <c r="DR56" t="s">
        <v>256</v>
      </c>
      <c r="DS56" t="s">
        <v>256</v>
      </c>
      <c r="DT56" t="s">
        <v>256</v>
      </c>
      <c r="DU56" t="s">
        <v>256</v>
      </c>
      <c r="DV56">
        <v>0</v>
      </c>
      <c r="DW56">
        <v>100</v>
      </c>
      <c r="DX56">
        <v>100</v>
      </c>
      <c r="DY56">
        <v>2.609</v>
      </c>
      <c r="DZ56">
        <v>0.036</v>
      </c>
      <c r="EA56">
        <v>2</v>
      </c>
      <c r="EB56">
        <v>503.603</v>
      </c>
      <c r="EC56">
        <v>545.41</v>
      </c>
      <c r="ED56">
        <v>16.9034</v>
      </c>
      <c r="EE56">
        <v>19.0582</v>
      </c>
      <c r="EF56">
        <v>30.0003</v>
      </c>
      <c r="EG56">
        <v>18.8872</v>
      </c>
      <c r="EH56">
        <v>18.8488</v>
      </c>
      <c r="EI56">
        <v>8.36614</v>
      </c>
      <c r="EJ56">
        <v>30.3209</v>
      </c>
      <c r="EK56">
        <v>61.4456</v>
      </c>
      <c r="EL56">
        <v>16.886</v>
      </c>
      <c r="EM56">
        <v>129.17</v>
      </c>
      <c r="EN56">
        <v>12.9433</v>
      </c>
      <c r="EO56">
        <v>102.3</v>
      </c>
      <c r="EP56">
        <v>102.729</v>
      </c>
    </row>
    <row r="57" spans="1:146">
      <c r="A57">
        <v>41</v>
      </c>
      <c r="B57">
        <v>1559929688</v>
      </c>
      <c r="C57">
        <v>80</v>
      </c>
      <c r="D57" t="s">
        <v>337</v>
      </c>
      <c r="E57" t="s">
        <v>338</v>
      </c>
      <c r="H57">
        <v>1559929677.66129</v>
      </c>
      <c r="I57">
        <f>AY57*AJ57*(AW57-AX57)/(100*AQ57*(1000-AJ57*AW57))</f>
        <v>0</v>
      </c>
      <c r="J57">
        <f>AY57*AJ57*(AV57-AU57*(1000-AJ57*AX57)/(1000-AJ57*AW57))/(100*AQ57)</f>
        <v>0</v>
      </c>
      <c r="K57">
        <f>AU57 - IF(AJ57&gt;1, J57*AQ57*100.0/(AL57*BG57), 0)</f>
        <v>0</v>
      </c>
      <c r="L57">
        <f>((R57-I57/2)*K57-J57)/(R57+I57/2)</f>
        <v>0</v>
      </c>
      <c r="M57">
        <f>L57*(AZ57+BA57)/1000.0</f>
        <v>0</v>
      </c>
      <c r="N57">
        <f>(AU57 - IF(AJ57&gt;1, J57*AQ57*100.0/(AL57*BG57), 0))*(AZ57+BA57)/1000.0</f>
        <v>0</v>
      </c>
      <c r="O57">
        <f>2.0/((1/Q57-1/P57)+SIGN(Q57)*SQRT((1/Q57-1/P57)*(1/Q57-1/P57) + 4*AR57/((AR57+1)*(AR57+1))*(2*1/Q57*1/P57-1/P57*1/P57)))</f>
        <v>0</v>
      </c>
      <c r="P57">
        <f>AG57+AF57*AQ57+AE57*AQ57*AQ57</f>
        <v>0</v>
      </c>
      <c r="Q57">
        <f>I57*(1000-(1000*0.61365*exp(17.502*U57/(240.97+U57))/(AZ57+BA57)+AW57)/2)/(1000*0.61365*exp(17.502*U57/(240.97+U57))/(AZ57+BA57)-AW57)</f>
        <v>0</v>
      </c>
      <c r="R57">
        <f>1/((AR57+1)/(O57/1.6)+1/(P57/1.37)) + AR57/((AR57+1)/(O57/1.6) + AR57/(P57/1.37))</f>
        <v>0</v>
      </c>
      <c r="S57">
        <f>(AN57*AP57)</f>
        <v>0</v>
      </c>
      <c r="T57">
        <f>(BB57+(S57+2*0.95*5.67E-8*(((BB57+$B$7)+273)^4-(BB57+273)^4)-44100*I57)/(1.84*29.3*P57+8*0.95*5.67E-8*(BB57+273)^3))</f>
        <v>0</v>
      </c>
      <c r="U57">
        <f>($C$7*BC57+$D$7*BD57+$E$7*T57)</f>
        <v>0</v>
      </c>
      <c r="V57">
        <f>0.61365*exp(17.502*U57/(240.97+U57))</f>
        <v>0</v>
      </c>
      <c r="W57">
        <f>(X57/Y57*100)</f>
        <v>0</v>
      </c>
      <c r="X57">
        <f>AW57*(AZ57+BA57)/1000</f>
        <v>0</v>
      </c>
      <c r="Y57">
        <f>0.61365*exp(17.502*BB57/(240.97+BB57))</f>
        <v>0</v>
      </c>
      <c r="Z57">
        <f>(V57-AW57*(AZ57+BA57)/1000)</f>
        <v>0</v>
      </c>
      <c r="AA57">
        <f>(-I57*44100)</f>
        <v>0</v>
      </c>
      <c r="AB57">
        <f>2*29.3*P57*0.92*(BB57-U57)</f>
        <v>0</v>
      </c>
      <c r="AC57">
        <f>2*0.95*5.67E-8*(((BB57+$B$7)+273)^4-(U57+273)^4)</f>
        <v>0</v>
      </c>
      <c r="AD57">
        <f>S57+AC57+AA57+AB57</f>
        <v>0</v>
      </c>
      <c r="AE57">
        <v>-0.0417681668971619</v>
      </c>
      <c r="AF57">
        <v>0.046888426434452</v>
      </c>
      <c r="AG57">
        <v>3.49393709092082</v>
      </c>
      <c r="AH57">
        <v>0</v>
      </c>
      <c r="AI57">
        <v>0</v>
      </c>
      <c r="AJ57">
        <f>IF(AH57*$H$13&gt;=AL57,1.0,(AL57/(AL57-AH57*$H$13)))</f>
        <v>0</v>
      </c>
      <c r="AK57">
        <f>(AJ57-1)*100</f>
        <v>0</v>
      </c>
      <c r="AL57">
        <f>MAX(0,($B$13+$C$13*BG57)/(1+$D$13*BG57)*AZ57/(BB57+273)*$E$13)</f>
        <v>0</v>
      </c>
      <c r="AM57">
        <f>$B$11*BH57+$C$11*BI57+$F$11*BJ57</f>
        <v>0</v>
      </c>
      <c r="AN57">
        <f>AM57*AO57</f>
        <v>0</v>
      </c>
      <c r="AO57">
        <f>($B$11*$D$9+$C$11*$D$9+$F$11*((BW57+BO57)/MAX(BW57+BO57+BX57, 0.1)*$I$9+BX57/MAX(BW57+BO57+BX57, 0.1)*$J$9))/($B$11+$C$11+$F$11)</f>
        <v>0</v>
      </c>
      <c r="AP57">
        <f>($B$11*$K$9+$C$11*$K$9+$F$11*((BW57+BO57)/MAX(BW57+BO57+BX57, 0.1)*$P$9+BX57/MAX(BW57+BO57+BX57, 0.1)*$Q$9))/($B$11+$C$11+$F$11)</f>
        <v>0</v>
      </c>
      <c r="AQ57">
        <v>6</v>
      </c>
      <c r="AR57">
        <v>0.5</v>
      </c>
      <c r="AS57" t="s">
        <v>250</v>
      </c>
      <c r="AT57">
        <v>1559929677.66129</v>
      </c>
      <c r="AU57">
        <v>89.7842709677419</v>
      </c>
      <c r="AV57">
        <v>103.160003225806</v>
      </c>
      <c r="AW57">
        <v>13.9211</v>
      </c>
      <c r="AX57">
        <v>12.9696612903226</v>
      </c>
      <c r="AY57">
        <v>500.026064516129</v>
      </c>
      <c r="AZ57">
        <v>100.700838709677</v>
      </c>
      <c r="BA57">
        <v>0.200036129032258</v>
      </c>
      <c r="BB57">
        <v>19.9984612903226</v>
      </c>
      <c r="BC57">
        <v>20.3260483870968</v>
      </c>
      <c r="BD57">
        <v>999.9</v>
      </c>
      <c r="BE57">
        <v>0</v>
      </c>
      <c r="BF57">
        <v>0</v>
      </c>
      <c r="BG57">
        <v>10002.4951612903</v>
      </c>
      <c r="BH57">
        <v>0</v>
      </c>
      <c r="BI57">
        <v>228.24964516129</v>
      </c>
      <c r="BJ57">
        <v>1500.00451612903</v>
      </c>
      <c r="BK57">
        <v>0.973003967741936</v>
      </c>
      <c r="BL57">
        <v>0.0269958870967742</v>
      </c>
      <c r="BM57">
        <v>0</v>
      </c>
      <c r="BN57">
        <v>2.2345</v>
      </c>
      <c r="BO57">
        <v>0</v>
      </c>
      <c r="BP57">
        <v>15779.4806451613</v>
      </c>
      <c r="BQ57">
        <v>13122.064516129</v>
      </c>
      <c r="BR57">
        <v>37.937</v>
      </c>
      <c r="BS57">
        <v>40.149</v>
      </c>
      <c r="BT57">
        <v>39.375</v>
      </c>
      <c r="BU57">
        <v>38.187</v>
      </c>
      <c r="BV57">
        <v>37.562</v>
      </c>
      <c r="BW57">
        <v>1459.51419354839</v>
      </c>
      <c r="BX57">
        <v>40.4903225806452</v>
      </c>
      <c r="BY57">
        <v>0</v>
      </c>
      <c r="BZ57">
        <v>1559929712.3</v>
      </c>
      <c r="CA57">
        <v>2.21120384615385</v>
      </c>
      <c r="CB57">
        <v>-0.983299142059964</v>
      </c>
      <c r="CC57">
        <v>-787.600000408995</v>
      </c>
      <c r="CD57">
        <v>15728.4269230769</v>
      </c>
      <c r="CE57">
        <v>15</v>
      </c>
      <c r="CF57">
        <v>1559929575.5</v>
      </c>
      <c r="CG57" t="s">
        <v>251</v>
      </c>
      <c r="CH57">
        <v>12</v>
      </c>
      <c r="CI57">
        <v>2.609</v>
      </c>
      <c r="CJ57">
        <v>0.036</v>
      </c>
      <c r="CK57">
        <v>400</v>
      </c>
      <c r="CL57">
        <v>13</v>
      </c>
      <c r="CM57">
        <v>0.15</v>
      </c>
      <c r="CN57">
        <v>0.08</v>
      </c>
      <c r="CO57">
        <v>-13.3159317073171</v>
      </c>
      <c r="CP57">
        <v>-5.5815052264807</v>
      </c>
      <c r="CQ57">
        <v>0.555942060254933</v>
      </c>
      <c r="CR57">
        <v>0</v>
      </c>
      <c r="CS57">
        <v>2.2444</v>
      </c>
      <c r="CT57">
        <v>-1.0612827344439</v>
      </c>
      <c r="CU57">
        <v>0.217127365712331</v>
      </c>
      <c r="CV57">
        <v>0</v>
      </c>
      <c r="CW57">
        <v>0.951768463414634</v>
      </c>
      <c r="CX57">
        <v>-0.0194919303135875</v>
      </c>
      <c r="CY57">
        <v>0.00238201812466289</v>
      </c>
      <c r="CZ57">
        <v>1</v>
      </c>
      <c r="DA57">
        <v>1</v>
      </c>
      <c r="DB57">
        <v>3</v>
      </c>
      <c r="DC57" t="s">
        <v>269</v>
      </c>
      <c r="DD57">
        <v>1.85562</v>
      </c>
      <c r="DE57">
        <v>1.85364</v>
      </c>
      <c r="DF57">
        <v>1.85471</v>
      </c>
      <c r="DG57">
        <v>1.85913</v>
      </c>
      <c r="DH57">
        <v>1.85349</v>
      </c>
      <c r="DI57">
        <v>1.85786</v>
      </c>
      <c r="DJ57">
        <v>1.85501</v>
      </c>
      <c r="DK57">
        <v>1.85367</v>
      </c>
      <c r="DL57" t="s">
        <v>253</v>
      </c>
      <c r="DM57" t="s">
        <v>19</v>
      </c>
      <c r="DN57" t="s">
        <v>19</v>
      </c>
      <c r="DO57" t="s">
        <v>19</v>
      </c>
      <c r="DP57" t="s">
        <v>254</v>
      </c>
      <c r="DQ57" t="s">
        <v>255</v>
      </c>
      <c r="DR57" t="s">
        <v>256</v>
      </c>
      <c r="DS57" t="s">
        <v>256</v>
      </c>
      <c r="DT57" t="s">
        <v>256</v>
      </c>
      <c r="DU57" t="s">
        <v>256</v>
      </c>
      <c r="DV57">
        <v>0</v>
      </c>
      <c r="DW57">
        <v>100</v>
      </c>
      <c r="DX57">
        <v>100</v>
      </c>
      <c r="DY57">
        <v>2.609</v>
      </c>
      <c r="DZ57">
        <v>0.036</v>
      </c>
      <c r="EA57">
        <v>2</v>
      </c>
      <c r="EB57">
        <v>503.693</v>
      </c>
      <c r="EC57">
        <v>545.307</v>
      </c>
      <c r="ED57">
        <v>16.8807</v>
      </c>
      <c r="EE57">
        <v>19.0575</v>
      </c>
      <c r="EF57">
        <v>30.0001</v>
      </c>
      <c r="EG57">
        <v>18.8872</v>
      </c>
      <c r="EH57">
        <v>18.849</v>
      </c>
      <c r="EI57">
        <v>8.51652</v>
      </c>
      <c r="EJ57">
        <v>30.3209</v>
      </c>
      <c r="EK57">
        <v>61.4456</v>
      </c>
      <c r="EL57">
        <v>16.886</v>
      </c>
      <c r="EM57">
        <v>134.17</v>
      </c>
      <c r="EN57">
        <v>12.9433</v>
      </c>
      <c r="EO57">
        <v>102.3</v>
      </c>
      <c r="EP57">
        <v>102.729</v>
      </c>
    </row>
    <row r="58" spans="1:146">
      <c r="A58">
        <v>42</v>
      </c>
      <c r="B58">
        <v>1559929690</v>
      </c>
      <c r="C58">
        <v>82</v>
      </c>
      <c r="D58" t="s">
        <v>339</v>
      </c>
      <c r="E58" t="s">
        <v>340</v>
      </c>
      <c r="H58">
        <v>1559929679.66129</v>
      </c>
      <c r="I58">
        <f>AY58*AJ58*(AW58-AX58)/(100*AQ58*(1000-AJ58*AW58))</f>
        <v>0</v>
      </c>
      <c r="J58">
        <f>AY58*AJ58*(AV58-AU58*(1000-AJ58*AX58)/(1000-AJ58*AW58))/(100*AQ58)</f>
        <v>0</v>
      </c>
      <c r="K58">
        <f>AU58 - IF(AJ58&gt;1, J58*AQ58*100.0/(AL58*BG58), 0)</f>
        <v>0</v>
      </c>
      <c r="L58">
        <f>((R58-I58/2)*K58-J58)/(R58+I58/2)</f>
        <v>0</v>
      </c>
      <c r="M58">
        <f>L58*(AZ58+BA58)/1000.0</f>
        <v>0</v>
      </c>
      <c r="N58">
        <f>(AU58 - IF(AJ58&gt;1, J58*AQ58*100.0/(AL58*BG58), 0))*(AZ58+BA58)/1000.0</f>
        <v>0</v>
      </c>
      <c r="O58">
        <f>2.0/((1/Q58-1/P58)+SIGN(Q58)*SQRT((1/Q58-1/P58)*(1/Q58-1/P58) + 4*AR58/((AR58+1)*(AR58+1))*(2*1/Q58*1/P58-1/P58*1/P58)))</f>
        <v>0</v>
      </c>
      <c r="P58">
        <f>AG58+AF58*AQ58+AE58*AQ58*AQ58</f>
        <v>0</v>
      </c>
      <c r="Q58">
        <f>I58*(1000-(1000*0.61365*exp(17.502*U58/(240.97+U58))/(AZ58+BA58)+AW58)/2)/(1000*0.61365*exp(17.502*U58/(240.97+U58))/(AZ58+BA58)-AW58)</f>
        <v>0</v>
      </c>
      <c r="R58">
        <f>1/((AR58+1)/(O58/1.6)+1/(P58/1.37)) + AR58/((AR58+1)/(O58/1.6) + AR58/(P58/1.37))</f>
        <v>0</v>
      </c>
      <c r="S58">
        <f>(AN58*AP58)</f>
        <v>0</v>
      </c>
      <c r="T58">
        <f>(BB58+(S58+2*0.95*5.67E-8*(((BB58+$B$7)+273)^4-(BB58+273)^4)-44100*I58)/(1.84*29.3*P58+8*0.95*5.67E-8*(BB58+273)^3))</f>
        <v>0</v>
      </c>
      <c r="U58">
        <f>($C$7*BC58+$D$7*BD58+$E$7*T58)</f>
        <v>0</v>
      </c>
      <c r="V58">
        <f>0.61365*exp(17.502*U58/(240.97+U58))</f>
        <v>0</v>
      </c>
      <c r="W58">
        <f>(X58/Y58*100)</f>
        <v>0</v>
      </c>
      <c r="X58">
        <f>AW58*(AZ58+BA58)/1000</f>
        <v>0</v>
      </c>
      <c r="Y58">
        <f>0.61365*exp(17.502*BB58/(240.97+BB58))</f>
        <v>0</v>
      </c>
      <c r="Z58">
        <f>(V58-AW58*(AZ58+BA58)/1000)</f>
        <v>0</v>
      </c>
      <c r="AA58">
        <f>(-I58*44100)</f>
        <v>0</v>
      </c>
      <c r="AB58">
        <f>2*29.3*P58*0.92*(BB58-U58)</f>
        <v>0</v>
      </c>
      <c r="AC58">
        <f>2*0.95*5.67E-8*(((BB58+$B$7)+273)^4-(U58+273)^4)</f>
        <v>0</v>
      </c>
      <c r="AD58">
        <f>S58+AC58+AA58+AB58</f>
        <v>0</v>
      </c>
      <c r="AE58">
        <v>-0.0417468631271716</v>
      </c>
      <c r="AF58">
        <v>0.046864511086325</v>
      </c>
      <c r="AG58">
        <v>3.49252909395694</v>
      </c>
      <c r="AH58">
        <v>0</v>
      </c>
      <c r="AI58">
        <v>0</v>
      </c>
      <c r="AJ58">
        <f>IF(AH58*$H$13&gt;=AL58,1.0,(AL58/(AL58-AH58*$H$13)))</f>
        <v>0</v>
      </c>
      <c r="AK58">
        <f>(AJ58-1)*100</f>
        <v>0</v>
      </c>
      <c r="AL58">
        <f>MAX(0,($B$13+$C$13*BG58)/(1+$D$13*BG58)*AZ58/(BB58+273)*$E$13)</f>
        <v>0</v>
      </c>
      <c r="AM58">
        <f>$B$11*BH58+$C$11*BI58+$F$11*BJ58</f>
        <v>0</v>
      </c>
      <c r="AN58">
        <f>AM58*AO58</f>
        <v>0</v>
      </c>
      <c r="AO58">
        <f>($B$11*$D$9+$C$11*$D$9+$F$11*((BW58+BO58)/MAX(BW58+BO58+BX58, 0.1)*$I$9+BX58/MAX(BW58+BO58+BX58, 0.1)*$J$9))/($B$11+$C$11+$F$11)</f>
        <v>0</v>
      </c>
      <c r="AP58">
        <f>($B$11*$K$9+$C$11*$K$9+$F$11*((BW58+BO58)/MAX(BW58+BO58+BX58, 0.1)*$P$9+BX58/MAX(BW58+BO58+BX58, 0.1)*$Q$9))/($B$11+$C$11+$F$11)</f>
        <v>0</v>
      </c>
      <c r="AQ58">
        <v>6</v>
      </c>
      <c r="AR58">
        <v>0.5</v>
      </c>
      <c r="AS58" t="s">
        <v>250</v>
      </c>
      <c r="AT58">
        <v>1559929679.66129</v>
      </c>
      <c r="AU58">
        <v>92.9389870967742</v>
      </c>
      <c r="AV58">
        <v>106.492238709677</v>
      </c>
      <c r="AW58">
        <v>13.9185387096774</v>
      </c>
      <c r="AX58">
        <v>12.9681096774194</v>
      </c>
      <c r="AY58">
        <v>500.021870967742</v>
      </c>
      <c r="AZ58">
        <v>100.701032258065</v>
      </c>
      <c r="BA58">
        <v>0.200013258064516</v>
      </c>
      <c r="BB58">
        <v>19.9997709677419</v>
      </c>
      <c r="BC58">
        <v>20.3268290322581</v>
      </c>
      <c r="BD58">
        <v>999.9</v>
      </c>
      <c r="BE58">
        <v>0</v>
      </c>
      <c r="BF58">
        <v>0</v>
      </c>
      <c r="BG58">
        <v>9997.37419354839</v>
      </c>
      <c r="BH58">
        <v>0</v>
      </c>
      <c r="BI58">
        <v>234.337258064516</v>
      </c>
      <c r="BJ58">
        <v>1500.00322580645</v>
      </c>
      <c r="BK58">
        <v>0.973003967741936</v>
      </c>
      <c r="BL58">
        <v>0.0269958870967742</v>
      </c>
      <c r="BM58">
        <v>0</v>
      </c>
      <c r="BN58">
        <v>2.23121935483871</v>
      </c>
      <c r="BO58">
        <v>0</v>
      </c>
      <c r="BP58">
        <v>15746.164516129</v>
      </c>
      <c r="BQ58">
        <v>13122.0516129032</v>
      </c>
      <c r="BR58">
        <v>37.937</v>
      </c>
      <c r="BS58">
        <v>40.143</v>
      </c>
      <c r="BT58">
        <v>39.375</v>
      </c>
      <c r="BU58">
        <v>38.187</v>
      </c>
      <c r="BV58">
        <v>37.562</v>
      </c>
      <c r="BW58">
        <v>1459.51290322581</v>
      </c>
      <c r="BX58">
        <v>40.4903225806452</v>
      </c>
      <c r="BY58">
        <v>0</v>
      </c>
      <c r="BZ58">
        <v>1559929714.7</v>
      </c>
      <c r="CA58">
        <v>2.21062307692308</v>
      </c>
      <c r="CB58">
        <v>-0.541873500893978</v>
      </c>
      <c r="CC58">
        <v>-691.210256699587</v>
      </c>
      <c r="CD58">
        <v>15696.9269230769</v>
      </c>
      <c r="CE58">
        <v>15</v>
      </c>
      <c r="CF58">
        <v>1559929575.5</v>
      </c>
      <c r="CG58" t="s">
        <v>251</v>
      </c>
      <c r="CH58">
        <v>12</v>
      </c>
      <c r="CI58">
        <v>2.609</v>
      </c>
      <c r="CJ58">
        <v>0.036</v>
      </c>
      <c r="CK58">
        <v>400</v>
      </c>
      <c r="CL58">
        <v>13</v>
      </c>
      <c r="CM58">
        <v>0.15</v>
      </c>
      <c r="CN58">
        <v>0.08</v>
      </c>
      <c r="CO58">
        <v>-13.4982780487805</v>
      </c>
      <c r="CP58">
        <v>-5.04473310104524</v>
      </c>
      <c r="CQ58">
        <v>0.501908825415871</v>
      </c>
      <c r="CR58">
        <v>0</v>
      </c>
      <c r="CS58">
        <v>2.24017058823529</v>
      </c>
      <c r="CT58">
        <v>-0.66530753855846</v>
      </c>
      <c r="CU58">
        <v>0.213629370542717</v>
      </c>
      <c r="CV58">
        <v>1</v>
      </c>
      <c r="CW58">
        <v>0.950843048780488</v>
      </c>
      <c r="CX58">
        <v>-0.0315476655052242</v>
      </c>
      <c r="CY58">
        <v>0.00347296336493863</v>
      </c>
      <c r="CZ58">
        <v>1</v>
      </c>
      <c r="DA58">
        <v>2</v>
      </c>
      <c r="DB58">
        <v>3</v>
      </c>
      <c r="DC58" t="s">
        <v>252</v>
      </c>
      <c r="DD58">
        <v>1.85562</v>
      </c>
      <c r="DE58">
        <v>1.85364</v>
      </c>
      <c r="DF58">
        <v>1.85471</v>
      </c>
      <c r="DG58">
        <v>1.85913</v>
      </c>
      <c r="DH58">
        <v>1.85349</v>
      </c>
      <c r="DI58">
        <v>1.85788</v>
      </c>
      <c r="DJ58">
        <v>1.85501</v>
      </c>
      <c r="DK58">
        <v>1.85366</v>
      </c>
      <c r="DL58" t="s">
        <v>253</v>
      </c>
      <c r="DM58" t="s">
        <v>19</v>
      </c>
      <c r="DN58" t="s">
        <v>19</v>
      </c>
      <c r="DO58" t="s">
        <v>19</v>
      </c>
      <c r="DP58" t="s">
        <v>254</v>
      </c>
      <c r="DQ58" t="s">
        <v>255</v>
      </c>
      <c r="DR58" t="s">
        <v>256</v>
      </c>
      <c r="DS58" t="s">
        <v>256</v>
      </c>
      <c r="DT58" t="s">
        <v>256</v>
      </c>
      <c r="DU58" t="s">
        <v>256</v>
      </c>
      <c r="DV58">
        <v>0</v>
      </c>
      <c r="DW58">
        <v>100</v>
      </c>
      <c r="DX58">
        <v>100</v>
      </c>
      <c r="DY58">
        <v>2.609</v>
      </c>
      <c r="DZ58">
        <v>0.036</v>
      </c>
      <c r="EA58">
        <v>2</v>
      </c>
      <c r="EB58">
        <v>503.861</v>
      </c>
      <c r="EC58">
        <v>545.23</v>
      </c>
      <c r="ED58">
        <v>16.8694</v>
      </c>
      <c r="EE58">
        <v>19.0567</v>
      </c>
      <c r="EF58">
        <v>29.9999</v>
      </c>
      <c r="EG58">
        <v>18.8874</v>
      </c>
      <c r="EH58">
        <v>18.8498</v>
      </c>
      <c r="EI58">
        <v>8.63587</v>
      </c>
      <c r="EJ58">
        <v>30.3209</v>
      </c>
      <c r="EK58">
        <v>61.4456</v>
      </c>
      <c r="EL58">
        <v>16.885</v>
      </c>
      <c r="EM58">
        <v>134.17</v>
      </c>
      <c r="EN58">
        <v>12.9433</v>
      </c>
      <c r="EO58">
        <v>102.3</v>
      </c>
      <c r="EP58">
        <v>102.729</v>
      </c>
    </row>
    <row r="59" spans="1:146">
      <c r="A59">
        <v>43</v>
      </c>
      <c r="B59">
        <v>1559929692</v>
      </c>
      <c r="C59">
        <v>84</v>
      </c>
      <c r="D59" t="s">
        <v>341</v>
      </c>
      <c r="E59" t="s">
        <v>342</v>
      </c>
      <c r="H59">
        <v>1559929681.66129</v>
      </c>
      <c r="I59">
        <f>AY59*AJ59*(AW59-AX59)/(100*AQ59*(1000-AJ59*AW59))</f>
        <v>0</v>
      </c>
      <c r="J59">
        <f>AY59*AJ59*(AV59-AU59*(1000-AJ59*AX59)/(1000-AJ59*AW59))/(100*AQ59)</f>
        <v>0</v>
      </c>
      <c r="K59">
        <f>AU59 - IF(AJ59&gt;1, J59*AQ59*100.0/(AL59*BG59), 0)</f>
        <v>0</v>
      </c>
      <c r="L59">
        <f>((R59-I59/2)*K59-J59)/(R59+I59/2)</f>
        <v>0</v>
      </c>
      <c r="M59">
        <f>L59*(AZ59+BA59)/1000.0</f>
        <v>0</v>
      </c>
      <c r="N59">
        <f>(AU59 - IF(AJ59&gt;1, J59*AQ59*100.0/(AL59*BG59), 0))*(AZ59+BA59)/1000.0</f>
        <v>0</v>
      </c>
      <c r="O59">
        <f>2.0/((1/Q59-1/P59)+SIGN(Q59)*SQRT((1/Q59-1/P59)*(1/Q59-1/P59) + 4*AR59/((AR59+1)*(AR59+1))*(2*1/Q59*1/P59-1/P59*1/P59)))</f>
        <v>0</v>
      </c>
      <c r="P59">
        <f>AG59+AF59*AQ59+AE59*AQ59*AQ59</f>
        <v>0</v>
      </c>
      <c r="Q59">
        <f>I59*(1000-(1000*0.61365*exp(17.502*U59/(240.97+U59))/(AZ59+BA59)+AW59)/2)/(1000*0.61365*exp(17.502*U59/(240.97+U59))/(AZ59+BA59)-AW59)</f>
        <v>0</v>
      </c>
      <c r="R59">
        <f>1/((AR59+1)/(O59/1.6)+1/(P59/1.37)) + AR59/((AR59+1)/(O59/1.6) + AR59/(P59/1.37))</f>
        <v>0</v>
      </c>
      <c r="S59">
        <f>(AN59*AP59)</f>
        <v>0</v>
      </c>
      <c r="T59">
        <f>(BB59+(S59+2*0.95*5.67E-8*(((BB59+$B$7)+273)^4-(BB59+273)^4)-44100*I59)/(1.84*29.3*P59+8*0.95*5.67E-8*(BB59+273)^3))</f>
        <v>0</v>
      </c>
      <c r="U59">
        <f>($C$7*BC59+$D$7*BD59+$E$7*T59)</f>
        <v>0</v>
      </c>
      <c r="V59">
        <f>0.61365*exp(17.502*U59/(240.97+U59))</f>
        <v>0</v>
      </c>
      <c r="W59">
        <f>(X59/Y59*100)</f>
        <v>0</v>
      </c>
      <c r="X59">
        <f>AW59*(AZ59+BA59)/1000</f>
        <v>0</v>
      </c>
      <c r="Y59">
        <f>0.61365*exp(17.502*BB59/(240.97+BB59))</f>
        <v>0</v>
      </c>
      <c r="Z59">
        <f>(V59-AW59*(AZ59+BA59)/1000)</f>
        <v>0</v>
      </c>
      <c r="AA59">
        <f>(-I59*44100)</f>
        <v>0</v>
      </c>
      <c r="AB59">
        <f>2*29.3*P59*0.92*(BB59-U59)</f>
        <v>0</v>
      </c>
      <c r="AC59">
        <f>2*0.95*5.67E-8*(((BB59+$B$7)+273)^4-(U59+273)^4)</f>
        <v>0</v>
      </c>
      <c r="AD59">
        <f>S59+AC59+AA59+AB59</f>
        <v>0</v>
      </c>
      <c r="AE59">
        <v>-0.0417379965968111</v>
      </c>
      <c r="AF59">
        <v>0.0468545576292447</v>
      </c>
      <c r="AG59">
        <v>3.49194301798141</v>
      </c>
      <c r="AH59">
        <v>0</v>
      </c>
      <c r="AI59">
        <v>0</v>
      </c>
      <c r="AJ59">
        <f>IF(AH59*$H$13&gt;=AL59,1.0,(AL59/(AL59-AH59*$H$13)))</f>
        <v>0</v>
      </c>
      <c r="AK59">
        <f>(AJ59-1)*100</f>
        <v>0</v>
      </c>
      <c r="AL59">
        <f>MAX(0,($B$13+$C$13*BG59)/(1+$D$13*BG59)*AZ59/(BB59+273)*$E$13)</f>
        <v>0</v>
      </c>
      <c r="AM59">
        <f>$B$11*BH59+$C$11*BI59+$F$11*BJ59</f>
        <v>0</v>
      </c>
      <c r="AN59">
        <f>AM59*AO59</f>
        <v>0</v>
      </c>
      <c r="AO59">
        <f>($B$11*$D$9+$C$11*$D$9+$F$11*((BW59+BO59)/MAX(BW59+BO59+BX59, 0.1)*$I$9+BX59/MAX(BW59+BO59+BX59, 0.1)*$J$9))/($B$11+$C$11+$F$11)</f>
        <v>0</v>
      </c>
      <c r="AP59">
        <f>($B$11*$K$9+$C$11*$K$9+$F$11*((BW59+BO59)/MAX(BW59+BO59+BX59, 0.1)*$P$9+BX59/MAX(BW59+BO59+BX59, 0.1)*$Q$9))/($B$11+$C$11+$F$11)</f>
        <v>0</v>
      </c>
      <c r="AQ59">
        <v>6</v>
      </c>
      <c r="AR59">
        <v>0.5</v>
      </c>
      <c r="AS59" t="s">
        <v>250</v>
      </c>
      <c r="AT59">
        <v>1559929681.66129</v>
      </c>
      <c r="AU59">
        <v>96.1123548387096</v>
      </c>
      <c r="AV59">
        <v>109.82374516129</v>
      </c>
      <c r="AW59">
        <v>13.9159225806452</v>
      </c>
      <c r="AX59">
        <v>12.9668129032258</v>
      </c>
      <c r="AY59">
        <v>500.020548387097</v>
      </c>
      <c r="AZ59">
        <v>100.701161290323</v>
      </c>
      <c r="BA59">
        <v>0.199987129032258</v>
      </c>
      <c r="BB59">
        <v>20.0006838709677</v>
      </c>
      <c r="BC59">
        <v>20.3278838709677</v>
      </c>
      <c r="BD59">
        <v>999.9</v>
      </c>
      <c r="BE59">
        <v>0</v>
      </c>
      <c r="BF59">
        <v>0</v>
      </c>
      <c r="BG59">
        <v>9995.23806451613</v>
      </c>
      <c r="BH59">
        <v>0</v>
      </c>
      <c r="BI59">
        <v>238.442580645161</v>
      </c>
      <c r="BJ59">
        <v>1500.00161290323</v>
      </c>
      <c r="BK59">
        <v>0.973003838709678</v>
      </c>
      <c r="BL59">
        <v>0.026996035483871</v>
      </c>
      <c r="BM59">
        <v>0</v>
      </c>
      <c r="BN59">
        <v>2.22259032258065</v>
      </c>
      <c r="BO59">
        <v>0</v>
      </c>
      <c r="BP59">
        <v>15719.0032258065</v>
      </c>
      <c r="BQ59">
        <v>13122.0419354839</v>
      </c>
      <c r="BR59">
        <v>37.937</v>
      </c>
      <c r="BS59">
        <v>40.139</v>
      </c>
      <c r="BT59">
        <v>39.375</v>
      </c>
      <c r="BU59">
        <v>38.187</v>
      </c>
      <c r="BV59">
        <v>37.562</v>
      </c>
      <c r="BW59">
        <v>1459.51096774194</v>
      </c>
      <c r="BX59">
        <v>40.4906451612903</v>
      </c>
      <c r="BY59">
        <v>0</v>
      </c>
      <c r="BZ59">
        <v>1559929716.5</v>
      </c>
      <c r="CA59">
        <v>2.22677692307692</v>
      </c>
      <c r="CB59">
        <v>0.230769238380647</v>
      </c>
      <c r="CC59">
        <v>-571.921366754277</v>
      </c>
      <c r="CD59">
        <v>15679.2576923077</v>
      </c>
      <c r="CE59">
        <v>15</v>
      </c>
      <c r="CF59">
        <v>1559929575.5</v>
      </c>
      <c r="CG59" t="s">
        <v>251</v>
      </c>
      <c r="CH59">
        <v>12</v>
      </c>
      <c r="CI59">
        <v>2.609</v>
      </c>
      <c r="CJ59">
        <v>0.036</v>
      </c>
      <c r="CK59">
        <v>400</v>
      </c>
      <c r="CL59">
        <v>13</v>
      </c>
      <c r="CM59">
        <v>0.15</v>
      </c>
      <c r="CN59">
        <v>0.08</v>
      </c>
      <c r="CO59">
        <v>-13.6598658536585</v>
      </c>
      <c r="CP59">
        <v>-4.58263902439014</v>
      </c>
      <c r="CQ59">
        <v>0.455964883441245</v>
      </c>
      <c r="CR59">
        <v>0</v>
      </c>
      <c r="CS59">
        <v>2.23830294117647</v>
      </c>
      <c r="CT59">
        <v>-0.699704958250526</v>
      </c>
      <c r="CU59">
        <v>0.205234427632079</v>
      </c>
      <c r="CV59">
        <v>1</v>
      </c>
      <c r="CW59">
        <v>0.949584804878049</v>
      </c>
      <c r="CX59">
        <v>-0.0389344599303095</v>
      </c>
      <c r="CY59">
        <v>0.0041744844823804</v>
      </c>
      <c r="CZ59">
        <v>1</v>
      </c>
      <c r="DA59">
        <v>2</v>
      </c>
      <c r="DB59">
        <v>3</v>
      </c>
      <c r="DC59" t="s">
        <v>252</v>
      </c>
      <c r="DD59">
        <v>1.85562</v>
      </c>
      <c r="DE59">
        <v>1.85364</v>
      </c>
      <c r="DF59">
        <v>1.85471</v>
      </c>
      <c r="DG59">
        <v>1.85913</v>
      </c>
      <c r="DH59">
        <v>1.85349</v>
      </c>
      <c r="DI59">
        <v>1.85787</v>
      </c>
      <c r="DJ59">
        <v>1.85501</v>
      </c>
      <c r="DK59">
        <v>1.85367</v>
      </c>
      <c r="DL59" t="s">
        <v>253</v>
      </c>
      <c r="DM59" t="s">
        <v>19</v>
      </c>
      <c r="DN59" t="s">
        <v>19</v>
      </c>
      <c r="DO59" t="s">
        <v>19</v>
      </c>
      <c r="DP59" t="s">
        <v>254</v>
      </c>
      <c r="DQ59" t="s">
        <v>255</v>
      </c>
      <c r="DR59" t="s">
        <v>256</v>
      </c>
      <c r="DS59" t="s">
        <v>256</v>
      </c>
      <c r="DT59" t="s">
        <v>256</v>
      </c>
      <c r="DU59" t="s">
        <v>256</v>
      </c>
      <c r="DV59">
        <v>0</v>
      </c>
      <c r="DW59">
        <v>100</v>
      </c>
      <c r="DX59">
        <v>100</v>
      </c>
      <c r="DY59">
        <v>2.609</v>
      </c>
      <c r="DZ59">
        <v>0.036</v>
      </c>
      <c r="EA59">
        <v>2</v>
      </c>
      <c r="EB59">
        <v>503.839</v>
      </c>
      <c r="EC59">
        <v>545.342</v>
      </c>
      <c r="ED59">
        <v>16.8642</v>
      </c>
      <c r="EE59">
        <v>19.0565</v>
      </c>
      <c r="EF59">
        <v>29.9998</v>
      </c>
      <c r="EG59">
        <v>18.8882</v>
      </c>
      <c r="EH59">
        <v>18.8504</v>
      </c>
      <c r="EI59">
        <v>8.79479</v>
      </c>
      <c r="EJ59">
        <v>30.3209</v>
      </c>
      <c r="EK59">
        <v>61.4456</v>
      </c>
      <c r="EL59">
        <v>16.885</v>
      </c>
      <c r="EM59">
        <v>139.17</v>
      </c>
      <c r="EN59">
        <v>12.9433</v>
      </c>
      <c r="EO59">
        <v>102.3</v>
      </c>
      <c r="EP59">
        <v>102.73</v>
      </c>
    </row>
    <row r="60" spans="1:146">
      <c r="A60">
        <v>44</v>
      </c>
      <c r="B60">
        <v>1559929694</v>
      </c>
      <c r="C60">
        <v>86</v>
      </c>
      <c r="D60" t="s">
        <v>343</v>
      </c>
      <c r="E60" t="s">
        <v>344</v>
      </c>
      <c r="H60">
        <v>1559929683.66129</v>
      </c>
      <c r="I60">
        <f>AY60*AJ60*(AW60-AX60)/(100*AQ60*(1000-AJ60*AW60))</f>
        <v>0</v>
      </c>
      <c r="J60">
        <f>AY60*AJ60*(AV60-AU60*(1000-AJ60*AX60)/(1000-AJ60*AW60))/(100*AQ60)</f>
        <v>0</v>
      </c>
      <c r="K60">
        <f>AU60 - IF(AJ60&gt;1, J60*AQ60*100.0/(AL60*BG60), 0)</f>
        <v>0</v>
      </c>
      <c r="L60">
        <f>((R60-I60/2)*K60-J60)/(R60+I60/2)</f>
        <v>0</v>
      </c>
      <c r="M60">
        <f>L60*(AZ60+BA60)/1000.0</f>
        <v>0</v>
      </c>
      <c r="N60">
        <f>(AU60 - IF(AJ60&gt;1, J60*AQ60*100.0/(AL60*BG60), 0))*(AZ60+BA60)/1000.0</f>
        <v>0</v>
      </c>
      <c r="O60">
        <f>2.0/((1/Q60-1/P60)+SIGN(Q60)*SQRT((1/Q60-1/P60)*(1/Q60-1/P60) + 4*AR60/((AR60+1)*(AR60+1))*(2*1/Q60*1/P60-1/P60*1/P60)))</f>
        <v>0</v>
      </c>
      <c r="P60">
        <f>AG60+AF60*AQ60+AE60*AQ60*AQ60</f>
        <v>0</v>
      </c>
      <c r="Q60">
        <f>I60*(1000-(1000*0.61365*exp(17.502*U60/(240.97+U60))/(AZ60+BA60)+AW60)/2)/(1000*0.61365*exp(17.502*U60/(240.97+U60))/(AZ60+BA60)-AW60)</f>
        <v>0</v>
      </c>
      <c r="R60">
        <f>1/((AR60+1)/(O60/1.6)+1/(P60/1.37)) + AR60/((AR60+1)/(O60/1.6) + AR60/(P60/1.37))</f>
        <v>0</v>
      </c>
      <c r="S60">
        <f>(AN60*AP60)</f>
        <v>0</v>
      </c>
      <c r="T60">
        <f>(BB60+(S60+2*0.95*5.67E-8*(((BB60+$B$7)+273)^4-(BB60+273)^4)-44100*I60)/(1.84*29.3*P60+8*0.95*5.67E-8*(BB60+273)^3))</f>
        <v>0</v>
      </c>
      <c r="U60">
        <f>($C$7*BC60+$D$7*BD60+$E$7*T60)</f>
        <v>0</v>
      </c>
      <c r="V60">
        <f>0.61365*exp(17.502*U60/(240.97+U60))</f>
        <v>0</v>
      </c>
      <c r="W60">
        <f>(X60/Y60*100)</f>
        <v>0</v>
      </c>
      <c r="X60">
        <f>AW60*(AZ60+BA60)/1000</f>
        <v>0</v>
      </c>
      <c r="Y60">
        <f>0.61365*exp(17.502*BB60/(240.97+BB60))</f>
        <v>0</v>
      </c>
      <c r="Z60">
        <f>(V60-AW60*(AZ60+BA60)/1000)</f>
        <v>0</v>
      </c>
      <c r="AA60">
        <f>(-I60*44100)</f>
        <v>0</v>
      </c>
      <c r="AB60">
        <f>2*29.3*P60*0.92*(BB60-U60)</f>
        <v>0</v>
      </c>
      <c r="AC60">
        <f>2*0.95*5.67E-8*(((BB60+$B$7)+273)^4-(U60+273)^4)</f>
        <v>0</v>
      </c>
      <c r="AD60">
        <f>S60+AC60+AA60+AB60</f>
        <v>0</v>
      </c>
      <c r="AE60">
        <v>-0.0417355638634607</v>
      </c>
      <c r="AF60">
        <v>0.0468518266729397</v>
      </c>
      <c r="AG60">
        <v>3.49178220714748</v>
      </c>
      <c r="AH60">
        <v>0</v>
      </c>
      <c r="AI60">
        <v>0</v>
      </c>
      <c r="AJ60">
        <f>IF(AH60*$H$13&gt;=AL60,1.0,(AL60/(AL60-AH60*$H$13)))</f>
        <v>0</v>
      </c>
      <c r="AK60">
        <f>(AJ60-1)*100</f>
        <v>0</v>
      </c>
      <c r="AL60">
        <f>MAX(0,($B$13+$C$13*BG60)/(1+$D$13*BG60)*AZ60/(BB60+273)*$E$13)</f>
        <v>0</v>
      </c>
      <c r="AM60">
        <f>$B$11*BH60+$C$11*BI60+$F$11*BJ60</f>
        <v>0</v>
      </c>
      <c r="AN60">
        <f>AM60*AO60</f>
        <v>0</v>
      </c>
      <c r="AO60">
        <f>($B$11*$D$9+$C$11*$D$9+$F$11*((BW60+BO60)/MAX(BW60+BO60+BX60, 0.1)*$I$9+BX60/MAX(BW60+BO60+BX60, 0.1)*$J$9))/($B$11+$C$11+$F$11)</f>
        <v>0</v>
      </c>
      <c r="AP60">
        <f>($B$11*$K$9+$C$11*$K$9+$F$11*((BW60+BO60)/MAX(BW60+BO60+BX60, 0.1)*$P$9+BX60/MAX(BW60+BO60+BX60, 0.1)*$Q$9))/($B$11+$C$11+$F$11)</f>
        <v>0</v>
      </c>
      <c r="AQ60">
        <v>6</v>
      </c>
      <c r="AR60">
        <v>0.5</v>
      </c>
      <c r="AS60" t="s">
        <v>250</v>
      </c>
      <c r="AT60">
        <v>1559929683.66129</v>
      </c>
      <c r="AU60">
        <v>99.2992709677419</v>
      </c>
      <c r="AV60">
        <v>113.154435483871</v>
      </c>
      <c r="AW60">
        <v>13.9134129032258</v>
      </c>
      <c r="AX60">
        <v>12.9656677419355</v>
      </c>
      <c r="AY60">
        <v>500.019032258064</v>
      </c>
      <c r="AZ60">
        <v>100.701161290323</v>
      </c>
      <c r="BA60">
        <v>0.199980419354839</v>
      </c>
      <c r="BB60">
        <v>20.0014225806452</v>
      </c>
      <c r="BC60">
        <v>20.3292129032258</v>
      </c>
      <c r="BD60">
        <v>999.9</v>
      </c>
      <c r="BE60">
        <v>0</v>
      </c>
      <c r="BF60">
        <v>0</v>
      </c>
      <c r="BG60">
        <v>9994.65548387097</v>
      </c>
      <c r="BH60">
        <v>0</v>
      </c>
      <c r="BI60">
        <v>238.84135483871</v>
      </c>
      <c r="BJ60">
        <v>1500.00032258064</v>
      </c>
      <c r="BK60">
        <v>0.973003838709678</v>
      </c>
      <c r="BL60">
        <v>0.026996035483871</v>
      </c>
      <c r="BM60">
        <v>0</v>
      </c>
      <c r="BN60">
        <v>2.19732903225806</v>
      </c>
      <c r="BO60">
        <v>0</v>
      </c>
      <c r="BP60">
        <v>15696.7580645161</v>
      </c>
      <c r="BQ60">
        <v>13122.0322580645</v>
      </c>
      <c r="BR60">
        <v>37.937</v>
      </c>
      <c r="BS60">
        <v>40.133</v>
      </c>
      <c r="BT60">
        <v>39.375</v>
      </c>
      <c r="BU60">
        <v>38.183</v>
      </c>
      <c r="BV60">
        <v>37.562</v>
      </c>
      <c r="BW60">
        <v>1459.50967741935</v>
      </c>
      <c r="BX60">
        <v>40.4906451612903</v>
      </c>
      <c r="BY60">
        <v>0</v>
      </c>
      <c r="BZ60">
        <v>1559929718.3</v>
      </c>
      <c r="CA60">
        <v>2.23372307692308</v>
      </c>
      <c r="CB60">
        <v>0.347049578409051</v>
      </c>
      <c r="CC60">
        <v>-438.215384949751</v>
      </c>
      <c r="CD60">
        <v>15664.5307692308</v>
      </c>
      <c r="CE60">
        <v>15</v>
      </c>
      <c r="CF60">
        <v>1559929575.5</v>
      </c>
      <c r="CG60" t="s">
        <v>251</v>
      </c>
      <c r="CH60">
        <v>12</v>
      </c>
      <c r="CI60">
        <v>2.609</v>
      </c>
      <c r="CJ60">
        <v>0.036</v>
      </c>
      <c r="CK60">
        <v>400</v>
      </c>
      <c r="CL60">
        <v>13</v>
      </c>
      <c r="CM60">
        <v>0.15</v>
      </c>
      <c r="CN60">
        <v>0.08</v>
      </c>
      <c r="CO60">
        <v>-13.8108853658537</v>
      </c>
      <c r="CP60">
        <v>-4.26205923344861</v>
      </c>
      <c r="CQ60">
        <v>0.424016247710424</v>
      </c>
      <c r="CR60">
        <v>0</v>
      </c>
      <c r="CS60">
        <v>2.22661470588235</v>
      </c>
      <c r="CT60">
        <v>-0.114344059096372</v>
      </c>
      <c r="CU60">
        <v>0.204832323294176</v>
      </c>
      <c r="CV60">
        <v>1</v>
      </c>
      <c r="CW60">
        <v>0.948217170731707</v>
      </c>
      <c r="CX60">
        <v>-0.0438849407665492</v>
      </c>
      <c r="CY60">
        <v>0.00462373169374356</v>
      </c>
      <c r="CZ60">
        <v>1</v>
      </c>
      <c r="DA60">
        <v>2</v>
      </c>
      <c r="DB60">
        <v>3</v>
      </c>
      <c r="DC60" t="s">
        <v>252</v>
      </c>
      <c r="DD60">
        <v>1.85562</v>
      </c>
      <c r="DE60">
        <v>1.85364</v>
      </c>
      <c r="DF60">
        <v>1.85471</v>
      </c>
      <c r="DG60">
        <v>1.85913</v>
      </c>
      <c r="DH60">
        <v>1.85349</v>
      </c>
      <c r="DI60">
        <v>1.85787</v>
      </c>
      <c r="DJ60">
        <v>1.85501</v>
      </c>
      <c r="DK60">
        <v>1.85367</v>
      </c>
      <c r="DL60" t="s">
        <v>253</v>
      </c>
      <c r="DM60" t="s">
        <v>19</v>
      </c>
      <c r="DN60" t="s">
        <v>19</v>
      </c>
      <c r="DO60" t="s">
        <v>19</v>
      </c>
      <c r="DP60" t="s">
        <v>254</v>
      </c>
      <c r="DQ60" t="s">
        <v>255</v>
      </c>
      <c r="DR60" t="s">
        <v>256</v>
      </c>
      <c r="DS60" t="s">
        <v>256</v>
      </c>
      <c r="DT60" t="s">
        <v>256</v>
      </c>
      <c r="DU60" t="s">
        <v>256</v>
      </c>
      <c r="DV60">
        <v>0</v>
      </c>
      <c r="DW60">
        <v>100</v>
      </c>
      <c r="DX60">
        <v>100</v>
      </c>
      <c r="DY60">
        <v>2.609</v>
      </c>
      <c r="DZ60">
        <v>0.036</v>
      </c>
      <c r="EA60">
        <v>2</v>
      </c>
      <c r="EB60">
        <v>503.755</v>
      </c>
      <c r="EC60">
        <v>545.331</v>
      </c>
      <c r="ED60">
        <v>16.8625</v>
      </c>
      <c r="EE60">
        <v>19.0565</v>
      </c>
      <c r="EF60">
        <v>29.9998</v>
      </c>
      <c r="EG60">
        <v>18.8888</v>
      </c>
      <c r="EH60">
        <v>18.851</v>
      </c>
      <c r="EI60">
        <v>8.94456</v>
      </c>
      <c r="EJ60">
        <v>30.3209</v>
      </c>
      <c r="EK60">
        <v>61.4456</v>
      </c>
      <c r="EL60">
        <v>16.8841</v>
      </c>
      <c r="EM60">
        <v>144.17</v>
      </c>
      <c r="EN60">
        <v>12.9433</v>
      </c>
      <c r="EO60">
        <v>102.299</v>
      </c>
      <c r="EP60">
        <v>102.732</v>
      </c>
    </row>
    <row r="61" spans="1:146">
      <c r="A61">
        <v>45</v>
      </c>
      <c r="B61">
        <v>1559929696</v>
      </c>
      <c r="C61">
        <v>88</v>
      </c>
      <c r="D61" t="s">
        <v>345</v>
      </c>
      <c r="E61" t="s">
        <v>346</v>
      </c>
      <c r="H61">
        <v>1559929685.66129</v>
      </c>
      <c r="I61">
        <f>AY61*AJ61*(AW61-AX61)/(100*AQ61*(1000-AJ61*AW61))</f>
        <v>0</v>
      </c>
      <c r="J61">
        <f>AY61*AJ61*(AV61-AU61*(1000-AJ61*AX61)/(1000-AJ61*AW61))/(100*AQ61)</f>
        <v>0</v>
      </c>
      <c r="K61">
        <f>AU61 - IF(AJ61&gt;1, J61*AQ61*100.0/(AL61*BG61), 0)</f>
        <v>0</v>
      </c>
      <c r="L61">
        <f>((R61-I61/2)*K61-J61)/(R61+I61/2)</f>
        <v>0</v>
      </c>
      <c r="M61">
        <f>L61*(AZ61+BA61)/1000.0</f>
        <v>0</v>
      </c>
      <c r="N61">
        <f>(AU61 - IF(AJ61&gt;1, J61*AQ61*100.0/(AL61*BG61), 0))*(AZ61+BA61)/1000.0</f>
        <v>0</v>
      </c>
      <c r="O61">
        <f>2.0/((1/Q61-1/P61)+SIGN(Q61)*SQRT((1/Q61-1/P61)*(1/Q61-1/P61) + 4*AR61/((AR61+1)*(AR61+1))*(2*1/Q61*1/P61-1/P61*1/P61)))</f>
        <v>0</v>
      </c>
      <c r="P61">
        <f>AG61+AF61*AQ61+AE61*AQ61*AQ61</f>
        <v>0</v>
      </c>
      <c r="Q61">
        <f>I61*(1000-(1000*0.61365*exp(17.502*U61/(240.97+U61))/(AZ61+BA61)+AW61)/2)/(1000*0.61365*exp(17.502*U61/(240.97+U61))/(AZ61+BA61)-AW61)</f>
        <v>0</v>
      </c>
      <c r="R61">
        <f>1/((AR61+1)/(O61/1.6)+1/(P61/1.37)) + AR61/((AR61+1)/(O61/1.6) + AR61/(P61/1.37))</f>
        <v>0</v>
      </c>
      <c r="S61">
        <f>(AN61*AP61)</f>
        <v>0</v>
      </c>
      <c r="T61">
        <f>(BB61+(S61+2*0.95*5.67E-8*(((BB61+$B$7)+273)^4-(BB61+273)^4)-44100*I61)/(1.84*29.3*P61+8*0.95*5.67E-8*(BB61+273)^3))</f>
        <v>0</v>
      </c>
      <c r="U61">
        <f>($C$7*BC61+$D$7*BD61+$E$7*T61)</f>
        <v>0</v>
      </c>
      <c r="V61">
        <f>0.61365*exp(17.502*U61/(240.97+U61))</f>
        <v>0</v>
      </c>
      <c r="W61">
        <f>(X61/Y61*100)</f>
        <v>0</v>
      </c>
      <c r="X61">
        <f>AW61*(AZ61+BA61)/1000</f>
        <v>0</v>
      </c>
      <c r="Y61">
        <f>0.61365*exp(17.502*BB61/(240.97+BB61))</f>
        <v>0</v>
      </c>
      <c r="Z61">
        <f>(V61-AW61*(AZ61+BA61)/1000)</f>
        <v>0</v>
      </c>
      <c r="AA61">
        <f>(-I61*44100)</f>
        <v>0</v>
      </c>
      <c r="AB61">
        <f>2*29.3*P61*0.92*(BB61-U61)</f>
        <v>0</v>
      </c>
      <c r="AC61">
        <f>2*0.95*5.67E-8*(((BB61+$B$7)+273)^4-(U61+273)^4)</f>
        <v>0</v>
      </c>
      <c r="AD61">
        <f>S61+AC61+AA61+AB61</f>
        <v>0</v>
      </c>
      <c r="AE61">
        <v>-0.0417182576680165</v>
      </c>
      <c r="AF61">
        <v>0.0468323989524476</v>
      </c>
      <c r="AG61">
        <v>3.4906381219906</v>
      </c>
      <c r="AH61">
        <v>0</v>
      </c>
      <c r="AI61">
        <v>0</v>
      </c>
      <c r="AJ61">
        <f>IF(AH61*$H$13&gt;=AL61,1.0,(AL61/(AL61-AH61*$H$13)))</f>
        <v>0</v>
      </c>
      <c r="AK61">
        <f>(AJ61-1)*100</f>
        <v>0</v>
      </c>
      <c r="AL61">
        <f>MAX(0,($B$13+$C$13*BG61)/(1+$D$13*BG61)*AZ61/(BB61+273)*$E$13)</f>
        <v>0</v>
      </c>
      <c r="AM61">
        <f>$B$11*BH61+$C$11*BI61+$F$11*BJ61</f>
        <v>0</v>
      </c>
      <c r="AN61">
        <f>AM61*AO61</f>
        <v>0</v>
      </c>
      <c r="AO61">
        <f>($B$11*$D$9+$C$11*$D$9+$F$11*((BW61+BO61)/MAX(BW61+BO61+BX61, 0.1)*$I$9+BX61/MAX(BW61+BO61+BX61, 0.1)*$J$9))/($B$11+$C$11+$F$11)</f>
        <v>0</v>
      </c>
      <c r="AP61">
        <f>($B$11*$K$9+$C$11*$K$9+$F$11*((BW61+BO61)/MAX(BW61+BO61+BX61, 0.1)*$P$9+BX61/MAX(BW61+BO61+BX61, 0.1)*$Q$9))/($B$11+$C$11+$F$11)</f>
        <v>0</v>
      </c>
      <c r="AQ61">
        <v>6</v>
      </c>
      <c r="AR61">
        <v>0.5</v>
      </c>
      <c r="AS61" t="s">
        <v>250</v>
      </c>
      <c r="AT61">
        <v>1559929685.66129</v>
      </c>
      <c r="AU61">
        <v>102.497180645161</v>
      </c>
      <c r="AV61">
        <v>116.4892</v>
      </c>
      <c r="AW61">
        <v>13.9109612903226</v>
      </c>
      <c r="AX61">
        <v>12.964535483871</v>
      </c>
      <c r="AY61">
        <v>500.017709677419</v>
      </c>
      <c r="AZ61">
        <v>100.701032258065</v>
      </c>
      <c r="BA61">
        <v>0.200003483870968</v>
      </c>
      <c r="BB61">
        <v>20.0021483870968</v>
      </c>
      <c r="BC61">
        <v>20.3299225806452</v>
      </c>
      <c r="BD61">
        <v>999.9</v>
      </c>
      <c r="BE61">
        <v>0</v>
      </c>
      <c r="BF61">
        <v>0</v>
      </c>
      <c r="BG61">
        <v>9990.52387096774</v>
      </c>
      <c r="BH61">
        <v>0</v>
      </c>
      <c r="BI61">
        <v>236.222258064516</v>
      </c>
      <c r="BJ61">
        <v>1499.99903225806</v>
      </c>
      <c r="BK61">
        <v>0.973003838709678</v>
      </c>
      <c r="BL61">
        <v>0.026996035483871</v>
      </c>
      <c r="BM61">
        <v>0</v>
      </c>
      <c r="BN61">
        <v>2.22566129032258</v>
      </c>
      <c r="BO61">
        <v>0</v>
      </c>
      <c r="BP61">
        <v>15675.9870967742</v>
      </c>
      <c r="BQ61">
        <v>13122.0161290323</v>
      </c>
      <c r="BR61">
        <v>37.937</v>
      </c>
      <c r="BS61">
        <v>40.129</v>
      </c>
      <c r="BT61">
        <v>39.375</v>
      </c>
      <c r="BU61">
        <v>38.181</v>
      </c>
      <c r="BV61">
        <v>37.562</v>
      </c>
      <c r="BW61">
        <v>1459.50838709677</v>
      </c>
      <c r="BX61">
        <v>40.4906451612903</v>
      </c>
      <c r="BY61">
        <v>0</v>
      </c>
      <c r="BZ61">
        <v>1559929720.7</v>
      </c>
      <c r="CA61">
        <v>2.25033076923077</v>
      </c>
      <c r="CB61">
        <v>1.45322393899422</v>
      </c>
      <c r="CC61">
        <v>-385.723077359017</v>
      </c>
      <c r="CD61">
        <v>15644.7923076923</v>
      </c>
      <c r="CE61">
        <v>15</v>
      </c>
      <c r="CF61">
        <v>1559929575.5</v>
      </c>
      <c r="CG61" t="s">
        <v>251</v>
      </c>
      <c r="CH61">
        <v>12</v>
      </c>
      <c r="CI61">
        <v>2.609</v>
      </c>
      <c r="CJ61">
        <v>0.036</v>
      </c>
      <c r="CK61">
        <v>400</v>
      </c>
      <c r="CL61">
        <v>13</v>
      </c>
      <c r="CM61">
        <v>0.15</v>
      </c>
      <c r="CN61">
        <v>0.08</v>
      </c>
      <c r="CO61">
        <v>-13.9494658536585</v>
      </c>
      <c r="CP61">
        <v>-4.03626480836235</v>
      </c>
      <c r="CQ61">
        <v>0.401909059978205</v>
      </c>
      <c r="CR61">
        <v>0</v>
      </c>
      <c r="CS61">
        <v>2.24651764705882</v>
      </c>
      <c r="CT61">
        <v>0.276998175601732</v>
      </c>
      <c r="CU61">
        <v>0.218423406242242</v>
      </c>
      <c r="CV61">
        <v>1</v>
      </c>
      <c r="CW61">
        <v>0.946881975609756</v>
      </c>
      <c r="CX61">
        <v>-0.0500154982578412</v>
      </c>
      <c r="CY61">
        <v>0.00511445834095424</v>
      </c>
      <c r="CZ61">
        <v>1</v>
      </c>
      <c r="DA61">
        <v>2</v>
      </c>
      <c r="DB61">
        <v>3</v>
      </c>
      <c r="DC61" t="s">
        <v>252</v>
      </c>
      <c r="DD61">
        <v>1.85562</v>
      </c>
      <c r="DE61">
        <v>1.85364</v>
      </c>
      <c r="DF61">
        <v>1.85471</v>
      </c>
      <c r="DG61">
        <v>1.85913</v>
      </c>
      <c r="DH61">
        <v>1.85348</v>
      </c>
      <c r="DI61">
        <v>1.85785</v>
      </c>
      <c r="DJ61">
        <v>1.85501</v>
      </c>
      <c r="DK61">
        <v>1.85365</v>
      </c>
      <c r="DL61" t="s">
        <v>253</v>
      </c>
      <c r="DM61" t="s">
        <v>19</v>
      </c>
      <c r="DN61" t="s">
        <v>19</v>
      </c>
      <c r="DO61" t="s">
        <v>19</v>
      </c>
      <c r="DP61" t="s">
        <v>254</v>
      </c>
      <c r="DQ61" t="s">
        <v>255</v>
      </c>
      <c r="DR61" t="s">
        <v>256</v>
      </c>
      <c r="DS61" t="s">
        <v>256</v>
      </c>
      <c r="DT61" t="s">
        <v>256</v>
      </c>
      <c r="DU61" t="s">
        <v>256</v>
      </c>
      <c r="DV61">
        <v>0</v>
      </c>
      <c r="DW61">
        <v>100</v>
      </c>
      <c r="DX61">
        <v>100</v>
      </c>
      <c r="DY61">
        <v>2.609</v>
      </c>
      <c r="DZ61">
        <v>0.036</v>
      </c>
      <c r="EA61">
        <v>2</v>
      </c>
      <c r="EB61">
        <v>503.815</v>
      </c>
      <c r="EC61">
        <v>545.358</v>
      </c>
      <c r="ED61">
        <v>16.8633</v>
      </c>
      <c r="EE61">
        <v>19.0565</v>
      </c>
      <c r="EF61">
        <v>29.9998</v>
      </c>
      <c r="EG61">
        <v>18.8888</v>
      </c>
      <c r="EH61">
        <v>18.8518</v>
      </c>
      <c r="EI61">
        <v>9.06509</v>
      </c>
      <c r="EJ61">
        <v>30.3209</v>
      </c>
      <c r="EK61">
        <v>61.4456</v>
      </c>
      <c r="EL61">
        <v>16.8841</v>
      </c>
      <c r="EM61">
        <v>144.17</v>
      </c>
      <c r="EN61">
        <v>12.9433</v>
      </c>
      <c r="EO61">
        <v>102.301</v>
      </c>
      <c r="EP61">
        <v>102.732</v>
      </c>
    </row>
    <row r="62" spans="1:146">
      <c r="A62">
        <v>46</v>
      </c>
      <c r="B62">
        <v>1559929698</v>
      </c>
      <c r="C62">
        <v>90</v>
      </c>
      <c r="D62" t="s">
        <v>347</v>
      </c>
      <c r="E62" t="s">
        <v>348</v>
      </c>
      <c r="H62">
        <v>1559929687.66129</v>
      </c>
      <c r="I62">
        <f>AY62*AJ62*(AW62-AX62)/(100*AQ62*(1000-AJ62*AW62))</f>
        <v>0</v>
      </c>
      <c r="J62">
        <f>AY62*AJ62*(AV62-AU62*(1000-AJ62*AX62)/(1000-AJ62*AW62))/(100*AQ62)</f>
        <v>0</v>
      </c>
      <c r="K62">
        <f>AU62 - IF(AJ62&gt;1, J62*AQ62*100.0/(AL62*BG62), 0)</f>
        <v>0</v>
      </c>
      <c r="L62">
        <f>((R62-I62/2)*K62-J62)/(R62+I62/2)</f>
        <v>0</v>
      </c>
      <c r="M62">
        <f>L62*(AZ62+BA62)/1000.0</f>
        <v>0</v>
      </c>
      <c r="N62">
        <f>(AU62 - IF(AJ62&gt;1, J62*AQ62*100.0/(AL62*BG62), 0))*(AZ62+BA62)/1000.0</f>
        <v>0</v>
      </c>
      <c r="O62">
        <f>2.0/((1/Q62-1/P62)+SIGN(Q62)*SQRT((1/Q62-1/P62)*(1/Q62-1/P62) + 4*AR62/((AR62+1)*(AR62+1))*(2*1/Q62*1/P62-1/P62*1/P62)))</f>
        <v>0</v>
      </c>
      <c r="P62">
        <f>AG62+AF62*AQ62+AE62*AQ62*AQ62</f>
        <v>0</v>
      </c>
      <c r="Q62">
        <f>I62*(1000-(1000*0.61365*exp(17.502*U62/(240.97+U62))/(AZ62+BA62)+AW62)/2)/(1000*0.61365*exp(17.502*U62/(240.97+U62))/(AZ62+BA62)-AW62)</f>
        <v>0</v>
      </c>
      <c r="R62">
        <f>1/((AR62+1)/(O62/1.6)+1/(P62/1.37)) + AR62/((AR62+1)/(O62/1.6) + AR62/(P62/1.37))</f>
        <v>0</v>
      </c>
      <c r="S62">
        <f>(AN62*AP62)</f>
        <v>0</v>
      </c>
      <c r="T62">
        <f>(BB62+(S62+2*0.95*5.67E-8*(((BB62+$B$7)+273)^4-(BB62+273)^4)-44100*I62)/(1.84*29.3*P62+8*0.95*5.67E-8*(BB62+273)^3))</f>
        <v>0</v>
      </c>
      <c r="U62">
        <f>($C$7*BC62+$D$7*BD62+$E$7*T62)</f>
        <v>0</v>
      </c>
      <c r="V62">
        <f>0.61365*exp(17.502*U62/(240.97+U62))</f>
        <v>0</v>
      </c>
      <c r="W62">
        <f>(X62/Y62*100)</f>
        <v>0</v>
      </c>
      <c r="X62">
        <f>AW62*(AZ62+BA62)/1000</f>
        <v>0</v>
      </c>
      <c r="Y62">
        <f>0.61365*exp(17.502*BB62/(240.97+BB62))</f>
        <v>0</v>
      </c>
      <c r="Z62">
        <f>(V62-AW62*(AZ62+BA62)/1000)</f>
        <v>0</v>
      </c>
      <c r="AA62">
        <f>(-I62*44100)</f>
        <v>0</v>
      </c>
      <c r="AB62">
        <f>2*29.3*P62*0.92*(BB62-U62)</f>
        <v>0</v>
      </c>
      <c r="AC62">
        <f>2*0.95*5.67E-8*(((BB62+$B$7)+273)^4-(U62+273)^4)</f>
        <v>0</v>
      </c>
      <c r="AD62">
        <f>S62+AC62+AA62+AB62</f>
        <v>0</v>
      </c>
      <c r="AE62">
        <v>-0.041699844262251</v>
      </c>
      <c r="AF62">
        <v>0.0468117282913729</v>
      </c>
      <c r="AG62">
        <v>3.48942065856852</v>
      </c>
      <c r="AH62">
        <v>0</v>
      </c>
      <c r="AI62">
        <v>0</v>
      </c>
      <c r="AJ62">
        <f>IF(AH62*$H$13&gt;=AL62,1.0,(AL62/(AL62-AH62*$H$13)))</f>
        <v>0</v>
      </c>
      <c r="AK62">
        <f>(AJ62-1)*100</f>
        <v>0</v>
      </c>
      <c r="AL62">
        <f>MAX(0,($B$13+$C$13*BG62)/(1+$D$13*BG62)*AZ62/(BB62+273)*$E$13)</f>
        <v>0</v>
      </c>
      <c r="AM62">
        <f>$B$11*BH62+$C$11*BI62+$F$11*BJ62</f>
        <v>0</v>
      </c>
      <c r="AN62">
        <f>AM62*AO62</f>
        <v>0</v>
      </c>
      <c r="AO62">
        <f>($B$11*$D$9+$C$11*$D$9+$F$11*((BW62+BO62)/MAX(BW62+BO62+BX62, 0.1)*$I$9+BX62/MAX(BW62+BO62+BX62, 0.1)*$J$9))/($B$11+$C$11+$F$11)</f>
        <v>0</v>
      </c>
      <c r="AP62">
        <f>($B$11*$K$9+$C$11*$K$9+$F$11*((BW62+BO62)/MAX(BW62+BO62+BX62, 0.1)*$P$9+BX62/MAX(BW62+BO62+BX62, 0.1)*$Q$9))/($B$11+$C$11+$F$11)</f>
        <v>0</v>
      </c>
      <c r="AQ62">
        <v>6</v>
      </c>
      <c r="AR62">
        <v>0.5</v>
      </c>
      <c r="AS62" t="s">
        <v>250</v>
      </c>
      <c r="AT62">
        <v>1559929687.66129</v>
      </c>
      <c r="AU62">
        <v>105.704516129032</v>
      </c>
      <c r="AV62">
        <v>119.825516129032</v>
      </c>
      <c r="AW62">
        <v>13.9085419354839</v>
      </c>
      <c r="AX62">
        <v>12.9634193548387</v>
      </c>
      <c r="AY62">
        <v>500.016548387097</v>
      </c>
      <c r="AZ62">
        <v>100.700903225806</v>
      </c>
      <c r="BA62">
        <v>0.200008225806452</v>
      </c>
      <c r="BB62">
        <v>20.0025064516129</v>
      </c>
      <c r="BC62">
        <v>20.3303161290323</v>
      </c>
      <c r="BD62">
        <v>999.9</v>
      </c>
      <c r="BE62">
        <v>0</v>
      </c>
      <c r="BF62">
        <v>0</v>
      </c>
      <c r="BG62">
        <v>9986.12709677419</v>
      </c>
      <c r="BH62">
        <v>0</v>
      </c>
      <c r="BI62">
        <v>231.314387096774</v>
      </c>
      <c r="BJ62">
        <v>1500.0135483871</v>
      </c>
      <c r="BK62">
        <v>0.973004096774194</v>
      </c>
      <c r="BL62">
        <v>0.0269957387096774</v>
      </c>
      <c r="BM62">
        <v>0</v>
      </c>
      <c r="BN62">
        <v>2.25254516129032</v>
      </c>
      <c r="BO62">
        <v>0</v>
      </c>
      <c r="BP62">
        <v>15657.5741935484</v>
      </c>
      <c r="BQ62">
        <v>13122.1483870968</v>
      </c>
      <c r="BR62">
        <v>37.937</v>
      </c>
      <c r="BS62">
        <v>40.127</v>
      </c>
      <c r="BT62">
        <v>39.375</v>
      </c>
      <c r="BU62">
        <v>38.177</v>
      </c>
      <c r="BV62">
        <v>37.562</v>
      </c>
      <c r="BW62">
        <v>1459.52290322581</v>
      </c>
      <c r="BX62">
        <v>40.4906451612903</v>
      </c>
      <c r="BY62">
        <v>0</v>
      </c>
      <c r="BZ62">
        <v>1559929722.5</v>
      </c>
      <c r="CA62">
        <v>2.27018461538462</v>
      </c>
      <c r="CB62">
        <v>1.70646837440657</v>
      </c>
      <c r="CC62">
        <v>-397.675213475039</v>
      </c>
      <c r="CD62">
        <v>15631.7230769231</v>
      </c>
      <c r="CE62">
        <v>15</v>
      </c>
      <c r="CF62">
        <v>1559929575.5</v>
      </c>
      <c r="CG62" t="s">
        <v>251</v>
      </c>
      <c r="CH62">
        <v>12</v>
      </c>
      <c r="CI62">
        <v>2.609</v>
      </c>
      <c r="CJ62">
        <v>0.036</v>
      </c>
      <c r="CK62">
        <v>400</v>
      </c>
      <c r="CL62">
        <v>13</v>
      </c>
      <c r="CM62">
        <v>0.15</v>
      </c>
      <c r="CN62">
        <v>0.08</v>
      </c>
      <c r="CO62">
        <v>-14.0780390243902</v>
      </c>
      <c r="CP62">
        <v>-3.67311010452983</v>
      </c>
      <c r="CQ62">
        <v>0.366322118598725</v>
      </c>
      <c r="CR62">
        <v>0</v>
      </c>
      <c r="CS62">
        <v>2.2649</v>
      </c>
      <c r="CT62">
        <v>0.702421230253932</v>
      </c>
      <c r="CU62">
        <v>0.2205792854655</v>
      </c>
      <c r="CV62">
        <v>1</v>
      </c>
      <c r="CW62">
        <v>0.945597731707317</v>
      </c>
      <c r="CX62">
        <v>-0.0523034634146369</v>
      </c>
      <c r="CY62">
        <v>0.0052798947145101</v>
      </c>
      <c r="CZ62">
        <v>1</v>
      </c>
      <c r="DA62">
        <v>2</v>
      </c>
      <c r="DB62">
        <v>3</v>
      </c>
      <c r="DC62" t="s">
        <v>252</v>
      </c>
      <c r="DD62">
        <v>1.85561</v>
      </c>
      <c r="DE62">
        <v>1.85364</v>
      </c>
      <c r="DF62">
        <v>1.85471</v>
      </c>
      <c r="DG62">
        <v>1.85913</v>
      </c>
      <c r="DH62">
        <v>1.85348</v>
      </c>
      <c r="DI62">
        <v>1.85784</v>
      </c>
      <c r="DJ62">
        <v>1.85501</v>
      </c>
      <c r="DK62">
        <v>1.85366</v>
      </c>
      <c r="DL62" t="s">
        <v>253</v>
      </c>
      <c r="DM62" t="s">
        <v>19</v>
      </c>
      <c r="DN62" t="s">
        <v>19</v>
      </c>
      <c r="DO62" t="s">
        <v>19</v>
      </c>
      <c r="DP62" t="s">
        <v>254</v>
      </c>
      <c r="DQ62" t="s">
        <v>255</v>
      </c>
      <c r="DR62" t="s">
        <v>256</v>
      </c>
      <c r="DS62" t="s">
        <v>256</v>
      </c>
      <c r="DT62" t="s">
        <v>256</v>
      </c>
      <c r="DU62" t="s">
        <v>256</v>
      </c>
      <c r="DV62">
        <v>0</v>
      </c>
      <c r="DW62">
        <v>100</v>
      </c>
      <c r="DX62">
        <v>100</v>
      </c>
      <c r="DY62">
        <v>2.609</v>
      </c>
      <c r="DZ62">
        <v>0.036</v>
      </c>
      <c r="EA62">
        <v>2</v>
      </c>
      <c r="EB62">
        <v>503.641</v>
      </c>
      <c r="EC62">
        <v>545.525</v>
      </c>
      <c r="ED62">
        <v>16.8652</v>
      </c>
      <c r="EE62">
        <v>19.0565</v>
      </c>
      <c r="EF62">
        <v>29.9999</v>
      </c>
      <c r="EG62">
        <v>18.8895</v>
      </c>
      <c r="EH62">
        <v>18.8526</v>
      </c>
      <c r="EI62">
        <v>9.22445</v>
      </c>
      <c r="EJ62">
        <v>30.3209</v>
      </c>
      <c r="EK62">
        <v>61.4456</v>
      </c>
      <c r="EL62">
        <v>16.8841</v>
      </c>
      <c r="EM62">
        <v>149.17</v>
      </c>
      <c r="EN62">
        <v>12.9433</v>
      </c>
      <c r="EO62">
        <v>102.301</v>
      </c>
      <c r="EP62">
        <v>102.731</v>
      </c>
    </row>
    <row r="63" spans="1:146">
      <c r="A63">
        <v>47</v>
      </c>
      <c r="B63">
        <v>1559929700</v>
      </c>
      <c r="C63">
        <v>92</v>
      </c>
      <c r="D63" t="s">
        <v>349</v>
      </c>
      <c r="E63" t="s">
        <v>350</v>
      </c>
      <c r="H63">
        <v>1559929689.66129</v>
      </c>
      <c r="I63">
        <f>AY63*AJ63*(AW63-AX63)/(100*AQ63*(1000-AJ63*AW63))</f>
        <v>0</v>
      </c>
      <c r="J63">
        <f>AY63*AJ63*(AV63-AU63*(1000-AJ63*AX63)/(1000-AJ63*AW63))/(100*AQ63)</f>
        <v>0</v>
      </c>
      <c r="K63">
        <f>AU63 - IF(AJ63&gt;1, J63*AQ63*100.0/(AL63*BG63), 0)</f>
        <v>0</v>
      </c>
      <c r="L63">
        <f>((R63-I63/2)*K63-J63)/(R63+I63/2)</f>
        <v>0</v>
      </c>
      <c r="M63">
        <f>L63*(AZ63+BA63)/1000.0</f>
        <v>0</v>
      </c>
      <c r="N63">
        <f>(AU63 - IF(AJ63&gt;1, J63*AQ63*100.0/(AL63*BG63), 0))*(AZ63+BA63)/1000.0</f>
        <v>0</v>
      </c>
      <c r="O63">
        <f>2.0/((1/Q63-1/P63)+SIGN(Q63)*SQRT((1/Q63-1/P63)*(1/Q63-1/P63) + 4*AR63/((AR63+1)*(AR63+1))*(2*1/Q63*1/P63-1/P63*1/P63)))</f>
        <v>0</v>
      </c>
      <c r="P63">
        <f>AG63+AF63*AQ63+AE63*AQ63*AQ63</f>
        <v>0</v>
      </c>
      <c r="Q63">
        <f>I63*(1000-(1000*0.61365*exp(17.502*U63/(240.97+U63))/(AZ63+BA63)+AW63)/2)/(1000*0.61365*exp(17.502*U63/(240.97+U63))/(AZ63+BA63)-AW63)</f>
        <v>0</v>
      </c>
      <c r="R63">
        <f>1/((AR63+1)/(O63/1.6)+1/(P63/1.37)) + AR63/((AR63+1)/(O63/1.6) + AR63/(P63/1.37))</f>
        <v>0</v>
      </c>
      <c r="S63">
        <f>(AN63*AP63)</f>
        <v>0</v>
      </c>
      <c r="T63">
        <f>(BB63+(S63+2*0.95*5.67E-8*(((BB63+$B$7)+273)^4-(BB63+273)^4)-44100*I63)/(1.84*29.3*P63+8*0.95*5.67E-8*(BB63+273)^3))</f>
        <v>0</v>
      </c>
      <c r="U63">
        <f>($C$7*BC63+$D$7*BD63+$E$7*T63)</f>
        <v>0</v>
      </c>
      <c r="V63">
        <f>0.61365*exp(17.502*U63/(240.97+U63))</f>
        <v>0</v>
      </c>
      <c r="W63">
        <f>(X63/Y63*100)</f>
        <v>0</v>
      </c>
      <c r="X63">
        <f>AW63*(AZ63+BA63)/1000</f>
        <v>0</v>
      </c>
      <c r="Y63">
        <f>0.61365*exp(17.502*BB63/(240.97+BB63))</f>
        <v>0</v>
      </c>
      <c r="Z63">
        <f>(V63-AW63*(AZ63+BA63)/1000)</f>
        <v>0</v>
      </c>
      <c r="AA63">
        <f>(-I63*44100)</f>
        <v>0</v>
      </c>
      <c r="AB63">
        <f>2*29.3*P63*0.92*(BB63-U63)</f>
        <v>0</v>
      </c>
      <c r="AC63">
        <f>2*0.95*5.67E-8*(((BB63+$B$7)+273)^4-(U63+273)^4)</f>
        <v>0</v>
      </c>
      <c r="AD63">
        <f>S63+AC63+AA63+AB63</f>
        <v>0</v>
      </c>
      <c r="AE63">
        <v>-0.041677351878134</v>
      </c>
      <c r="AF63">
        <v>0.0467864786197604</v>
      </c>
      <c r="AG63">
        <v>3.48793324487897</v>
      </c>
      <c r="AH63">
        <v>0</v>
      </c>
      <c r="AI63">
        <v>0</v>
      </c>
      <c r="AJ63">
        <f>IF(AH63*$H$13&gt;=AL63,1.0,(AL63/(AL63-AH63*$H$13)))</f>
        <v>0</v>
      </c>
      <c r="AK63">
        <f>(AJ63-1)*100</f>
        <v>0</v>
      </c>
      <c r="AL63">
        <f>MAX(0,($B$13+$C$13*BG63)/(1+$D$13*BG63)*AZ63/(BB63+273)*$E$13)</f>
        <v>0</v>
      </c>
      <c r="AM63">
        <f>$B$11*BH63+$C$11*BI63+$F$11*BJ63</f>
        <v>0</v>
      </c>
      <c r="AN63">
        <f>AM63*AO63</f>
        <v>0</v>
      </c>
      <c r="AO63">
        <f>($B$11*$D$9+$C$11*$D$9+$F$11*((BW63+BO63)/MAX(BW63+BO63+BX63, 0.1)*$I$9+BX63/MAX(BW63+BO63+BX63, 0.1)*$J$9))/($B$11+$C$11+$F$11)</f>
        <v>0</v>
      </c>
      <c r="AP63">
        <f>($B$11*$K$9+$C$11*$K$9+$F$11*((BW63+BO63)/MAX(BW63+BO63+BX63, 0.1)*$P$9+BX63/MAX(BW63+BO63+BX63, 0.1)*$Q$9))/($B$11+$C$11+$F$11)</f>
        <v>0</v>
      </c>
      <c r="AQ63">
        <v>6</v>
      </c>
      <c r="AR63">
        <v>0.5</v>
      </c>
      <c r="AS63" t="s">
        <v>250</v>
      </c>
      <c r="AT63">
        <v>1559929689.66129</v>
      </c>
      <c r="AU63">
        <v>108.919551612903</v>
      </c>
      <c r="AV63">
        <v>123.162290322581</v>
      </c>
      <c r="AW63">
        <v>13.9061709677419</v>
      </c>
      <c r="AX63">
        <v>12.9623806451613</v>
      </c>
      <c r="AY63">
        <v>500.020032258064</v>
      </c>
      <c r="AZ63">
        <v>100.700838709677</v>
      </c>
      <c r="BA63">
        <v>0.200016032258064</v>
      </c>
      <c r="BB63">
        <v>20.0024741935484</v>
      </c>
      <c r="BC63">
        <v>20.3313709677419</v>
      </c>
      <c r="BD63">
        <v>999.9</v>
      </c>
      <c r="BE63">
        <v>0</v>
      </c>
      <c r="BF63">
        <v>0</v>
      </c>
      <c r="BG63">
        <v>9980.74709677419</v>
      </c>
      <c r="BH63">
        <v>0</v>
      </c>
      <c r="BI63">
        <v>226.187709677419</v>
      </c>
      <c r="BJ63">
        <v>1500.0035483871</v>
      </c>
      <c r="BK63">
        <v>0.973003967741936</v>
      </c>
      <c r="BL63">
        <v>0.0269958870967742</v>
      </c>
      <c r="BM63">
        <v>0</v>
      </c>
      <c r="BN63">
        <v>2.26525483870968</v>
      </c>
      <c r="BO63">
        <v>0</v>
      </c>
      <c r="BP63">
        <v>15639.3516129032</v>
      </c>
      <c r="BQ63">
        <v>13122.064516129</v>
      </c>
      <c r="BR63">
        <v>37.937</v>
      </c>
      <c r="BS63">
        <v>40.125</v>
      </c>
      <c r="BT63">
        <v>39.375</v>
      </c>
      <c r="BU63">
        <v>38.171</v>
      </c>
      <c r="BV63">
        <v>37.562</v>
      </c>
      <c r="BW63">
        <v>1459.51290322581</v>
      </c>
      <c r="BX63">
        <v>40.4906451612903</v>
      </c>
      <c r="BY63">
        <v>0</v>
      </c>
      <c r="BZ63">
        <v>1559929724.3</v>
      </c>
      <c r="CA63">
        <v>2.26575384615385</v>
      </c>
      <c r="CB63">
        <v>1.25718291179934</v>
      </c>
      <c r="CC63">
        <v>-395.299145801143</v>
      </c>
      <c r="CD63">
        <v>15618.6423076923</v>
      </c>
      <c r="CE63">
        <v>15</v>
      </c>
      <c r="CF63">
        <v>1559929575.5</v>
      </c>
      <c r="CG63" t="s">
        <v>251</v>
      </c>
      <c r="CH63">
        <v>12</v>
      </c>
      <c r="CI63">
        <v>2.609</v>
      </c>
      <c r="CJ63">
        <v>0.036</v>
      </c>
      <c r="CK63">
        <v>400</v>
      </c>
      <c r="CL63">
        <v>13</v>
      </c>
      <c r="CM63">
        <v>0.15</v>
      </c>
      <c r="CN63">
        <v>0.08</v>
      </c>
      <c r="CO63">
        <v>-14.2044146341463</v>
      </c>
      <c r="CP63">
        <v>-3.38282508710813</v>
      </c>
      <c r="CQ63">
        <v>0.335859656056409</v>
      </c>
      <c r="CR63">
        <v>0</v>
      </c>
      <c r="CS63">
        <v>2.27295882352941</v>
      </c>
      <c r="CT63">
        <v>0.81091528734211</v>
      </c>
      <c r="CU63">
        <v>0.22187314488722</v>
      </c>
      <c r="CV63">
        <v>1</v>
      </c>
      <c r="CW63">
        <v>0.944240951219512</v>
      </c>
      <c r="CX63">
        <v>-0.0496173449477368</v>
      </c>
      <c r="CY63">
        <v>0.00507603348578789</v>
      </c>
      <c r="CZ63">
        <v>1</v>
      </c>
      <c r="DA63">
        <v>2</v>
      </c>
      <c r="DB63">
        <v>3</v>
      </c>
      <c r="DC63" t="s">
        <v>252</v>
      </c>
      <c r="DD63">
        <v>1.85562</v>
      </c>
      <c r="DE63">
        <v>1.85364</v>
      </c>
      <c r="DF63">
        <v>1.85471</v>
      </c>
      <c r="DG63">
        <v>1.85913</v>
      </c>
      <c r="DH63">
        <v>1.85349</v>
      </c>
      <c r="DI63">
        <v>1.85786</v>
      </c>
      <c r="DJ63">
        <v>1.85501</v>
      </c>
      <c r="DK63">
        <v>1.85368</v>
      </c>
      <c r="DL63" t="s">
        <v>253</v>
      </c>
      <c r="DM63" t="s">
        <v>19</v>
      </c>
      <c r="DN63" t="s">
        <v>19</v>
      </c>
      <c r="DO63" t="s">
        <v>19</v>
      </c>
      <c r="DP63" t="s">
        <v>254</v>
      </c>
      <c r="DQ63" t="s">
        <v>255</v>
      </c>
      <c r="DR63" t="s">
        <v>256</v>
      </c>
      <c r="DS63" t="s">
        <v>256</v>
      </c>
      <c r="DT63" t="s">
        <v>256</v>
      </c>
      <c r="DU63" t="s">
        <v>256</v>
      </c>
      <c r="DV63">
        <v>0</v>
      </c>
      <c r="DW63">
        <v>100</v>
      </c>
      <c r="DX63">
        <v>100</v>
      </c>
      <c r="DY63">
        <v>2.609</v>
      </c>
      <c r="DZ63">
        <v>0.036</v>
      </c>
      <c r="EA63">
        <v>2</v>
      </c>
      <c r="EB63">
        <v>503.649</v>
      </c>
      <c r="EC63">
        <v>545.43</v>
      </c>
      <c r="ED63">
        <v>16.8676</v>
      </c>
      <c r="EE63">
        <v>19.0563</v>
      </c>
      <c r="EF63">
        <v>29.9999</v>
      </c>
      <c r="EG63">
        <v>18.8903</v>
      </c>
      <c r="EH63">
        <v>18.8534</v>
      </c>
      <c r="EI63">
        <v>9.37416</v>
      </c>
      <c r="EJ63">
        <v>30.3209</v>
      </c>
      <c r="EK63">
        <v>61.4456</v>
      </c>
      <c r="EL63">
        <v>16.8796</v>
      </c>
      <c r="EM63">
        <v>154.17</v>
      </c>
      <c r="EN63">
        <v>12.9433</v>
      </c>
      <c r="EO63">
        <v>102.301</v>
      </c>
      <c r="EP63">
        <v>102.732</v>
      </c>
    </row>
    <row r="64" spans="1:146">
      <c r="A64">
        <v>48</v>
      </c>
      <c r="B64">
        <v>1559929702</v>
      </c>
      <c r="C64">
        <v>94</v>
      </c>
      <c r="D64" t="s">
        <v>351</v>
      </c>
      <c r="E64" t="s">
        <v>352</v>
      </c>
      <c r="H64">
        <v>1559929691.66129</v>
      </c>
      <c r="I64">
        <f>AY64*AJ64*(AW64-AX64)/(100*AQ64*(1000-AJ64*AW64))</f>
        <v>0</v>
      </c>
      <c r="J64">
        <f>AY64*AJ64*(AV64-AU64*(1000-AJ64*AX64)/(1000-AJ64*AW64))/(100*AQ64)</f>
        <v>0</v>
      </c>
      <c r="K64">
        <f>AU64 - IF(AJ64&gt;1, J64*AQ64*100.0/(AL64*BG64), 0)</f>
        <v>0</v>
      </c>
      <c r="L64">
        <f>((R64-I64/2)*K64-J64)/(R64+I64/2)</f>
        <v>0</v>
      </c>
      <c r="M64">
        <f>L64*(AZ64+BA64)/1000.0</f>
        <v>0</v>
      </c>
      <c r="N64">
        <f>(AU64 - IF(AJ64&gt;1, J64*AQ64*100.0/(AL64*BG64), 0))*(AZ64+BA64)/1000.0</f>
        <v>0</v>
      </c>
      <c r="O64">
        <f>2.0/((1/Q64-1/P64)+SIGN(Q64)*SQRT((1/Q64-1/P64)*(1/Q64-1/P64) + 4*AR64/((AR64+1)*(AR64+1))*(2*1/Q64*1/P64-1/P64*1/P64)))</f>
        <v>0</v>
      </c>
      <c r="P64">
        <f>AG64+AF64*AQ64+AE64*AQ64*AQ64</f>
        <v>0</v>
      </c>
      <c r="Q64">
        <f>I64*(1000-(1000*0.61365*exp(17.502*U64/(240.97+U64))/(AZ64+BA64)+AW64)/2)/(1000*0.61365*exp(17.502*U64/(240.97+U64))/(AZ64+BA64)-AW64)</f>
        <v>0</v>
      </c>
      <c r="R64">
        <f>1/((AR64+1)/(O64/1.6)+1/(P64/1.37)) + AR64/((AR64+1)/(O64/1.6) + AR64/(P64/1.37))</f>
        <v>0</v>
      </c>
      <c r="S64">
        <f>(AN64*AP64)</f>
        <v>0</v>
      </c>
      <c r="T64">
        <f>(BB64+(S64+2*0.95*5.67E-8*(((BB64+$B$7)+273)^4-(BB64+273)^4)-44100*I64)/(1.84*29.3*P64+8*0.95*5.67E-8*(BB64+273)^3))</f>
        <v>0</v>
      </c>
      <c r="U64">
        <f>($C$7*BC64+$D$7*BD64+$E$7*T64)</f>
        <v>0</v>
      </c>
      <c r="V64">
        <f>0.61365*exp(17.502*U64/(240.97+U64))</f>
        <v>0</v>
      </c>
      <c r="W64">
        <f>(X64/Y64*100)</f>
        <v>0</v>
      </c>
      <c r="X64">
        <f>AW64*(AZ64+BA64)/1000</f>
        <v>0</v>
      </c>
      <c r="Y64">
        <f>0.61365*exp(17.502*BB64/(240.97+BB64))</f>
        <v>0</v>
      </c>
      <c r="Z64">
        <f>(V64-AW64*(AZ64+BA64)/1000)</f>
        <v>0</v>
      </c>
      <c r="AA64">
        <f>(-I64*44100)</f>
        <v>0</v>
      </c>
      <c r="AB64">
        <f>2*29.3*P64*0.92*(BB64-U64)</f>
        <v>0</v>
      </c>
      <c r="AC64">
        <f>2*0.95*5.67E-8*(((BB64+$B$7)+273)^4-(U64+273)^4)</f>
        <v>0</v>
      </c>
      <c r="AD64">
        <f>S64+AC64+AA64+AB64</f>
        <v>0</v>
      </c>
      <c r="AE64">
        <v>-0.0416557461168984</v>
      </c>
      <c r="AF64">
        <v>0.0467622242600049</v>
      </c>
      <c r="AG64">
        <v>3.48650419911221</v>
      </c>
      <c r="AH64">
        <v>0</v>
      </c>
      <c r="AI64">
        <v>0</v>
      </c>
      <c r="AJ64">
        <f>IF(AH64*$H$13&gt;=AL64,1.0,(AL64/(AL64-AH64*$H$13)))</f>
        <v>0</v>
      </c>
      <c r="AK64">
        <f>(AJ64-1)*100</f>
        <v>0</v>
      </c>
      <c r="AL64">
        <f>MAX(0,($B$13+$C$13*BG64)/(1+$D$13*BG64)*AZ64/(BB64+273)*$E$13)</f>
        <v>0</v>
      </c>
      <c r="AM64">
        <f>$B$11*BH64+$C$11*BI64+$F$11*BJ64</f>
        <v>0</v>
      </c>
      <c r="AN64">
        <f>AM64*AO64</f>
        <v>0</v>
      </c>
      <c r="AO64">
        <f>($B$11*$D$9+$C$11*$D$9+$F$11*((BW64+BO64)/MAX(BW64+BO64+BX64, 0.1)*$I$9+BX64/MAX(BW64+BO64+BX64, 0.1)*$J$9))/($B$11+$C$11+$F$11)</f>
        <v>0</v>
      </c>
      <c r="AP64">
        <f>($B$11*$K$9+$C$11*$K$9+$F$11*((BW64+BO64)/MAX(BW64+BO64+BX64, 0.1)*$P$9+BX64/MAX(BW64+BO64+BX64, 0.1)*$Q$9))/($B$11+$C$11+$F$11)</f>
        <v>0</v>
      </c>
      <c r="AQ64">
        <v>6</v>
      </c>
      <c r="AR64">
        <v>0.5</v>
      </c>
      <c r="AS64" t="s">
        <v>250</v>
      </c>
      <c r="AT64">
        <v>1559929691.66129</v>
      </c>
      <c r="AU64">
        <v>112.138441935484</v>
      </c>
      <c r="AV64">
        <v>126.501225806452</v>
      </c>
      <c r="AW64">
        <v>13.9038451612903</v>
      </c>
      <c r="AX64">
        <v>12.9614741935484</v>
      </c>
      <c r="AY64">
        <v>500.020161290323</v>
      </c>
      <c r="AZ64">
        <v>100.700709677419</v>
      </c>
      <c r="BA64">
        <v>0.200017870967742</v>
      </c>
      <c r="BB64">
        <v>20.0020709677419</v>
      </c>
      <c r="BC64">
        <v>20.3325258064516</v>
      </c>
      <c r="BD64">
        <v>999.9</v>
      </c>
      <c r="BE64">
        <v>0</v>
      </c>
      <c r="BF64">
        <v>0</v>
      </c>
      <c r="BG64">
        <v>9975.58580645161</v>
      </c>
      <c r="BH64">
        <v>0</v>
      </c>
      <c r="BI64">
        <v>221.661032258064</v>
      </c>
      <c r="BJ64">
        <v>1500.00258064516</v>
      </c>
      <c r="BK64">
        <v>0.973003967741936</v>
      </c>
      <c r="BL64">
        <v>0.0269958870967742</v>
      </c>
      <c r="BM64">
        <v>0</v>
      </c>
      <c r="BN64">
        <v>2.26620967741936</v>
      </c>
      <c r="BO64">
        <v>0</v>
      </c>
      <c r="BP64">
        <v>15625.6258064516</v>
      </c>
      <c r="BQ64">
        <v>13122.0580645161</v>
      </c>
      <c r="BR64">
        <v>37.937</v>
      </c>
      <c r="BS64">
        <v>40.125</v>
      </c>
      <c r="BT64">
        <v>39.375</v>
      </c>
      <c r="BU64">
        <v>38.169</v>
      </c>
      <c r="BV64">
        <v>37.562</v>
      </c>
      <c r="BW64">
        <v>1459.51193548387</v>
      </c>
      <c r="BX64">
        <v>40.4906451612903</v>
      </c>
      <c r="BY64">
        <v>0</v>
      </c>
      <c r="BZ64">
        <v>1559929726.7</v>
      </c>
      <c r="CA64">
        <v>2.32318076923077</v>
      </c>
      <c r="CB64">
        <v>0.030034192283693</v>
      </c>
      <c r="CC64">
        <v>-376.403419381471</v>
      </c>
      <c r="CD64">
        <v>15604.3769230769</v>
      </c>
      <c r="CE64">
        <v>15</v>
      </c>
      <c r="CF64">
        <v>1559929575.5</v>
      </c>
      <c r="CG64" t="s">
        <v>251</v>
      </c>
      <c r="CH64">
        <v>12</v>
      </c>
      <c r="CI64">
        <v>2.609</v>
      </c>
      <c r="CJ64">
        <v>0.036</v>
      </c>
      <c r="CK64">
        <v>400</v>
      </c>
      <c r="CL64">
        <v>13</v>
      </c>
      <c r="CM64">
        <v>0.15</v>
      </c>
      <c r="CN64">
        <v>0.08</v>
      </c>
      <c r="CO64">
        <v>-14.3242487804878</v>
      </c>
      <c r="CP64">
        <v>-3.32651707317107</v>
      </c>
      <c r="CQ64">
        <v>0.329953965837181</v>
      </c>
      <c r="CR64">
        <v>0</v>
      </c>
      <c r="CS64">
        <v>2.25588823529412</v>
      </c>
      <c r="CT64">
        <v>0.663523838581673</v>
      </c>
      <c r="CU64">
        <v>0.229887808653426</v>
      </c>
      <c r="CV64">
        <v>1</v>
      </c>
      <c r="CW64">
        <v>0.942802463414634</v>
      </c>
      <c r="CX64">
        <v>-0.0457965993031431</v>
      </c>
      <c r="CY64">
        <v>0.00474748678621088</v>
      </c>
      <c r="CZ64">
        <v>1</v>
      </c>
      <c r="DA64">
        <v>2</v>
      </c>
      <c r="DB64">
        <v>3</v>
      </c>
      <c r="DC64" t="s">
        <v>252</v>
      </c>
      <c r="DD64">
        <v>1.85562</v>
      </c>
      <c r="DE64">
        <v>1.85364</v>
      </c>
      <c r="DF64">
        <v>1.85471</v>
      </c>
      <c r="DG64">
        <v>1.85913</v>
      </c>
      <c r="DH64">
        <v>1.85349</v>
      </c>
      <c r="DI64">
        <v>1.85787</v>
      </c>
      <c r="DJ64">
        <v>1.85501</v>
      </c>
      <c r="DK64">
        <v>1.85367</v>
      </c>
      <c r="DL64" t="s">
        <v>253</v>
      </c>
      <c r="DM64" t="s">
        <v>19</v>
      </c>
      <c r="DN64" t="s">
        <v>19</v>
      </c>
      <c r="DO64" t="s">
        <v>19</v>
      </c>
      <c r="DP64" t="s">
        <v>254</v>
      </c>
      <c r="DQ64" t="s">
        <v>255</v>
      </c>
      <c r="DR64" t="s">
        <v>256</v>
      </c>
      <c r="DS64" t="s">
        <v>256</v>
      </c>
      <c r="DT64" t="s">
        <v>256</v>
      </c>
      <c r="DU64" t="s">
        <v>256</v>
      </c>
      <c r="DV64">
        <v>0</v>
      </c>
      <c r="DW64">
        <v>100</v>
      </c>
      <c r="DX64">
        <v>100</v>
      </c>
      <c r="DY64">
        <v>2.609</v>
      </c>
      <c r="DZ64">
        <v>0.036</v>
      </c>
      <c r="EA64">
        <v>2</v>
      </c>
      <c r="EB64">
        <v>503.877</v>
      </c>
      <c r="EC64">
        <v>545.313</v>
      </c>
      <c r="ED64">
        <v>16.8703</v>
      </c>
      <c r="EE64">
        <v>19.0555</v>
      </c>
      <c r="EF64">
        <v>30</v>
      </c>
      <c r="EG64">
        <v>18.8904</v>
      </c>
      <c r="EH64">
        <v>18.8539</v>
      </c>
      <c r="EI64">
        <v>9.49258</v>
      </c>
      <c r="EJ64">
        <v>30.3209</v>
      </c>
      <c r="EK64">
        <v>61.4456</v>
      </c>
      <c r="EL64">
        <v>16.8796</v>
      </c>
      <c r="EM64">
        <v>154.17</v>
      </c>
      <c r="EN64">
        <v>12.9433</v>
      </c>
      <c r="EO64">
        <v>102.301</v>
      </c>
      <c r="EP64">
        <v>102.732</v>
      </c>
    </row>
    <row r="65" spans="1:146">
      <c r="A65">
        <v>49</v>
      </c>
      <c r="B65">
        <v>1559929704</v>
      </c>
      <c r="C65">
        <v>96</v>
      </c>
      <c r="D65" t="s">
        <v>353</v>
      </c>
      <c r="E65" t="s">
        <v>354</v>
      </c>
      <c r="H65">
        <v>1559929693.66129</v>
      </c>
      <c r="I65">
        <f>AY65*AJ65*(AW65-AX65)/(100*AQ65*(1000-AJ65*AW65))</f>
        <v>0</v>
      </c>
      <c r="J65">
        <f>AY65*AJ65*(AV65-AU65*(1000-AJ65*AX65)/(1000-AJ65*AW65))/(100*AQ65)</f>
        <v>0</v>
      </c>
      <c r="K65">
        <f>AU65 - IF(AJ65&gt;1, J65*AQ65*100.0/(AL65*BG65), 0)</f>
        <v>0</v>
      </c>
      <c r="L65">
        <f>((R65-I65/2)*K65-J65)/(R65+I65/2)</f>
        <v>0</v>
      </c>
      <c r="M65">
        <f>L65*(AZ65+BA65)/1000.0</f>
        <v>0</v>
      </c>
      <c r="N65">
        <f>(AU65 - IF(AJ65&gt;1, J65*AQ65*100.0/(AL65*BG65), 0))*(AZ65+BA65)/1000.0</f>
        <v>0</v>
      </c>
      <c r="O65">
        <f>2.0/((1/Q65-1/P65)+SIGN(Q65)*SQRT((1/Q65-1/P65)*(1/Q65-1/P65) + 4*AR65/((AR65+1)*(AR65+1))*(2*1/Q65*1/P65-1/P65*1/P65)))</f>
        <v>0</v>
      </c>
      <c r="P65">
        <f>AG65+AF65*AQ65+AE65*AQ65*AQ65</f>
        <v>0</v>
      </c>
      <c r="Q65">
        <f>I65*(1000-(1000*0.61365*exp(17.502*U65/(240.97+U65))/(AZ65+BA65)+AW65)/2)/(1000*0.61365*exp(17.502*U65/(240.97+U65))/(AZ65+BA65)-AW65)</f>
        <v>0</v>
      </c>
      <c r="R65">
        <f>1/((AR65+1)/(O65/1.6)+1/(P65/1.37)) + AR65/((AR65+1)/(O65/1.6) + AR65/(P65/1.37))</f>
        <v>0</v>
      </c>
      <c r="S65">
        <f>(AN65*AP65)</f>
        <v>0</v>
      </c>
      <c r="T65">
        <f>(BB65+(S65+2*0.95*5.67E-8*(((BB65+$B$7)+273)^4-(BB65+273)^4)-44100*I65)/(1.84*29.3*P65+8*0.95*5.67E-8*(BB65+273)^3))</f>
        <v>0</v>
      </c>
      <c r="U65">
        <f>($C$7*BC65+$D$7*BD65+$E$7*T65)</f>
        <v>0</v>
      </c>
      <c r="V65">
        <f>0.61365*exp(17.502*U65/(240.97+U65))</f>
        <v>0</v>
      </c>
      <c r="W65">
        <f>(X65/Y65*100)</f>
        <v>0</v>
      </c>
      <c r="X65">
        <f>AW65*(AZ65+BA65)/1000</f>
        <v>0</v>
      </c>
      <c r="Y65">
        <f>0.61365*exp(17.502*BB65/(240.97+BB65))</f>
        <v>0</v>
      </c>
      <c r="Z65">
        <f>(V65-AW65*(AZ65+BA65)/1000)</f>
        <v>0</v>
      </c>
      <c r="AA65">
        <f>(-I65*44100)</f>
        <v>0</v>
      </c>
      <c r="AB65">
        <f>2*29.3*P65*0.92*(BB65-U65)</f>
        <v>0</v>
      </c>
      <c r="AC65">
        <f>2*0.95*5.67E-8*(((BB65+$B$7)+273)^4-(U65+273)^4)</f>
        <v>0</v>
      </c>
      <c r="AD65">
        <f>S65+AC65+AA65+AB65</f>
        <v>0</v>
      </c>
      <c r="AE65">
        <v>-0.0416546003077944</v>
      </c>
      <c r="AF65">
        <v>0.0467609379889073</v>
      </c>
      <c r="AG65">
        <v>3.48642840591133</v>
      </c>
      <c r="AH65">
        <v>0</v>
      </c>
      <c r="AI65">
        <v>0</v>
      </c>
      <c r="AJ65">
        <f>IF(AH65*$H$13&gt;=AL65,1.0,(AL65/(AL65-AH65*$H$13)))</f>
        <v>0</v>
      </c>
      <c r="AK65">
        <f>(AJ65-1)*100</f>
        <v>0</v>
      </c>
      <c r="AL65">
        <f>MAX(0,($B$13+$C$13*BG65)/(1+$D$13*BG65)*AZ65/(BB65+273)*$E$13)</f>
        <v>0</v>
      </c>
      <c r="AM65">
        <f>$B$11*BH65+$C$11*BI65+$F$11*BJ65</f>
        <v>0</v>
      </c>
      <c r="AN65">
        <f>AM65*AO65</f>
        <v>0</v>
      </c>
      <c r="AO65">
        <f>($B$11*$D$9+$C$11*$D$9+$F$11*((BW65+BO65)/MAX(BW65+BO65+BX65, 0.1)*$I$9+BX65/MAX(BW65+BO65+BX65, 0.1)*$J$9))/($B$11+$C$11+$F$11)</f>
        <v>0</v>
      </c>
      <c r="AP65">
        <f>($B$11*$K$9+$C$11*$K$9+$F$11*((BW65+BO65)/MAX(BW65+BO65+BX65, 0.1)*$P$9+BX65/MAX(BW65+BO65+BX65, 0.1)*$Q$9))/($B$11+$C$11+$F$11)</f>
        <v>0</v>
      </c>
      <c r="AQ65">
        <v>6</v>
      </c>
      <c r="AR65">
        <v>0.5</v>
      </c>
      <c r="AS65" t="s">
        <v>250</v>
      </c>
      <c r="AT65">
        <v>1559929693.66129</v>
      </c>
      <c r="AU65">
        <v>115.362064516129</v>
      </c>
      <c r="AV65">
        <v>129.835677419355</v>
      </c>
      <c r="AW65">
        <v>13.9016677419355</v>
      </c>
      <c r="AX65">
        <v>12.9605903225806</v>
      </c>
      <c r="AY65">
        <v>500.014258064516</v>
      </c>
      <c r="AZ65">
        <v>100.700580645161</v>
      </c>
      <c r="BA65">
        <v>0.199991870967742</v>
      </c>
      <c r="BB65">
        <v>20.0015870967742</v>
      </c>
      <c r="BC65">
        <v>20.3336774193548</v>
      </c>
      <c r="BD65">
        <v>999.9</v>
      </c>
      <c r="BE65">
        <v>0</v>
      </c>
      <c r="BF65">
        <v>0</v>
      </c>
      <c r="BG65">
        <v>9975.32419354839</v>
      </c>
      <c r="BH65">
        <v>0</v>
      </c>
      <c r="BI65">
        <v>217.021</v>
      </c>
      <c r="BJ65">
        <v>1499.99290322581</v>
      </c>
      <c r="BK65">
        <v>0.973003838709677</v>
      </c>
      <c r="BL65">
        <v>0.026996035483871</v>
      </c>
      <c r="BM65">
        <v>0</v>
      </c>
      <c r="BN65">
        <v>2.27012903225806</v>
      </c>
      <c r="BO65">
        <v>0</v>
      </c>
      <c r="BP65">
        <v>15613.2129032258</v>
      </c>
      <c r="BQ65">
        <v>13121.9774193548</v>
      </c>
      <c r="BR65">
        <v>37.937</v>
      </c>
      <c r="BS65">
        <v>40.125</v>
      </c>
      <c r="BT65">
        <v>39.375</v>
      </c>
      <c r="BU65">
        <v>38.163</v>
      </c>
      <c r="BV65">
        <v>37.562</v>
      </c>
      <c r="BW65">
        <v>1459.50225806452</v>
      </c>
      <c r="BX65">
        <v>40.4906451612903</v>
      </c>
      <c r="BY65">
        <v>0</v>
      </c>
      <c r="BZ65">
        <v>1559929728.5</v>
      </c>
      <c r="CA65">
        <v>2.33523076923077</v>
      </c>
      <c r="CB65">
        <v>-0.200847854596235</v>
      </c>
      <c r="CC65">
        <v>-336.776068106499</v>
      </c>
      <c r="CD65">
        <v>15595.0115384615</v>
      </c>
      <c r="CE65">
        <v>15</v>
      </c>
      <c r="CF65">
        <v>1559929575.5</v>
      </c>
      <c r="CG65" t="s">
        <v>251</v>
      </c>
      <c r="CH65">
        <v>12</v>
      </c>
      <c r="CI65">
        <v>2.609</v>
      </c>
      <c r="CJ65">
        <v>0.036</v>
      </c>
      <c r="CK65">
        <v>400</v>
      </c>
      <c r="CL65">
        <v>13</v>
      </c>
      <c r="CM65">
        <v>0.15</v>
      </c>
      <c r="CN65">
        <v>0.08</v>
      </c>
      <c r="CO65">
        <v>-14.4358317073171</v>
      </c>
      <c r="CP65">
        <v>-3.2665108013938</v>
      </c>
      <c r="CQ65">
        <v>0.32370443040363</v>
      </c>
      <c r="CR65">
        <v>0</v>
      </c>
      <c r="CS65">
        <v>2.26711764705882</v>
      </c>
      <c r="CT65">
        <v>0.758032440644442</v>
      </c>
      <c r="CU65">
        <v>0.221789760638032</v>
      </c>
      <c r="CV65">
        <v>1</v>
      </c>
      <c r="CW65">
        <v>0.941493926829268</v>
      </c>
      <c r="CX65">
        <v>-0.0373952822299658</v>
      </c>
      <c r="CY65">
        <v>0.00401812708700571</v>
      </c>
      <c r="CZ65">
        <v>1</v>
      </c>
      <c r="DA65">
        <v>2</v>
      </c>
      <c r="DB65">
        <v>3</v>
      </c>
      <c r="DC65" t="s">
        <v>252</v>
      </c>
      <c r="DD65">
        <v>1.85562</v>
      </c>
      <c r="DE65">
        <v>1.85364</v>
      </c>
      <c r="DF65">
        <v>1.85471</v>
      </c>
      <c r="DG65">
        <v>1.85913</v>
      </c>
      <c r="DH65">
        <v>1.85349</v>
      </c>
      <c r="DI65">
        <v>1.85786</v>
      </c>
      <c r="DJ65">
        <v>1.85501</v>
      </c>
      <c r="DK65">
        <v>1.85366</v>
      </c>
      <c r="DL65" t="s">
        <v>253</v>
      </c>
      <c r="DM65" t="s">
        <v>19</v>
      </c>
      <c r="DN65" t="s">
        <v>19</v>
      </c>
      <c r="DO65" t="s">
        <v>19</v>
      </c>
      <c r="DP65" t="s">
        <v>254</v>
      </c>
      <c r="DQ65" t="s">
        <v>255</v>
      </c>
      <c r="DR65" t="s">
        <v>256</v>
      </c>
      <c r="DS65" t="s">
        <v>256</v>
      </c>
      <c r="DT65" t="s">
        <v>256</v>
      </c>
      <c r="DU65" t="s">
        <v>256</v>
      </c>
      <c r="DV65">
        <v>0</v>
      </c>
      <c r="DW65">
        <v>100</v>
      </c>
      <c r="DX65">
        <v>100</v>
      </c>
      <c r="DY65">
        <v>2.609</v>
      </c>
      <c r="DZ65">
        <v>0.036</v>
      </c>
      <c r="EA65">
        <v>2</v>
      </c>
      <c r="EB65">
        <v>503.805</v>
      </c>
      <c r="EC65">
        <v>545.497</v>
      </c>
      <c r="ED65">
        <v>16.8718</v>
      </c>
      <c r="EE65">
        <v>19.0549</v>
      </c>
      <c r="EF65">
        <v>30</v>
      </c>
      <c r="EG65">
        <v>18.8907</v>
      </c>
      <c r="EH65">
        <v>18.8547</v>
      </c>
      <c r="EI65">
        <v>9.65356</v>
      </c>
      <c r="EJ65">
        <v>30.3209</v>
      </c>
      <c r="EK65">
        <v>61.4456</v>
      </c>
      <c r="EL65">
        <v>16.8807</v>
      </c>
      <c r="EM65">
        <v>159.17</v>
      </c>
      <c r="EN65">
        <v>12.9433</v>
      </c>
      <c r="EO65">
        <v>102.3</v>
      </c>
      <c r="EP65">
        <v>102.731</v>
      </c>
    </row>
    <row r="66" spans="1:146">
      <c r="A66">
        <v>50</v>
      </c>
      <c r="B66">
        <v>1559929706</v>
      </c>
      <c r="C66">
        <v>98</v>
      </c>
      <c r="D66" t="s">
        <v>355</v>
      </c>
      <c r="E66" t="s">
        <v>356</v>
      </c>
      <c r="H66">
        <v>1559929695.66129</v>
      </c>
      <c r="I66">
        <f>AY66*AJ66*(AW66-AX66)/(100*AQ66*(1000-AJ66*AW66))</f>
        <v>0</v>
      </c>
      <c r="J66">
        <f>AY66*AJ66*(AV66-AU66*(1000-AJ66*AX66)/(1000-AJ66*AW66))/(100*AQ66)</f>
        <v>0</v>
      </c>
      <c r="K66">
        <f>AU66 - IF(AJ66&gt;1, J66*AQ66*100.0/(AL66*BG66), 0)</f>
        <v>0</v>
      </c>
      <c r="L66">
        <f>((R66-I66/2)*K66-J66)/(R66+I66/2)</f>
        <v>0</v>
      </c>
      <c r="M66">
        <f>L66*(AZ66+BA66)/1000.0</f>
        <v>0</v>
      </c>
      <c r="N66">
        <f>(AU66 - IF(AJ66&gt;1, J66*AQ66*100.0/(AL66*BG66), 0))*(AZ66+BA66)/1000.0</f>
        <v>0</v>
      </c>
      <c r="O66">
        <f>2.0/((1/Q66-1/P66)+SIGN(Q66)*SQRT((1/Q66-1/P66)*(1/Q66-1/P66) + 4*AR66/((AR66+1)*(AR66+1))*(2*1/Q66*1/P66-1/P66*1/P66)))</f>
        <v>0</v>
      </c>
      <c r="P66">
        <f>AG66+AF66*AQ66+AE66*AQ66*AQ66</f>
        <v>0</v>
      </c>
      <c r="Q66">
        <f>I66*(1000-(1000*0.61365*exp(17.502*U66/(240.97+U66))/(AZ66+BA66)+AW66)/2)/(1000*0.61365*exp(17.502*U66/(240.97+U66))/(AZ66+BA66)-AW66)</f>
        <v>0</v>
      </c>
      <c r="R66">
        <f>1/((AR66+1)/(O66/1.6)+1/(P66/1.37)) + AR66/((AR66+1)/(O66/1.6) + AR66/(P66/1.37))</f>
        <v>0</v>
      </c>
      <c r="S66">
        <f>(AN66*AP66)</f>
        <v>0</v>
      </c>
      <c r="T66">
        <f>(BB66+(S66+2*0.95*5.67E-8*(((BB66+$B$7)+273)^4-(BB66+273)^4)-44100*I66)/(1.84*29.3*P66+8*0.95*5.67E-8*(BB66+273)^3))</f>
        <v>0</v>
      </c>
      <c r="U66">
        <f>($C$7*BC66+$D$7*BD66+$E$7*T66)</f>
        <v>0</v>
      </c>
      <c r="V66">
        <f>0.61365*exp(17.502*U66/(240.97+U66))</f>
        <v>0</v>
      </c>
      <c r="W66">
        <f>(X66/Y66*100)</f>
        <v>0</v>
      </c>
      <c r="X66">
        <f>AW66*(AZ66+BA66)/1000</f>
        <v>0</v>
      </c>
      <c r="Y66">
        <f>0.61365*exp(17.502*BB66/(240.97+BB66))</f>
        <v>0</v>
      </c>
      <c r="Z66">
        <f>(V66-AW66*(AZ66+BA66)/1000)</f>
        <v>0</v>
      </c>
      <c r="AA66">
        <f>(-I66*44100)</f>
        <v>0</v>
      </c>
      <c r="AB66">
        <f>2*29.3*P66*0.92*(BB66-U66)</f>
        <v>0</v>
      </c>
      <c r="AC66">
        <f>2*0.95*5.67E-8*(((BB66+$B$7)+273)^4-(U66+273)^4)</f>
        <v>0</v>
      </c>
      <c r="AD66">
        <f>S66+AC66+AA66+AB66</f>
        <v>0</v>
      </c>
      <c r="AE66">
        <v>-0.0416566208387938</v>
      </c>
      <c r="AF66">
        <v>0.0467632062119623</v>
      </c>
      <c r="AG66">
        <v>3.48656205989431</v>
      </c>
      <c r="AH66">
        <v>0</v>
      </c>
      <c r="AI66">
        <v>0</v>
      </c>
      <c r="AJ66">
        <f>IF(AH66*$H$13&gt;=AL66,1.0,(AL66/(AL66-AH66*$H$13)))</f>
        <v>0</v>
      </c>
      <c r="AK66">
        <f>(AJ66-1)*100</f>
        <v>0</v>
      </c>
      <c r="AL66">
        <f>MAX(0,($B$13+$C$13*BG66)/(1+$D$13*BG66)*AZ66/(BB66+273)*$E$13)</f>
        <v>0</v>
      </c>
      <c r="AM66">
        <f>$B$11*BH66+$C$11*BI66+$F$11*BJ66</f>
        <v>0</v>
      </c>
      <c r="AN66">
        <f>AM66*AO66</f>
        <v>0</v>
      </c>
      <c r="AO66">
        <f>($B$11*$D$9+$C$11*$D$9+$F$11*((BW66+BO66)/MAX(BW66+BO66+BX66, 0.1)*$I$9+BX66/MAX(BW66+BO66+BX66, 0.1)*$J$9))/($B$11+$C$11+$F$11)</f>
        <v>0</v>
      </c>
      <c r="AP66">
        <f>($B$11*$K$9+$C$11*$K$9+$F$11*((BW66+BO66)/MAX(BW66+BO66+BX66, 0.1)*$P$9+BX66/MAX(BW66+BO66+BX66, 0.1)*$Q$9))/($B$11+$C$11+$F$11)</f>
        <v>0</v>
      </c>
      <c r="AQ66">
        <v>6</v>
      </c>
      <c r="AR66">
        <v>0.5</v>
      </c>
      <c r="AS66" t="s">
        <v>250</v>
      </c>
      <c r="AT66">
        <v>1559929695.66129</v>
      </c>
      <c r="AU66">
        <v>118.588451612903</v>
      </c>
      <c r="AV66">
        <v>133.162548387097</v>
      </c>
      <c r="AW66">
        <v>13.8996032258064</v>
      </c>
      <c r="AX66">
        <v>12.9597193548387</v>
      </c>
      <c r="AY66">
        <v>500.015</v>
      </c>
      <c r="AZ66">
        <v>100.700580645161</v>
      </c>
      <c r="BA66">
        <v>0.199985580645161</v>
      </c>
      <c r="BB66">
        <v>20.0013</v>
      </c>
      <c r="BC66">
        <v>20.3339967741935</v>
      </c>
      <c r="BD66">
        <v>999.9</v>
      </c>
      <c r="BE66">
        <v>0</v>
      </c>
      <c r="BF66">
        <v>0</v>
      </c>
      <c r="BG66">
        <v>9975.80806451613</v>
      </c>
      <c r="BH66">
        <v>0</v>
      </c>
      <c r="BI66">
        <v>211.457806451613</v>
      </c>
      <c r="BJ66">
        <v>1499.99096774194</v>
      </c>
      <c r="BK66">
        <v>0.973003967741936</v>
      </c>
      <c r="BL66">
        <v>0.0269958870967742</v>
      </c>
      <c r="BM66">
        <v>0</v>
      </c>
      <c r="BN66">
        <v>2.28157096774194</v>
      </c>
      <c r="BO66">
        <v>0</v>
      </c>
      <c r="BP66">
        <v>15602.0032258065</v>
      </c>
      <c r="BQ66">
        <v>13121.964516129</v>
      </c>
      <c r="BR66">
        <v>37.937</v>
      </c>
      <c r="BS66">
        <v>40.125</v>
      </c>
      <c r="BT66">
        <v>39.375</v>
      </c>
      <c r="BU66">
        <v>38.157</v>
      </c>
      <c r="BV66">
        <v>37.562</v>
      </c>
      <c r="BW66">
        <v>1459.50064516129</v>
      </c>
      <c r="BX66">
        <v>40.4903225806452</v>
      </c>
      <c r="BY66">
        <v>0</v>
      </c>
      <c r="BZ66">
        <v>1559929730.3</v>
      </c>
      <c r="CA66">
        <v>2.33133846153846</v>
      </c>
      <c r="CB66">
        <v>-0.49859828295855</v>
      </c>
      <c r="CC66">
        <v>-339.685470628506</v>
      </c>
      <c r="CD66">
        <v>15587.5923076923</v>
      </c>
      <c r="CE66">
        <v>15</v>
      </c>
      <c r="CF66">
        <v>1559929575.5</v>
      </c>
      <c r="CG66" t="s">
        <v>251</v>
      </c>
      <c r="CH66">
        <v>12</v>
      </c>
      <c r="CI66">
        <v>2.609</v>
      </c>
      <c r="CJ66">
        <v>0.036</v>
      </c>
      <c r="CK66">
        <v>400</v>
      </c>
      <c r="CL66">
        <v>13</v>
      </c>
      <c r="CM66">
        <v>0.15</v>
      </c>
      <c r="CN66">
        <v>0.08</v>
      </c>
      <c r="CO66">
        <v>-14.5430853658537</v>
      </c>
      <c r="CP66">
        <v>-3.19475121951244</v>
      </c>
      <c r="CQ66">
        <v>0.317018121787918</v>
      </c>
      <c r="CR66">
        <v>0</v>
      </c>
      <c r="CS66">
        <v>2.27962647058824</v>
      </c>
      <c r="CT66">
        <v>0.665825416301249</v>
      </c>
      <c r="CU66">
        <v>0.220091279604921</v>
      </c>
      <c r="CV66">
        <v>1</v>
      </c>
      <c r="CW66">
        <v>0.940267487804878</v>
      </c>
      <c r="CX66">
        <v>-0.0272809337979099</v>
      </c>
      <c r="CY66">
        <v>0.00298560570413827</v>
      </c>
      <c r="CZ66">
        <v>1</v>
      </c>
      <c r="DA66">
        <v>2</v>
      </c>
      <c r="DB66">
        <v>3</v>
      </c>
      <c r="DC66" t="s">
        <v>252</v>
      </c>
      <c r="DD66">
        <v>1.85562</v>
      </c>
      <c r="DE66">
        <v>1.85364</v>
      </c>
      <c r="DF66">
        <v>1.85471</v>
      </c>
      <c r="DG66">
        <v>1.85913</v>
      </c>
      <c r="DH66">
        <v>1.85349</v>
      </c>
      <c r="DI66">
        <v>1.85788</v>
      </c>
      <c r="DJ66">
        <v>1.85501</v>
      </c>
      <c r="DK66">
        <v>1.85367</v>
      </c>
      <c r="DL66" t="s">
        <v>253</v>
      </c>
      <c r="DM66" t="s">
        <v>19</v>
      </c>
      <c r="DN66" t="s">
        <v>19</v>
      </c>
      <c r="DO66" t="s">
        <v>19</v>
      </c>
      <c r="DP66" t="s">
        <v>254</v>
      </c>
      <c r="DQ66" t="s">
        <v>255</v>
      </c>
      <c r="DR66" t="s">
        <v>256</v>
      </c>
      <c r="DS66" t="s">
        <v>256</v>
      </c>
      <c r="DT66" t="s">
        <v>256</v>
      </c>
      <c r="DU66" t="s">
        <v>256</v>
      </c>
      <c r="DV66">
        <v>0</v>
      </c>
      <c r="DW66">
        <v>100</v>
      </c>
      <c r="DX66">
        <v>100</v>
      </c>
      <c r="DY66">
        <v>2.609</v>
      </c>
      <c r="DZ66">
        <v>0.036</v>
      </c>
      <c r="EA66">
        <v>2</v>
      </c>
      <c r="EB66">
        <v>503.753</v>
      </c>
      <c r="EC66">
        <v>545.506</v>
      </c>
      <c r="ED66">
        <v>16.8731</v>
      </c>
      <c r="EE66">
        <v>19.0549</v>
      </c>
      <c r="EF66">
        <v>30</v>
      </c>
      <c r="EG66">
        <v>18.8915</v>
      </c>
      <c r="EH66">
        <v>18.8553</v>
      </c>
      <c r="EI66">
        <v>9.80433</v>
      </c>
      <c r="EJ66">
        <v>30.3209</v>
      </c>
      <c r="EK66">
        <v>61.4456</v>
      </c>
      <c r="EL66">
        <v>16.8807</v>
      </c>
      <c r="EM66">
        <v>164.17</v>
      </c>
      <c r="EN66">
        <v>12.9433</v>
      </c>
      <c r="EO66">
        <v>102.299</v>
      </c>
      <c r="EP66">
        <v>102.732</v>
      </c>
    </row>
    <row r="67" spans="1:146">
      <c r="A67">
        <v>51</v>
      </c>
      <c r="B67">
        <v>1559929708</v>
      </c>
      <c r="C67">
        <v>100</v>
      </c>
      <c r="D67" t="s">
        <v>357</v>
      </c>
      <c r="E67" t="s">
        <v>358</v>
      </c>
      <c r="H67">
        <v>1559929697.66129</v>
      </c>
      <c r="I67">
        <f>AY67*AJ67*(AW67-AX67)/(100*AQ67*(1000-AJ67*AW67))</f>
        <v>0</v>
      </c>
      <c r="J67">
        <f>AY67*AJ67*(AV67-AU67*(1000-AJ67*AX67)/(1000-AJ67*AW67))/(100*AQ67)</f>
        <v>0</v>
      </c>
      <c r="K67">
        <f>AU67 - IF(AJ67&gt;1, J67*AQ67*100.0/(AL67*BG67), 0)</f>
        <v>0</v>
      </c>
      <c r="L67">
        <f>((R67-I67/2)*K67-J67)/(R67+I67/2)</f>
        <v>0</v>
      </c>
      <c r="M67">
        <f>L67*(AZ67+BA67)/1000.0</f>
        <v>0</v>
      </c>
      <c r="N67">
        <f>(AU67 - IF(AJ67&gt;1, J67*AQ67*100.0/(AL67*BG67), 0))*(AZ67+BA67)/1000.0</f>
        <v>0</v>
      </c>
      <c r="O67">
        <f>2.0/((1/Q67-1/P67)+SIGN(Q67)*SQRT((1/Q67-1/P67)*(1/Q67-1/P67) + 4*AR67/((AR67+1)*(AR67+1))*(2*1/Q67*1/P67-1/P67*1/P67)))</f>
        <v>0</v>
      </c>
      <c r="P67">
        <f>AG67+AF67*AQ67+AE67*AQ67*AQ67</f>
        <v>0</v>
      </c>
      <c r="Q67">
        <f>I67*(1000-(1000*0.61365*exp(17.502*U67/(240.97+U67))/(AZ67+BA67)+AW67)/2)/(1000*0.61365*exp(17.502*U67/(240.97+U67))/(AZ67+BA67)-AW67)</f>
        <v>0</v>
      </c>
      <c r="R67">
        <f>1/((AR67+1)/(O67/1.6)+1/(P67/1.37)) + AR67/((AR67+1)/(O67/1.6) + AR67/(P67/1.37))</f>
        <v>0</v>
      </c>
      <c r="S67">
        <f>(AN67*AP67)</f>
        <v>0</v>
      </c>
      <c r="T67">
        <f>(BB67+(S67+2*0.95*5.67E-8*(((BB67+$B$7)+273)^4-(BB67+273)^4)-44100*I67)/(1.84*29.3*P67+8*0.95*5.67E-8*(BB67+273)^3))</f>
        <v>0</v>
      </c>
      <c r="U67">
        <f>($C$7*BC67+$D$7*BD67+$E$7*T67)</f>
        <v>0</v>
      </c>
      <c r="V67">
        <f>0.61365*exp(17.502*U67/(240.97+U67))</f>
        <v>0</v>
      </c>
      <c r="W67">
        <f>(X67/Y67*100)</f>
        <v>0</v>
      </c>
      <c r="X67">
        <f>AW67*(AZ67+BA67)/1000</f>
        <v>0</v>
      </c>
      <c r="Y67">
        <f>0.61365*exp(17.502*BB67/(240.97+BB67))</f>
        <v>0</v>
      </c>
      <c r="Z67">
        <f>(V67-AW67*(AZ67+BA67)/1000)</f>
        <v>0</v>
      </c>
      <c r="AA67">
        <f>(-I67*44100)</f>
        <v>0</v>
      </c>
      <c r="AB67">
        <f>2*29.3*P67*0.92*(BB67-U67)</f>
        <v>0</v>
      </c>
      <c r="AC67">
        <f>2*0.95*5.67E-8*(((BB67+$B$7)+273)^4-(U67+273)^4)</f>
        <v>0</v>
      </c>
      <c r="AD67">
        <f>S67+AC67+AA67+AB67</f>
        <v>0</v>
      </c>
      <c r="AE67">
        <v>-0.0416823158471075</v>
      </c>
      <c r="AF67">
        <v>0.0467920511098009</v>
      </c>
      <c r="AG67">
        <v>3.48826153457669</v>
      </c>
      <c r="AH67">
        <v>0</v>
      </c>
      <c r="AI67">
        <v>0</v>
      </c>
      <c r="AJ67">
        <f>IF(AH67*$H$13&gt;=AL67,1.0,(AL67/(AL67-AH67*$H$13)))</f>
        <v>0</v>
      </c>
      <c r="AK67">
        <f>(AJ67-1)*100</f>
        <v>0</v>
      </c>
      <c r="AL67">
        <f>MAX(0,($B$13+$C$13*BG67)/(1+$D$13*BG67)*AZ67/(BB67+273)*$E$13)</f>
        <v>0</v>
      </c>
      <c r="AM67">
        <f>$B$11*BH67+$C$11*BI67+$F$11*BJ67</f>
        <v>0</v>
      </c>
      <c r="AN67">
        <f>AM67*AO67</f>
        <v>0</v>
      </c>
      <c r="AO67">
        <f>($B$11*$D$9+$C$11*$D$9+$F$11*((BW67+BO67)/MAX(BW67+BO67+BX67, 0.1)*$I$9+BX67/MAX(BW67+BO67+BX67, 0.1)*$J$9))/($B$11+$C$11+$F$11)</f>
        <v>0</v>
      </c>
      <c r="AP67">
        <f>($B$11*$K$9+$C$11*$K$9+$F$11*((BW67+BO67)/MAX(BW67+BO67+BX67, 0.1)*$P$9+BX67/MAX(BW67+BO67+BX67, 0.1)*$Q$9))/($B$11+$C$11+$F$11)</f>
        <v>0</v>
      </c>
      <c r="AQ67">
        <v>6</v>
      </c>
      <c r="AR67">
        <v>0.5</v>
      </c>
      <c r="AS67" t="s">
        <v>250</v>
      </c>
      <c r="AT67">
        <v>1559929697.66129</v>
      </c>
      <c r="AU67">
        <v>121.814225806452</v>
      </c>
      <c r="AV67">
        <v>136.492290322581</v>
      </c>
      <c r="AW67">
        <v>13.8979258064516</v>
      </c>
      <c r="AX67">
        <v>12.9588451612903</v>
      </c>
      <c r="AY67">
        <v>500.012935483871</v>
      </c>
      <c r="AZ67">
        <v>100.700419354839</v>
      </c>
      <c r="BA67">
        <v>0.199951</v>
      </c>
      <c r="BB67">
        <v>20.0011903225806</v>
      </c>
      <c r="BC67">
        <v>20.333735483871</v>
      </c>
      <c r="BD67">
        <v>999.9</v>
      </c>
      <c r="BE67">
        <v>0</v>
      </c>
      <c r="BF67">
        <v>0</v>
      </c>
      <c r="BG67">
        <v>9981.97741935484</v>
      </c>
      <c r="BH67">
        <v>0</v>
      </c>
      <c r="BI67">
        <v>206.538548387097</v>
      </c>
      <c r="BJ67">
        <v>1499.98935483871</v>
      </c>
      <c r="BK67">
        <v>0.973003967741936</v>
      </c>
      <c r="BL67">
        <v>0.0269958870967742</v>
      </c>
      <c r="BM67">
        <v>0</v>
      </c>
      <c r="BN67">
        <v>2.30329677419355</v>
      </c>
      <c r="BO67">
        <v>0</v>
      </c>
      <c r="BP67">
        <v>15591.8677419355</v>
      </c>
      <c r="BQ67">
        <v>13121.9451612903</v>
      </c>
      <c r="BR67">
        <v>37.937</v>
      </c>
      <c r="BS67">
        <v>40.125</v>
      </c>
      <c r="BT67">
        <v>39.375</v>
      </c>
      <c r="BU67">
        <v>38.153</v>
      </c>
      <c r="BV67">
        <v>37.562</v>
      </c>
      <c r="BW67">
        <v>1459.49903225806</v>
      </c>
      <c r="BX67">
        <v>40.4903225806452</v>
      </c>
      <c r="BY67">
        <v>0</v>
      </c>
      <c r="BZ67">
        <v>1559929732.7</v>
      </c>
      <c r="CA67">
        <v>2.29835</v>
      </c>
      <c r="CB67">
        <v>-0.984694015798758</v>
      </c>
      <c r="CC67">
        <v>-249.200000228264</v>
      </c>
      <c r="CD67">
        <v>15576.3884615385</v>
      </c>
      <c r="CE67">
        <v>15</v>
      </c>
      <c r="CF67">
        <v>1559929575.5</v>
      </c>
      <c r="CG67" t="s">
        <v>251</v>
      </c>
      <c r="CH67">
        <v>12</v>
      </c>
      <c r="CI67">
        <v>2.609</v>
      </c>
      <c r="CJ67">
        <v>0.036</v>
      </c>
      <c r="CK67">
        <v>400</v>
      </c>
      <c r="CL67">
        <v>13</v>
      </c>
      <c r="CM67">
        <v>0.15</v>
      </c>
      <c r="CN67">
        <v>0.08</v>
      </c>
      <c r="CO67">
        <v>-14.6442804878049</v>
      </c>
      <c r="CP67">
        <v>-3.14698536585373</v>
      </c>
      <c r="CQ67">
        <v>0.312512758154796</v>
      </c>
      <c r="CR67">
        <v>0</v>
      </c>
      <c r="CS67">
        <v>2.31375882352941</v>
      </c>
      <c r="CT67">
        <v>-0.135609915255199</v>
      </c>
      <c r="CU67">
        <v>0.171857451391017</v>
      </c>
      <c r="CV67">
        <v>1</v>
      </c>
      <c r="CW67">
        <v>0.939273609756097</v>
      </c>
      <c r="CX67">
        <v>-0.0194566202090594</v>
      </c>
      <c r="CY67">
        <v>0.00209373917911203</v>
      </c>
      <c r="CZ67">
        <v>1</v>
      </c>
      <c r="DA67">
        <v>2</v>
      </c>
      <c r="DB67">
        <v>3</v>
      </c>
      <c r="DC67" t="s">
        <v>252</v>
      </c>
      <c r="DD67">
        <v>1.85562</v>
      </c>
      <c r="DE67">
        <v>1.85364</v>
      </c>
      <c r="DF67">
        <v>1.85471</v>
      </c>
      <c r="DG67">
        <v>1.85913</v>
      </c>
      <c r="DH67">
        <v>1.85349</v>
      </c>
      <c r="DI67">
        <v>1.85789</v>
      </c>
      <c r="DJ67">
        <v>1.85501</v>
      </c>
      <c r="DK67">
        <v>1.85367</v>
      </c>
      <c r="DL67" t="s">
        <v>253</v>
      </c>
      <c r="DM67" t="s">
        <v>19</v>
      </c>
      <c r="DN67" t="s">
        <v>19</v>
      </c>
      <c r="DO67" t="s">
        <v>19</v>
      </c>
      <c r="DP67" t="s">
        <v>254</v>
      </c>
      <c r="DQ67" t="s">
        <v>255</v>
      </c>
      <c r="DR67" t="s">
        <v>256</v>
      </c>
      <c r="DS67" t="s">
        <v>256</v>
      </c>
      <c r="DT67" t="s">
        <v>256</v>
      </c>
      <c r="DU67" t="s">
        <v>256</v>
      </c>
      <c r="DV67">
        <v>0</v>
      </c>
      <c r="DW67">
        <v>100</v>
      </c>
      <c r="DX67">
        <v>100</v>
      </c>
      <c r="DY67">
        <v>2.609</v>
      </c>
      <c r="DZ67">
        <v>0.036</v>
      </c>
      <c r="EA67">
        <v>2</v>
      </c>
      <c r="EB67">
        <v>503.774</v>
      </c>
      <c r="EC67">
        <v>545.507</v>
      </c>
      <c r="ED67">
        <v>16.8753</v>
      </c>
      <c r="EE67">
        <v>19.0549</v>
      </c>
      <c r="EF67">
        <v>29.9999</v>
      </c>
      <c r="EG67">
        <v>18.8921</v>
      </c>
      <c r="EH67">
        <v>18.8555</v>
      </c>
      <c r="EI67">
        <v>9.92428</v>
      </c>
      <c r="EJ67">
        <v>30.3209</v>
      </c>
      <c r="EK67">
        <v>61.4456</v>
      </c>
      <c r="EL67">
        <v>16.8807</v>
      </c>
      <c r="EM67">
        <v>164.17</v>
      </c>
      <c r="EN67">
        <v>12.9433</v>
      </c>
      <c r="EO67">
        <v>102.3</v>
      </c>
      <c r="EP67">
        <v>102.732</v>
      </c>
    </row>
    <row r="68" spans="1:146">
      <c r="A68">
        <v>52</v>
      </c>
      <c r="B68">
        <v>1559929710</v>
      </c>
      <c r="C68">
        <v>102</v>
      </c>
      <c r="D68" t="s">
        <v>359</v>
      </c>
      <c r="E68" t="s">
        <v>360</v>
      </c>
      <c r="H68">
        <v>1559929699.66129</v>
      </c>
      <c r="I68">
        <f>AY68*AJ68*(AW68-AX68)/(100*AQ68*(1000-AJ68*AW68))</f>
        <v>0</v>
      </c>
      <c r="J68">
        <f>AY68*AJ68*(AV68-AU68*(1000-AJ68*AX68)/(1000-AJ68*AW68))/(100*AQ68)</f>
        <v>0</v>
      </c>
      <c r="K68">
        <f>AU68 - IF(AJ68&gt;1, J68*AQ68*100.0/(AL68*BG68), 0)</f>
        <v>0</v>
      </c>
      <c r="L68">
        <f>((R68-I68/2)*K68-J68)/(R68+I68/2)</f>
        <v>0</v>
      </c>
      <c r="M68">
        <f>L68*(AZ68+BA68)/1000.0</f>
        <v>0</v>
      </c>
      <c r="N68">
        <f>(AU68 - IF(AJ68&gt;1, J68*AQ68*100.0/(AL68*BG68), 0))*(AZ68+BA68)/1000.0</f>
        <v>0</v>
      </c>
      <c r="O68">
        <f>2.0/((1/Q68-1/P68)+SIGN(Q68)*SQRT((1/Q68-1/P68)*(1/Q68-1/P68) + 4*AR68/((AR68+1)*(AR68+1))*(2*1/Q68*1/P68-1/P68*1/P68)))</f>
        <v>0</v>
      </c>
      <c r="P68">
        <f>AG68+AF68*AQ68+AE68*AQ68*AQ68</f>
        <v>0</v>
      </c>
      <c r="Q68">
        <f>I68*(1000-(1000*0.61365*exp(17.502*U68/(240.97+U68))/(AZ68+BA68)+AW68)/2)/(1000*0.61365*exp(17.502*U68/(240.97+U68))/(AZ68+BA68)-AW68)</f>
        <v>0</v>
      </c>
      <c r="R68">
        <f>1/((AR68+1)/(O68/1.6)+1/(P68/1.37)) + AR68/((AR68+1)/(O68/1.6) + AR68/(P68/1.37))</f>
        <v>0</v>
      </c>
      <c r="S68">
        <f>(AN68*AP68)</f>
        <v>0</v>
      </c>
      <c r="T68">
        <f>(BB68+(S68+2*0.95*5.67E-8*(((BB68+$B$7)+273)^4-(BB68+273)^4)-44100*I68)/(1.84*29.3*P68+8*0.95*5.67E-8*(BB68+273)^3))</f>
        <v>0</v>
      </c>
      <c r="U68">
        <f>($C$7*BC68+$D$7*BD68+$E$7*T68)</f>
        <v>0</v>
      </c>
      <c r="V68">
        <f>0.61365*exp(17.502*U68/(240.97+U68))</f>
        <v>0</v>
      </c>
      <c r="W68">
        <f>(X68/Y68*100)</f>
        <v>0</v>
      </c>
      <c r="X68">
        <f>AW68*(AZ68+BA68)/1000</f>
        <v>0</v>
      </c>
      <c r="Y68">
        <f>0.61365*exp(17.502*BB68/(240.97+BB68))</f>
        <v>0</v>
      </c>
      <c r="Z68">
        <f>(V68-AW68*(AZ68+BA68)/1000)</f>
        <v>0</v>
      </c>
      <c r="AA68">
        <f>(-I68*44100)</f>
        <v>0</v>
      </c>
      <c r="AB68">
        <f>2*29.3*P68*0.92*(BB68-U68)</f>
        <v>0</v>
      </c>
      <c r="AC68">
        <f>2*0.95*5.67E-8*(((BB68+$B$7)+273)^4-(U68+273)^4)</f>
        <v>0</v>
      </c>
      <c r="AD68">
        <f>S68+AC68+AA68+AB68</f>
        <v>0</v>
      </c>
      <c r="AE68">
        <v>-0.0417053033804194</v>
      </c>
      <c r="AF68">
        <v>0.0468178566297619</v>
      </c>
      <c r="AG68">
        <v>3.48978162588688</v>
      </c>
      <c r="AH68">
        <v>0</v>
      </c>
      <c r="AI68">
        <v>0</v>
      </c>
      <c r="AJ68">
        <f>IF(AH68*$H$13&gt;=AL68,1.0,(AL68/(AL68-AH68*$H$13)))</f>
        <v>0</v>
      </c>
      <c r="AK68">
        <f>(AJ68-1)*100</f>
        <v>0</v>
      </c>
      <c r="AL68">
        <f>MAX(0,($B$13+$C$13*BG68)/(1+$D$13*BG68)*AZ68/(BB68+273)*$E$13)</f>
        <v>0</v>
      </c>
      <c r="AM68">
        <f>$B$11*BH68+$C$11*BI68+$F$11*BJ68</f>
        <v>0</v>
      </c>
      <c r="AN68">
        <f>AM68*AO68</f>
        <v>0</v>
      </c>
      <c r="AO68">
        <f>($B$11*$D$9+$C$11*$D$9+$F$11*((BW68+BO68)/MAX(BW68+BO68+BX68, 0.1)*$I$9+BX68/MAX(BW68+BO68+BX68, 0.1)*$J$9))/($B$11+$C$11+$F$11)</f>
        <v>0</v>
      </c>
      <c r="AP68">
        <f>($B$11*$K$9+$C$11*$K$9+$F$11*((BW68+BO68)/MAX(BW68+BO68+BX68, 0.1)*$P$9+BX68/MAX(BW68+BO68+BX68, 0.1)*$Q$9))/($B$11+$C$11+$F$11)</f>
        <v>0</v>
      </c>
      <c r="AQ68">
        <v>6</v>
      </c>
      <c r="AR68">
        <v>0.5</v>
      </c>
      <c r="AS68" t="s">
        <v>250</v>
      </c>
      <c r="AT68">
        <v>1559929699.66129</v>
      </c>
      <c r="AU68">
        <v>125.041064516129</v>
      </c>
      <c r="AV68">
        <v>139.824612903226</v>
      </c>
      <c r="AW68">
        <v>13.8966677419355</v>
      </c>
      <c r="AX68">
        <v>12.9580806451613</v>
      </c>
      <c r="AY68">
        <v>500.01135483871</v>
      </c>
      <c r="AZ68">
        <v>100.700225806452</v>
      </c>
      <c r="BA68">
        <v>0.199947419354839</v>
      </c>
      <c r="BB68">
        <v>20.0009096774194</v>
      </c>
      <c r="BC68">
        <v>20.3337451612903</v>
      </c>
      <c r="BD68">
        <v>999.9</v>
      </c>
      <c r="BE68">
        <v>0</v>
      </c>
      <c r="BF68">
        <v>0</v>
      </c>
      <c r="BG68">
        <v>9987.50161290322</v>
      </c>
      <c r="BH68">
        <v>0</v>
      </c>
      <c r="BI68">
        <v>203.162193548387</v>
      </c>
      <c r="BJ68">
        <v>1499.98741935484</v>
      </c>
      <c r="BK68">
        <v>0.973003967741936</v>
      </c>
      <c r="BL68">
        <v>0.0269958870967742</v>
      </c>
      <c r="BM68">
        <v>0</v>
      </c>
      <c r="BN68">
        <v>2.29006774193548</v>
      </c>
      <c r="BO68">
        <v>0</v>
      </c>
      <c r="BP68">
        <v>15583.8483870968</v>
      </c>
      <c r="BQ68">
        <v>13121.9193548387</v>
      </c>
      <c r="BR68">
        <v>37.937</v>
      </c>
      <c r="BS68">
        <v>40.125</v>
      </c>
      <c r="BT68">
        <v>39.375</v>
      </c>
      <c r="BU68">
        <v>38.147</v>
      </c>
      <c r="BV68">
        <v>37.562</v>
      </c>
      <c r="BW68">
        <v>1459.49709677419</v>
      </c>
      <c r="BX68">
        <v>40.4903225806452</v>
      </c>
      <c r="BY68">
        <v>0</v>
      </c>
      <c r="BZ68">
        <v>1559929734.5</v>
      </c>
      <c r="CA68">
        <v>2.28805</v>
      </c>
      <c r="CB68">
        <v>-1.10664272739114</v>
      </c>
      <c r="CC68">
        <v>-137.107692269921</v>
      </c>
      <c r="CD68">
        <v>15568.5153846154</v>
      </c>
      <c r="CE68">
        <v>15</v>
      </c>
      <c r="CF68">
        <v>1559929575.5</v>
      </c>
      <c r="CG68" t="s">
        <v>251</v>
      </c>
      <c r="CH68">
        <v>12</v>
      </c>
      <c r="CI68">
        <v>2.609</v>
      </c>
      <c r="CJ68">
        <v>0.036</v>
      </c>
      <c r="CK68">
        <v>400</v>
      </c>
      <c r="CL68">
        <v>13</v>
      </c>
      <c r="CM68">
        <v>0.15</v>
      </c>
      <c r="CN68">
        <v>0.08</v>
      </c>
      <c r="CO68">
        <v>-14.7460902439024</v>
      </c>
      <c r="CP68">
        <v>-3.04880069686405</v>
      </c>
      <c r="CQ68">
        <v>0.303061382983775</v>
      </c>
      <c r="CR68">
        <v>0</v>
      </c>
      <c r="CS68">
        <v>2.30206470588235</v>
      </c>
      <c r="CT68">
        <v>-0.568225303702997</v>
      </c>
      <c r="CU68">
        <v>0.178667854645812</v>
      </c>
      <c r="CV68">
        <v>1</v>
      </c>
      <c r="CW68">
        <v>0.938715804878049</v>
      </c>
      <c r="CX68">
        <v>-0.0135771219512213</v>
      </c>
      <c r="CY68">
        <v>0.00156740905084127</v>
      </c>
      <c r="CZ68">
        <v>1</v>
      </c>
      <c r="DA68">
        <v>2</v>
      </c>
      <c r="DB68">
        <v>3</v>
      </c>
      <c r="DC68" t="s">
        <v>252</v>
      </c>
      <c r="DD68">
        <v>1.85562</v>
      </c>
      <c r="DE68">
        <v>1.85363</v>
      </c>
      <c r="DF68">
        <v>1.85471</v>
      </c>
      <c r="DG68">
        <v>1.85913</v>
      </c>
      <c r="DH68">
        <v>1.85349</v>
      </c>
      <c r="DI68">
        <v>1.85789</v>
      </c>
      <c r="DJ68">
        <v>1.85501</v>
      </c>
      <c r="DK68">
        <v>1.85367</v>
      </c>
      <c r="DL68" t="s">
        <v>253</v>
      </c>
      <c r="DM68" t="s">
        <v>19</v>
      </c>
      <c r="DN68" t="s">
        <v>19</v>
      </c>
      <c r="DO68" t="s">
        <v>19</v>
      </c>
      <c r="DP68" t="s">
        <v>254</v>
      </c>
      <c r="DQ68" t="s">
        <v>255</v>
      </c>
      <c r="DR68" t="s">
        <v>256</v>
      </c>
      <c r="DS68" t="s">
        <v>256</v>
      </c>
      <c r="DT68" t="s">
        <v>256</v>
      </c>
      <c r="DU68" t="s">
        <v>256</v>
      </c>
      <c r="DV68">
        <v>0</v>
      </c>
      <c r="DW68">
        <v>100</v>
      </c>
      <c r="DX68">
        <v>100</v>
      </c>
      <c r="DY68">
        <v>2.609</v>
      </c>
      <c r="DZ68">
        <v>0.036</v>
      </c>
      <c r="EA68">
        <v>2</v>
      </c>
      <c r="EB68">
        <v>503.744</v>
      </c>
      <c r="EC68">
        <v>545.673</v>
      </c>
      <c r="ED68">
        <v>16.8772</v>
      </c>
      <c r="EE68">
        <v>19.0549</v>
      </c>
      <c r="EF68">
        <v>29.9999</v>
      </c>
      <c r="EG68">
        <v>18.8921</v>
      </c>
      <c r="EH68">
        <v>18.8563</v>
      </c>
      <c r="EI68">
        <v>10.0835</v>
      </c>
      <c r="EJ68">
        <v>30.3209</v>
      </c>
      <c r="EK68">
        <v>61.4456</v>
      </c>
      <c r="EL68">
        <v>16.8811</v>
      </c>
      <c r="EM68">
        <v>169.17</v>
      </c>
      <c r="EN68">
        <v>12.9433</v>
      </c>
      <c r="EO68">
        <v>102.3</v>
      </c>
      <c r="EP68">
        <v>102.732</v>
      </c>
    </row>
    <row r="69" spans="1:146">
      <c r="A69">
        <v>53</v>
      </c>
      <c r="B69">
        <v>1559929712</v>
      </c>
      <c r="C69">
        <v>104</v>
      </c>
      <c r="D69" t="s">
        <v>361</v>
      </c>
      <c r="E69" t="s">
        <v>362</v>
      </c>
      <c r="H69">
        <v>1559929701.66129</v>
      </c>
      <c r="I69">
        <f>AY69*AJ69*(AW69-AX69)/(100*AQ69*(1000-AJ69*AW69))</f>
        <v>0</v>
      </c>
      <c r="J69">
        <f>AY69*AJ69*(AV69-AU69*(1000-AJ69*AX69)/(1000-AJ69*AW69))/(100*AQ69)</f>
        <v>0</v>
      </c>
      <c r="K69">
        <f>AU69 - IF(AJ69&gt;1, J69*AQ69*100.0/(AL69*BG69), 0)</f>
        <v>0</v>
      </c>
      <c r="L69">
        <f>((R69-I69/2)*K69-J69)/(R69+I69/2)</f>
        <v>0</v>
      </c>
      <c r="M69">
        <f>L69*(AZ69+BA69)/1000.0</f>
        <v>0</v>
      </c>
      <c r="N69">
        <f>(AU69 - IF(AJ69&gt;1, J69*AQ69*100.0/(AL69*BG69), 0))*(AZ69+BA69)/1000.0</f>
        <v>0</v>
      </c>
      <c r="O69">
        <f>2.0/((1/Q69-1/P69)+SIGN(Q69)*SQRT((1/Q69-1/P69)*(1/Q69-1/P69) + 4*AR69/((AR69+1)*(AR69+1))*(2*1/Q69*1/P69-1/P69*1/P69)))</f>
        <v>0</v>
      </c>
      <c r="P69">
        <f>AG69+AF69*AQ69+AE69*AQ69*AQ69</f>
        <v>0</v>
      </c>
      <c r="Q69">
        <f>I69*(1000-(1000*0.61365*exp(17.502*U69/(240.97+U69))/(AZ69+BA69)+AW69)/2)/(1000*0.61365*exp(17.502*U69/(240.97+U69))/(AZ69+BA69)-AW69)</f>
        <v>0</v>
      </c>
      <c r="R69">
        <f>1/((AR69+1)/(O69/1.6)+1/(P69/1.37)) + AR69/((AR69+1)/(O69/1.6) + AR69/(P69/1.37))</f>
        <v>0</v>
      </c>
      <c r="S69">
        <f>(AN69*AP69)</f>
        <v>0</v>
      </c>
      <c r="T69">
        <f>(BB69+(S69+2*0.95*5.67E-8*(((BB69+$B$7)+273)^4-(BB69+273)^4)-44100*I69)/(1.84*29.3*P69+8*0.95*5.67E-8*(BB69+273)^3))</f>
        <v>0</v>
      </c>
      <c r="U69">
        <f>($C$7*BC69+$D$7*BD69+$E$7*T69)</f>
        <v>0</v>
      </c>
      <c r="V69">
        <f>0.61365*exp(17.502*U69/(240.97+U69))</f>
        <v>0</v>
      </c>
      <c r="W69">
        <f>(X69/Y69*100)</f>
        <v>0</v>
      </c>
      <c r="X69">
        <f>AW69*(AZ69+BA69)/1000</f>
        <v>0</v>
      </c>
      <c r="Y69">
        <f>0.61365*exp(17.502*BB69/(240.97+BB69))</f>
        <v>0</v>
      </c>
      <c r="Z69">
        <f>(V69-AW69*(AZ69+BA69)/1000)</f>
        <v>0</v>
      </c>
      <c r="AA69">
        <f>(-I69*44100)</f>
        <v>0</v>
      </c>
      <c r="AB69">
        <f>2*29.3*P69*0.92*(BB69-U69)</f>
        <v>0</v>
      </c>
      <c r="AC69">
        <f>2*0.95*5.67E-8*(((BB69+$B$7)+273)^4-(U69+273)^4)</f>
        <v>0</v>
      </c>
      <c r="AD69">
        <f>S69+AC69+AA69+AB69</f>
        <v>0</v>
      </c>
      <c r="AE69">
        <v>-0.0416964094871655</v>
      </c>
      <c r="AF69">
        <v>0.0468078724554366</v>
      </c>
      <c r="AG69">
        <v>3.48919353621138</v>
      </c>
      <c r="AH69">
        <v>0</v>
      </c>
      <c r="AI69">
        <v>0</v>
      </c>
      <c r="AJ69">
        <f>IF(AH69*$H$13&gt;=AL69,1.0,(AL69/(AL69-AH69*$H$13)))</f>
        <v>0</v>
      </c>
      <c r="AK69">
        <f>(AJ69-1)*100</f>
        <v>0</v>
      </c>
      <c r="AL69">
        <f>MAX(0,($B$13+$C$13*BG69)/(1+$D$13*BG69)*AZ69/(BB69+273)*$E$13)</f>
        <v>0</v>
      </c>
      <c r="AM69">
        <f>$B$11*BH69+$C$11*BI69+$F$11*BJ69</f>
        <v>0</v>
      </c>
      <c r="AN69">
        <f>AM69*AO69</f>
        <v>0</v>
      </c>
      <c r="AO69">
        <f>($B$11*$D$9+$C$11*$D$9+$F$11*((BW69+BO69)/MAX(BW69+BO69+BX69, 0.1)*$I$9+BX69/MAX(BW69+BO69+BX69, 0.1)*$J$9))/($B$11+$C$11+$F$11)</f>
        <v>0</v>
      </c>
      <c r="AP69">
        <f>($B$11*$K$9+$C$11*$K$9+$F$11*((BW69+BO69)/MAX(BW69+BO69+BX69, 0.1)*$P$9+BX69/MAX(BW69+BO69+BX69, 0.1)*$Q$9))/($B$11+$C$11+$F$11)</f>
        <v>0</v>
      </c>
      <c r="AQ69">
        <v>6</v>
      </c>
      <c r="AR69">
        <v>0.5</v>
      </c>
      <c r="AS69" t="s">
        <v>250</v>
      </c>
      <c r="AT69">
        <v>1559929701.66129</v>
      </c>
      <c r="AU69">
        <v>128.267419354839</v>
      </c>
      <c r="AV69">
        <v>143.157838709677</v>
      </c>
      <c r="AW69">
        <v>13.8955</v>
      </c>
      <c r="AX69">
        <v>12.957435483871</v>
      </c>
      <c r="AY69">
        <v>500.019032258065</v>
      </c>
      <c r="AZ69">
        <v>100.700096774194</v>
      </c>
      <c r="BA69">
        <v>0.200004193548387</v>
      </c>
      <c r="BB69">
        <v>20.0004387096774</v>
      </c>
      <c r="BC69">
        <v>20.3333967741935</v>
      </c>
      <c r="BD69">
        <v>999.9</v>
      </c>
      <c r="BE69">
        <v>0</v>
      </c>
      <c r="BF69">
        <v>0</v>
      </c>
      <c r="BG69">
        <v>9985.38451612903</v>
      </c>
      <c r="BH69">
        <v>0</v>
      </c>
      <c r="BI69">
        <v>200.399096774194</v>
      </c>
      <c r="BJ69">
        <v>1499.9935483871</v>
      </c>
      <c r="BK69">
        <v>0.973004225806452</v>
      </c>
      <c r="BL69">
        <v>0.0269955903225806</v>
      </c>
      <c r="BM69">
        <v>0</v>
      </c>
      <c r="BN69">
        <v>2.31357741935484</v>
      </c>
      <c r="BO69">
        <v>0</v>
      </c>
      <c r="BP69">
        <v>15577.2032258065</v>
      </c>
      <c r="BQ69">
        <v>13121.9709677419</v>
      </c>
      <c r="BR69">
        <v>37.937</v>
      </c>
      <c r="BS69">
        <v>40.125</v>
      </c>
      <c r="BT69">
        <v>39.375</v>
      </c>
      <c r="BU69">
        <v>38.141</v>
      </c>
      <c r="BV69">
        <v>37.562</v>
      </c>
      <c r="BW69">
        <v>1459.5035483871</v>
      </c>
      <c r="BX69">
        <v>40.49</v>
      </c>
      <c r="BY69">
        <v>0</v>
      </c>
      <c r="BZ69">
        <v>1559929736.3</v>
      </c>
      <c r="CA69">
        <v>2.27683076923077</v>
      </c>
      <c r="CB69">
        <v>-0.205073502983877</v>
      </c>
      <c r="CC69">
        <v>-80.0581197257778</v>
      </c>
      <c r="CD69">
        <v>15564.5653846154</v>
      </c>
      <c r="CE69">
        <v>15</v>
      </c>
      <c r="CF69">
        <v>1559929575.5</v>
      </c>
      <c r="CG69" t="s">
        <v>251</v>
      </c>
      <c r="CH69">
        <v>12</v>
      </c>
      <c r="CI69">
        <v>2.609</v>
      </c>
      <c r="CJ69">
        <v>0.036</v>
      </c>
      <c r="CK69">
        <v>400</v>
      </c>
      <c r="CL69">
        <v>13</v>
      </c>
      <c r="CM69">
        <v>0.15</v>
      </c>
      <c r="CN69">
        <v>0.08</v>
      </c>
      <c r="CO69">
        <v>-14.8563658536585</v>
      </c>
      <c r="CP69">
        <v>-3.06577839721254</v>
      </c>
      <c r="CQ69">
        <v>0.304895805160975</v>
      </c>
      <c r="CR69">
        <v>0</v>
      </c>
      <c r="CS69">
        <v>2.31473235294118</v>
      </c>
      <c r="CT69">
        <v>-0.504374408413473</v>
      </c>
      <c r="CU69">
        <v>0.187777977034501</v>
      </c>
      <c r="CV69">
        <v>1</v>
      </c>
      <c r="CW69">
        <v>0.938259024390244</v>
      </c>
      <c r="CX69">
        <v>-0.0100014146341478</v>
      </c>
      <c r="CY69">
        <v>0.00123011919882081</v>
      </c>
      <c r="CZ69">
        <v>1</v>
      </c>
      <c r="DA69">
        <v>2</v>
      </c>
      <c r="DB69">
        <v>3</v>
      </c>
      <c r="DC69" t="s">
        <v>252</v>
      </c>
      <c r="DD69">
        <v>1.85562</v>
      </c>
      <c r="DE69">
        <v>1.85364</v>
      </c>
      <c r="DF69">
        <v>1.85471</v>
      </c>
      <c r="DG69">
        <v>1.85913</v>
      </c>
      <c r="DH69">
        <v>1.85349</v>
      </c>
      <c r="DI69">
        <v>1.85786</v>
      </c>
      <c r="DJ69">
        <v>1.85501</v>
      </c>
      <c r="DK69">
        <v>1.85369</v>
      </c>
      <c r="DL69" t="s">
        <v>253</v>
      </c>
      <c r="DM69" t="s">
        <v>19</v>
      </c>
      <c r="DN69" t="s">
        <v>19</v>
      </c>
      <c r="DO69" t="s">
        <v>19</v>
      </c>
      <c r="DP69" t="s">
        <v>254</v>
      </c>
      <c r="DQ69" t="s">
        <v>255</v>
      </c>
      <c r="DR69" t="s">
        <v>256</v>
      </c>
      <c r="DS69" t="s">
        <v>256</v>
      </c>
      <c r="DT69" t="s">
        <v>256</v>
      </c>
      <c r="DU69" t="s">
        <v>256</v>
      </c>
      <c r="DV69">
        <v>0</v>
      </c>
      <c r="DW69">
        <v>100</v>
      </c>
      <c r="DX69">
        <v>100</v>
      </c>
      <c r="DY69">
        <v>2.609</v>
      </c>
      <c r="DZ69">
        <v>0.036</v>
      </c>
      <c r="EA69">
        <v>2</v>
      </c>
      <c r="EB69">
        <v>503.901</v>
      </c>
      <c r="EC69">
        <v>545.525</v>
      </c>
      <c r="ED69">
        <v>16.8785</v>
      </c>
      <c r="EE69">
        <v>19.0542</v>
      </c>
      <c r="EF69">
        <v>29.9999</v>
      </c>
      <c r="EG69">
        <v>18.8927</v>
      </c>
      <c r="EH69">
        <v>18.8569</v>
      </c>
      <c r="EI69">
        <v>10.2321</v>
      </c>
      <c r="EJ69">
        <v>30.3209</v>
      </c>
      <c r="EK69">
        <v>61.4456</v>
      </c>
      <c r="EL69">
        <v>16.8811</v>
      </c>
      <c r="EM69">
        <v>174.17</v>
      </c>
      <c r="EN69">
        <v>12.9433</v>
      </c>
      <c r="EO69">
        <v>102.3</v>
      </c>
      <c r="EP69">
        <v>102.732</v>
      </c>
    </row>
    <row r="70" spans="1:146">
      <c r="A70">
        <v>54</v>
      </c>
      <c r="B70">
        <v>1559929714</v>
      </c>
      <c r="C70">
        <v>106</v>
      </c>
      <c r="D70" t="s">
        <v>363</v>
      </c>
      <c r="E70" t="s">
        <v>364</v>
      </c>
      <c r="H70">
        <v>1559929703.66129</v>
      </c>
      <c r="I70">
        <f>AY70*AJ70*(AW70-AX70)/(100*AQ70*(1000-AJ70*AW70))</f>
        <v>0</v>
      </c>
      <c r="J70">
        <f>AY70*AJ70*(AV70-AU70*(1000-AJ70*AX70)/(1000-AJ70*AW70))/(100*AQ70)</f>
        <v>0</v>
      </c>
      <c r="K70">
        <f>AU70 - IF(AJ70&gt;1, J70*AQ70*100.0/(AL70*BG70), 0)</f>
        <v>0</v>
      </c>
      <c r="L70">
        <f>((R70-I70/2)*K70-J70)/(R70+I70/2)</f>
        <v>0</v>
      </c>
      <c r="M70">
        <f>L70*(AZ70+BA70)/1000.0</f>
        <v>0</v>
      </c>
      <c r="N70">
        <f>(AU70 - IF(AJ70&gt;1, J70*AQ70*100.0/(AL70*BG70), 0))*(AZ70+BA70)/1000.0</f>
        <v>0</v>
      </c>
      <c r="O70">
        <f>2.0/((1/Q70-1/P70)+SIGN(Q70)*SQRT((1/Q70-1/P70)*(1/Q70-1/P70) + 4*AR70/((AR70+1)*(AR70+1))*(2*1/Q70*1/P70-1/P70*1/P70)))</f>
        <v>0</v>
      </c>
      <c r="P70">
        <f>AG70+AF70*AQ70+AE70*AQ70*AQ70</f>
        <v>0</v>
      </c>
      <c r="Q70">
        <f>I70*(1000-(1000*0.61365*exp(17.502*U70/(240.97+U70))/(AZ70+BA70)+AW70)/2)/(1000*0.61365*exp(17.502*U70/(240.97+U70))/(AZ70+BA70)-AW70)</f>
        <v>0</v>
      </c>
      <c r="R70">
        <f>1/((AR70+1)/(O70/1.6)+1/(P70/1.37)) + AR70/((AR70+1)/(O70/1.6) + AR70/(P70/1.37))</f>
        <v>0</v>
      </c>
      <c r="S70">
        <f>(AN70*AP70)</f>
        <v>0</v>
      </c>
      <c r="T70">
        <f>(BB70+(S70+2*0.95*5.67E-8*(((BB70+$B$7)+273)^4-(BB70+273)^4)-44100*I70)/(1.84*29.3*P70+8*0.95*5.67E-8*(BB70+273)^3))</f>
        <v>0</v>
      </c>
      <c r="U70">
        <f>($C$7*BC70+$D$7*BD70+$E$7*T70)</f>
        <v>0</v>
      </c>
      <c r="V70">
        <f>0.61365*exp(17.502*U70/(240.97+U70))</f>
        <v>0</v>
      </c>
      <c r="W70">
        <f>(X70/Y70*100)</f>
        <v>0</v>
      </c>
      <c r="X70">
        <f>AW70*(AZ70+BA70)/1000</f>
        <v>0</v>
      </c>
      <c r="Y70">
        <f>0.61365*exp(17.502*BB70/(240.97+BB70))</f>
        <v>0</v>
      </c>
      <c r="Z70">
        <f>(V70-AW70*(AZ70+BA70)/1000)</f>
        <v>0</v>
      </c>
      <c r="AA70">
        <f>(-I70*44100)</f>
        <v>0</v>
      </c>
      <c r="AB70">
        <f>2*29.3*P70*0.92*(BB70-U70)</f>
        <v>0</v>
      </c>
      <c r="AC70">
        <f>2*0.95*5.67E-8*(((BB70+$B$7)+273)^4-(U70+273)^4)</f>
        <v>0</v>
      </c>
      <c r="AD70">
        <f>S70+AC70+AA70+AB70</f>
        <v>0</v>
      </c>
      <c r="AE70">
        <v>-0.0416767087744718</v>
      </c>
      <c r="AF70">
        <v>0.0467857566795607</v>
      </c>
      <c r="AG70">
        <v>3.48789071252825</v>
      </c>
      <c r="AH70">
        <v>0</v>
      </c>
      <c r="AI70">
        <v>0</v>
      </c>
      <c r="AJ70">
        <f>IF(AH70*$H$13&gt;=AL70,1.0,(AL70/(AL70-AH70*$H$13)))</f>
        <v>0</v>
      </c>
      <c r="AK70">
        <f>(AJ70-1)*100</f>
        <v>0</v>
      </c>
      <c r="AL70">
        <f>MAX(0,($B$13+$C$13*BG70)/(1+$D$13*BG70)*AZ70/(BB70+273)*$E$13)</f>
        <v>0</v>
      </c>
      <c r="AM70">
        <f>$B$11*BH70+$C$11*BI70+$F$11*BJ70</f>
        <v>0</v>
      </c>
      <c r="AN70">
        <f>AM70*AO70</f>
        <v>0</v>
      </c>
      <c r="AO70">
        <f>($B$11*$D$9+$C$11*$D$9+$F$11*((BW70+BO70)/MAX(BW70+BO70+BX70, 0.1)*$I$9+BX70/MAX(BW70+BO70+BX70, 0.1)*$J$9))/($B$11+$C$11+$F$11)</f>
        <v>0</v>
      </c>
      <c r="AP70">
        <f>($B$11*$K$9+$C$11*$K$9+$F$11*((BW70+BO70)/MAX(BW70+BO70+BX70, 0.1)*$P$9+BX70/MAX(BW70+BO70+BX70, 0.1)*$Q$9))/($B$11+$C$11+$F$11)</f>
        <v>0</v>
      </c>
      <c r="AQ70">
        <v>6</v>
      </c>
      <c r="AR70">
        <v>0.5</v>
      </c>
      <c r="AS70" t="s">
        <v>250</v>
      </c>
      <c r="AT70">
        <v>1559929703.66129</v>
      </c>
      <c r="AU70">
        <v>131.49535483871</v>
      </c>
      <c r="AV70">
        <v>146.495741935484</v>
      </c>
      <c r="AW70">
        <v>13.8944096774194</v>
      </c>
      <c r="AX70">
        <v>12.9567870967742</v>
      </c>
      <c r="AY70">
        <v>500.023064516129</v>
      </c>
      <c r="AZ70">
        <v>100.699903225806</v>
      </c>
      <c r="BA70">
        <v>0.200020870967742</v>
      </c>
      <c r="BB70">
        <v>20.000064516129</v>
      </c>
      <c r="BC70">
        <v>20.3322129032258</v>
      </c>
      <c r="BD70">
        <v>999.9</v>
      </c>
      <c r="BE70">
        <v>0</v>
      </c>
      <c r="BF70">
        <v>0</v>
      </c>
      <c r="BG70">
        <v>9980.68580645161</v>
      </c>
      <c r="BH70">
        <v>0</v>
      </c>
      <c r="BI70">
        <v>199.453290322581</v>
      </c>
      <c r="BJ70">
        <v>1499.98451612903</v>
      </c>
      <c r="BK70">
        <v>0.973004096774194</v>
      </c>
      <c r="BL70">
        <v>0.0269957387096774</v>
      </c>
      <c r="BM70">
        <v>0</v>
      </c>
      <c r="BN70">
        <v>2.30581612903226</v>
      </c>
      <c r="BO70">
        <v>0</v>
      </c>
      <c r="BP70">
        <v>15572.7387096774</v>
      </c>
      <c r="BQ70">
        <v>13121.8903225806</v>
      </c>
      <c r="BR70">
        <v>37.937</v>
      </c>
      <c r="BS70">
        <v>40.125</v>
      </c>
      <c r="BT70">
        <v>39.375</v>
      </c>
      <c r="BU70">
        <v>38.137</v>
      </c>
      <c r="BV70">
        <v>37.562</v>
      </c>
      <c r="BW70">
        <v>1459.49451612903</v>
      </c>
      <c r="BX70">
        <v>40.49</v>
      </c>
      <c r="BY70">
        <v>0</v>
      </c>
      <c r="BZ70">
        <v>1559929738.7</v>
      </c>
      <c r="CA70">
        <v>2.24963846153846</v>
      </c>
      <c r="CB70">
        <v>-0.0930393117396256</v>
      </c>
      <c r="CC70">
        <v>38.0957267302833</v>
      </c>
      <c r="CD70">
        <v>15566.3576923077</v>
      </c>
      <c r="CE70">
        <v>15</v>
      </c>
      <c r="CF70">
        <v>1559929575.5</v>
      </c>
      <c r="CG70" t="s">
        <v>251</v>
      </c>
      <c r="CH70">
        <v>12</v>
      </c>
      <c r="CI70">
        <v>2.609</v>
      </c>
      <c r="CJ70">
        <v>0.036</v>
      </c>
      <c r="CK70">
        <v>400</v>
      </c>
      <c r="CL70">
        <v>13</v>
      </c>
      <c r="CM70">
        <v>0.15</v>
      </c>
      <c r="CN70">
        <v>0.08</v>
      </c>
      <c r="CO70">
        <v>-14.9646926829268</v>
      </c>
      <c r="CP70">
        <v>-3.22939651567943</v>
      </c>
      <c r="CQ70">
        <v>0.321447110082836</v>
      </c>
      <c r="CR70">
        <v>0</v>
      </c>
      <c r="CS70">
        <v>2.30048235294118</v>
      </c>
      <c r="CT70">
        <v>-0.404994041132793</v>
      </c>
      <c r="CU70">
        <v>0.177835809056272</v>
      </c>
      <c r="CV70">
        <v>1</v>
      </c>
      <c r="CW70">
        <v>0.937771536585366</v>
      </c>
      <c r="CX70">
        <v>-0.00858752613240425</v>
      </c>
      <c r="CY70">
        <v>0.00104991416832836</v>
      </c>
      <c r="CZ70">
        <v>1</v>
      </c>
      <c r="DA70">
        <v>2</v>
      </c>
      <c r="DB70">
        <v>3</v>
      </c>
      <c r="DC70" t="s">
        <v>252</v>
      </c>
      <c r="DD70">
        <v>1.85562</v>
      </c>
      <c r="DE70">
        <v>1.85364</v>
      </c>
      <c r="DF70">
        <v>1.85471</v>
      </c>
      <c r="DG70">
        <v>1.85913</v>
      </c>
      <c r="DH70">
        <v>1.85349</v>
      </c>
      <c r="DI70">
        <v>1.85785</v>
      </c>
      <c r="DJ70">
        <v>1.85501</v>
      </c>
      <c r="DK70">
        <v>1.8537</v>
      </c>
      <c r="DL70" t="s">
        <v>253</v>
      </c>
      <c r="DM70" t="s">
        <v>19</v>
      </c>
      <c r="DN70" t="s">
        <v>19</v>
      </c>
      <c r="DO70" t="s">
        <v>19</v>
      </c>
      <c r="DP70" t="s">
        <v>254</v>
      </c>
      <c r="DQ70" t="s">
        <v>255</v>
      </c>
      <c r="DR70" t="s">
        <v>256</v>
      </c>
      <c r="DS70" t="s">
        <v>256</v>
      </c>
      <c r="DT70" t="s">
        <v>256</v>
      </c>
      <c r="DU70" t="s">
        <v>256</v>
      </c>
      <c r="DV70">
        <v>0</v>
      </c>
      <c r="DW70">
        <v>100</v>
      </c>
      <c r="DX70">
        <v>100</v>
      </c>
      <c r="DY70">
        <v>2.609</v>
      </c>
      <c r="DZ70">
        <v>0.036</v>
      </c>
      <c r="EA70">
        <v>2</v>
      </c>
      <c r="EB70">
        <v>503.984</v>
      </c>
      <c r="EC70">
        <v>545.439</v>
      </c>
      <c r="ED70">
        <v>16.8795</v>
      </c>
      <c r="EE70">
        <v>19.0534</v>
      </c>
      <c r="EF70">
        <v>30</v>
      </c>
      <c r="EG70">
        <v>18.8935</v>
      </c>
      <c r="EH70">
        <v>18.8571</v>
      </c>
      <c r="EI70">
        <v>10.3523</v>
      </c>
      <c r="EJ70">
        <v>30.3209</v>
      </c>
      <c r="EK70">
        <v>61.4456</v>
      </c>
      <c r="EL70">
        <v>16.8839</v>
      </c>
      <c r="EM70">
        <v>174.17</v>
      </c>
      <c r="EN70">
        <v>12.9433</v>
      </c>
      <c r="EO70">
        <v>102.3</v>
      </c>
      <c r="EP70">
        <v>102.731</v>
      </c>
    </row>
    <row r="71" spans="1:146">
      <c r="A71">
        <v>55</v>
      </c>
      <c r="B71">
        <v>1559929716</v>
      </c>
      <c r="C71">
        <v>108</v>
      </c>
      <c r="D71" t="s">
        <v>365</v>
      </c>
      <c r="E71" t="s">
        <v>366</v>
      </c>
      <c r="H71">
        <v>1559929705.66129</v>
      </c>
      <c r="I71">
        <f>AY71*AJ71*(AW71-AX71)/(100*AQ71*(1000-AJ71*AW71))</f>
        <v>0</v>
      </c>
      <c r="J71">
        <f>AY71*AJ71*(AV71-AU71*(1000-AJ71*AX71)/(1000-AJ71*AW71))/(100*AQ71)</f>
        <v>0</v>
      </c>
      <c r="K71">
        <f>AU71 - IF(AJ71&gt;1, J71*AQ71*100.0/(AL71*BG71), 0)</f>
        <v>0</v>
      </c>
      <c r="L71">
        <f>((R71-I71/2)*K71-J71)/(R71+I71/2)</f>
        <v>0</v>
      </c>
      <c r="M71">
        <f>L71*(AZ71+BA71)/1000.0</f>
        <v>0</v>
      </c>
      <c r="N71">
        <f>(AU71 - IF(AJ71&gt;1, J71*AQ71*100.0/(AL71*BG71), 0))*(AZ71+BA71)/1000.0</f>
        <v>0</v>
      </c>
      <c r="O71">
        <f>2.0/((1/Q71-1/P71)+SIGN(Q71)*SQRT((1/Q71-1/P71)*(1/Q71-1/P71) + 4*AR71/((AR71+1)*(AR71+1))*(2*1/Q71*1/P71-1/P71*1/P71)))</f>
        <v>0</v>
      </c>
      <c r="P71">
        <f>AG71+AF71*AQ71+AE71*AQ71*AQ71</f>
        <v>0</v>
      </c>
      <c r="Q71">
        <f>I71*(1000-(1000*0.61365*exp(17.502*U71/(240.97+U71))/(AZ71+BA71)+AW71)/2)/(1000*0.61365*exp(17.502*U71/(240.97+U71))/(AZ71+BA71)-AW71)</f>
        <v>0</v>
      </c>
      <c r="R71">
        <f>1/((AR71+1)/(O71/1.6)+1/(P71/1.37)) + AR71/((AR71+1)/(O71/1.6) + AR71/(P71/1.37))</f>
        <v>0</v>
      </c>
      <c r="S71">
        <f>(AN71*AP71)</f>
        <v>0</v>
      </c>
      <c r="T71">
        <f>(BB71+(S71+2*0.95*5.67E-8*(((BB71+$B$7)+273)^4-(BB71+273)^4)-44100*I71)/(1.84*29.3*P71+8*0.95*5.67E-8*(BB71+273)^3))</f>
        <v>0</v>
      </c>
      <c r="U71">
        <f>($C$7*BC71+$D$7*BD71+$E$7*T71)</f>
        <v>0</v>
      </c>
      <c r="V71">
        <f>0.61365*exp(17.502*U71/(240.97+U71))</f>
        <v>0</v>
      </c>
      <c r="W71">
        <f>(X71/Y71*100)</f>
        <v>0</v>
      </c>
      <c r="X71">
        <f>AW71*(AZ71+BA71)/1000</f>
        <v>0</v>
      </c>
      <c r="Y71">
        <f>0.61365*exp(17.502*BB71/(240.97+BB71))</f>
        <v>0</v>
      </c>
      <c r="Z71">
        <f>(V71-AW71*(AZ71+BA71)/1000)</f>
        <v>0</v>
      </c>
      <c r="AA71">
        <f>(-I71*44100)</f>
        <v>0</v>
      </c>
      <c r="AB71">
        <f>2*29.3*P71*0.92*(BB71-U71)</f>
        <v>0</v>
      </c>
      <c r="AC71">
        <f>2*0.95*5.67E-8*(((BB71+$B$7)+273)^4-(U71+273)^4)</f>
        <v>0</v>
      </c>
      <c r="AD71">
        <f>S71+AC71+AA71+AB71</f>
        <v>0</v>
      </c>
      <c r="AE71">
        <v>-0.0416889300952143</v>
      </c>
      <c r="AF71">
        <v>0.0467994761827406</v>
      </c>
      <c r="AG71">
        <v>3.48869894345891</v>
      </c>
      <c r="AH71">
        <v>0</v>
      </c>
      <c r="AI71">
        <v>0</v>
      </c>
      <c r="AJ71">
        <f>IF(AH71*$H$13&gt;=AL71,1.0,(AL71/(AL71-AH71*$H$13)))</f>
        <v>0</v>
      </c>
      <c r="AK71">
        <f>(AJ71-1)*100</f>
        <v>0</v>
      </c>
      <c r="AL71">
        <f>MAX(0,($B$13+$C$13*BG71)/(1+$D$13*BG71)*AZ71/(BB71+273)*$E$13)</f>
        <v>0</v>
      </c>
      <c r="AM71">
        <f>$B$11*BH71+$C$11*BI71+$F$11*BJ71</f>
        <v>0</v>
      </c>
      <c r="AN71">
        <f>AM71*AO71</f>
        <v>0</v>
      </c>
      <c r="AO71">
        <f>($B$11*$D$9+$C$11*$D$9+$F$11*((BW71+BO71)/MAX(BW71+BO71+BX71, 0.1)*$I$9+BX71/MAX(BW71+BO71+BX71, 0.1)*$J$9))/($B$11+$C$11+$F$11)</f>
        <v>0</v>
      </c>
      <c r="AP71">
        <f>($B$11*$K$9+$C$11*$K$9+$F$11*((BW71+BO71)/MAX(BW71+BO71+BX71, 0.1)*$P$9+BX71/MAX(BW71+BO71+BX71, 0.1)*$Q$9))/($B$11+$C$11+$F$11)</f>
        <v>0</v>
      </c>
      <c r="AQ71">
        <v>6</v>
      </c>
      <c r="AR71">
        <v>0.5</v>
      </c>
      <c r="AS71" t="s">
        <v>250</v>
      </c>
      <c r="AT71">
        <v>1559929705.66129</v>
      </c>
      <c r="AU71">
        <v>134.722741935484</v>
      </c>
      <c r="AV71">
        <v>149.831258064516</v>
      </c>
      <c r="AW71">
        <v>13.8934516129032</v>
      </c>
      <c r="AX71">
        <v>12.9561935483871</v>
      </c>
      <c r="AY71">
        <v>500.018</v>
      </c>
      <c r="AZ71">
        <v>100.699935483871</v>
      </c>
      <c r="BA71">
        <v>0.199966322580645</v>
      </c>
      <c r="BB71">
        <v>19.9997193548387</v>
      </c>
      <c r="BC71">
        <v>20.3309161290323</v>
      </c>
      <c r="BD71">
        <v>999.9</v>
      </c>
      <c r="BE71">
        <v>0</v>
      </c>
      <c r="BF71">
        <v>0</v>
      </c>
      <c r="BG71">
        <v>9983.60935483871</v>
      </c>
      <c r="BH71">
        <v>0</v>
      </c>
      <c r="BI71">
        <v>200.982903225806</v>
      </c>
      <c r="BJ71">
        <v>1499.99225806452</v>
      </c>
      <c r="BK71">
        <v>0.973004225806452</v>
      </c>
      <c r="BL71">
        <v>0.0269955903225806</v>
      </c>
      <c r="BM71">
        <v>0</v>
      </c>
      <c r="BN71">
        <v>2.31213225806452</v>
      </c>
      <c r="BO71">
        <v>0</v>
      </c>
      <c r="BP71">
        <v>15570.5709677419</v>
      </c>
      <c r="BQ71">
        <v>13121.9612903226</v>
      </c>
      <c r="BR71">
        <v>37.937</v>
      </c>
      <c r="BS71">
        <v>40.125</v>
      </c>
      <c r="BT71">
        <v>39.375</v>
      </c>
      <c r="BU71">
        <v>38.135</v>
      </c>
      <c r="BV71">
        <v>37.562</v>
      </c>
      <c r="BW71">
        <v>1459.50225806452</v>
      </c>
      <c r="BX71">
        <v>40.49</v>
      </c>
      <c r="BY71">
        <v>0</v>
      </c>
      <c r="BZ71">
        <v>1559929740.5</v>
      </c>
      <c r="CA71">
        <v>2.27118461538462</v>
      </c>
      <c r="CB71">
        <v>-0.230174355552445</v>
      </c>
      <c r="CC71">
        <v>74.6598290971633</v>
      </c>
      <c r="CD71">
        <v>15566.8846153846</v>
      </c>
      <c r="CE71">
        <v>15</v>
      </c>
      <c r="CF71">
        <v>1559929575.5</v>
      </c>
      <c r="CG71" t="s">
        <v>251</v>
      </c>
      <c r="CH71">
        <v>12</v>
      </c>
      <c r="CI71">
        <v>2.609</v>
      </c>
      <c r="CJ71">
        <v>0.036</v>
      </c>
      <c r="CK71">
        <v>400</v>
      </c>
      <c r="CL71">
        <v>13</v>
      </c>
      <c r="CM71">
        <v>0.15</v>
      </c>
      <c r="CN71">
        <v>0.08</v>
      </c>
      <c r="CO71">
        <v>-15.0702195121951</v>
      </c>
      <c r="CP71">
        <v>-3.27954355400734</v>
      </c>
      <c r="CQ71">
        <v>0.326201190513531</v>
      </c>
      <c r="CR71">
        <v>0</v>
      </c>
      <c r="CS71">
        <v>2.29085882352941</v>
      </c>
      <c r="CT71">
        <v>-0.506389076033302</v>
      </c>
      <c r="CU71">
        <v>0.176299136025455</v>
      </c>
      <c r="CV71">
        <v>1</v>
      </c>
      <c r="CW71">
        <v>0.937357634146341</v>
      </c>
      <c r="CX71">
        <v>-0.00974111498258042</v>
      </c>
      <c r="CY71">
        <v>0.00117629967054811</v>
      </c>
      <c r="CZ71">
        <v>1</v>
      </c>
      <c r="DA71">
        <v>2</v>
      </c>
      <c r="DB71">
        <v>3</v>
      </c>
      <c r="DC71" t="s">
        <v>252</v>
      </c>
      <c r="DD71">
        <v>1.85562</v>
      </c>
      <c r="DE71">
        <v>1.85364</v>
      </c>
      <c r="DF71">
        <v>1.85471</v>
      </c>
      <c r="DG71">
        <v>1.85913</v>
      </c>
      <c r="DH71">
        <v>1.85348</v>
      </c>
      <c r="DI71">
        <v>1.85785</v>
      </c>
      <c r="DJ71">
        <v>1.85501</v>
      </c>
      <c r="DK71">
        <v>1.8537</v>
      </c>
      <c r="DL71" t="s">
        <v>253</v>
      </c>
      <c r="DM71" t="s">
        <v>19</v>
      </c>
      <c r="DN71" t="s">
        <v>19</v>
      </c>
      <c r="DO71" t="s">
        <v>19</v>
      </c>
      <c r="DP71" t="s">
        <v>254</v>
      </c>
      <c r="DQ71" t="s">
        <v>255</v>
      </c>
      <c r="DR71" t="s">
        <v>256</v>
      </c>
      <c r="DS71" t="s">
        <v>256</v>
      </c>
      <c r="DT71" t="s">
        <v>256</v>
      </c>
      <c r="DU71" t="s">
        <v>256</v>
      </c>
      <c r="DV71">
        <v>0</v>
      </c>
      <c r="DW71">
        <v>100</v>
      </c>
      <c r="DX71">
        <v>100</v>
      </c>
      <c r="DY71">
        <v>2.609</v>
      </c>
      <c r="DZ71">
        <v>0.036</v>
      </c>
      <c r="EA71">
        <v>2</v>
      </c>
      <c r="EB71">
        <v>503.806</v>
      </c>
      <c r="EC71">
        <v>545.675</v>
      </c>
      <c r="ED71">
        <v>16.8805</v>
      </c>
      <c r="EE71">
        <v>19.0533</v>
      </c>
      <c r="EF71">
        <v>29.9999</v>
      </c>
      <c r="EG71">
        <v>18.8937</v>
      </c>
      <c r="EH71">
        <v>18.8579</v>
      </c>
      <c r="EI71">
        <v>10.5116</v>
      </c>
      <c r="EJ71">
        <v>30.3209</v>
      </c>
      <c r="EK71">
        <v>61.4456</v>
      </c>
      <c r="EL71">
        <v>16.8839</v>
      </c>
      <c r="EM71">
        <v>179.17</v>
      </c>
      <c r="EN71">
        <v>12.9433</v>
      </c>
      <c r="EO71">
        <v>102.299</v>
      </c>
      <c r="EP71">
        <v>102.731</v>
      </c>
    </row>
    <row r="72" spans="1:146">
      <c r="A72">
        <v>56</v>
      </c>
      <c r="B72">
        <v>1559929718</v>
      </c>
      <c r="C72">
        <v>110</v>
      </c>
      <c r="D72" t="s">
        <v>367</v>
      </c>
      <c r="E72" t="s">
        <v>368</v>
      </c>
      <c r="H72">
        <v>1559929707.66129</v>
      </c>
      <c r="I72">
        <f>AY72*AJ72*(AW72-AX72)/(100*AQ72*(1000-AJ72*AW72))</f>
        <v>0</v>
      </c>
      <c r="J72">
        <f>AY72*AJ72*(AV72-AU72*(1000-AJ72*AX72)/(1000-AJ72*AW72))/(100*AQ72)</f>
        <v>0</v>
      </c>
      <c r="K72">
        <f>AU72 - IF(AJ72&gt;1, J72*AQ72*100.0/(AL72*BG72), 0)</f>
        <v>0</v>
      </c>
      <c r="L72">
        <f>((R72-I72/2)*K72-J72)/(R72+I72/2)</f>
        <v>0</v>
      </c>
      <c r="M72">
        <f>L72*(AZ72+BA72)/1000.0</f>
        <v>0</v>
      </c>
      <c r="N72">
        <f>(AU72 - IF(AJ72&gt;1, J72*AQ72*100.0/(AL72*BG72), 0))*(AZ72+BA72)/1000.0</f>
        <v>0</v>
      </c>
      <c r="O72">
        <f>2.0/((1/Q72-1/P72)+SIGN(Q72)*SQRT((1/Q72-1/P72)*(1/Q72-1/P72) + 4*AR72/((AR72+1)*(AR72+1))*(2*1/Q72*1/P72-1/P72*1/P72)))</f>
        <v>0</v>
      </c>
      <c r="P72">
        <f>AG72+AF72*AQ72+AE72*AQ72*AQ72</f>
        <v>0</v>
      </c>
      <c r="Q72">
        <f>I72*(1000-(1000*0.61365*exp(17.502*U72/(240.97+U72))/(AZ72+BA72)+AW72)/2)/(1000*0.61365*exp(17.502*U72/(240.97+U72))/(AZ72+BA72)-AW72)</f>
        <v>0</v>
      </c>
      <c r="R72">
        <f>1/((AR72+1)/(O72/1.6)+1/(P72/1.37)) + AR72/((AR72+1)/(O72/1.6) + AR72/(P72/1.37))</f>
        <v>0</v>
      </c>
      <c r="S72">
        <f>(AN72*AP72)</f>
        <v>0</v>
      </c>
      <c r="T72">
        <f>(BB72+(S72+2*0.95*5.67E-8*(((BB72+$B$7)+273)^4-(BB72+273)^4)-44100*I72)/(1.84*29.3*P72+8*0.95*5.67E-8*(BB72+273)^3))</f>
        <v>0</v>
      </c>
      <c r="U72">
        <f>($C$7*BC72+$D$7*BD72+$E$7*T72)</f>
        <v>0</v>
      </c>
      <c r="V72">
        <f>0.61365*exp(17.502*U72/(240.97+U72))</f>
        <v>0</v>
      </c>
      <c r="W72">
        <f>(X72/Y72*100)</f>
        <v>0</v>
      </c>
      <c r="X72">
        <f>AW72*(AZ72+BA72)/1000</f>
        <v>0</v>
      </c>
      <c r="Y72">
        <f>0.61365*exp(17.502*BB72/(240.97+BB72))</f>
        <v>0</v>
      </c>
      <c r="Z72">
        <f>(V72-AW72*(AZ72+BA72)/1000)</f>
        <v>0</v>
      </c>
      <c r="AA72">
        <f>(-I72*44100)</f>
        <v>0</v>
      </c>
      <c r="AB72">
        <f>2*29.3*P72*0.92*(BB72-U72)</f>
        <v>0</v>
      </c>
      <c r="AC72">
        <f>2*0.95*5.67E-8*(((BB72+$B$7)+273)^4-(U72+273)^4)</f>
        <v>0</v>
      </c>
      <c r="AD72">
        <f>S72+AC72+AA72+AB72</f>
        <v>0</v>
      </c>
      <c r="AE72">
        <v>-0.0417024328894944</v>
      </c>
      <c r="AF72">
        <v>0.0468146342522298</v>
      </c>
      <c r="AG72">
        <v>3.48959182560531</v>
      </c>
      <c r="AH72">
        <v>0</v>
      </c>
      <c r="AI72">
        <v>0</v>
      </c>
      <c r="AJ72">
        <f>IF(AH72*$H$13&gt;=AL72,1.0,(AL72/(AL72-AH72*$H$13)))</f>
        <v>0</v>
      </c>
      <c r="AK72">
        <f>(AJ72-1)*100</f>
        <v>0</v>
      </c>
      <c r="AL72">
        <f>MAX(0,($B$13+$C$13*BG72)/(1+$D$13*BG72)*AZ72/(BB72+273)*$E$13)</f>
        <v>0</v>
      </c>
      <c r="AM72">
        <f>$B$11*BH72+$C$11*BI72+$F$11*BJ72</f>
        <v>0</v>
      </c>
      <c r="AN72">
        <f>AM72*AO72</f>
        <v>0</v>
      </c>
      <c r="AO72">
        <f>($B$11*$D$9+$C$11*$D$9+$F$11*((BW72+BO72)/MAX(BW72+BO72+BX72, 0.1)*$I$9+BX72/MAX(BW72+BO72+BX72, 0.1)*$J$9))/($B$11+$C$11+$F$11)</f>
        <v>0</v>
      </c>
      <c r="AP72">
        <f>($B$11*$K$9+$C$11*$K$9+$F$11*((BW72+BO72)/MAX(BW72+BO72+BX72, 0.1)*$P$9+BX72/MAX(BW72+BO72+BX72, 0.1)*$Q$9))/($B$11+$C$11+$F$11)</f>
        <v>0</v>
      </c>
      <c r="AQ72">
        <v>6</v>
      </c>
      <c r="AR72">
        <v>0.5</v>
      </c>
      <c r="AS72" t="s">
        <v>250</v>
      </c>
      <c r="AT72">
        <v>1559929707.66129</v>
      </c>
      <c r="AU72">
        <v>137.948193548387</v>
      </c>
      <c r="AV72">
        <v>153.166032258064</v>
      </c>
      <c r="AW72">
        <v>13.892535483871</v>
      </c>
      <c r="AX72">
        <v>12.9557032258065</v>
      </c>
      <c r="AY72">
        <v>500.018612903226</v>
      </c>
      <c r="AZ72">
        <v>100.700225806452</v>
      </c>
      <c r="BA72">
        <v>0.199967096774193</v>
      </c>
      <c r="BB72">
        <v>19.999435483871</v>
      </c>
      <c r="BC72">
        <v>20.3300032258065</v>
      </c>
      <c r="BD72">
        <v>999.9</v>
      </c>
      <c r="BE72">
        <v>0</v>
      </c>
      <c r="BF72">
        <v>0</v>
      </c>
      <c r="BG72">
        <v>9986.81419354839</v>
      </c>
      <c r="BH72">
        <v>0</v>
      </c>
      <c r="BI72">
        <v>203.510709677419</v>
      </c>
      <c r="BJ72">
        <v>1499.99225806452</v>
      </c>
      <c r="BK72">
        <v>0.973004225806452</v>
      </c>
      <c r="BL72">
        <v>0.0269955903225806</v>
      </c>
      <c r="BM72">
        <v>0</v>
      </c>
      <c r="BN72">
        <v>2.28161290322581</v>
      </c>
      <c r="BO72">
        <v>0</v>
      </c>
      <c r="BP72">
        <v>15566.2709677419</v>
      </c>
      <c r="BQ72">
        <v>13121.9580645161</v>
      </c>
      <c r="BR72">
        <v>37.937</v>
      </c>
      <c r="BS72">
        <v>40.125</v>
      </c>
      <c r="BT72">
        <v>39.375</v>
      </c>
      <c r="BU72">
        <v>38.131</v>
      </c>
      <c r="BV72">
        <v>37.562</v>
      </c>
      <c r="BW72">
        <v>1459.50225806452</v>
      </c>
      <c r="BX72">
        <v>40.49</v>
      </c>
      <c r="BY72">
        <v>0</v>
      </c>
      <c r="BZ72">
        <v>1559929742.3</v>
      </c>
      <c r="CA72">
        <v>2.24654230769231</v>
      </c>
      <c r="CB72">
        <v>-0.3346700798765</v>
      </c>
      <c r="CC72">
        <v>46.3965815877228</v>
      </c>
      <c r="CD72">
        <v>15565.5807692308</v>
      </c>
      <c r="CE72">
        <v>15</v>
      </c>
      <c r="CF72">
        <v>1559929575.5</v>
      </c>
      <c r="CG72" t="s">
        <v>251</v>
      </c>
      <c r="CH72">
        <v>12</v>
      </c>
      <c r="CI72">
        <v>2.609</v>
      </c>
      <c r="CJ72">
        <v>0.036</v>
      </c>
      <c r="CK72">
        <v>400</v>
      </c>
      <c r="CL72">
        <v>13</v>
      </c>
      <c r="CM72">
        <v>0.15</v>
      </c>
      <c r="CN72">
        <v>0.08</v>
      </c>
      <c r="CO72">
        <v>-15.1828195121951</v>
      </c>
      <c r="CP72">
        <v>-3.25592822299616</v>
      </c>
      <c r="CQ72">
        <v>0.323800067957865</v>
      </c>
      <c r="CR72">
        <v>0</v>
      </c>
      <c r="CS72">
        <v>2.25559117647059</v>
      </c>
      <c r="CT72">
        <v>-0.159167597345428</v>
      </c>
      <c r="CU72">
        <v>0.163759560776386</v>
      </c>
      <c r="CV72">
        <v>1</v>
      </c>
      <c r="CW72">
        <v>0.936974390243902</v>
      </c>
      <c r="CX72">
        <v>-0.0113255540069667</v>
      </c>
      <c r="CY72">
        <v>0.00131422990300541</v>
      </c>
      <c r="CZ72">
        <v>1</v>
      </c>
      <c r="DA72">
        <v>2</v>
      </c>
      <c r="DB72">
        <v>3</v>
      </c>
      <c r="DC72" t="s">
        <v>252</v>
      </c>
      <c r="DD72">
        <v>1.85562</v>
      </c>
      <c r="DE72">
        <v>1.85364</v>
      </c>
      <c r="DF72">
        <v>1.85471</v>
      </c>
      <c r="DG72">
        <v>1.85913</v>
      </c>
      <c r="DH72">
        <v>1.85349</v>
      </c>
      <c r="DI72">
        <v>1.85786</v>
      </c>
      <c r="DJ72">
        <v>1.85501</v>
      </c>
      <c r="DK72">
        <v>1.8537</v>
      </c>
      <c r="DL72" t="s">
        <v>253</v>
      </c>
      <c r="DM72" t="s">
        <v>19</v>
      </c>
      <c r="DN72" t="s">
        <v>19</v>
      </c>
      <c r="DO72" t="s">
        <v>19</v>
      </c>
      <c r="DP72" t="s">
        <v>254</v>
      </c>
      <c r="DQ72" t="s">
        <v>255</v>
      </c>
      <c r="DR72" t="s">
        <v>256</v>
      </c>
      <c r="DS72" t="s">
        <v>256</v>
      </c>
      <c r="DT72" t="s">
        <v>256</v>
      </c>
      <c r="DU72" t="s">
        <v>256</v>
      </c>
      <c r="DV72">
        <v>0</v>
      </c>
      <c r="DW72">
        <v>100</v>
      </c>
      <c r="DX72">
        <v>100</v>
      </c>
      <c r="DY72">
        <v>2.609</v>
      </c>
      <c r="DZ72">
        <v>0.036</v>
      </c>
      <c r="EA72">
        <v>2</v>
      </c>
      <c r="EB72">
        <v>503.866</v>
      </c>
      <c r="EC72">
        <v>545.544</v>
      </c>
      <c r="ED72">
        <v>16.882</v>
      </c>
      <c r="EE72">
        <v>19.0533</v>
      </c>
      <c r="EF72">
        <v>30</v>
      </c>
      <c r="EG72">
        <v>18.8937</v>
      </c>
      <c r="EH72">
        <v>18.8585</v>
      </c>
      <c r="EI72">
        <v>10.6601</v>
      </c>
      <c r="EJ72">
        <v>30.3209</v>
      </c>
      <c r="EK72">
        <v>61.4456</v>
      </c>
      <c r="EL72">
        <v>16.8839</v>
      </c>
      <c r="EM72">
        <v>184.17</v>
      </c>
      <c r="EN72">
        <v>12.9433</v>
      </c>
      <c r="EO72">
        <v>102.299</v>
      </c>
      <c r="EP72">
        <v>102.732</v>
      </c>
    </row>
    <row r="73" spans="1:146">
      <c r="A73">
        <v>57</v>
      </c>
      <c r="B73">
        <v>1559929720</v>
      </c>
      <c r="C73">
        <v>112</v>
      </c>
      <c r="D73" t="s">
        <v>369</v>
      </c>
      <c r="E73" t="s">
        <v>370</v>
      </c>
      <c r="H73">
        <v>1559929709.66129</v>
      </c>
      <c r="I73">
        <f>AY73*AJ73*(AW73-AX73)/(100*AQ73*(1000-AJ73*AW73))</f>
        <v>0</v>
      </c>
      <c r="J73">
        <f>AY73*AJ73*(AV73-AU73*(1000-AJ73*AX73)/(1000-AJ73*AW73))/(100*AQ73)</f>
        <v>0</v>
      </c>
      <c r="K73">
        <f>AU73 - IF(AJ73&gt;1, J73*AQ73*100.0/(AL73*BG73), 0)</f>
        <v>0</v>
      </c>
      <c r="L73">
        <f>((R73-I73/2)*K73-J73)/(R73+I73/2)</f>
        <v>0</v>
      </c>
      <c r="M73">
        <f>L73*(AZ73+BA73)/1000.0</f>
        <v>0</v>
      </c>
      <c r="N73">
        <f>(AU73 - IF(AJ73&gt;1, J73*AQ73*100.0/(AL73*BG73), 0))*(AZ73+BA73)/1000.0</f>
        <v>0</v>
      </c>
      <c r="O73">
        <f>2.0/((1/Q73-1/P73)+SIGN(Q73)*SQRT((1/Q73-1/P73)*(1/Q73-1/P73) + 4*AR73/((AR73+1)*(AR73+1))*(2*1/Q73*1/P73-1/P73*1/P73)))</f>
        <v>0</v>
      </c>
      <c r="P73">
        <f>AG73+AF73*AQ73+AE73*AQ73*AQ73</f>
        <v>0</v>
      </c>
      <c r="Q73">
        <f>I73*(1000-(1000*0.61365*exp(17.502*U73/(240.97+U73))/(AZ73+BA73)+AW73)/2)/(1000*0.61365*exp(17.502*U73/(240.97+U73))/(AZ73+BA73)-AW73)</f>
        <v>0</v>
      </c>
      <c r="R73">
        <f>1/((AR73+1)/(O73/1.6)+1/(P73/1.37)) + AR73/((AR73+1)/(O73/1.6) + AR73/(P73/1.37))</f>
        <v>0</v>
      </c>
      <c r="S73">
        <f>(AN73*AP73)</f>
        <v>0</v>
      </c>
      <c r="T73">
        <f>(BB73+(S73+2*0.95*5.67E-8*(((BB73+$B$7)+273)^4-(BB73+273)^4)-44100*I73)/(1.84*29.3*P73+8*0.95*5.67E-8*(BB73+273)^3))</f>
        <v>0</v>
      </c>
      <c r="U73">
        <f>($C$7*BC73+$D$7*BD73+$E$7*T73)</f>
        <v>0</v>
      </c>
      <c r="V73">
        <f>0.61365*exp(17.502*U73/(240.97+U73))</f>
        <v>0</v>
      </c>
      <c r="W73">
        <f>(X73/Y73*100)</f>
        <v>0</v>
      </c>
      <c r="X73">
        <f>AW73*(AZ73+BA73)/1000</f>
        <v>0</v>
      </c>
      <c r="Y73">
        <f>0.61365*exp(17.502*BB73/(240.97+BB73))</f>
        <v>0</v>
      </c>
      <c r="Z73">
        <f>(V73-AW73*(AZ73+BA73)/1000)</f>
        <v>0</v>
      </c>
      <c r="AA73">
        <f>(-I73*44100)</f>
        <v>0</v>
      </c>
      <c r="AB73">
        <f>2*29.3*P73*0.92*(BB73-U73)</f>
        <v>0</v>
      </c>
      <c r="AC73">
        <f>2*0.95*5.67E-8*(((BB73+$B$7)+273)^4-(U73+273)^4)</f>
        <v>0</v>
      </c>
      <c r="AD73">
        <f>S73+AC73+AA73+AB73</f>
        <v>0</v>
      </c>
      <c r="AE73">
        <v>-0.041711241939614</v>
      </c>
      <c r="AF73">
        <v>0.0468245231827042</v>
      </c>
      <c r="AG73">
        <v>3.49017427599633</v>
      </c>
      <c r="AH73">
        <v>0</v>
      </c>
      <c r="AI73">
        <v>0</v>
      </c>
      <c r="AJ73">
        <f>IF(AH73*$H$13&gt;=AL73,1.0,(AL73/(AL73-AH73*$H$13)))</f>
        <v>0</v>
      </c>
      <c r="AK73">
        <f>(AJ73-1)*100</f>
        <v>0</v>
      </c>
      <c r="AL73">
        <f>MAX(0,($B$13+$C$13*BG73)/(1+$D$13*BG73)*AZ73/(BB73+273)*$E$13)</f>
        <v>0</v>
      </c>
      <c r="AM73">
        <f>$B$11*BH73+$C$11*BI73+$F$11*BJ73</f>
        <v>0</v>
      </c>
      <c r="AN73">
        <f>AM73*AO73</f>
        <v>0</v>
      </c>
      <c r="AO73">
        <f>($B$11*$D$9+$C$11*$D$9+$F$11*((BW73+BO73)/MAX(BW73+BO73+BX73, 0.1)*$I$9+BX73/MAX(BW73+BO73+BX73, 0.1)*$J$9))/($B$11+$C$11+$F$11)</f>
        <v>0</v>
      </c>
      <c r="AP73">
        <f>($B$11*$K$9+$C$11*$K$9+$F$11*((BW73+BO73)/MAX(BW73+BO73+BX73, 0.1)*$P$9+BX73/MAX(BW73+BO73+BX73, 0.1)*$Q$9))/($B$11+$C$11+$F$11)</f>
        <v>0</v>
      </c>
      <c r="AQ73">
        <v>6</v>
      </c>
      <c r="AR73">
        <v>0.5</v>
      </c>
      <c r="AS73" t="s">
        <v>250</v>
      </c>
      <c r="AT73">
        <v>1559929709.66129</v>
      </c>
      <c r="AU73">
        <v>141.175387096774</v>
      </c>
      <c r="AV73">
        <v>156.505838709677</v>
      </c>
      <c r="AW73">
        <v>13.8916935483871</v>
      </c>
      <c r="AX73">
        <v>12.9553161290323</v>
      </c>
      <c r="AY73">
        <v>500.016258064516</v>
      </c>
      <c r="AZ73">
        <v>100.70035483871</v>
      </c>
      <c r="BA73">
        <v>0.19997535483871</v>
      </c>
      <c r="BB73">
        <v>19.9994419354839</v>
      </c>
      <c r="BC73">
        <v>20.3286</v>
      </c>
      <c r="BD73">
        <v>999.9</v>
      </c>
      <c r="BE73">
        <v>0</v>
      </c>
      <c r="BF73">
        <v>0</v>
      </c>
      <c r="BG73">
        <v>9988.91096774193</v>
      </c>
      <c r="BH73">
        <v>0</v>
      </c>
      <c r="BI73">
        <v>205.364870967742</v>
      </c>
      <c r="BJ73">
        <v>1499.99225806452</v>
      </c>
      <c r="BK73">
        <v>0.973004225806452</v>
      </c>
      <c r="BL73">
        <v>0.0269955903225806</v>
      </c>
      <c r="BM73">
        <v>0</v>
      </c>
      <c r="BN73">
        <v>2.26355806451613</v>
      </c>
      <c r="BO73">
        <v>0</v>
      </c>
      <c r="BP73">
        <v>15564.2</v>
      </c>
      <c r="BQ73">
        <v>13121.9516129032</v>
      </c>
      <c r="BR73">
        <v>37.937</v>
      </c>
      <c r="BS73">
        <v>40.125</v>
      </c>
      <c r="BT73">
        <v>39.375</v>
      </c>
      <c r="BU73">
        <v>38.131</v>
      </c>
      <c r="BV73">
        <v>37.562</v>
      </c>
      <c r="BW73">
        <v>1459.50225806452</v>
      </c>
      <c r="BX73">
        <v>40.49</v>
      </c>
      <c r="BY73">
        <v>0</v>
      </c>
      <c r="BZ73">
        <v>1559929744.7</v>
      </c>
      <c r="CA73">
        <v>2.24208846153846</v>
      </c>
      <c r="CB73">
        <v>0.0698837650481349</v>
      </c>
      <c r="CC73">
        <v>-10.9435896440598</v>
      </c>
      <c r="CD73">
        <v>15563.0576923077</v>
      </c>
      <c r="CE73">
        <v>15</v>
      </c>
      <c r="CF73">
        <v>1559929575.5</v>
      </c>
      <c r="CG73" t="s">
        <v>251</v>
      </c>
      <c r="CH73">
        <v>12</v>
      </c>
      <c r="CI73">
        <v>2.609</v>
      </c>
      <c r="CJ73">
        <v>0.036</v>
      </c>
      <c r="CK73">
        <v>400</v>
      </c>
      <c r="CL73">
        <v>13</v>
      </c>
      <c r="CM73">
        <v>0.15</v>
      </c>
      <c r="CN73">
        <v>0.08</v>
      </c>
      <c r="CO73">
        <v>-15.2939292682927</v>
      </c>
      <c r="CP73">
        <v>-3.31885923345111</v>
      </c>
      <c r="CQ73">
        <v>0.33012395694382</v>
      </c>
      <c r="CR73">
        <v>0</v>
      </c>
      <c r="CS73">
        <v>2.23873529411765</v>
      </c>
      <c r="CT73">
        <v>-0.243857161536829</v>
      </c>
      <c r="CU73">
        <v>0.159373700469632</v>
      </c>
      <c r="CV73">
        <v>1</v>
      </c>
      <c r="CW73">
        <v>0.936556390243902</v>
      </c>
      <c r="CX73">
        <v>-0.0115608083623779</v>
      </c>
      <c r="CY73">
        <v>0.0013345525399384</v>
      </c>
      <c r="CZ73">
        <v>1</v>
      </c>
      <c r="DA73">
        <v>2</v>
      </c>
      <c r="DB73">
        <v>3</v>
      </c>
      <c r="DC73" t="s">
        <v>252</v>
      </c>
      <c r="DD73">
        <v>1.85562</v>
      </c>
      <c r="DE73">
        <v>1.85364</v>
      </c>
      <c r="DF73">
        <v>1.85471</v>
      </c>
      <c r="DG73">
        <v>1.85913</v>
      </c>
      <c r="DH73">
        <v>1.85349</v>
      </c>
      <c r="DI73">
        <v>1.85786</v>
      </c>
      <c r="DJ73">
        <v>1.85501</v>
      </c>
      <c r="DK73">
        <v>1.85371</v>
      </c>
      <c r="DL73" t="s">
        <v>253</v>
      </c>
      <c r="DM73" t="s">
        <v>19</v>
      </c>
      <c r="DN73" t="s">
        <v>19</v>
      </c>
      <c r="DO73" t="s">
        <v>19</v>
      </c>
      <c r="DP73" t="s">
        <v>254</v>
      </c>
      <c r="DQ73" t="s">
        <v>255</v>
      </c>
      <c r="DR73" t="s">
        <v>256</v>
      </c>
      <c r="DS73" t="s">
        <v>256</v>
      </c>
      <c r="DT73" t="s">
        <v>256</v>
      </c>
      <c r="DU73" t="s">
        <v>256</v>
      </c>
      <c r="DV73">
        <v>0</v>
      </c>
      <c r="DW73">
        <v>100</v>
      </c>
      <c r="DX73">
        <v>100</v>
      </c>
      <c r="DY73">
        <v>2.609</v>
      </c>
      <c r="DZ73">
        <v>0.036</v>
      </c>
      <c r="EA73">
        <v>2</v>
      </c>
      <c r="EB73">
        <v>503.911</v>
      </c>
      <c r="EC73">
        <v>545.389</v>
      </c>
      <c r="ED73">
        <v>16.8835</v>
      </c>
      <c r="EE73">
        <v>19.0533</v>
      </c>
      <c r="EF73">
        <v>30.0001</v>
      </c>
      <c r="EG73">
        <v>18.8937</v>
      </c>
      <c r="EH73">
        <v>18.8587</v>
      </c>
      <c r="EI73">
        <v>10.7788</v>
      </c>
      <c r="EJ73">
        <v>30.3209</v>
      </c>
      <c r="EK73">
        <v>61.4456</v>
      </c>
      <c r="EL73">
        <v>16.8818</v>
      </c>
      <c r="EM73">
        <v>184.17</v>
      </c>
      <c r="EN73">
        <v>12.9433</v>
      </c>
      <c r="EO73">
        <v>102.301</v>
      </c>
      <c r="EP73">
        <v>102.732</v>
      </c>
    </row>
    <row r="74" spans="1:146">
      <c r="A74">
        <v>58</v>
      </c>
      <c r="B74">
        <v>1559929722</v>
      </c>
      <c r="C74">
        <v>114</v>
      </c>
      <c r="D74" t="s">
        <v>371</v>
      </c>
      <c r="E74" t="s">
        <v>372</v>
      </c>
      <c r="H74">
        <v>1559929711.66129</v>
      </c>
      <c r="I74">
        <f>AY74*AJ74*(AW74-AX74)/(100*AQ74*(1000-AJ74*AW74))</f>
        <v>0</v>
      </c>
      <c r="J74">
        <f>AY74*AJ74*(AV74-AU74*(1000-AJ74*AX74)/(1000-AJ74*AW74))/(100*AQ74)</f>
        <v>0</v>
      </c>
      <c r="K74">
        <f>AU74 - IF(AJ74&gt;1, J74*AQ74*100.0/(AL74*BG74), 0)</f>
        <v>0</v>
      </c>
      <c r="L74">
        <f>((R74-I74/2)*K74-J74)/(R74+I74/2)</f>
        <v>0</v>
      </c>
      <c r="M74">
        <f>L74*(AZ74+BA74)/1000.0</f>
        <v>0</v>
      </c>
      <c r="N74">
        <f>(AU74 - IF(AJ74&gt;1, J74*AQ74*100.0/(AL74*BG74), 0))*(AZ74+BA74)/1000.0</f>
        <v>0</v>
      </c>
      <c r="O74">
        <f>2.0/((1/Q74-1/P74)+SIGN(Q74)*SQRT((1/Q74-1/P74)*(1/Q74-1/P74) + 4*AR74/((AR74+1)*(AR74+1))*(2*1/Q74*1/P74-1/P74*1/P74)))</f>
        <v>0</v>
      </c>
      <c r="P74">
        <f>AG74+AF74*AQ74+AE74*AQ74*AQ74</f>
        <v>0</v>
      </c>
      <c r="Q74">
        <f>I74*(1000-(1000*0.61365*exp(17.502*U74/(240.97+U74))/(AZ74+BA74)+AW74)/2)/(1000*0.61365*exp(17.502*U74/(240.97+U74))/(AZ74+BA74)-AW74)</f>
        <v>0</v>
      </c>
      <c r="R74">
        <f>1/((AR74+1)/(O74/1.6)+1/(P74/1.37)) + AR74/((AR74+1)/(O74/1.6) + AR74/(P74/1.37))</f>
        <v>0</v>
      </c>
      <c r="S74">
        <f>(AN74*AP74)</f>
        <v>0</v>
      </c>
      <c r="T74">
        <f>(BB74+(S74+2*0.95*5.67E-8*(((BB74+$B$7)+273)^4-(BB74+273)^4)-44100*I74)/(1.84*29.3*P74+8*0.95*5.67E-8*(BB74+273)^3))</f>
        <v>0</v>
      </c>
      <c r="U74">
        <f>($C$7*BC74+$D$7*BD74+$E$7*T74)</f>
        <v>0</v>
      </c>
      <c r="V74">
        <f>0.61365*exp(17.502*U74/(240.97+U74))</f>
        <v>0</v>
      </c>
      <c r="W74">
        <f>(X74/Y74*100)</f>
        <v>0</v>
      </c>
      <c r="X74">
        <f>AW74*(AZ74+BA74)/1000</f>
        <v>0</v>
      </c>
      <c r="Y74">
        <f>0.61365*exp(17.502*BB74/(240.97+BB74))</f>
        <v>0</v>
      </c>
      <c r="Z74">
        <f>(V74-AW74*(AZ74+BA74)/1000)</f>
        <v>0</v>
      </c>
      <c r="AA74">
        <f>(-I74*44100)</f>
        <v>0</v>
      </c>
      <c r="AB74">
        <f>2*29.3*P74*0.92*(BB74-U74)</f>
        <v>0</v>
      </c>
      <c r="AC74">
        <f>2*0.95*5.67E-8*(((BB74+$B$7)+273)^4-(U74+273)^4)</f>
        <v>0</v>
      </c>
      <c r="AD74">
        <f>S74+AC74+AA74+AB74</f>
        <v>0</v>
      </c>
      <c r="AE74">
        <v>-0.0417236183377431</v>
      </c>
      <c r="AF74">
        <v>0.0468384167738362</v>
      </c>
      <c r="AG74">
        <v>3.49099252512482</v>
      </c>
      <c r="AH74">
        <v>0</v>
      </c>
      <c r="AI74">
        <v>0</v>
      </c>
      <c r="AJ74">
        <f>IF(AH74*$H$13&gt;=AL74,1.0,(AL74/(AL74-AH74*$H$13)))</f>
        <v>0</v>
      </c>
      <c r="AK74">
        <f>(AJ74-1)*100</f>
        <v>0</v>
      </c>
      <c r="AL74">
        <f>MAX(0,($B$13+$C$13*BG74)/(1+$D$13*BG74)*AZ74/(BB74+273)*$E$13)</f>
        <v>0</v>
      </c>
      <c r="AM74">
        <f>$B$11*BH74+$C$11*BI74+$F$11*BJ74</f>
        <v>0</v>
      </c>
      <c r="AN74">
        <f>AM74*AO74</f>
        <v>0</v>
      </c>
      <c r="AO74">
        <f>($B$11*$D$9+$C$11*$D$9+$F$11*((BW74+BO74)/MAX(BW74+BO74+BX74, 0.1)*$I$9+BX74/MAX(BW74+BO74+BX74, 0.1)*$J$9))/($B$11+$C$11+$F$11)</f>
        <v>0</v>
      </c>
      <c r="AP74">
        <f>($B$11*$K$9+$C$11*$K$9+$F$11*((BW74+BO74)/MAX(BW74+BO74+BX74, 0.1)*$P$9+BX74/MAX(BW74+BO74+BX74, 0.1)*$Q$9))/($B$11+$C$11+$F$11)</f>
        <v>0</v>
      </c>
      <c r="AQ74">
        <v>6</v>
      </c>
      <c r="AR74">
        <v>0.5</v>
      </c>
      <c r="AS74" t="s">
        <v>250</v>
      </c>
      <c r="AT74">
        <v>1559929711.66129</v>
      </c>
      <c r="AU74">
        <v>144.406129032258</v>
      </c>
      <c r="AV74">
        <v>159.842709677419</v>
      </c>
      <c r="AW74">
        <v>13.8910161290323</v>
      </c>
      <c r="AX74">
        <v>12.9550161290323</v>
      </c>
      <c r="AY74">
        <v>500.01264516129</v>
      </c>
      <c r="AZ74">
        <v>100.70035483871</v>
      </c>
      <c r="BA74">
        <v>0.199971516129032</v>
      </c>
      <c r="BB74">
        <v>19.9999967741936</v>
      </c>
      <c r="BC74">
        <v>20.327135483871</v>
      </c>
      <c r="BD74">
        <v>999.9</v>
      </c>
      <c r="BE74">
        <v>0</v>
      </c>
      <c r="BF74">
        <v>0</v>
      </c>
      <c r="BG74">
        <v>9991.87483870968</v>
      </c>
      <c r="BH74">
        <v>0</v>
      </c>
      <c r="BI74">
        <v>205.690129032258</v>
      </c>
      <c r="BJ74">
        <v>1499.99129032258</v>
      </c>
      <c r="BK74">
        <v>0.973004225806452</v>
      </c>
      <c r="BL74">
        <v>0.0269955903225806</v>
      </c>
      <c r="BM74">
        <v>0</v>
      </c>
      <c r="BN74">
        <v>2.27047419354839</v>
      </c>
      <c r="BO74">
        <v>0</v>
      </c>
      <c r="BP74">
        <v>15562.4258064516</v>
      </c>
      <c r="BQ74">
        <v>13121.9419354839</v>
      </c>
      <c r="BR74">
        <v>37.937</v>
      </c>
      <c r="BS74">
        <v>40.1189032258065</v>
      </c>
      <c r="BT74">
        <v>39.375</v>
      </c>
      <c r="BU74">
        <v>38.129</v>
      </c>
      <c r="BV74">
        <v>37.562</v>
      </c>
      <c r="BW74">
        <v>1459.50129032258</v>
      </c>
      <c r="BX74">
        <v>40.49</v>
      </c>
      <c r="BY74">
        <v>0</v>
      </c>
      <c r="BZ74">
        <v>1559929746.5</v>
      </c>
      <c r="CA74">
        <v>2.25256923076923</v>
      </c>
      <c r="CB74">
        <v>0.567500859601477</v>
      </c>
      <c r="CC74">
        <v>-50.7863245043251</v>
      </c>
      <c r="CD74">
        <v>15562.5423076923</v>
      </c>
      <c r="CE74">
        <v>15</v>
      </c>
      <c r="CF74">
        <v>1559929575.5</v>
      </c>
      <c r="CG74" t="s">
        <v>251</v>
      </c>
      <c r="CH74">
        <v>12</v>
      </c>
      <c r="CI74">
        <v>2.609</v>
      </c>
      <c r="CJ74">
        <v>0.036</v>
      </c>
      <c r="CK74">
        <v>400</v>
      </c>
      <c r="CL74">
        <v>13</v>
      </c>
      <c r="CM74">
        <v>0.15</v>
      </c>
      <c r="CN74">
        <v>0.08</v>
      </c>
      <c r="CO74">
        <v>-15.399643902439</v>
      </c>
      <c r="CP74">
        <v>-3.34754006968635</v>
      </c>
      <c r="CQ74">
        <v>0.33263661198604</v>
      </c>
      <c r="CR74">
        <v>0</v>
      </c>
      <c r="CS74">
        <v>2.25525294117647</v>
      </c>
      <c r="CT74">
        <v>-0.282702847429077</v>
      </c>
      <c r="CU74">
        <v>0.152731156025093</v>
      </c>
      <c r="CV74">
        <v>1</v>
      </c>
      <c r="CW74">
        <v>0.936122609756098</v>
      </c>
      <c r="CX74">
        <v>-0.013918724738675</v>
      </c>
      <c r="CY74">
        <v>0.00153199334326467</v>
      </c>
      <c r="CZ74">
        <v>1</v>
      </c>
      <c r="DA74">
        <v>2</v>
      </c>
      <c r="DB74">
        <v>3</v>
      </c>
      <c r="DC74" t="s">
        <v>252</v>
      </c>
      <c r="DD74">
        <v>1.85562</v>
      </c>
      <c r="DE74">
        <v>1.85364</v>
      </c>
      <c r="DF74">
        <v>1.85471</v>
      </c>
      <c r="DG74">
        <v>1.85913</v>
      </c>
      <c r="DH74">
        <v>1.85349</v>
      </c>
      <c r="DI74">
        <v>1.85784</v>
      </c>
      <c r="DJ74">
        <v>1.85501</v>
      </c>
      <c r="DK74">
        <v>1.8537</v>
      </c>
      <c r="DL74" t="s">
        <v>253</v>
      </c>
      <c r="DM74" t="s">
        <v>19</v>
      </c>
      <c r="DN74" t="s">
        <v>19</v>
      </c>
      <c r="DO74" t="s">
        <v>19</v>
      </c>
      <c r="DP74" t="s">
        <v>254</v>
      </c>
      <c r="DQ74" t="s">
        <v>255</v>
      </c>
      <c r="DR74" t="s">
        <v>256</v>
      </c>
      <c r="DS74" t="s">
        <v>256</v>
      </c>
      <c r="DT74" t="s">
        <v>256</v>
      </c>
      <c r="DU74" t="s">
        <v>256</v>
      </c>
      <c r="DV74">
        <v>0</v>
      </c>
      <c r="DW74">
        <v>100</v>
      </c>
      <c r="DX74">
        <v>100</v>
      </c>
      <c r="DY74">
        <v>2.609</v>
      </c>
      <c r="DZ74">
        <v>0.036</v>
      </c>
      <c r="EA74">
        <v>2</v>
      </c>
      <c r="EB74">
        <v>503.918</v>
      </c>
      <c r="EC74">
        <v>545.539</v>
      </c>
      <c r="ED74">
        <v>16.8835</v>
      </c>
      <c r="EE74">
        <v>19.053</v>
      </c>
      <c r="EF74">
        <v>30.0001</v>
      </c>
      <c r="EG74">
        <v>18.8943</v>
      </c>
      <c r="EH74">
        <v>18.8596</v>
      </c>
      <c r="EI74">
        <v>10.9383</v>
      </c>
      <c r="EJ74">
        <v>30.3209</v>
      </c>
      <c r="EK74">
        <v>61.4456</v>
      </c>
      <c r="EL74">
        <v>16.8818</v>
      </c>
      <c r="EM74">
        <v>189.17</v>
      </c>
      <c r="EN74">
        <v>12.9433</v>
      </c>
      <c r="EO74">
        <v>102.302</v>
      </c>
      <c r="EP74">
        <v>102.731</v>
      </c>
    </row>
    <row r="75" spans="1:146">
      <c r="A75">
        <v>59</v>
      </c>
      <c r="B75">
        <v>1559929724</v>
      </c>
      <c r="C75">
        <v>116</v>
      </c>
      <c r="D75" t="s">
        <v>373</v>
      </c>
      <c r="E75" t="s">
        <v>374</v>
      </c>
      <c r="H75">
        <v>1559929713.66129</v>
      </c>
      <c r="I75">
        <f>AY75*AJ75*(AW75-AX75)/(100*AQ75*(1000-AJ75*AW75))</f>
        <v>0</v>
      </c>
      <c r="J75">
        <f>AY75*AJ75*(AV75-AU75*(1000-AJ75*AX75)/(1000-AJ75*AW75))/(100*AQ75)</f>
        <v>0</v>
      </c>
      <c r="K75">
        <f>AU75 - IF(AJ75&gt;1, J75*AQ75*100.0/(AL75*BG75), 0)</f>
        <v>0</v>
      </c>
      <c r="L75">
        <f>((R75-I75/2)*K75-J75)/(R75+I75/2)</f>
        <v>0</v>
      </c>
      <c r="M75">
        <f>L75*(AZ75+BA75)/1000.0</f>
        <v>0</v>
      </c>
      <c r="N75">
        <f>(AU75 - IF(AJ75&gt;1, J75*AQ75*100.0/(AL75*BG75), 0))*(AZ75+BA75)/1000.0</f>
        <v>0</v>
      </c>
      <c r="O75">
        <f>2.0/((1/Q75-1/P75)+SIGN(Q75)*SQRT((1/Q75-1/P75)*(1/Q75-1/P75) + 4*AR75/((AR75+1)*(AR75+1))*(2*1/Q75*1/P75-1/P75*1/P75)))</f>
        <v>0</v>
      </c>
      <c r="P75">
        <f>AG75+AF75*AQ75+AE75*AQ75*AQ75</f>
        <v>0</v>
      </c>
      <c r="Q75">
        <f>I75*(1000-(1000*0.61365*exp(17.502*U75/(240.97+U75))/(AZ75+BA75)+AW75)/2)/(1000*0.61365*exp(17.502*U75/(240.97+U75))/(AZ75+BA75)-AW75)</f>
        <v>0</v>
      </c>
      <c r="R75">
        <f>1/((AR75+1)/(O75/1.6)+1/(P75/1.37)) + AR75/((AR75+1)/(O75/1.6) + AR75/(P75/1.37))</f>
        <v>0</v>
      </c>
      <c r="S75">
        <f>(AN75*AP75)</f>
        <v>0</v>
      </c>
      <c r="T75">
        <f>(BB75+(S75+2*0.95*5.67E-8*(((BB75+$B$7)+273)^4-(BB75+273)^4)-44100*I75)/(1.84*29.3*P75+8*0.95*5.67E-8*(BB75+273)^3))</f>
        <v>0</v>
      </c>
      <c r="U75">
        <f>($C$7*BC75+$D$7*BD75+$E$7*T75)</f>
        <v>0</v>
      </c>
      <c r="V75">
        <f>0.61365*exp(17.502*U75/(240.97+U75))</f>
        <v>0</v>
      </c>
      <c r="W75">
        <f>(X75/Y75*100)</f>
        <v>0</v>
      </c>
      <c r="X75">
        <f>AW75*(AZ75+BA75)/1000</f>
        <v>0</v>
      </c>
      <c r="Y75">
        <f>0.61365*exp(17.502*BB75/(240.97+BB75))</f>
        <v>0</v>
      </c>
      <c r="Z75">
        <f>(V75-AW75*(AZ75+BA75)/1000)</f>
        <v>0</v>
      </c>
      <c r="AA75">
        <f>(-I75*44100)</f>
        <v>0</v>
      </c>
      <c r="AB75">
        <f>2*29.3*P75*0.92*(BB75-U75)</f>
        <v>0</v>
      </c>
      <c r="AC75">
        <f>2*0.95*5.67E-8*(((BB75+$B$7)+273)^4-(U75+273)^4)</f>
        <v>0</v>
      </c>
      <c r="AD75">
        <f>S75+AC75+AA75+AB75</f>
        <v>0</v>
      </c>
      <c r="AE75">
        <v>-0.0417296137080052</v>
      </c>
      <c r="AF75">
        <v>0.0468451471021787</v>
      </c>
      <c r="AG75">
        <v>3.49138887053221</v>
      </c>
      <c r="AH75">
        <v>0</v>
      </c>
      <c r="AI75">
        <v>0</v>
      </c>
      <c r="AJ75">
        <f>IF(AH75*$H$13&gt;=AL75,1.0,(AL75/(AL75-AH75*$H$13)))</f>
        <v>0</v>
      </c>
      <c r="AK75">
        <f>(AJ75-1)*100</f>
        <v>0</v>
      </c>
      <c r="AL75">
        <f>MAX(0,($B$13+$C$13*BG75)/(1+$D$13*BG75)*AZ75/(BB75+273)*$E$13)</f>
        <v>0</v>
      </c>
      <c r="AM75">
        <f>$B$11*BH75+$C$11*BI75+$F$11*BJ75</f>
        <v>0</v>
      </c>
      <c r="AN75">
        <f>AM75*AO75</f>
        <v>0</v>
      </c>
      <c r="AO75">
        <f>($B$11*$D$9+$C$11*$D$9+$F$11*((BW75+BO75)/MAX(BW75+BO75+BX75, 0.1)*$I$9+BX75/MAX(BW75+BO75+BX75, 0.1)*$J$9))/($B$11+$C$11+$F$11)</f>
        <v>0</v>
      </c>
      <c r="AP75">
        <f>($B$11*$K$9+$C$11*$K$9+$F$11*((BW75+BO75)/MAX(BW75+BO75+BX75, 0.1)*$P$9+BX75/MAX(BW75+BO75+BX75, 0.1)*$Q$9))/($B$11+$C$11+$F$11)</f>
        <v>0</v>
      </c>
      <c r="AQ75">
        <v>6</v>
      </c>
      <c r="AR75">
        <v>0.5</v>
      </c>
      <c r="AS75" t="s">
        <v>250</v>
      </c>
      <c r="AT75">
        <v>1559929713.66129</v>
      </c>
      <c r="AU75">
        <v>147.639</v>
      </c>
      <c r="AV75">
        <v>163.17564516129</v>
      </c>
      <c r="AW75">
        <v>13.8903548387097</v>
      </c>
      <c r="AX75">
        <v>12.9548451612903</v>
      </c>
      <c r="AY75">
        <v>500.015451612903</v>
      </c>
      <c r="AZ75">
        <v>100.700419354839</v>
      </c>
      <c r="BA75">
        <v>0.199983806451613</v>
      </c>
      <c r="BB75">
        <v>20.0006225806452</v>
      </c>
      <c r="BC75">
        <v>20.3256806451613</v>
      </c>
      <c r="BD75">
        <v>999.9</v>
      </c>
      <c r="BE75">
        <v>0</v>
      </c>
      <c r="BF75">
        <v>0</v>
      </c>
      <c r="BG75">
        <v>9993.30419354839</v>
      </c>
      <c r="BH75">
        <v>0</v>
      </c>
      <c r="BI75">
        <v>204.376612903226</v>
      </c>
      <c r="BJ75">
        <v>1499.99806451613</v>
      </c>
      <c r="BK75">
        <v>0.97300435483871</v>
      </c>
      <c r="BL75">
        <v>0.0269954419354839</v>
      </c>
      <c r="BM75">
        <v>0</v>
      </c>
      <c r="BN75">
        <v>2.27193225806452</v>
      </c>
      <c r="BO75">
        <v>0</v>
      </c>
      <c r="BP75">
        <v>15561.6064516129</v>
      </c>
      <c r="BQ75">
        <v>13121.9935483871</v>
      </c>
      <c r="BR75">
        <v>37.937</v>
      </c>
      <c r="BS75">
        <v>40.1189032258065</v>
      </c>
      <c r="BT75">
        <v>39.375</v>
      </c>
      <c r="BU75">
        <v>38.127</v>
      </c>
      <c r="BV75">
        <v>37.562</v>
      </c>
      <c r="BW75">
        <v>1459.50806451613</v>
      </c>
      <c r="BX75">
        <v>40.49</v>
      </c>
      <c r="BY75">
        <v>0</v>
      </c>
      <c r="BZ75">
        <v>1559929748.3</v>
      </c>
      <c r="CA75">
        <v>2.28523461538462</v>
      </c>
      <c r="CB75">
        <v>0.385500860735616</v>
      </c>
      <c r="CC75">
        <v>-82.3965810775858</v>
      </c>
      <c r="CD75">
        <v>15562.0038461538</v>
      </c>
      <c r="CE75">
        <v>15</v>
      </c>
      <c r="CF75">
        <v>1559929575.5</v>
      </c>
      <c r="CG75" t="s">
        <v>251</v>
      </c>
      <c r="CH75">
        <v>12</v>
      </c>
      <c r="CI75">
        <v>2.609</v>
      </c>
      <c r="CJ75">
        <v>0.036</v>
      </c>
      <c r="CK75">
        <v>400</v>
      </c>
      <c r="CL75">
        <v>13</v>
      </c>
      <c r="CM75">
        <v>0.15</v>
      </c>
      <c r="CN75">
        <v>0.08</v>
      </c>
      <c r="CO75">
        <v>-15.5051073170732</v>
      </c>
      <c r="CP75">
        <v>-3.34700696864058</v>
      </c>
      <c r="CQ75">
        <v>0.332895620783309</v>
      </c>
      <c r="CR75">
        <v>0</v>
      </c>
      <c r="CS75">
        <v>2.26740588235294</v>
      </c>
      <c r="CT75">
        <v>0.27068586452967</v>
      </c>
      <c r="CU75">
        <v>0.164069447170427</v>
      </c>
      <c r="CV75">
        <v>1</v>
      </c>
      <c r="CW75">
        <v>0.935662219512195</v>
      </c>
      <c r="CX75">
        <v>-0.0163227804878022</v>
      </c>
      <c r="CY75">
        <v>0.00171327739715998</v>
      </c>
      <c r="CZ75">
        <v>1</v>
      </c>
      <c r="DA75">
        <v>2</v>
      </c>
      <c r="DB75">
        <v>3</v>
      </c>
      <c r="DC75" t="s">
        <v>252</v>
      </c>
      <c r="DD75">
        <v>1.85562</v>
      </c>
      <c r="DE75">
        <v>1.85364</v>
      </c>
      <c r="DF75">
        <v>1.85471</v>
      </c>
      <c r="DG75">
        <v>1.85913</v>
      </c>
      <c r="DH75">
        <v>1.85349</v>
      </c>
      <c r="DI75">
        <v>1.85786</v>
      </c>
      <c r="DJ75">
        <v>1.85501</v>
      </c>
      <c r="DK75">
        <v>1.85368</v>
      </c>
      <c r="DL75" t="s">
        <v>253</v>
      </c>
      <c r="DM75" t="s">
        <v>19</v>
      </c>
      <c r="DN75" t="s">
        <v>19</v>
      </c>
      <c r="DO75" t="s">
        <v>19</v>
      </c>
      <c r="DP75" t="s">
        <v>254</v>
      </c>
      <c r="DQ75" t="s">
        <v>255</v>
      </c>
      <c r="DR75" t="s">
        <v>256</v>
      </c>
      <c r="DS75" t="s">
        <v>256</v>
      </c>
      <c r="DT75" t="s">
        <v>256</v>
      </c>
      <c r="DU75" t="s">
        <v>256</v>
      </c>
      <c r="DV75">
        <v>0</v>
      </c>
      <c r="DW75">
        <v>100</v>
      </c>
      <c r="DX75">
        <v>100</v>
      </c>
      <c r="DY75">
        <v>2.609</v>
      </c>
      <c r="DZ75">
        <v>0.036</v>
      </c>
      <c r="EA75">
        <v>2</v>
      </c>
      <c r="EB75">
        <v>503.776</v>
      </c>
      <c r="EC75">
        <v>545.669</v>
      </c>
      <c r="ED75">
        <v>16.8828</v>
      </c>
      <c r="EE75">
        <v>19.0522</v>
      </c>
      <c r="EF75">
        <v>30.0002</v>
      </c>
      <c r="EG75">
        <v>18.8952</v>
      </c>
      <c r="EH75">
        <v>18.8602</v>
      </c>
      <c r="EI75">
        <v>11.087</v>
      </c>
      <c r="EJ75">
        <v>30.3209</v>
      </c>
      <c r="EK75">
        <v>61.4456</v>
      </c>
      <c r="EL75">
        <v>16.8765</v>
      </c>
      <c r="EM75">
        <v>194.17</v>
      </c>
      <c r="EN75">
        <v>12.9433</v>
      </c>
      <c r="EO75">
        <v>102.303</v>
      </c>
      <c r="EP75">
        <v>102.731</v>
      </c>
    </row>
    <row r="76" spans="1:146">
      <c r="A76">
        <v>60</v>
      </c>
      <c r="B76">
        <v>1559929726</v>
      </c>
      <c r="C76">
        <v>118</v>
      </c>
      <c r="D76" t="s">
        <v>375</v>
      </c>
      <c r="E76" t="s">
        <v>376</v>
      </c>
      <c r="H76">
        <v>1559929715.66129</v>
      </c>
      <c r="I76">
        <f>AY76*AJ76*(AW76-AX76)/(100*AQ76*(1000-AJ76*AW76))</f>
        <v>0</v>
      </c>
      <c r="J76">
        <f>AY76*AJ76*(AV76-AU76*(1000-AJ76*AX76)/(1000-AJ76*AW76))/(100*AQ76)</f>
        <v>0</v>
      </c>
      <c r="K76">
        <f>AU76 - IF(AJ76&gt;1, J76*AQ76*100.0/(AL76*BG76), 0)</f>
        <v>0</v>
      </c>
      <c r="L76">
        <f>((R76-I76/2)*K76-J76)/(R76+I76/2)</f>
        <v>0</v>
      </c>
      <c r="M76">
        <f>L76*(AZ76+BA76)/1000.0</f>
        <v>0</v>
      </c>
      <c r="N76">
        <f>(AU76 - IF(AJ76&gt;1, J76*AQ76*100.0/(AL76*BG76), 0))*(AZ76+BA76)/1000.0</f>
        <v>0</v>
      </c>
      <c r="O76">
        <f>2.0/((1/Q76-1/P76)+SIGN(Q76)*SQRT((1/Q76-1/P76)*(1/Q76-1/P76) + 4*AR76/((AR76+1)*(AR76+1))*(2*1/Q76*1/P76-1/P76*1/P76)))</f>
        <v>0</v>
      </c>
      <c r="P76">
        <f>AG76+AF76*AQ76+AE76*AQ76*AQ76</f>
        <v>0</v>
      </c>
      <c r="Q76">
        <f>I76*(1000-(1000*0.61365*exp(17.502*U76/(240.97+U76))/(AZ76+BA76)+AW76)/2)/(1000*0.61365*exp(17.502*U76/(240.97+U76))/(AZ76+BA76)-AW76)</f>
        <v>0</v>
      </c>
      <c r="R76">
        <f>1/((AR76+1)/(O76/1.6)+1/(P76/1.37)) + AR76/((AR76+1)/(O76/1.6) + AR76/(P76/1.37))</f>
        <v>0</v>
      </c>
      <c r="S76">
        <f>(AN76*AP76)</f>
        <v>0</v>
      </c>
      <c r="T76">
        <f>(BB76+(S76+2*0.95*5.67E-8*(((BB76+$B$7)+273)^4-(BB76+273)^4)-44100*I76)/(1.84*29.3*P76+8*0.95*5.67E-8*(BB76+273)^3))</f>
        <v>0</v>
      </c>
      <c r="U76">
        <f>($C$7*BC76+$D$7*BD76+$E$7*T76)</f>
        <v>0</v>
      </c>
      <c r="V76">
        <f>0.61365*exp(17.502*U76/(240.97+U76))</f>
        <v>0</v>
      </c>
      <c r="W76">
        <f>(X76/Y76*100)</f>
        <v>0</v>
      </c>
      <c r="X76">
        <f>AW76*(AZ76+BA76)/1000</f>
        <v>0</v>
      </c>
      <c r="Y76">
        <f>0.61365*exp(17.502*BB76/(240.97+BB76))</f>
        <v>0</v>
      </c>
      <c r="Z76">
        <f>(V76-AW76*(AZ76+BA76)/1000)</f>
        <v>0</v>
      </c>
      <c r="AA76">
        <f>(-I76*44100)</f>
        <v>0</v>
      </c>
      <c r="AB76">
        <f>2*29.3*P76*0.92*(BB76-U76)</f>
        <v>0</v>
      </c>
      <c r="AC76">
        <f>2*0.95*5.67E-8*(((BB76+$B$7)+273)^4-(U76+273)^4)</f>
        <v>0</v>
      </c>
      <c r="AD76">
        <f>S76+AC76+AA76+AB76</f>
        <v>0</v>
      </c>
      <c r="AE76">
        <v>-0.0417496974652882</v>
      </c>
      <c r="AF76">
        <v>0.0468676928791626</v>
      </c>
      <c r="AG76">
        <v>3.49271643397458</v>
      </c>
      <c r="AH76">
        <v>0</v>
      </c>
      <c r="AI76">
        <v>0</v>
      </c>
      <c r="AJ76">
        <f>IF(AH76*$H$13&gt;=AL76,1.0,(AL76/(AL76-AH76*$H$13)))</f>
        <v>0</v>
      </c>
      <c r="AK76">
        <f>(AJ76-1)*100</f>
        <v>0</v>
      </c>
      <c r="AL76">
        <f>MAX(0,($B$13+$C$13*BG76)/(1+$D$13*BG76)*AZ76/(BB76+273)*$E$13)</f>
        <v>0</v>
      </c>
      <c r="AM76">
        <f>$B$11*BH76+$C$11*BI76+$F$11*BJ76</f>
        <v>0</v>
      </c>
      <c r="AN76">
        <f>AM76*AO76</f>
        <v>0</v>
      </c>
      <c r="AO76">
        <f>($B$11*$D$9+$C$11*$D$9+$F$11*((BW76+BO76)/MAX(BW76+BO76+BX76, 0.1)*$I$9+BX76/MAX(BW76+BO76+BX76, 0.1)*$J$9))/($B$11+$C$11+$F$11)</f>
        <v>0</v>
      </c>
      <c r="AP76">
        <f>($B$11*$K$9+$C$11*$K$9+$F$11*((BW76+BO76)/MAX(BW76+BO76+BX76, 0.1)*$P$9+BX76/MAX(BW76+BO76+BX76, 0.1)*$Q$9))/($B$11+$C$11+$F$11)</f>
        <v>0</v>
      </c>
      <c r="AQ76">
        <v>6</v>
      </c>
      <c r="AR76">
        <v>0.5</v>
      </c>
      <c r="AS76" t="s">
        <v>250</v>
      </c>
      <c r="AT76">
        <v>1559929715.66129</v>
      </c>
      <c r="AU76">
        <v>150.872225806452</v>
      </c>
      <c r="AV76">
        <v>166.515967741935</v>
      </c>
      <c r="AW76">
        <v>13.8897838709677</v>
      </c>
      <c r="AX76">
        <v>12.9547580645161</v>
      </c>
      <c r="AY76">
        <v>500.013677419355</v>
      </c>
      <c r="AZ76">
        <v>100.700516129032</v>
      </c>
      <c r="BA76">
        <v>0.199963580645161</v>
      </c>
      <c r="BB76">
        <v>20.0006322580645</v>
      </c>
      <c r="BC76">
        <v>20.3241161290323</v>
      </c>
      <c r="BD76">
        <v>999.9</v>
      </c>
      <c r="BE76">
        <v>0</v>
      </c>
      <c r="BF76">
        <v>0</v>
      </c>
      <c r="BG76">
        <v>9998.10419354839</v>
      </c>
      <c r="BH76">
        <v>0</v>
      </c>
      <c r="BI76">
        <v>200.928677419355</v>
      </c>
      <c r="BJ76">
        <v>1500.00483870968</v>
      </c>
      <c r="BK76">
        <v>0.97300435483871</v>
      </c>
      <c r="BL76">
        <v>0.0269954419354839</v>
      </c>
      <c r="BM76">
        <v>0</v>
      </c>
      <c r="BN76">
        <v>2.2857</v>
      </c>
      <c r="BO76">
        <v>0</v>
      </c>
      <c r="BP76">
        <v>15561.2387096774</v>
      </c>
      <c r="BQ76">
        <v>13122.0483870968</v>
      </c>
      <c r="BR76">
        <v>37.937</v>
      </c>
      <c r="BS76">
        <v>40.1148387096774</v>
      </c>
      <c r="BT76">
        <v>39.375</v>
      </c>
      <c r="BU76">
        <v>38.127</v>
      </c>
      <c r="BV76">
        <v>37.562</v>
      </c>
      <c r="BW76">
        <v>1459.51451612903</v>
      </c>
      <c r="BX76">
        <v>40.4903225806452</v>
      </c>
      <c r="BY76">
        <v>0</v>
      </c>
      <c r="BZ76">
        <v>1559929750.7</v>
      </c>
      <c r="CA76">
        <v>2.30593846153846</v>
      </c>
      <c r="CB76">
        <v>1.07035214584474</v>
      </c>
      <c r="CC76">
        <v>-104.834187939529</v>
      </c>
      <c r="CD76">
        <v>15561.8692307692</v>
      </c>
      <c r="CE76">
        <v>15</v>
      </c>
      <c r="CF76">
        <v>1559929575.5</v>
      </c>
      <c r="CG76" t="s">
        <v>251</v>
      </c>
      <c r="CH76">
        <v>12</v>
      </c>
      <c r="CI76">
        <v>2.609</v>
      </c>
      <c r="CJ76">
        <v>0.036</v>
      </c>
      <c r="CK76">
        <v>400</v>
      </c>
      <c r="CL76">
        <v>13</v>
      </c>
      <c r="CM76">
        <v>0.15</v>
      </c>
      <c r="CN76">
        <v>0.08</v>
      </c>
      <c r="CO76">
        <v>-15.6081658536585</v>
      </c>
      <c r="CP76">
        <v>-3.33200487804887</v>
      </c>
      <c r="CQ76">
        <v>0.331472494249196</v>
      </c>
      <c r="CR76">
        <v>0</v>
      </c>
      <c r="CS76">
        <v>2.27575882352941</v>
      </c>
      <c r="CT76">
        <v>0.506221405844973</v>
      </c>
      <c r="CU76">
        <v>0.178842984235839</v>
      </c>
      <c r="CV76">
        <v>1</v>
      </c>
      <c r="CW76">
        <v>0.935183780487805</v>
      </c>
      <c r="CX76">
        <v>-0.0171378815331015</v>
      </c>
      <c r="CY76">
        <v>0.00177820609127118</v>
      </c>
      <c r="CZ76">
        <v>1</v>
      </c>
      <c r="DA76">
        <v>2</v>
      </c>
      <c r="DB76">
        <v>3</v>
      </c>
      <c r="DC76" t="s">
        <v>252</v>
      </c>
      <c r="DD76">
        <v>1.85562</v>
      </c>
      <c r="DE76">
        <v>1.85364</v>
      </c>
      <c r="DF76">
        <v>1.85471</v>
      </c>
      <c r="DG76">
        <v>1.85912</v>
      </c>
      <c r="DH76">
        <v>1.85349</v>
      </c>
      <c r="DI76">
        <v>1.85787</v>
      </c>
      <c r="DJ76">
        <v>1.85501</v>
      </c>
      <c r="DK76">
        <v>1.85367</v>
      </c>
      <c r="DL76" t="s">
        <v>253</v>
      </c>
      <c r="DM76" t="s">
        <v>19</v>
      </c>
      <c r="DN76" t="s">
        <v>19</v>
      </c>
      <c r="DO76" t="s">
        <v>19</v>
      </c>
      <c r="DP76" t="s">
        <v>254</v>
      </c>
      <c r="DQ76" t="s">
        <v>255</v>
      </c>
      <c r="DR76" t="s">
        <v>256</v>
      </c>
      <c r="DS76" t="s">
        <v>256</v>
      </c>
      <c r="DT76" t="s">
        <v>256</v>
      </c>
      <c r="DU76" t="s">
        <v>256</v>
      </c>
      <c r="DV76">
        <v>0</v>
      </c>
      <c r="DW76">
        <v>100</v>
      </c>
      <c r="DX76">
        <v>100</v>
      </c>
      <c r="DY76">
        <v>2.609</v>
      </c>
      <c r="DZ76">
        <v>0.036</v>
      </c>
      <c r="EA76">
        <v>2</v>
      </c>
      <c r="EB76">
        <v>503.808</v>
      </c>
      <c r="EC76">
        <v>545.775</v>
      </c>
      <c r="ED76">
        <v>16.8819</v>
      </c>
      <c r="EE76">
        <v>19.0516</v>
      </c>
      <c r="EF76">
        <v>30.0001</v>
      </c>
      <c r="EG76">
        <v>18.8953</v>
      </c>
      <c r="EH76">
        <v>18.8604</v>
      </c>
      <c r="EI76">
        <v>11.2043</v>
      </c>
      <c r="EJ76">
        <v>30.3209</v>
      </c>
      <c r="EK76">
        <v>61.4456</v>
      </c>
      <c r="EL76">
        <v>16.8765</v>
      </c>
      <c r="EM76">
        <v>194.17</v>
      </c>
      <c r="EN76">
        <v>12.9433</v>
      </c>
      <c r="EO76">
        <v>102.304</v>
      </c>
      <c r="EP76">
        <v>102.732</v>
      </c>
    </row>
    <row r="77" spans="1:146">
      <c r="A77">
        <v>61</v>
      </c>
      <c r="B77">
        <v>1559929728</v>
      </c>
      <c r="C77">
        <v>120</v>
      </c>
      <c r="D77" t="s">
        <v>377</v>
      </c>
      <c r="E77" t="s">
        <v>378</v>
      </c>
      <c r="H77">
        <v>1559929717.66129</v>
      </c>
      <c r="I77">
        <f>AY77*AJ77*(AW77-AX77)/(100*AQ77*(1000-AJ77*AW77))</f>
        <v>0</v>
      </c>
      <c r="J77">
        <f>AY77*AJ77*(AV77-AU77*(1000-AJ77*AX77)/(1000-AJ77*AW77))/(100*AQ77)</f>
        <v>0</v>
      </c>
      <c r="K77">
        <f>AU77 - IF(AJ77&gt;1, J77*AQ77*100.0/(AL77*BG77), 0)</f>
        <v>0</v>
      </c>
      <c r="L77">
        <f>((R77-I77/2)*K77-J77)/(R77+I77/2)</f>
        <v>0</v>
      </c>
      <c r="M77">
        <f>L77*(AZ77+BA77)/1000.0</f>
        <v>0</v>
      </c>
      <c r="N77">
        <f>(AU77 - IF(AJ77&gt;1, J77*AQ77*100.0/(AL77*BG77), 0))*(AZ77+BA77)/1000.0</f>
        <v>0</v>
      </c>
      <c r="O77">
        <f>2.0/((1/Q77-1/P77)+SIGN(Q77)*SQRT((1/Q77-1/P77)*(1/Q77-1/P77) + 4*AR77/((AR77+1)*(AR77+1))*(2*1/Q77*1/P77-1/P77*1/P77)))</f>
        <v>0</v>
      </c>
      <c r="P77">
        <f>AG77+AF77*AQ77+AE77*AQ77*AQ77</f>
        <v>0</v>
      </c>
      <c r="Q77">
        <f>I77*(1000-(1000*0.61365*exp(17.502*U77/(240.97+U77))/(AZ77+BA77)+AW77)/2)/(1000*0.61365*exp(17.502*U77/(240.97+U77))/(AZ77+BA77)-AW77)</f>
        <v>0</v>
      </c>
      <c r="R77">
        <f>1/((AR77+1)/(O77/1.6)+1/(P77/1.37)) + AR77/((AR77+1)/(O77/1.6) + AR77/(P77/1.37))</f>
        <v>0</v>
      </c>
      <c r="S77">
        <f>(AN77*AP77)</f>
        <v>0</v>
      </c>
      <c r="T77">
        <f>(BB77+(S77+2*0.95*5.67E-8*(((BB77+$B$7)+273)^4-(BB77+273)^4)-44100*I77)/(1.84*29.3*P77+8*0.95*5.67E-8*(BB77+273)^3))</f>
        <v>0</v>
      </c>
      <c r="U77">
        <f>($C$7*BC77+$D$7*BD77+$E$7*T77)</f>
        <v>0</v>
      </c>
      <c r="V77">
        <f>0.61365*exp(17.502*U77/(240.97+U77))</f>
        <v>0</v>
      </c>
      <c r="W77">
        <f>(X77/Y77*100)</f>
        <v>0</v>
      </c>
      <c r="X77">
        <f>AW77*(AZ77+BA77)/1000</f>
        <v>0</v>
      </c>
      <c r="Y77">
        <f>0.61365*exp(17.502*BB77/(240.97+BB77))</f>
        <v>0</v>
      </c>
      <c r="Z77">
        <f>(V77-AW77*(AZ77+BA77)/1000)</f>
        <v>0</v>
      </c>
      <c r="AA77">
        <f>(-I77*44100)</f>
        <v>0</v>
      </c>
      <c r="AB77">
        <f>2*29.3*P77*0.92*(BB77-U77)</f>
        <v>0</v>
      </c>
      <c r="AC77">
        <f>2*0.95*5.67E-8*(((BB77+$B$7)+273)^4-(U77+273)^4)</f>
        <v>0</v>
      </c>
      <c r="AD77">
        <f>S77+AC77+AA77+AB77</f>
        <v>0</v>
      </c>
      <c r="AE77">
        <v>-0.0417544721768291</v>
      </c>
      <c r="AF77">
        <v>0.046873052911155</v>
      </c>
      <c r="AG77">
        <v>3.49303201594082</v>
      </c>
      <c r="AH77">
        <v>0</v>
      </c>
      <c r="AI77">
        <v>0</v>
      </c>
      <c r="AJ77">
        <f>IF(AH77*$H$13&gt;=AL77,1.0,(AL77/(AL77-AH77*$H$13)))</f>
        <v>0</v>
      </c>
      <c r="AK77">
        <f>(AJ77-1)*100</f>
        <v>0</v>
      </c>
      <c r="AL77">
        <f>MAX(0,($B$13+$C$13*BG77)/(1+$D$13*BG77)*AZ77/(BB77+273)*$E$13)</f>
        <v>0</v>
      </c>
      <c r="AM77">
        <f>$B$11*BH77+$C$11*BI77+$F$11*BJ77</f>
        <v>0</v>
      </c>
      <c r="AN77">
        <f>AM77*AO77</f>
        <v>0</v>
      </c>
      <c r="AO77">
        <f>($B$11*$D$9+$C$11*$D$9+$F$11*((BW77+BO77)/MAX(BW77+BO77+BX77, 0.1)*$I$9+BX77/MAX(BW77+BO77+BX77, 0.1)*$J$9))/($B$11+$C$11+$F$11)</f>
        <v>0</v>
      </c>
      <c r="AP77">
        <f>($B$11*$K$9+$C$11*$K$9+$F$11*((BW77+BO77)/MAX(BW77+BO77+BX77, 0.1)*$P$9+BX77/MAX(BW77+BO77+BX77, 0.1)*$Q$9))/($B$11+$C$11+$F$11)</f>
        <v>0</v>
      </c>
      <c r="AQ77">
        <v>6</v>
      </c>
      <c r="AR77">
        <v>0.5</v>
      </c>
      <c r="AS77" t="s">
        <v>250</v>
      </c>
      <c r="AT77">
        <v>1559929717.66129</v>
      </c>
      <c r="AU77">
        <v>154.105258064516</v>
      </c>
      <c r="AV77">
        <v>169.865096774194</v>
      </c>
      <c r="AW77">
        <v>13.8891774193548</v>
      </c>
      <c r="AX77">
        <v>12.9547580645161</v>
      </c>
      <c r="AY77">
        <v>500.016483870968</v>
      </c>
      <c r="AZ77">
        <v>100.700677419355</v>
      </c>
      <c r="BA77">
        <v>0.199968129032258</v>
      </c>
      <c r="BB77">
        <v>20.0001838709677</v>
      </c>
      <c r="BC77">
        <v>20.3230903225806</v>
      </c>
      <c r="BD77">
        <v>999.9</v>
      </c>
      <c r="BE77">
        <v>0</v>
      </c>
      <c r="BF77">
        <v>0</v>
      </c>
      <c r="BG77">
        <v>9999.23161290323</v>
      </c>
      <c r="BH77">
        <v>0</v>
      </c>
      <c r="BI77">
        <v>194.73335483871</v>
      </c>
      <c r="BJ77">
        <v>1500.0035483871</v>
      </c>
      <c r="BK77">
        <v>0.97300435483871</v>
      </c>
      <c r="BL77">
        <v>0.0269954419354839</v>
      </c>
      <c r="BM77">
        <v>0</v>
      </c>
      <c r="BN77">
        <v>2.28797741935484</v>
      </c>
      <c r="BO77">
        <v>0</v>
      </c>
      <c r="BP77">
        <v>15561.2677419355</v>
      </c>
      <c r="BQ77">
        <v>13122.0387096774</v>
      </c>
      <c r="BR77">
        <v>37.937</v>
      </c>
      <c r="BS77">
        <v>40.1128064516129</v>
      </c>
      <c r="BT77">
        <v>39.375</v>
      </c>
      <c r="BU77">
        <v>38.125</v>
      </c>
      <c r="BV77">
        <v>37.562</v>
      </c>
      <c r="BW77">
        <v>1459.51322580645</v>
      </c>
      <c r="BX77">
        <v>40.4903225806452</v>
      </c>
      <c r="BY77">
        <v>0</v>
      </c>
      <c r="BZ77">
        <v>1559929752.5</v>
      </c>
      <c r="CA77">
        <v>2.29320384615385</v>
      </c>
      <c r="CB77">
        <v>0.918793160879399</v>
      </c>
      <c r="CC77">
        <v>-114.919657710144</v>
      </c>
      <c r="CD77">
        <v>15560.8076923077</v>
      </c>
      <c r="CE77">
        <v>15</v>
      </c>
      <c r="CF77">
        <v>1559929575.5</v>
      </c>
      <c r="CG77" t="s">
        <v>251</v>
      </c>
      <c r="CH77">
        <v>12</v>
      </c>
      <c r="CI77">
        <v>2.609</v>
      </c>
      <c r="CJ77">
        <v>0.036</v>
      </c>
      <c r="CK77">
        <v>400</v>
      </c>
      <c r="CL77">
        <v>13</v>
      </c>
      <c r="CM77">
        <v>0.15</v>
      </c>
      <c r="CN77">
        <v>0.08</v>
      </c>
      <c r="CO77">
        <v>-15.7195634146341</v>
      </c>
      <c r="CP77">
        <v>-3.21607735191654</v>
      </c>
      <c r="CQ77">
        <v>0.320084212056534</v>
      </c>
      <c r="CR77">
        <v>0</v>
      </c>
      <c r="CS77">
        <v>2.29328235294118</v>
      </c>
      <c r="CT77">
        <v>0.826943692753857</v>
      </c>
      <c r="CU77">
        <v>0.18882592274459</v>
      </c>
      <c r="CV77">
        <v>1</v>
      </c>
      <c r="CW77">
        <v>0.934631682926829</v>
      </c>
      <c r="CX77">
        <v>-0.0201278675958197</v>
      </c>
      <c r="CY77">
        <v>0.00202902152844154</v>
      </c>
      <c r="CZ77">
        <v>1</v>
      </c>
      <c r="DA77">
        <v>2</v>
      </c>
      <c r="DB77">
        <v>3</v>
      </c>
      <c r="DC77" t="s">
        <v>252</v>
      </c>
      <c r="DD77">
        <v>1.85562</v>
      </c>
      <c r="DE77">
        <v>1.85364</v>
      </c>
      <c r="DF77">
        <v>1.8547</v>
      </c>
      <c r="DG77">
        <v>1.85913</v>
      </c>
      <c r="DH77">
        <v>1.85349</v>
      </c>
      <c r="DI77">
        <v>1.85785</v>
      </c>
      <c r="DJ77">
        <v>1.85501</v>
      </c>
      <c r="DK77">
        <v>1.85367</v>
      </c>
      <c r="DL77" t="s">
        <v>253</v>
      </c>
      <c r="DM77" t="s">
        <v>19</v>
      </c>
      <c r="DN77" t="s">
        <v>19</v>
      </c>
      <c r="DO77" t="s">
        <v>19</v>
      </c>
      <c r="DP77" t="s">
        <v>254</v>
      </c>
      <c r="DQ77" t="s">
        <v>255</v>
      </c>
      <c r="DR77" t="s">
        <v>256</v>
      </c>
      <c r="DS77" t="s">
        <v>256</v>
      </c>
      <c r="DT77" t="s">
        <v>256</v>
      </c>
      <c r="DU77" t="s">
        <v>256</v>
      </c>
      <c r="DV77">
        <v>0</v>
      </c>
      <c r="DW77">
        <v>100</v>
      </c>
      <c r="DX77">
        <v>100</v>
      </c>
      <c r="DY77">
        <v>2.609</v>
      </c>
      <c r="DZ77">
        <v>0.036</v>
      </c>
      <c r="EA77">
        <v>2</v>
      </c>
      <c r="EB77">
        <v>503.823</v>
      </c>
      <c r="EC77">
        <v>545.872</v>
      </c>
      <c r="ED77">
        <v>16.8798</v>
      </c>
      <c r="EE77">
        <v>19.0516</v>
      </c>
      <c r="EF77">
        <v>30</v>
      </c>
      <c r="EG77">
        <v>18.8953</v>
      </c>
      <c r="EH77">
        <v>18.8612</v>
      </c>
      <c r="EI77">
        <v>11.3619</v>
      </c>
      <c r="EJ77">
        <v>30.3209</v>
      </c>
      <c r="EK77">
        <v>61.4456</v>
      </c>
      <c r="EL77">
        <v>16.8765</v>
      </c>
      <c r="EM77">
        <v>199.17</v>
      </c>
      <c r="EN77">
        <v>12.9433</v>
      </c>
      <c r="EO77">
        <v>102.303</v>
      </c>
      <c r="EP77">
        <v>102.732</v>
      </c>
    </row>
    <row r="78" spans="1:146">
      <c r="A78">
        <v>62</v>
      </c>
      <c r="B78">
        <v>1559929730</v>
      </c>
      <c r="C78">
        <v>122</v>
      </c>
      <c r="D78" t="s">
        <v>379</v>
      </c>
      <c r="E78" t="s">
        <v>380</v>
      </c>
      <c r="H78">
        <v>1559929719.66129</v>
      </c>
      <c r="I78">
        <f>AY78*AJ78*(AW78-AX78)/(100*AQ78*(1000-AJ78*AW78))</f>
        <v>0</v>
      </c>
      <c r="J78">
        <f>AY78*AJ78*(AV78-AU78*(1000-AJ78*AX78)/(1000-AJ78*AW78))/(100*AQ78)</f>
        <v>0</v>
      </c>
      <c r="K78">
        <f>AU78 - IF(AJ78&gt;1, J78*AQ78*100.0/(AL78*BG78), 0)</f>
        <v>0</v>
      </c>
      <c r="L78">
        <f>((R78-I78/2)*K78-J78)/(R78+I78/2)</f>
        <v>0</v>
      </c>
      <c r="M78">
        <f>L78*(AZ78+BA78)/1000.0</f>
        <v>0</v>
      </c>
      <c r="N78">
        <f>(AU78 - IF(AJ78&gt;1, J78*AQ78*100.0/(AL78*BG78), 0))*(AZ78+BA78)/1000.0</f>
        <v>0</v>
      </c>
      <c r="O78">
        <f>2.0/((1/Q78-1/P78)+SIGN(Q78)*SQRT((1/Q78-1/P78)*(1/Q78-1/P78) + 4*AR78/((AR78+1)*(AR78+1))*(2*1/Q78*1/P78-1/P78*1/P78)))</f>
        <v>0</v>
      </c>
      <c r="P78">
        <f>AG78+AF78*AQ78+AE78*AQ78*AQ78</f>
        <v>0</v>
      </c>
      <c r="Q78">
        <f>I78*(1000-(1000*0.61365*exp(17.502*U78/(240.97+U78))/(AZ78+BA78)+AW78)/2)/(1000*0.61365*exp(17.502*U78/(240.97+U78))/(AZ78+BA78)-AW78)</f>
        <v>0</v>
      </c>
      <c r="R78">
        <f>1/((AR78+1)/(O78/1.6)+1/(P78/1.37)) + AR78/((AR78+1)/(O78/1.6) + AR78/(P78/1.37))</f>
        <v>0</v>
      </c>
      <c r="S78">
        <f>(AN78*AP78)</f>
        <v>0</v>
      </c>
      <c r="T78">
        <f>(BB78+(S78+2*0.95*5.67E-8*(((BB78+$B$7)+273)^4-(BB78+273)^4)-44100*I78)/(1.84*29.3*P78+8*0.95*5.67E-8*(BB78+273)^3))</f>
        <v>0</v>
      </c>
      <c r="U78">
        <f>($C$7*BC78+$D$7*BD78+$E$7*T78)</f>
        <v>0</v>
      </c>
      <c r="V78">
        <f>0.61365*exp(17.502*U78/(240.97+U78))</f>
        <v>0</v>
      </c>
      <c r="W78">
        <f>(X78/Y78*100)</f>
        <v>0</v>
      </c>
      <c r="X78">
        <f>AW78*(AZ78+BA78)/1000</f>
        <v>0</v>
      </c>
      <c r="Y78">
        <f>0.61365*exp(17.502*BB78/(240.97+BB78))</f>
        <v>0</v>
      </c>
      <c r="Z78">
        <f>(V78-AW78*(AZ78+BA78)/1000)</f>
        <v>0</v>
      </c>
      <c r="AA78">
        <f>(-I78*44100)</f>
        <v>0</v>
      </c>
      <c r="AB78">
        <f>2*29.3*P78*0.92*(BB78-U78)</f>
        <v>0</v>
      </c>
      <c r="AC78">
        <f>2*0.95*5.67E-8*(((BB78+$B$7)+273)^4-(U78+273)^4)</f>
        <v>0</v>
      </c>
      <c r="AD78">
        <f>S78+AC78+AA78+AB78</f>
        <v>0</v>
      </c>
      <c r="AE78">
        <v>-0.041748561057807</v>
      </c>
      <c r="AF78">
        <v>0.0468664171622102</v>
      </c>
      <c r="AG78">
        <v>3.49264132187694</v>
      </c>
      <c r="AH78">
        <v>0</v>
      </c>
      <c r="AI78">
        <v>0</v>
      </c>
      <c r="AJ78">
        <f>IF(AH78*$H$13&gt;=AL78,1.0,(AL78/(AL78-AH78*$H$13)))</f>
        <v>0</v>
      </c>
      <c r="AK78">
        <f>(AJ78-1)*100</f>
        <v>0</v>
      </c>
      <c r="AL78">
        <f>MAX(0,($B$13+$C$13*BG78)/(1+$D$13*BG78)*AZ78/(BB78+273)*$E$13)</f>
        <v>0</v>
      </c>
      <c r="AM78">
        <f>$B$11*BH78+$C$11*BI78+$F$11*BJ78</f>
        <v>0</v>
      </c>
      <c r="AN78">
        <f>AM78*AO78</f>
        <v>0</v>
      </c>
      <c r="AO78">
        <f>($B$11*$D$9+$C$11*$D$9+$F$11*((BW78+BO78)/MAX(BW78+BO78+BX78, 0.1)*$I$9+BX78/MAX(BW78+BO78+BX78, 0.1)*$J$9))/($B$11+$C$11+$F$11)</f>
        <v>0</v>
      </c>
      <c r="AP78">
        <f>($B$11*$K$9+$C$11*$K$9+$F$11*((BW78+BO78)/MAX(BW78+BO78+BX78, 0.1)*$P$9+BX78/MAX(BW78+BO78+BX78, 0.1)*$Q$9))/($B$11+$C$11+$F$11)</f>
        <v>0</v>
      </c>
      <c r="AQ78">
        <v>6</v>
      </c>
      <c r="AR78">
        <v>0.5</v>
      </c>
      <c r="AS78" t="s">
        <v>250</v>
      </c>
      <c r="AT78">
        <v>1559929719.66129</v>
      </c>
      <c r="AU78">
        <v>157.341741935484</v>
      </c>
      <c r="AV78">
        <v>173.212838709677</v>
      </c>
      <c r="AW78">
        <v>13.8884258064516</v>
      </c>
      <c r="AX78">
        <v>12.9548741935484</v>
      </c>
      <c r="AY78">
        <v>500.018032258064</v>
      </c>
      <c r="AZ78">
        <v>100.700806451613</v>
      </c>
      <c r="BA78">
        <v>0.199981870967742</v>
      </c>
      <c r="BB78">
        <v>19.9998741935484</v>
      </c>
      <c r="BC78">
        <v>20.3220677419355</v>
      </c>
      <c r="BD78">
        <v>999.9</v>
      </c>
      <c r="BE78">
        <v>0</v>
      </c>
      <c r="BF78">
        <v>0</v>
      </c>
      <c r="BG78">
        <v>9997.80322580645</v>
      </c>
      <c r="BH78">
        <v>0</v>
      </c>
      <c r="BI78">
        <v>187.121774193548</v>
      </c>
      <c r="BJ78">
        <v>1500.02096774194</v>
      </c>
      <c r="BK78">
        <v>0.973004612903226</v>
      </c>
      <c r="BL78">
        <v>0.0269951451612903</v>
      </c>
      <c r="BM78">
        <v>0</v>
      </c>
      <c r="BN78">
        <v>2.31217096774194</v>
      </c>
      <c r="BO78">
        <v>0</v>
      </c>
      <c r="BP78">
        <v>15560.8032258065</v>
      </c>
      <c r="BQ78">
        <v>13122.2</v>
      </c>
      <c r="BR78">
        <v>37.937</v>
      </c>
      <c r="BS78">
        <v>40.1067096774193</v>
      </c>
      <c r="BT78">
        <v>39.375</v>
      </c>
      <c r="BU78">
        <v>38.125</v>
      </c>
      <c r="BV78">
        <v>37.562</v>
      </c>
      <c r="BW78">
        <v>1459.53064516129</v>
      </c>
      <c r="BX78">
        <v>40.4903225806452</v>
      </c>
      <c r="BY78">
        <v>0</v>
      </c>
      <c r="BZ78">
        <v>1559929754.3</v>
      </c>
      <c r="CA78">
        <v>2.32618076923077</v>
      </c>
      <c r="CB78">
        <v>0.69796581118342</v>
      </c>
      <c r="CC78">
        <v>-36.9230768330116</v>
      </c>
      <c r="CD78">
        <v>15556.5076923077</v>
      </c>
      <c r="CE78">
        <v>15</v>
      </c>
      <c r="CF78">
        <v>1559929575.5</v>
      </c>
      <c r="CG78" t="s">
        <v>251</v>
      </c>
      <c r="CH78">
        <v>12</v>
      </c>
      <c r="CI78">
        <v>2.609</v>
      </c>
      <c r="CJ78">
        <v>0.036</v>
      </c>
      <c r="CK78">
        <v>400</v>
      </c>
      <c r="CL78">
        <v>13</v>
      </c>
      <c r="CM78">
        <v>0.15</v>
      </c>
      <c r="CN78">
        <v>0.08</v>
      </c>
      <c r="CO78">
        <v>-15.836812195122</v>
      </c>
      <c r="CP78">
        <v>-3.13589059233479</v>
      </c>
      <c r="CQ78">
        <v>0.311630693089864</v>
      </c>
      <c r="CR78">
        <v>0</v>
      </c>
      <c r="CS78">
        <v>2.30315294117647</v>
      </c>
      <c r="CT78">
        <v>0.27591826718416</v>
      </c>
      <c r="CU78">
        <v>0.190970404598529</v>
      </c>
      <c r="CV78">
        <v>1</v>
      </c>
      <c r="CW78">
        <v>0.933830414634146</v>
      </c>
      <c r="CX78">
        <v>-0.0219240418118495</v>
      </c>
      <c r="CY78">
        <v>0.00222474496182185</v>
      </c>
      <c r="CZ78">
        <v>1</v>
      </c>
      <c r="DA78">
        <v>2</v>
      </c>
      <c r="DB78">
        <v>3</v>
      </c>
      <c r="DC78" t="s">
        <v>252</v>
      </c>
      <c r="DD78">
        <v>1.85562</v>
      </c>
      <c r="DE78">
        <v>1.85364</v>
      </c>
      <c r="DF78">
        <v>1.85471</v>
      </c>
      <c r="DG78">
        <v>1.85912</v>
      </c>
      <c r="DH78">
        <v>1.85348</v>
      </c>
      <c r="DI78">
        <v>1.85785</v>
      </c>
      <c r="DJ78">
        <v>1.85501</v>
      </c>
      <c r="DK78">
        <v>1.85369</v>
      </c>
      <c r="DL78" t="s">
        <v>253</v>
      </c>
      <c r="DM78" t="s">
        <v>19</v>
      </c>
      <c r="DN78" t="s">
        <v>19</v>
      </c>
      <c r="DO78" t="s">
        <v>19</v>
      </c>
      <c r="DP78" t="s">
        <v>254</v>
      </c>
      <c r="DQ78" t="s">
        <v>255</v>
      </c>
      <c r="DR78" t="s">
        <v>256</v>
      </c>
      <c r="DS78" t="s">
        <v>256</v>
      </c>
      <c r="DT78" t="s">
        <v>256</v>
      </c>
      <c r="DU78" t="s">
        <v>256</v>
      </c>
      <c r="DV78">
        <v>0</v>
      </c>
      <c r="DW78">
        <v>100</v>
      </c>
      <c r="DX78">
        <v>100</v>
      </c>
      <c r="DY78">
        <v>2.609</v>
      </c>
      <c r="DZ78">
        <v>0.036</v>
      </c>
      <c r="EA78">
        <v>2</v>
      </c>
      <c r="EB78">
        <v>503.83</v>
      </c>
      <c r="EC78">
        <v>545.74</v>
      </c>
      <c r="ED78">
        <v>16.8776</v>
      </c>
      <c r="EE78">
        <v>19.0516</v>
      </c>
      <c r="EF78">
        <v>30.0001</v>
      </c>
      <c r="EG78">
        <v>18.896</v>
      </c>
      <c r="EH78">
        <v>18.8618</v>
      </c>
      <c r="EI78">
        <v>11.5112</v>
      </c>
      <c r="EJ78">
        <v>30.3209</v>
      </c>
      <c r="EK78">
        <v>61.4456</v>
      </c>
      <c r="EL78">
        <v>16.8802</v>
      </c>
      <c r="EM78">
        <v>204.17</v>
      </c>
      <c r="EN78">
        <v>12.9433</v>
      </c>
      <c r="EO78">
        <v>102.302</v>
      </c>
      <c r="EP78">
        <v>102.731</v>
      </c>
    </row>
    <row r="79" spans="1:146">
      <c r="A79">
        <v>63</v>
      </c>
      <c r="B79">
        <v>1559929732</v>
      </c>
      <c r="C79">
        <v>124</v>
      </c>
      <c r="D79" t="s">
        <v>381</v>
      </c>
      <c r="E79" t="s">
        <v>382</v>
      </c>
      <c r="H79">
        <v>1559929721.66129</v>
      </c>
      <c r="I79">
        <f>AY79*AJ79*(AW79-AX79)/(100*AQ79*(1000-AJ79*AW79))</f>
        <v>0</v>
      </c>
      <c r="J79">
        <f>AY79*AJ79*(AV79-AU79*(1000-AJ79*AX79)/(1000-AJ79*AW79))/(100*AQ79)</f>
        <v>0</v>
      </c>
      <c r="K79">
        <f>AU79 - IF(AJ79&gt;1, J79*AQ79*100.0/(AL79*BG79), 0)</f>
        <v>0</v>
      </c>
      <c r="L79">
        <f>((R79-I79/2)*K79-J79)/(R79+I79/2)</f>
        <v>0</v>
      </c>
      <c r="M79">
        <f>L79*(AZ79+BA79)/1000.0</f>
        <v>0</v>
      </c>
      <c r="N79">
        <f>(AU79 - IF(AJ79&gt;1, J79*AQ79*100.0/(AL79*BG79), 0))*(AZ79+BA79)/1000.0</f>
        <v>0</v>
      </c>
      <c r="O79">
        <f>2.0/((1/Q79-1/P79)+SIGN(Q79)*SQRT((1/Q79-1/P79)*(1/Q79-1/P79) + 4*AR79/((AR79+1)*(AR79+1))*(2*1/Q79*1/P79-1/P79*1/P79)))</f>
        <v>0</v>
      </c>
      <c r="P79">
        <f>AG79+AF79*AQ79+AE79*AQ79*AQ79</f>
        <v>0</v>
      </c>
      <c r="Q79">
        <f>I79*(1000-(1000*0.61365*exp(17.502*U79/(240.97+U79))/(AZ79+BA79)+AW79)/2)/(1000*0.61365*exp(17.502*U79/(240.97+U79))/(AZ79+BA79)-AW79)</f>
        <v>0</v>
      </c>
      <c r="R79">
        <f>1/((AR79+1)/(O79/1.6)+1/(P79/1.37)) + AR79/((AR79+1)/(O79/1.6) + AR79/(P79/1.37))</f>
        <v>0</v>
      </c>
      <c r="S79">
        <f>(AN79*AP79)</f>
        <v>0</v>
      </c>
      <c r="T79">
        <f>(BB79+(S79+2*0.95*5.67E-8*(((BB79+$B$7)+273)^4-(BB79+273)^4)-44100*I79)/(1.84*29.3*P79+8*0.95*5.67E-8*(BB79+273)^3))</f>
        <v>0</v>
      </c>
      <c r="U79">
        <f>($C$7*BC79+$D$7*BD79+$E$7*T79)</f>
        <v>0</v>
      </c>
      <c r="V79">
        <f>0.61365*exp(17.502*U79/(240.97+U79))</f>
        <v>0</v>
      </c>
      <c r="W79">
        <f>(X79/Y79*100)</f>
        <v>0</v>
      </c>
      <c r="X79">
        <f>AW79*(AZ79+BA79)/1000</f>
        <v>0</v>
      </c>
      <c r="Y79">
        <f>0.61365*exp(17.502*BB79/(240.97+BB79))</f>
        <v>0</v>
      </c>
      <c r="Z79">
        <f>(V79-AW79*(AZ79+BA79)/1000)</f>
        <v>0</v>
      </c>
      <c r="AA79">
        <f>(-I79*44100)</f>
        <v>0</v>
      </c>
      <c r="AB79">
        <f>2*29.3*P79*0.92*(BB79-U79)</f>
        <v>0</v>
      </c>
      <c r="AC79">
        <f>2*0.95*5.67E-8*(((BB79+$B$7)+273)^4-(U79+273)^4)</f>
        <v>0</v>
      </c>
      <c r="AD79">
        <f>S79+AC79+AA79+AB79</f>
        <v>0</v>
      </c>
      <c r="AE79">
        <v>-0.0417577610421009</v>
      </c>
      <c r="AF79">
        <v>0.0468767449505429</v>
      </c>
      <c r="AG79">
        <v>3.49324938435245</v>
      </c>
      <c r="AH79">
        <v>0</v>
      </c>
      <c r="AI79">
        <v>0</v>
      </c>
      <c r="AJ79">
        <f>IF(AH79*$H$13&gt;=AL79,1.0,(AL79/(AL79-AH79*$H$13)))</f>
        <v>0</v>
      </c>
      <c r="AK79">
        <f>(AJ79-1)*100</f>
        <v>0</v>
      </c>
      <c r="AL79">
        <f>MAX(0,($B$13+$C$13*BG79)/(1+$D$13*BG79)*AZ79/(BB79+273)*$E$13)</f>
        <v>0</v>
      </c>
      <c r="AM79">
        <f>$B$11*BH79+$C$11*BI79+$F$11*BJ79</f>
        <v>0</v>
      </c>
      <c r="AN79">
        <f>AM79*AO79</f>
        <v>0</v>
      </c>
      <c r="AO79">
        <f>($B$11*$D$9+$C$11*$D$9+$F$11*((BW79+BO79)/MAX(BW79+BO79+BX79, 0.1)*$I$9+BX79/MAX(BW79+BO79+BX79, 0.1)*$J$9))/($B$11+$C$11+$F$11)</f>
        <v>0</v>
      </c>
      <c r="AP79">
        <f>($B$11*$K$9+$C$11*$K$9+$F$11*((BW79+BO79)/MAX(BW79+BO79+BX79, 0.1)*$P$9+BX79/MAX(BW79+BO79+BX79, 0.1)*$Q$9))/($B$11+$C$11+$F$11)</f>
        <v>0</v>
      </c>
      <c r="AQ79">
        <v>6</v>
      </c>
      <c r="AR79">
        <v>0.5</v>
      </c>
      <c r="AS79" t="s">
        <v>250</v>
      </c>
      <c r="AT79">
        <v>1559929721.66129</v>
      </c>
      <c r="AU79">
        <v>160.581741935484</v>
      </c>
      <c r="AV79">
        <v>176.557032258065</v>
      </c>
      <c r="AW79">
        <v>13.8877258064516</v>
      </c>
      <c r="AX79">
        <v>12.9550290322581</v>
      </c>
      <c r="AY79">
        <v>500.012387096774</v>
      </c>
      <c r="AZ79">
        <v>100.700870967742</v>
      </c>
      <c r="BA79">
        <v>0.199968193548387</v>
      </c>
      <c r="BB79">
        <v>19.9997580645161</v>
      </c>
      <c r="BC79">
        <v>20.3210193548387</v>
      </c>
      <c r="BD79">
        <v>999.9</v>
      </c>
      <c r="BE79">
        <v>0</v>
      </c>
      <c r="BF79">
        <v>0</v>
      </c>
      <c r="BG79">
        <v>10000</v>
      </c>
      <c r="BH79">
        <v>0</v>
      </c>
      <c r="BI79">
        <v>179.510516129032</v>
      </c>
      <c r="BJ79">
        <v>1500.01580645161</v>
      </c>
      <c r="BK79">
        <v>0.973004483870968</v>
      </c>
      <c r="BL79">
        <v>0.0269952935483871</v>
      </c>
      <c r="BM79">
        <v>0</v>
      </c>
      <c r="BN79">
        <v>2.30511290322581</v>
      </c>
      <c r="BO79">
        <v>0</v>
      </c>
      <c r="BP79">
        <v>15561.0225806452</v>
      </c>
      <c r="BQ79">
        <v>13122.1612903226</v>
      </c>
      <c r="BR79">
        <v>37.937</v>
      </c>
      <c r="BS79">
        <v>40.1006129032258</v>
      </c>
      <c r="BT79">
        <v>39.375</v>
      </c>
      <c r="BU79">
        <v>38.125</v>
      </c>
      <c r="BV79">
        <v>37.562</v>
      </c>
      <c r="BW79">
        <v>1459.52548387097</v>
      </c>
      <c r="BX79">
        <v>40.4903225806452</v>
      </c>
      <c r="BY79">
        <v>0</v>
      </c>
      <c r="BZ79">
        <v>1559929756.7</v>
      </c>
      <c r="CA79">
        <v>2.32705769230769</v>
      </c>
      <c r="CB79">
        <v>0.135743585029357</v>
      </c>
      <c r="CC79">
        <v>64.0615385879106</v>
      </c>
      <c r="CD79">
        <v>15555.7615384615</v>
      </c>
      <c r="CE79">
        <v>15</v>
      </c>
      <c r="CF79">
        <v>1559929575.5</v>
      </c>
      <c r="CG79" t="s">
        <v>251</v>
      </c>
      <c r="CH79">
        <v>12</v>
      </c>
      <c r="CI79">
        <v>2.609</v>
      </c>
      <c r="CJ79">
        <v>0.036</v>
      </c>
      <c r="CK79">
        <v>400</v>
      </c>
      <c r="CL79">
        <v>13</v>
      </c>
      <c r="CM79">
        <v>0.15</v>
      </c>
      <c r="CN79">
        <v>0.08</v>
      </c>
      <c r="CO79">
        <v>-15.9417317073171</v>
      </c>
      <c r="CP79">
        <v>-3.11920139372812</v>
      </c>
      <c r="CQ79">
        <v>0.309939174551194</v>
      </c>
      <c r="CR79">
        <v>0</v>
      </c>
      <c r="CS79">
        <v>2.30953235294118</v>
      </c>
      <c r="CT79">
        <v>0.565985292743696</v>
      </c>
      <c r="CU79">
        <v>0.187742938647798</v>
      </c>
      <c r="CV79">
        <v>1</v>
      </c>
      <c r="CW79">
        <v>0.932959243902439</v>
      </c>
      <c r="CX79">
        <v>-0.0227894843205563</v>
      </c>
      <c r="CY79">
        <v>0.0023235159415755</v>
      </c>
      <c r="CZ79">
        <v>1</v>
      </c>
      <c r="DA79">
        <v>2</v>
      </c>
      <c r="DB79">
        <v>3</v>
      </c>
      <c r="DC79" t="s">
        <v>252</v>
      </c>
      <c r="DD79">
        <v>1.85562</v>
      </c>
      <c r="DE79">
        <v>1.85364</v>
      </c>
      <c r="DF79">
        <v>1.85471</v>
      </c>
      <c r="DG79">
        <v>1.85912</v>
      </c>
      <c r="DH79">
        <v>1.85348</v>
      </c>
      <c r="DI79">
        <v>1.85786</v>
      </c>
      <c r="DJ79">
        <v>1.85501</v>
      </c>
      <c r="DK79">
        <v>1.85369</v>
      </c>
      <c r="DL79" t="s">
        <v>253</v>
      </c>
      <c r="DM79" t="s">
        <v>19</v>
      </c>
      <c r="DN79" t="s">
        <v>19</v>
      </c>
      <c r="DO79" t="s">
        <v>19</v>
      </c>
      <c r="DP79" t="s">
        <v>254</v>
      </c>
      <c r="DQ79" t="s">
        <v>255</v>
      </c>
      <c r="DR79" t="s">
        <v>256</v>
      </c>
      <c r="DS79" t="s">
        <v>256</v>
      </c>
      <c r="DT79" t="s">
        <v>256</v>
      </c>
      <c r="DU79" t="s">
        <v>256</v>
      </c>
      <c r="DV79">
        <v>0</v>
      </c>
      <c r="DW79">
        <v>100</v>
      </c>
      <c r="DX79">
        <v>100</v>
      </c>
      <c r="DY79">
        <v>2.609</v>
      </c>
      <c r="DZ79">
        <v>0.036</v>
      </c>
      <c r="EA79">
        <v>2</v>
      </c>
      <c r="EB79">
        <v>503.913</v>
      </c>
      <c r="EC79">
        <v>545.55</v>
      </c>
      <c r="ED79">
        <v>16.8773</v>
      </c>
      <c r="EE79">
        <v>19.0514</v>
      </c>
      <c r="EF79">
        <v>30.0002</v>
      </c>
      <c r="EG79">
        <v>18.8968</v>
      </c>
      <c r="EH79">
        <v>18.862</v>
      </c>
      <c r="EI79">
        <v>11.6285</v>
      </c>
      <c r="EJ79">
        <v>30.3209</v>
      </c>
      <c r="EK79">
        <v>61.4456</v>
      </c>
      <c r="EL79">
        <v>16.8802</v>
      </c>
      <c r="EM79">
        <v>204.17</v>
      </c>
      <c r="EN79">
        <v>12.9433</v>
      </c>
      <c r="EO79">
        <v>102.302</v>
      </c>
      <c r="EP79">
        <v>102.731</v>
      </c>
    </row>
    <row r="80" spans="1:146">
      <c r="A80">
        <v>64</v>
      </c>
      <c r="B80">
        <v>1559929734</v>
      </c>
      <c r="C80">
        <v>126</v>
      </c>
      <c r="D80" t="s">
        <v>383</v>
      </c>
      <c r="E80" t="s">
        <v>384</v>
      </c>
      <c r="H80">
        <v>1559929723.66129</v>
      </c>
      <c r="I80">
        <f>AY80*AJ80*(AW80-AX80)/(100*AQ80*(1000-AJ80*AW80))</f>
        <v>0</v>
      </c>
      <c r="J80">
        <f>AY80*AJ80*(AV80-AU80*(1000-AJ80*AX80)/(1000-AJ80*AW80))/(100*AQ80)</f>
        <v>0</v>
      </c>
      <c r="K80">
        <f>AU80 - IF(AJ80&gt;1, J80*AQ80*100.0/(AL80*BG80), 0)</f>
        <v>0</v>
      </c>
      <c r="L80">
        <f>((R80-I80/2)*K80-J80)/(R80+I80/2)</f>
        <v>0</v>
      </c>
      <c r="M80">
        <f>L80*(AZ80+BA80)/1000.0</f>
        <v>0</v>
      </c>
      <c r="N80">
        <f>(AU80 - IF(AJ80&gt;1, J80*AQ80*100.0/(AL80*BG80), 0))*(AZ80+BA80)/1000.0</f>
        <v>0</v>
      </c>
      <c r="O80">
        <f>2.0/((1/Q80-1/P80)+SIGN(Q80)*SQRT((1/Q80-1/P80)*(1/Q80-1/P80) + 4*AR80/((AR80+1)*(AR80+1))*(2*1/Q80*1/P80-1/P80*1/P80)))</f>
        <v>0</v>
      </c>
      <c r="P80">
        <f>AG80+AF80*AQ80+AE80*AQ80*AQ80</f>
        <v>0</v>
      </c>
      <c r="Q80">
        <f>I80*(1000-(1000*0.61365*exp(17.502*U80/(240.97+U80))/(AZ80+BA80)+AW80)/2)/(1000*0.61365*exp(17.502*U80/(240.97+U80))/(AZ80+BA80)-AW80)</f>
        <v>0</v>
      </c>
      <c r="R80">
        <f>1/((AR80+1)/(O80/1.6)+1/(P80/1.37)) + AR80/((AR80+1)/(O80/1.6) + AR80/(P80/1.37))</f>
        <v>0</v>
      </c>
      <c r="S80">
        <f>(AN80*AP80)</f>
        <v>0</v>
      </c>
      <c r="T80">
        <f>(BB80+(S80+2*0.95*5.67E-8*(((BB80+$B$7)+273)^4-(BB80+273)^4)-44100*I80)/(1.84*29.3*P80+8*0.95*5.67E-8*(BB80+273)^3))</f>
        <v>0</v>
      </c>
      <c r="U80">
        <f>($C$7*BC80+$D$7*BD80+$E$7*T80)</f>
        <v>0</v>
      </c>
      <c r="V80">
        <f>0.61365*exp(17.502*U80/(240.97+U80))</f>
        <v>0</v>
      </c>
      <c r="W80">
        <f>(X80/Y80*100)</f>
        <v>0</v>
      </c>
      <c r="X80">
        <f>AW80*(AZ80+BA80)/1000</f>
        <v>0</v>
      </c>
      <c r="Y80">
        <f>0.61365*exp(17.502*BB80/(240.97+BB80))</f>
        <v>0</v>
      </c>
      <c r="Z80">
        <f>(V80-AW80*(AZ80+BA80)/1000)</f>
        <v>0</v>
      </c>
      <c r="AA80">
        <f>(-I80*44100)</f>
        <v>0</v>
      </c>
      <c r="AB80">
        <f>2*29.3*P80*0.92*(BB80-U80)</f>
        <v>0</v>
      </c>
      <c r="AC80">
        <f>2*0.95*5.67E-8*(((BB80+$B$7)+273)^4-(U80+273)^4)</f>
        <v>0</v>
      </c>
      <c r="AD80">
        <f>S80+AC80+AA80+AB80</f>
        <v>0</v>
      </c>
      <c r="AE80">
        <v>-0.0417728984593692</v>
      </c>
      <c r="AF80">
        <v>0.0468937380275372</v>
      </c>
      <c r="AG80">
        <v>3.49424977255649</v>
      </c>
      <c r="AH80">
        <v>0</v>
      </c>
      <c r="AI80">
        <v>0</v>
      </c>
      <c r="AJ80">
        <f>IF(AH80*$H$13&gt;=AL80,1.0,(AL80/(AL80-AH80*$H$13)))</f>
        <v>0</v>
      </c>
      <c r="AK80">
        <f>(AJ80-1)*100</f>
        <v>0</v>
      </c>
      <c r="AL80">
        <f>MAX(0,($B$13+$C$13*BG80)/(1+$D$13*BG80)*AZ80/(BB80+273)*$E$13)</f>
        <v>0</v>
      </c>
      <c r="AM80">
        <f>$B$11*BH80+$C$11*BI80+$F$11*BJ80</f>
        <v>0</v>
      </c>
      <c r="AN80">
        <f>AM80*AO80</f>
        <v>0</v>
      </c>
      <c r="AO80">
        <f>($B$11*$D$9+$C$11*$D$9+$F$11*((BW80+BO80)/MAX(BW80+BO80+BX80, 0.1)*$I$9+BX80/MAX(BW80+BO80+BX80, 0.1)*$J$9))/($B$11+$C$11+$F$11)</f>
        <v>0</v>
      </c>
      <c r="AP80">
        <f>($B$11*$K$9+$C$11*$K$9+$F$11*((BW80+BO80)/MAX(BW80+BO80+BX80, 0.1)*$P$9+BX80/MAX(BW80+BO80+BX80, 0.1)*$Q$9))/($B$11+$C$11+$F$11)</f>
        <v>0</v>
      </c>
      <c r="AQ80">
        <v>6</v>
      </c>
      <c r="AR80">
        <v>0.5</v>
      </c>
      <c r="AS80" t="s">
        <v>250</v>
      </c>
      <c r="AT80">
        <v>1559929723.66129</v>
      </c>
      <c r="AU80">
        <v>163.819483870968</v>
      </c>
      <c r="AV80">
        <v>179.897064516129</v>
      </c>
      <c r="AW80">
        <v>13.8869580645161</v>
      </c>
      <c r="AX80">
        <v>12.9551741935484</v>
      </c>
      <c r="AY80">
        <v>500.009129032258</v>
      </c>
      <c r="AZ80">
        <v>100.701032258065</v>
      </c>
      <c r="BA80">
        <v>0.199947774193548</v>
      </c>
      <c r="BB80">
        <v>19.9991774193548</v>
      </c>
      <c r="BC80">
        <v>20.3204935483871</v>
      </c>
      <c r="BD80">
        <v>999.9</v>
      </c>
      <c r="BE80">
        <v>0</v>
      </c>
      <c r="BF80">
        <v>0</v>
      </c>
      <c r="BG80">
        <v>10003.6090322581</v>
      </c>
      <c r="BH80">
        <v>0</v>
      </c>
      <c r="BI80">
        <v>172.197935483871</v>
      </c>
      <c r="BJ80">
        <v>1500.01161290323</v>
      </c>
      <c r="BK80">
        <v>0.97300435483871</v>
      </c>
      <c r="BL80">
        <v>0.0269954419354839</v>
      </c>
      <c r="BM80">
        <v>0</v>
      </c>
      <c r="BN80">
        <v>2.29541935483871</v>
      </c>
      <c r="BO80">
        <v>0</v>
      </c>
      <c r="BP80">
        <v>15561.1903225806</v>
      </c>
      <c r="BQ80">
        <v>13122.1193548387</v>
      </c>
      <c r="BR80">
        <v>37.937</v>
      </c>
      <c r="BS80">
        <v>40.0945161290322</v>
      </c>
      <c r="BT80">
        <v>39.375</v>
      </c>
      <c r="BU80">
        <v>38.125</v>
      </c>
      <c r="BV80">
        <v>37.562</v>
      </c>
      <c r="BW80">
        <v>1459.52129032258</v>
      </c>
      <c r="BX80">
        <v>40.4903225806452</v>
      </c>
      <c r="BY80">
        <v>0</v>
      </c>
      <c r="BZ80">
        <v>1559929758.5</v>
      </c>
      <c r="CA80">
        <v>2.34325769230769</v>
      </c>
      <c r="CB80">
        <v>-0.102444446214568</v>
      </c>
      <c r="CC80">
        <v>106.76923080245</v>
      </c>
      <c r="CD80">
        <v>15559.1307692308</v>
      </c>
      <c r="CE80">
        <v>15</v>
      </c>
      <c r="CF80">
        <v>1559929575.5</v>
      </c>
      <c r="CG80" t="s">
        <v>251</v>
      </c>
      <c r="CH80">
        <v>12</v>
      </c>
      <c r="CI80">
        <v>2.609</v>
      </c>
      <c r="CJ80">
        <v>0.036</v>
      </c>
      <c r="CK80">
        <v>400</v>
      </c>
      <c r="CL80">
        <v>13</v>
      </c>
      <c r="CM80">
        <v>0.15</v>
      </c>
      <c r="CN80">
        <v>0.08</v>
      </c>
      <c r="CO80">
        <v>-16.0411487804878</v>
      </c>
      <c r="CP80">
        <v>-3.06912334494792</v>
      </c>
      <c r="CQ80">
        <v>0.305153919676013</v>
      </c>
      <c r="CR80">
        <v>0</v>
      </c>
      <c r="CS80">
        <v>2.2919</v>
      </c>
      <c r="CT80">
        <v>0.338881775331133</v>
      </c>
      <c r="CU80">
        <v>0.193582098406669</v>
      </c>
      <c r="CV80">
        <v>1</v>
      </c>
      <c r="CW80">
        <v>0.932092682926829</v>
      </c>
      <c r="CX80">
        <v>-0.026089588850175</v>
      </c>
      <c r="CY80">
        <v>0.00265892233294531</v>
      </c>
      <c r="CZ80">
        <v>1</v>
      </c>
      <c r="DA80">
        <v>2</v>
      </c>
      <c r="DB80">
        <v>3</v>
      </c>
      <c r="DC80" t="s">
        <v>252</v>
      </c>
      <c r="DD80">
        <v>1.85562</v>
      </c>
      <c r="DE80">
        <v>1.85364</v>
      </c>
      <c r="DF80">
        <v>1.85471</v>
      </c>
      <c r="DG80">
        <v>1.85913</v>
      </c>
      <c r="DH80">
        <v>1.85349</v>
      </c>
      <c r="DI80">
        <v>1.85788</v>
      </c>
      <c r="DJ80">
        <v>1.85501</v>
      </c>
      <c r="DK80">
        <v>1.85367</v>
      </c>
      <c r="DL80" t="s">
        <v>253</v>
      </c>
      <c r="DM80" t="s">
        <v>19</v>
      </c>
      <c r="DN80" t="s">
        <v>19</v>
      </c>
      <c r="DO80" t="s">
        <v>19</v>
      </c>
      <c r="DP80" t="s">
        <v>254</v>
      </c>
      <c r="DQ80" t="s">
        <v>255</v>
      </c>
      <c r="DR80" t="s">
        <v>256</v>
      </c>
      <c r="DS80" t="s">
        <v>256</v>
      </c>
      <c r="DT80" t="s">
        <v>256</v>
      </c>
      <c r="DU80" t="s">
        <v>256</v>
      </c>
      <c r="DV80">
        <v>0</v>
      </c>
      <c r="DW80">
        <v>100</v>
      </c>
      <c r="DX80">
        <v>100</v>
      </c>
      <c r="DY80">
        <v>2.609</v>
      </c>
      <c r="DZ80">
        <v>0.036</v>
      </c>
      <c r="EA80">
        <v>2</v>
      </c>
      <c r="EB80">
        <v>503.704</v>
      </c>
      <c r="EC80">
        <v>545.786</v>
      </c>
      <c r="ED80">
        <v>16.8785</v>
      </c>
      <c r="EE80">
        <v>19.0505</v>
      </c>
      <c r="EF80">
        <v>30.0001</v>
      </c>
      <c r="EG80">
        <v>18.897</v>
      </c>
      <c r="EH80">
        <v>18.8628</v>
      </c>
      <c r="EI80">
        <v>11.7854</v>
      </c>
      <c r="EJ80">
        <v>30.3209</v>
      </c>
      <c r="EK80">
        <v>61.4456</v>
      </c>
      <c r="EL80">
        <v>16.8859</v>
      </c>
      <c r="EM80">
        <v>209.17</v>
      </c>
      <c r="EN80">
        <v>12.9433</v>
      </c>
      <c r="EO80">
        <v>102.301</v>
      </c>
      <c r="EP80">
        <v>102.732</v>
      </c>
    </row>
    <row r="81" spans="1:146">
      <c r="A81">
        <v>65</v>
      </c>
      <c r="B81">
        <v>1559929736</v>
      </c>
      <c r="C81">
        <v>128</v>
      </c>
      <c r="D81" t="s">
        <v>385</v>
      </c>
      <c r="E81" t="s">
        <v>386</v>
      </c>
      <c r="H81">
        <v>1559929725.66129</v>
      </c>
      <c r="I81">
        <f>AY81*AJ81*(AW81-AX81)/(100*AQ81*(1000-AJ81*AW81))</f>
        <v>0</v>
      </c>
      <c r="J81">
        <f>AY81*AJ81*(AV81-AU81*(1000-AJ81*AX81)/(1000-AJ81*AW81))/(100*AQ81)</f>
        <v>0</v>
      </c>
      <c r="K81">
        <f>AU81 - IF(AJ81&gt;1, J81*AQ81*100.0/(AL81*BG81), 0)</f>
        <v>0</v>
      </c>
      <c r="L81">
        <f>((R81-I81/2)*K81-J81)/(R81+I81/2)</f>
        <v>0</v>
      </c>
      <c r="M81">
        <f>L81*(AZ81+BA81)/1000.0</f>
        <v>0</v>
      </c>
      <c r="N81">
        <f>(AU81 - IF(AJ81&gt;1, J81*AQ81*100.0/(AL81*BG81), 0))*(AZ81+BA81)/1000.0</f>
        <v>0</v>
      </c>
      <c r="O81">
        <f>2.0/((1/Q81-1/P81)+SIGN(Q81)*SQRT((1/Q81-1/P81)*(1/Q81-1/P81) + 4*AR81/((AR81+1)*(AR81+1))*(2*1/Q81*1/P81-1/P81*1/P81)))</f>
        <v>0</v>
      </c>
      <c r="P81">
        <f>AG81+AF81*AQ81+AE81*AQ81*AQ81</f>
        <v>0</v>
      </c>
      <c r="Q81">
        <f>I81*(1000-(1000*0.61365*exp(17.502*U81/(240.97+U81))/(AZ81+BA81)+AW81)/2)/(1000*0.61365*exp(17.502*U81/(240.97+U81))/(AZ81+BA81)-AW81)</f>
        <v>0</v>
      </c>
      <c r="R81">
        <f>1/((AR81+1)/(O81/1.6)+1/(P81/1.37)) + AR81/((AR81+1)/(O81/1.6) + AR81/(P81/1.37))</f>
        <v>0</v>
      </c>
      <c r="S81">
        <f>(AN81*AP81)</f>
        <v>0</v>
      </c>
      <c r="T81">
        <f>(BB81+(S81+2*0.95*5.67E-8*(((BB81+$B$7)+273)^4-(BB81+273)^4)-44100*I81)/(1.84*29.3*P81+8*0.95*5.67E-8*(BB81+273)^3))</f>
        <v>0</v>
      </c>
      <c r="U81">
        <f>($C$7*BC81+$D$7*BD81+$E$7*T81)</f>
        <v>0</v>
      </c>
      <c r="V81">
        <f>0.61365*exp(17.502*U81/(240.97+U81))</f>
        <v>0</v>
      </c>
      <c r="W81">
        <f>(X81/Y81*100)</f>
        <v>0</v>
      </c>
      <c r="X81">
        <f>AW81*(AZ81+BA81)/1000</f>
        <v>0</v>
      </c>
      <c r="Y81">
        <f>0.61365*exp(17.502*BB81/(240.97+BB81))</f>
        <v>0</v>
      </c>
      <c r="Z81">
        <f>(V81-AW81*(AZ81+BA81)/1000)</f>
        <v>0</v>
      </c>
      <c r="AA81">
        <f>(-I81*44100)</f>
        <v>0</v>
      </c>
      <c r="AB81">
        <f>2*29.3*P81*0.92*(BB81-U81)</f>
        <v>0</v>
      </c>
      <c r="AC81">
        <f>2*0.95*5.67E-8*(((BB81+$B$7)+273)^4-(U81+273)^4)</f>
        <v>0</v>
      </c>
      <c r="AD81">
        <f>S81+AC81+AA81+AB81</f>
        <v>0</v>
      </c>
      <c r="AE81">
        <v>-0.0417615718252995</v>
      </c>
      <c r="AF81">
        <v>0.0468810228885263</v>
      </c>
      <c r="AG81">
        <v>3.4935012399785</v>
      </c>
      <c r="AH81">
        <v>0</v>
      </c>
      <c r="AI81">
        <v>0</v>
      </c>
      <c r="AJ81">
        <f>IF(AH81*$H$13&gt;=AL81,1.0,(AL81/(AL81-AH81*$H$13)))</f>
        <v>0</v>
      </c>
      <c r="AK81">
        <f>(AJ81-1)*100</f>
        <v>0</v>
      </c>
      <c r="AL81">
        <f>MAX(0,($B$13+$C$13*BG81)/(1+$D$13*BG81)*AZ81/(BB81+273)*$E$13)</f>
        <v>0</v>
      </c>
      <c r="AM81">
        <f>$B$11*BH81+$C$11*BI81+$F$11*BJ81</f>
        <v>0</v>
      </c>
      <c r="AN81">
        <f>AM81*AO81</f>
        <v>0</v>
      </c>
      <c r="AO81">
        <f>($B$11*$D$9+$C$11*$D$9+$F$11*((BW81+BO81)/MAX(BW81+BO81+BX81, 0.1)*$I$9+BX81/MAX(BW81+BO81+BX81, 0.1)*$J$9))/($B$11+$C$11+$F$11)</f>
        <v>0</v>
      </c>
      <c r="AP81">
        <f>($B$11*$K$9+$C$11*$K$9+$F$11*((BW81+BO81)/MAX(BW81+BO81+BX81, 0.1)*$P$9+BX81/MAX(BW81+BO81+BX81, 0.1)*$Q$9))/($B$11+$C$11+$F$11)</f>
        <v>0</v>
      </c>
      <c r="AQ81">
        <v>6</v>
      </c>
      <c r="AR81">
        <v>0.5</v>
      </c>
      <c r="AS81" t="s">
        <v>250</v>
      </c>
      <c r="AT81">
        <v>1559929725.66129</v>
      </c>
      <c r="AU81">
        <v>167.055774193548</v>
      </c>
      <c r="AV81">
        <v>183.239903225806</v>
      </c>
      <c r="AW81">
        <v>13.8860806451613</v>
      </c>
      <c r="AX81">
        <v>12.9553677419355</v>
      </c>
      <c r="AY81">
        <v>500.014483870968</v>
      </c>
      <c r="AZ81">
        <v>100.701322580645</v>
      </c>
      <c r="BA81">
        <v>0.199992548387097</v>
      </c>
      <c r="BB81">
        <v>19.9976290322581</v>
      </c>
      <c r="BC81">
        <v>20.3196451612903</v>
      </c>
      <c r="BD81">
        <v>999.9</v>
      </c>
      <c r="BE81">
        <v>0</v>
      </c>
      <c r="BF81">
        <v>0</v>
      </c>
      <c r="BG81">
        <v>10000.8677419355</v>
      </c>
      <c r="BH81">
        <v>0</v>
      </c>
      <c r="BI81">
        <v>165.086935483871</v>
      </c>
      <c r="BJ81">
        <v>1500.02225806452</v>
      </c>
      <c r="BK81">
        <v>0.973004483870968</v>
      </c>
      <c r="BL81">
        <v>0.0269952935483871</v>
      </c>
      <c r="BM81">
        <v>0</v>
      </c>
      <c r="BN81">
        <v>2.26822903225806</v>
      </c>
      <c r="BO81">
        <v>0</v>
      </c>
      <c r="BP81">
        <v>15561.3967741935</v>
      </c>
      <c r="BQ81">
        <v>13122.2161290323</v>
      </c>
      <c r="BR81">
        <v>37.937</v>
      </c>
      <c r="BS81">
        <v>40.0884193548387</v>
      </c>
      <c r="BT81">
        <v>39.375</v>
      </c>
      <c r="BU81">
        <v>38.125</v>
      </c>
      <c r="BV81">
        <v>37.562</v>
      </c>
      <c r="BW81">
        <v>1459.53193548387</v>
      </c>
      <c r="BX81">
        <v>40.4903225806452</v>
      </c>
      <c r="BY81">
        <v>0</v>
      </c>
      <c r="BZ81">
        <v>1559929760.3</v>
      </c>
      <c r="CA81">
        <v>2.32507692307692</v>
      </c>
      <c r="CB81">
        <v>-0.737490602551981</v>
      </c>
      <c r="CC81">
        <v>150.899145441272</v>
      </c>
      <c r="CD81">
        <v>15564.0307692308</v>
      </c>
      <c r="CE81">
        <v>15</v>
      </c>
      <c r="CF81">
        <v>1559929575.5</v>
      </c>
      <c r="CG81" t="s">
        <v>251</v>
      </c>
      <c r="CH81">
        <v>12</v>
      </c>
      <c r="CI81">
        <v>2.609</v>
      </c>
      <c r="CJ81">
        <v>0.036</v>
      </c>
      <c r="CK81">
        <v>400</v>
      </c>
      <c r="CL81">
        <v>13</v>
      </c>
      <c r="CM81">
        <v>0.15</v>
      </c>
      <c r="CN81">
        <v>0.08</v>
      </c>
      <c r="CO81">
        <v>-16.1491268292683</v>
      </c>
      <c r="CP81">
        <v>-3.10485993031346</v>
      </c>
      <c r="CQ81">
        <v>0.308734859033815</v>
      </c>
      <c r="CR81">
        <v>0</v>
      </c>
      <c r="CS81">
        <v>2.29577647058824</v>
      </c>
      <c r="CT81">
        <v>-0.0477199449108262</v>
      </c>
      <c r="CU81">
        <v>0.204689352949958</v>
      </c>
      <c r="CV81">
        <v>1</v>
      </c>
      <c r="CW81">
        <v>0.931081268292683</v>
      </c>
      <c r="CX81">
        <v>-0.0314186550522635</v>
      </c>
      <c r="CY81">
        <v>0.00319841295267261</v>
      </c>
      <c r="CZ81">
        <v>1</v>
      </c>
      <c r="DA81">
        <v>2</v>
      </c>
      <c r="DB81">
        <v>3</v>
      </c>
      <c r="DC81" t="s">
        <v>252</v>
      </c>
      <c r="DD81">
        <v>1.85562</v>
      </c>
      <c r="DE81">
        <v>1.85364</v>
      </c>
      <c r="DF81">
        <v>1.85471</v>
      </c>
      <c r="DG81">
        <v>1.85913</v>
      </c>
      <c r="DH81">
        <v>1.85349</v>
      </c>
      <c r="DI81">
        <v>1.85789</v>
      </c>
      <c r="DJ81">
        <v>1.85501</v>
      </c>
      <c r="DK81">
        <v>1.85367</v>
      </c>
      <c r="DL81" t="s">
        <v>253</v>
      </c>
      <c r="DM81" t="s">
        <v>19</v>
      </c>
      <c r="DN81" t="s">
        <v>19</v>
      </c>
      <c r="DO81" t="s">
        <v>19</v>
      </c>
      <c r="DP81" t="s">
        <v>254</v>
      </c>
      <c r="DQ81" t="s">
        <v>255</v>
      </c>
      <c r="DR81" t="s">
        <v>256</v>
      </c>
      <c r="DS81" t="s">
        <v>256</v>
      </c>
      <c r="DT81" t="s">
        <v>256</v>
      </c>
      <c r="DU81" t="s">
        <v>256</v>
      </c>
      <c r="DV81">
        <v>0</v>
      </c>
      <c r="DW81">
        <v>100</v>
      </c>
      <c r="DX81">
        <v>100</v>
      </c>
      <c r="DY81">
        <v>2.609</v>
      </c>
      <c r="DZ81">
        <v>0.036</v>
      </c>
      <c r="EA81">
        <v>2</v>
      </c>
      <c r="EB81">
        <v>503.825</v>
      </c>
      <c r="EC81">
        <v>545.777</v>
      </c>
      <c r="ED81">
        <v>16.8798</v>
      </c>
      <c r="EE81">
        <v>19.0499</v>
      </c>
      <c r="EF81">
        <v>30</v>
      </c>
      <c r="EG81">
        <v>18.897</v>
      </c>
      <c r="EH81">
        <v>18.8635</v>
      </c>
      <c r="EI81">
        <v>11.9317</v>
      </c>
      <c r="EJ81">
        <v>30.3209</v>
      </c>
      <c r="EK81">
        <v>61.4456</v>
      </c>
      <c r="EL81">
        <v>16.8859</v>
      </c>
      <c r="EM81">
        <v>214.17</v>
      </c>
      <c r="EN81">
        <v>12.9433</v>
      </c>
      <c r="EO81">
        <v>102.301</v>
      </c>
      <c r="EP81">
        <v>102.732</v>
      </c>
    </row>
    <row r="82" spans="1:146">
      <c r="A82">
        <v>66</v>
      </c>
      <c r="B82">
        <v>1559929738</v>
      </c>
      <c r="C82">
        <v>130</v>
      </c>
      <c r="D82" t="s">
        <v>387</v>
      </c>
      <c r="E82" t="s">
        <v>388</v>
      </c>
      <c r="H82">
        <v>1559929727.66129</v>
      </c>
      <c r="I82">
        <f>AY82*AJ82*(AW82-AX82)/(100*AQ82*(1000-AJ82*AW82))</f>
        <v>0</v>
      </c>
      <c r="J82">
        <f>AY82*AJ82*(AV82-AU82*(1000-AJ82*AX82)/(1000-AJ82*AW82))/(100*AQ82)</f>
        <v>0</v>
      </c>
      <c r="K82">
        <f>AU82 - IF(AJ82&gt;1, J82*AQ82*100.0/(AL82*BG82), 0)</f>
        <v>0</v>
      </c>
      <c r="L82">
        <f>((R82-I82/2)*K82-J82)/(R82+I82/2)</f>
        <v>0</v>
      </c>
      <c r="M82">
        <f>L82*(AZ82+BA82)/1000.0</f>
        <v>0</v>
      </c>
      <c r="N82">
        <f>(AU82 - IF(AJ82&gt;1, J82*AQ82*100.0/(AL82*BG82), 0))*(AZ82+BA82)/1000.0</f>
        <v>0</v>
      </c>
      <c r="O82">
        <f>2.0/((1/Q82-1/P82)+SIGN(Q82)*SQRT((1/Q82-1/P82)*(1/Q82-1/P82) + 4*AR82/((AR82+1)*(AR82+1))*(2*1/Q82*1/P82-1/P82*1/P82)))</f>
        <v>0</v>
      </c>
      <c r="P82">
        <f>AG82+AF82*AQ82+AE82*AQ82*AQ82</f>
        <v>0</v>
      </c>
      <c r="Q82">
        <f>I82*(1000-(1000*0.61365*exp(17.502*U82/(240.97+U82))/(AZ82+BA82)+AW82)/2)/(1000*0.61365*exp(17.502*U82/(240.97+U82))/(AZ82+BA82)-AW82)</f>
        <v>0</v>
      </c>
      <c r="R82">
        <f>1/((AR82+1)/(O82/1.6)+1/(P82/1.37)) + AR82/((AR82+1)/(O82/1.6) + AR82/(P82/1.37))</f>
        <v>0</v>
      </c>
      <c r="S82">
        <f>(AN82*AP82)</f>
        <v>0</v>
      </c>
      <c r="T82">
        <f>(BB82+(S82+2*0.95*5.67E-8*(((BB82+$B$7)+273)^4-(BB82+273)^4)-44100*I82)/(1.84*29.3*P82+8*0.95*5.67E-8*(BB82+273)^3))</f>
        <v>0</v>
      </c>
      <c r="U82">
        <f>($C$7*BC82+$D$7*BD82+$E$7*T82)</f>
        <v>0</v>
      </c>
      <c r="V82">
        <f>0.61365*exp(17.502*U82/(240.97+U82))</f>
        <v>0</v>
      </c>
      <c r="W82">
        <f>(X82/Y82*100)</f>
        <v>0</v>
      </c>
      <c r="X82">
        <f>AW82*(AZ82+BA82)/1000</f>
        <v>0</v>
      </c>
      <c r="Y82">
        <f>0.61365*exp(17.502*BB82/(240.97+BB82))</f>
        <v>0</v>
      </c>
      <c r="Z82">
        <f>(V82-AW82*(AZ82+BA82)/1000)</f>
        <v>0</v>
      </c>
      <c r="AA82">
        <f>(-I82*44100)</f>
        <v>0</v>
      </c>
      <c r="AB82">
        <f>2*29.3*P82*0.92*(BB82-U82)</f>
        <v>0</v>
      </c>
      <c r="AC82">
        <f>2*0.95*5.67E-8*(((BB82+$B$7)+273)^4-(U82+273)^4)</f>
        <v>0</v>
      </c>
      <c r="AD82">
        <f>S82+AC82+AA82+AB82</f>
        <v>0</v>
      </c>
      <c r="AE82">
        <v>-0.0417594973048693</v>
      </c>
      <c r="AF82">
        <v>0.0468786940576055</v>
      </c>
      <c r="AG82">
        <v>3.49336413539683</v>
      </c>
      <c r="AH82">
        <v>0</v>
      </c>
      <c r="AI82">
        <v>0</v>
      </c>
      <c r="AJ82">
        <f>IF(AH82*$H$13&gt;=AL82,1.0,(AL82/(AL82-AH82*$H$13)))</f>
        <v>0</v>
      </c>
      <c r="AK82">
        <f>(AJ82-1)*100</f>
        <v>0</v>
      </c>
      <c r="AL82">
        <f>MAX(0,($B$13+$C$13*BG82)/(1+$D$13*BG82)*AZ82/(BB82+273)*$E$13)</f>
        <v>0</v>
      </c>
      <c r="AM82">
        <f>$B$11*BH82+$C$11*BI82+$F$11*BJ82</f>
        <v>0</v>
      </c>
      <c r="AN82">
        <f>AM82*AO82</f>
        <v>0</v>
      </c>
      <c r="AO82">
        <f>($B$11*$D$9+$C$11*$D$9+$F$11*((BW82+BO82)/MAX(BW82+BO82+BX82, 0.1)*$I$9+BX82/MAX(BW82+BO82+BX82, 0.1)*$J$9))/($B$11+$C$11+$F$11)</f>
        <v>0</v>
      </c>
      <c r="AP82">
        <f>($B$11*$K$9+$C$11*$K$9+$F$11*((BW82+BO82)/MAX(BW82+BO82+BX82, 0.1)*$P$9+BX82/MAX(BW82+BO82+BX82, 0.1)*$Q$9))/($B$11+$C$11+$F$11)</f>
        <v>0</v>
      </c>
      <c r="AQ82">
        <v>6</v>
      </c>
      <c r="AR82">
        <v>0.5</v>
      </c>
      <c r="AS82" t="s">
        <v>250</v>
      </c>
      <c r="AT82">
        <v>1559929727.66129</v>
      </c>
      <c r="AU82">
        <v>170.294419354839</v>
      </c>
      <c r="AV82">
        <v>186.593193548387</v>
      </c>
      <c r="AW82">
        <v>13.8851225806452</v>
      </c>
      <c r="AX82">
        <v>12.9556032258065</v>
      </c>
      <c r="AY82">
        <v>500.014451612903</v>
      </c>
      <c r="AZ82">
        <v>100.70135483871</v>
      </c>
      <c r="BA82">
        <v>0.199992032258065</v>
      </c>
      <c r="BB82">
        <v>19.9954935483871</v>
      </c>
      <c r="BC82">
        <v>20.3183032258064</v>
      </c>
      <c r="BD82">
        <v>999.9</v>
      </c>
      <c r="BE82">
        <v>0</v>
      </c>
      <c r="BF82">
        <v>0</v>
      </c>
      <c r="BG82">
        <v>10000.3677419355</v>
      </c>
      <c r="BH82">
        <v>0</v>
      </c>
      <c r="BI82">
        <v>158.377322580645</v>
      </c>
      <c r="BJ82">
        <v>1500.02483870968</v>
      </c>
      <c r="BK82">
        <v>0.97300435483871</v>
      </c>
      <c r="BL82">
        <v>0.0269954419354839</v>
      </c>
      <c r="BM82">
        <v>0</v>
      </c>
      <c r="BN82">
        <v>2.28844516129032</v>
      </c>
      <c r="BO82">
        <v>0</v>
      </c>
      <c r="BP82">
        <v>15564.6580645161</v>
      </c>
      <c r="BQ82">
        <v>13122.235483871</v>
      </c>
      <c r="BR82">
        <v>37.937</v>
      </c>
      <c r="BS82">
        <v>40.0823225806451</v>
      </c>
      <c r="BT82">
        <v>39.375</v>
      </c>
      <c r="BU82">
        <v>38.125</v>
      </c>
      <c r="BV82">
        <v>37.562</v>
      </c>
      <c r="BW82">
        <v>1459.53419354839</v>
      </c>
      <c r="BX82">
        <v>40.4906451612903</v>
      </c>
      <c r="BY82">
        <v>0</v>
      </c>
      <c r="BZ82">
        <v>1559929762.7</v>
      </c>
      <c r="CA82">
        <v>2.32845</v>
      </c>
      <c r="CB82">
        <v>-0.207463257686462</v>
      </c>
      <c r="CC82">
        <v>217.08034208035</v>
      </c>
      <c r="CD82">
        <v>15571.2461538462</v>
      </c>
      <c r="CE82">
        <v>15</v>
      </c>
      <c r="CF82">
        <v>1559929575.5</v>
      </c>
      <c r="CG82" t="s">
        <v>251</v>
      </c>
      <c r="CH82">
        <v>12</v>
      </c>
      <c r="CI82">
        <v>2.609</v>
      </c>
      <c r="CJ82">
        <v>0.036</v>
      </c>
      <c r="CK82">
        <v>400</v>
      </c>
      <c r="CL82">
        <v>13</v>
      </c>
      <c r="CM82">
        <v>0.15</v>
      </c>
      <c r="CN82">
        <v>0.08</v>
      </c>
      <c r="CO82">
        <v>-16.2616731707317</v>
      </c>
      <c r="CP82">
        <v>-3.29498257839726</v>
      </c>
      <c r="CQ82">
        <v>0.32844543447357</v>
      </c>
      <c r="CR82">
        <v>0</v>
      </c>
      <c r="CS82">
        <v>2.30815294117647</v>
      </c>
      <c r="CT82">
        <v>-0.199887522493592</v>
      </c>
      <c r="CU82">
        <v>0.199483980243283</v>
      </c>
      <c r="CV82">
        <v>1</v>
      </c>
      <c r="CW82">
        <v>0.929928268292683</v>
      </c>
      <c r="CX82">
        <v>-0.0369414982578403</v>
      </c>
      <c r="CY82">
        <v>0.00373415402000135</v>
      </c>
      <c r="CZ82">
        <v>1</v>
      </c>
      <c r="DA82">
        <v>2</v>
      </c>
      <c r="DB82">
        <v>3</v>
      </c>
      <c r="DC82" t="s">
        <v>252</v>
      </c>
      <c r="DD82">
        <v>1.85562</v>
      </c>
      <c r="DE82">
        <v>1.85364</v>
      </c>
      <c r="DF82">
        <v>1.85471</v>
      </c>
      <c r="DG82">
        <v>1.85913</v>
      </c>
      <c r="DH82">
        <v>1.85349</v>
      </c>
      <c r="DI82">
        <v>1.85788</v>
      </c>
      <c r="DJ82">
        <v>1.85501</v>
      </c>
      <c r="DK82">
        <v>1.85369</v>
      </c>
      <c r="DL82" t="s">
        <v>253</v>
      </c>
      <c r="DM82" t="s">
        <v>19</v>
      </c>
      <c r="DN82" t="s">
        <v>19</v>
      </c>
      <c r="DO82" t="s">
        <v>19</v>
      </c>
      <c r="DP82" t="s">
        <v>254</v>
      </c>
      <c r="DQ82" t="s">
        <v>255</v>
      </c>
      <c r="DR82" t="s">
        <v>256</v>
      </c>
      <c r="DS82" t="s">
        <v>256</v>
      </c>
      <c r="DT82" t="s">
        <v>256</v>
      </c>
      <c r="DU82" t="s">
        <v>256</v>
      </c>
      <c r="DV82">
        <v>0</v>
      </c>
      <c r="DW82">
        <v>100</v>
      </c>
      <c r="DX82">
        <v>100</v>
      </c>
      <c r="DY82">
        <v>2.609</v>
      </c>
      <c r="DZ82">
        <v>0.036</v>
      </c>
      <c r="EA82">
        <v>2</v>
      </c>
      <c r="EB82">
        <v>503.887</v>
      </c>
      <c r="EC82">
        <v>545.692</v>
      </c>
      <c r="ED82">
        <v>16.8822</v>
      </c>
      <c r="EE82">
        <v>19.0499</v>
      </c>
      <c r="EF82">
        <v>30.0001</v>
      </c>
      <c r="EG82">
        <v>18.8972</v>
      </c>
      <c r="EH82">
        <v>18.8636</v>
      </c>
      <c r="EI82">
        <v>12.0494</v>
      </c>
      <c r="EJ82">
        <v>30.3209</v>
      </c>
      <c r="EK82">
        <v>61.4456</v>
      </c>
      <c r="EL82">
        <v>16.8859</v>
      </c>
      <c r="EM82">
        <v>214.17</v>
      </c>
      <c r="EN82">
        <v>12.9433</v>
      </c>
      <c r="EO82">
        <v>102.302</v>
      </c>
      <c r="EP82">
        <v>102.732</v>
      </c>
    </row>
    <row r="83" spans="1:146">
      <c r="A83">
        <v>67</v>
      </c>
      <c r="B83">
        <v>1559929740</v>
      </c>
      <c r="C83">
        <v>132</v>
      </c>
      <c r="D83" t="s">
        <v>389</v>
      </c>
      <c r="E83" t="s">
        <v>390</v>
      </c>
      <c r="H83">
        <v>1559929729.66129</v>
      </c>
      <c r="I83">
        <f>AY83*AJ83*(AW83-AX83)/(100*AQ83*(1000-AJ83*AW83))</f>
        <v>0</v>
      </c>
      <c r="J83">
        <f>AY83*AJ83*(AV83-AU83*(1000-AJ83*AX83)/(1000-AJ83*AW83))/(100*AQ83)</f>
        <v>0</v>
      </c>
      <c r="K83">
        <f>AU83 - IF(AJ83&gt;1, J83*AQ83*100.0/(AL83*BG83), 0)</f>
        <v>0</v>
      </c>
      <c r="L83">
        <f>((R83-I83/2)*K83-J83)/(R83+I83/2)</f>
        <v>0</v>
      </c>
      <c r="M83">
        <f>L83*(AZ83+BA83)/1000.0</f>
        <v>0</v>
      </c>
      <c r="N83">
        <f>(AU83 - IF(AJ83&gt;1, J83*AQ83*100.0/(AL83*BG83), 0))*(AZ83+BA83)/1000.0</f>
        <v>0</v>
      </c>
      <c r="O83">
        <f>2.0/((1/Q83-1/P83)+SIGN(Q83)*SQRT((1/Q83-1/P83)*(1/Q83-1/P83) + 4*AR83/((AR83+1)*(AR83+1))*(2*1/Q83*1/P83-1/P83*1/P83)))</f>
        <v>0</v>
      </c>
      <c r="P83">
        <f>AG83+AF83*AQ83+AE83*AQ83*AQ83</f>
        <v>0</v>
      </c>
      <c r="Q83">
        <f>I83*(1000-(1000*0.61365*exp(17.502*U83/(240.97+U83))/(AZ83+BA83)+AW83)/2)/(1000*0.61365*exp(17.502*U83/(240.97+U83))/(AZ83+BA83)-AW83)</f>
        <v>0</v>
      </c>
      <c r="R83">
        <f>1/((AR83+1)/(O83/1.6)+1/(P83/1.37)) + AR83/((AR83+1)/(O83/1.6) + AR83/(P83/1.37))</f>
        <v>0</v>
      </c>
      <c r="S83">
        <f>(AN83*AP83)</f>
        <v>0</v>
      </c>
      <c r="T83">
        <f>(BB83+(S83+2*0.95*5.67E-8*(((BB83+$B$7)+273)^4-(BB83+273)^4)-44100*I83)/(1.84*29.3*P83+8*0.95*5.67E-8*(BB83+273)^3))</f>
        <v>0</v>
      </c>
      <c r="U83">
        <f>($C$7*BC83+$D$7*BD83+$E$7*T83)</f>
        <v>0</v>
      </c>
      <c r="V83">
        <f>0.61365*exp(17.502*U83/(240.97+U83))</f>
        <v>0</v>
      </c>
      <c r="W83">
        <f>(X83/Y83*100)</f>
        <v>0</v>
      </c>
      <c r="X83">
        <f>AW83*(AZ83+BA83)/1000</f>
        <v>0</v>
      </c>
      <c r="Y83">
        <f>0.61365*exp(17.502*BB83/(240.97+BB83))</f>
        <v>0</v>
      </c>
      <c r="Z83">
        <f>(V83-AW83*(AZ83+BA83)/1000)</f>
        <v>0</v>
      </c>
      <c r="AA83">
        <f>(-I83*44100)</f>
        <v>0</v>
      </c>
      <c r="AB83">
        <f>2*29.3*P83*0.92*(BB83-U83)</f>
        <v>0</v>
      </c>
      <c r="AC83">
        <f>2*0.95*5.67E-8*(((BB83+$B$7)+273)^4-(U83+273)^4)</f>
        <v>0</v>
      </c>
      <c r="AD83">
        <f>S83+AC83+AA83+AB83</f>
        <v>0</v>
      </c>
      <c r="AE83">
        <v>-0.0417719005878018</v>
      </c>
      <c r="AF83">
        <v>0.0468926178292845</v>
      </c>
      <c r="AG83">
        <v>3.49418383001724</v>
      </c>
      <c r="AH83">
        <v>0</v>
      </c>
      <c r="AI83">
        <v>0</v>
      </c>
      <c r="AJ83">
        <f>IF(AH83*$H$13&gt;=AL83,1.0,(AL83/(AL83-AH83*$H$13)))</f>
        <v>0</v>
      </c>
      <c r="AK83">
        <f>(AJ83-1)*100</f>
        <v>0</v>
      </c>
      <c r="AL83">
        <f>MAX(0,($B$13+$C$13*BG83)/(1+$D$13*BG83)*AZ83/(BB83+273)*$E$13)</f>
        <v>0</v>
      </c>
      <c r="AM83">
        <f>$B$11*BH83+$C$11*BI83+$F$11*BJ83</f>
        <v>0</v>
      </c>
      <c r="AN83">
        <f>AM83*AO83</f>
        <v>0</v>
      </c>
      <c r="AO83">
        <f>($B$11*$D$9+$C$11*$D$9+$F$11*((BW83+BO83)/MAX(BW83+BO83+BX83, 0.1)*$I$9+BX83/MAX(BW83+BO83+BX83, 0.1)*$J$9))/($B$11+$C$11+$F$11)</f>
        <v>0</v>
      </c>
      <c r="AP83">
        <f>($B$11*$K$9+$C$11*$K$9+$F$11*((BW83+BO83)/MAX(BW83+BO83+BX83, 0.1)*$P$9+BX83/MAX(BW83+BO83+BX83, 0.1)*$Q$9))/($B$11+$C$11+$F$11)</f>
        <v>0</v>
      </c>
      <c r="AQ83">
        <v>6</v>
      </c>
      <c r="AR83">
        <v>0.5</v>
      </c>
      <c r="AS83" t="s">
        <v>250</v>
      </c>
      <c r="AT83">
        <v>1559929729.66129</v>
      </c>
      <c r="AU83">
        <v>173.533161290323</v>
      </c>
      <c r="AV83">
        <v>189.941161290323</v>
      </c>
      <c r="AW83">
        <v>13.8840774193548</v>
      </c>
      <c r="AX83">
        <v>12.9558806451613</v>
      </c>
      <c r="AY83">
        <v>500.009161290322</v>
      </c>
      <c r="AZ83">
        <v>100.701419354839</v>
      </c>
      <c r="BA83">
        <v>0.19997664516129</v>
      </c>
      <c r="BB83">
        <v>19.9930096774193</v>
      </c>
      <c r="BC83">
        <v>20.3162483870968</v>
      </c>
      <c r="BD83">
        <v>999.9</v>
      </c>
      <c r="BE83">
        <v>0</v>
      </c>
      <c r="BF83">
        <v>0</v>
      </c>
      <c r="BG83">
        <v>10003.3316129032</v>
      </c>
      <c r="BH83">
        <v>0</v>
      </c>
      <c r="BI83">
        <v>152.054419354839</v>
      </c>
      <c r="BJ83">
        <v>1500.01935483871</v>
      </c>
      <c r="BK83">
        <v>0.973004225806452</v>
      </c>
      <c r="BL83">
        <v>0.0269955903225807</v>
      </c>
      <c r="BM83">
        <v>0</v>
      </c>
      <c r="BN83">
        <v>2.30376129032258</v>
      </c>
      <c r="BO83">
        <v>0</v>
      </c>
      <c r="BP83">
        <v>15569.435483871</v>
      </c>
      <c r="BQ83">
        <v>13122.1903225806</v>
      </c>
      <c r="BR83">
        <v>37.937</v>
      </c>
      <c r="BS83">
        <v>40.0762258064516</v>
      </c>
      <c r="BT83">
        <v>39.375</v>
      </c>
      <c r="BU83">
        <v>38.125</v>
      </c>
      <c r="BV83">
        <v>37.562</v>
      </c>
      <c r="BW83">
        <v>1459.52870967742</v>
      </c>
      <c r="BX83">
        <v>40.4906451612903</v>
      </c>
      <c r="BY83">
        <v>0</v>
      </c>
      <c r="BZ83">
        <v>1559929764.5</v>
      </c>
      <c r="CA83">
        <v>2.33371153846154</v>
      </c>
      <c r="CB83">
        <v>-0.335442741767687</v>
      </c>
      <c r="CC83">
        <v>230.46153788971</v>
      </c>
      <c r="CD83">
        <v>15575.8461538462</v>
      </c>
      <c r="CE83">
        <v>15</v>
      </c>
      <c r="CF83">
        <v>1559929575.5</v>
      </c>
      <c r="CG83" t="s">
        <v>251</v>
      </c>
      <c r="CH83">
        <v>12</v>
      </c>
      <c r="CI83">
        <v>2.609</v>
      </c>
      <c r="CJ83">
        <v>0.036</v>
      </c>
      <c r="CK83">
        <v>400</v>
      </c>
      <c r="CL83">
        <v>13</v>
      </c>
      <c r="CM83">
        <v>0.15</v>
      </c>
      <c r="CN83">
        <v>0.08</v>
      </c>
      <c r="CO83">
        <v>-16.3708292682927</v>
      </c>
      <c r="CP83">
        <v>-3.37471358884962</v>
      </c>
      <c r="CQ83">
        <v>0.335949714764999</v>
      </c>
      <c r="CR83">
        <v>0</v>
      </c>
      <c r="CS83">
        <v>2.33198823529412</v>
      </c>
      <c r="CT83">
        <v>-0.122195552954214</v>
      </c>
      <c r="CU83">
        <v>0.209497222731424</v>
      </c>
      <c r="CV83">
        <v>1</v>
      </c>
      <c r="CW83">
        <v>0.928656487804878</v>
      </c>
      <c r="CX83">
        <v>-0.0407537351916309</v>
      </c>
      <c r="CY83">
        <v>0.00409537224921098</v>
      </c>
      <c r="CZ83">
        <v>1</v>
      </c>
      <c r="DA83">
        <v>2</v>
      </c>
      <c r="DB83">
        <v>3</v>
      </c>
      <c r="DC83" t="s">
        <v>252</v>
      </c>
      <c r="DD83">
        <v>1.85562</v>
      </c>
      <c r="DE83">
        <v>1.85364</v>
      </c>
      <c r="DF83">
        <v>1.85471</v>
      </c>
      <c r="DG83">
        <v>1.85913</v>
      </c>
      <c r="DH83">
        <v>1.85349</v>
      </c>
      <c r="DI83">
        <v>1.85788</v>
      </c>
      <c r="DJ83">
        <v>1.85501</v>
      </c>
      <c r="DK83">
        <v>1.8537</v>
      </c>
      <c r="DL83" t="s">
        <v>253</v>
      </c>
      <c r="DM83" t="s">
        <v>19</v>
      </c>
      <c r="DN83" t="s">
        <v>19</v>
      </c>
      <c r="DO83" t="s">
        <v>19</v>
      </c>
      <c r="DP83" t="s">
        <v>254</v>
      </c>
      <c r="DQ83" t="s">
        <v>255</v>
      </c>
      <c r="DR83" t="s">
        <v>256</v>
      </c>
      <c r="DS83" t="s">
        <v>256</v>
      </c>
      <c r="DT83" t="s">
        <v>256</v>
      </c>
      <c r="DU83" t="s">
        <v>256</v>
      </c>
      <c r="DV83">
        <v>0</v>
      </c>
      <c r="DW83">
        <v>100</v>
      </c>
      <c r="DX83">
        <v>100</v>
      </c>
      <c r="DY83">
        <v>2.609</v>
      </c>
      <c r="DZ83">
        <v>0.036</v>
      </c>
      <c r="EA83">
        <v>2</v>
      </c>
      <c r="EB83">
        <v>503.911</v>
      </c>
      <c r="EC83">
        <v>545.928</v>
      </c>
      <c r="ED83">
        <v>16.8847</v>
      </c>
      <c r="EE83">
        <v>19.0499</v>
      </c>
      <c r="EF83">
        <v>30.0002</v>
      </c>
      <c r="EG83">
        <v>18.8981</v>
      </c>
      <c r="EH83">
        <v>18.8644</v>
      </c>
      <c r="EI83">
        <v>12.206</v>
      </c>
      <c r="EJ83">
        <v>30.3209</v>
      </c>
      <c r="EK83">
        <v>61.4456</v>
      </c>
      <c r="EL83">
        <v>16.8993</v>
      </c>
      <c r="EM83">
        <v>219.17</v>
      </c>
      <c r="EN83">
        <v>12.9433</v>
      </c>
      <c r="EO83">
        <v>102.303</v>
      </c>
      <c r="EP83">
        <v>102.732</v>
      </c>
    </row>
    <row r="84" spans="1:146">
      <c r="A84">
        <v>68</v>
      </c>
      <c r="B84">
        <v>1559929742</v>
      </c>
      <c r="C84">
        <v>134</v>
      </c>
      <c r="D84" t="s">
        <v>391</v>
      </c>
      <c r="E84" t="s">
        <v>392</v>
      </c>
      <c r="H84">
        <v>1559929731.66129</v>
      </c>
      <c r="I84">
        <f>AY84*AJ84*(AW84-AX84)/(100*AQ84*(1000-AJ84*AW84))</f>
        <v>0</v>
      </c>
      <c r="J84">
        <f>AY84*AJ84*(AV84-AU84*(1000-AJ84*AX84)/(1000-AJ84*AW84))/(100*AQ84)</f>
        <v>0</v>
      </c>
      <c r="K84">
        <f>AU84 - IF(AJ84&gt;1, J84*AQ84*100.0/(AL84*BG84), 0)</f>
        <v>0</v>
      </c>
      <c r="L84">
        <f>((R84-I84/2)*K84-J84)/(R84+I84/2)</f>
        <v>0</v>
      </c>
      <c r="M84">
        <f>L84*(AZ84+BA84)/1000.0</f>
        <v>0</v>
      </c>
      <c r="N84">
        <f>(AU84 - IF(AJ84&gt;1, J84*AQ84*100.0/(AL84*BG84), 0))*(AZ84+BA84)/1000.0</f>
        <v>0</v>
      </c>
      <c r="O84">
        <f>2.0/((1/Q84-1/P84)+SIGN(Q84)*SQRT((1/Q84-1/P84)*(1/Q84-1/P84) + 4*AR84/((AR84+1)*(AR84+1))*(2*1/Q84*1/P84-1/P84*1/P84)))</f>
        <v>0</v>
      </c>
      <c r="P84">
        <f>AG84+AF84*AQ84+AE84*AQ84*AQ84</f>
        <v>0</v>
      </c>
      <c r="Q84">
        <f>I84*(1000-(1000*0.61365*exp(17.502*U84/(240.97+U84))/(AZ84+BA84)+AW84)/2)/(1000*0.61365*exp(17.502*U84/(240.97+U84))/(AZ84+BA84)-AW84)</f>
        <v>0</v>
      </c>
      <c r="R84">
        <f>1/((AR84+1)/(O84/1.6)+1/(P84/1.37)) + AR84/((AR84+1)/(O84/1.6) + AR84/(P84/1.37))</f>
        <v>0</v>
      </c>
      <c r="S84">
        <f>(AN84*AP84)</f>
        <v>0</v>
      </c>
      <c r="T84">
        <f>(BB84+(S84+2*0.95*5.67E-8*(((BB84+$B$7)+273)^4-(BB84+273)^4)-44100*I84)/(1.84*29.3*P84+8*0.95*5.67E-8*(BB84+273)^3))</f>
        <v>0</v>
      </c>
      <c r="U84">
        <f>($C$7*BC84+$D$7*BD84+$E$7*T84)</f>
        <v>0</v>
      </c>
      <c r="V84">
        <f>0.61365*exp(17.502*U84/(240.97+U84))</f>
        <v>0</v>
      </c>
      <c r="W84">
        <f>(X84/Y84*100)</f>
        <v>0</v>
      </c>
      <c r="X84">
        <f>AW84*(AZ84+BA84)/1000</f>
        <v>0</v>
      </c>
      <c r="Y84">
        <f>0.61365*exp(17.502*BB84/(240.97+BB84))</f>
        <v>0</v>
      </c>
      <c r="Z84">
        <f>(V84-AW84*(AZ84+BA84)/1000)</f>
        <v>0</v>
      </c>
      <c r="AA84">
        <f>(-I84*44100)</f>
        <v>0</v>
      </c>
      <c r="AB84">
        <f>2*29.3*P84*0.92*(BB84-U84)</f>
        <v>0</v>
      </c>
      <c r="AC84">
        <f>2*0.95*5.67E-8*(((BB84+$B$7)+273)^4-(U84+273)^4)</f>
        <v>0</v>
      </c>
      <c r="AD84">
        <f>S84+AC84+AA84+AB84</f>
        <v>0</v>
      </c>
      <c r="AE84">
        <v>-0.0417592541852567</v>
      </c>
      <c r="AF84">
        <v>0.0468784211345419</v>
      </c>
      <c r="AG84">
        <v>3.49334806752092</v>
      </c>
      <c r="AH84">
        <v>0</v>
      </c>
      <c r="AI84">
        <v>0</v>
      </c>
      <c r="AJ84">
        <f>IF(AH84*$H$13&gt;=AL84,1.0,(AL84/(AL84-AH84*$H$13)))</f>
        <v>0</v>
      </c>
      <c r="AK84">
        <f>(AJ84-1)*100</f>
        <v>0</v>
      </c>
      <c r="AL84">
        <f>MAX(0,($B$13+$C$13*BG84)/(1+$D$13*BG84)*AZ84/(BB84+273)*$E$13)</f>
        <v>0</v>
      </c>
      <c r="AM84">
        <f>$B$11*BH84+$C$11*BI84+$F$11*BJ84</f>
        <v>0</v>
      </c>
      <c r="AN84">
        <f>AM84*AO84</f>
        <v>0</v>
      </c>
      <c r="AO84">
        <f>($B$11*$D$9+$C$11*$D$9+$F$11*((BW84+BO84)/MAX(BW84+BO84+BX84, 0.1)*$I$9+BX84/MAX(BW84+BO84+BX84, 0.1)*$J$9))/($B$11+$C$11+$F$11)</f>
        <v>0</v>
      </c>
      <c r="AP84">
        <f>($B$11*$K$9+$C$11*$K$9+$F$11*((BW84+BO84)/MAX(BW84+BO84+BX84, 0.1)*$P$9+BX84/MAX(BW84+BO84+BX84, 0.1)*$Q$9))/($B$11+$C$11+$F$11)</f>
        <v>0</v>
      </c>
      <c r="AQ84">
        <v>6</v>
      </c>
      <c r="AR84">
        <v>0.5</v>
      </c>
      <c r="AS84" t="s">
        <v>250</v>
      </c>
      <c r="AT84">
        <v>1559929731.66129</v>
      </c>
      <c r="AU84">
        <v>176.771129032258</v>
      </c>
      <c r="AV84">
        <v>193.283290322581</v>
      </c>
      <c r="AW84">
        <v>13.8830806451613</v>
      </c>
      <c r="AX84">
        <v>12.9562</v>
      </c>
      <c r="AY84">
        <v>500.018612903226</v>
      </c>
      <c r="AZ84">
        <v>100.701580645161</v>
      </c>
      <c r="BA84">
        <v>0.200002193548387</v>
      </c>
      <c r="BB84">
        <v>19.9897870967742</v>
      </c>
      <c r="BC84">
        <v>20.313335483871</v>
      </c>
      <c r="BD84">
        <v>999.9</v>
      </c>
      <c r="BE84">
        <v>0</v>
      </c>
      <c r="BF84">
        <v>0</v>
      </c>
      <c r="BG84">
        <v>10000.2870967742</v>
      </c>
      <c r="BH84">
        <v>0</v>
      </c>
      <c r="BI84">
        <v>146.195161290323</v>
      </c>
      <c r="BJ84">
        <v>1500.02225806452</v>
      </c>
      <c r="BK84">
        <v>0.973004225806452</v>
      </c>
      <c r="BL84">
        <v>0.0269955903225807</v>
      </c>
      <c r="BM84">
        <v>0</v>
      </c>
      <c r="BN84">
        <v>2.31556129032258</v>
      </c>
      <c r="BO84">
        <v>0</v>
      </c>
      <c r="BP84">
        <v>15575.5</v>
      </c>
      <c r="BQ84">
        <v>13122.2129032258</v>
      </c>
      <c r="BR84">
        <v>37.937</v>
      </c>
      <c r="BS84">
        <v>40.0741935483871</v>
      </c>
      <c r="BT84">
        <v>39.375</v>
      </c>
      <c r="BU84">
        <v>38.125</v>
      </c>
      <c r="BV84">
        <v>37.562</v>
      </c>
      <c r="BW84">
        <v>1459.53161290323</v>
      </c>
      <c r="BX84">
        <v>40.4906451612903</v>
      </c>
      <c r="BY84">
        <v>0</v>
      </c>
      <c r="BZ84">
        <v>1559929766.3</v>
      </c>
      <c r="CA84">
        <v>2.30862692307692</v>
      </c>
      <c r="CB84">
        <v>0.413158970143251</v>
      </c>
      <c r="CC84">
        <v>278.60170927254</v>
      </c>
      <c r="CD84">
        <v>15582.8730769231</v>
      </c>
      <c r="CE84">
        <v>15</v>
      </c>
      <c r="CF84">
        <v>1559929575.5</v>
      </c>
      <c r="CG84" t="s">
        <v>251</v>
      </c>
      <c r="CH84">
        <v>12</v>
      </c>
      <c r="CI84">
        <v>2.609</v>
      </c>
      <c r="CJ84">
        <v>0.036</v>
      </c>
      <c r="CK84">
        <v>400</v>
      </c>
      <c r="CL84">
        <v>13</v>
      </c>
      <c r="CM84">
        <v>0.15</v>
      </c>
      <c r="CN84">
        <v>0.08</v>
      </c>
      <c r="CO84">
        <v>-16.4783756097561</v>
      </c>
      <c r="CP84">
        <v>-3.38668013937237</v>
      </c>
      <c r="CQ84">
        <v>0.337270579498657</v>
      </c>
      <c r="CR84">
        <v>0</v>
      </c>
      <c r="CS84">
        <v>2.34700294117647</v>
      </c>
      <c r="CT84">
        <v>-0.224064354576463</v>
      </c>
      <c r="CU84">
        <v>0.19935327419565</v>
      </c>
      <c r="CV84">
        <v>1</v>
      </c>
      <c r="CW84">
        <v>0.927356341463415</v>
      </c>
      <c r="CX84">
        <v>-0.0441004599303074</v>
      </c>
      <c r="CY84">
        <v>0.00439438645019377</v>
      </c>
      <c r="CZ84">
        <v>1</v>
      </c>
      <c r="DA84">
        <v>2</v>
      </c>
      <c r="DB84">
        <v>3</v>
      </c>
      <c r="DC84" t="s">
        <v>252</v>
      </c>
      <c r="DD84">
        <v>1.85562</v>
      </c>
      <c r="DE84">
        <v>1.85363</v>
      </c>
      <c r="DF84">
        <v>1.85471</v>
      </c>
      <c r="DG84">
        <v>1.85913</v>
      </c>
      <c r="DH84">
        <v>1.85349</v>
      </c>
      <c r="DI84">
        <v>1.85789</v>
      </c>
      <c r="DJ84">
        <v>1.85501</v>
      </c>
      <c r="DK84">
        <v>1.85369</v>
      </c>
      <c r="DL84" t="s">
        <v>253</v>
      </c>
      <c r="DM84" t="s">
        <v>19</v>
      </c>
      <c r="DN84" t="s">
        <v>19</v>
      </c>
      <c r="DO84" t="s">
        <v>19</v>
      </c>
      <c r="DP84" t="s">
        <v>254</v>
      </c>
      <c r="DQ84" t="s">
        <v>255</v>
      </c>
      <c r="DR84" t="s">
        <v>256</v>
      </c>
      <c r="DS84" t="s">
        <v>256</v>
      </c>
      <c r="DT84" t="s">
        <v>256</v>
      </c>
      <c r="DU84" t="s">
        <v>256</v>
      </c>
      <c r="DV84">
        <v>0</v>
      </c>
      <c r="DW84">
        <v>100</v>
      </c>
      <c r="DX84">
        <v>100</v>
      </c>
      <c r="DY84">
        <v>2.609</v>
      </c>
      <c r="DZ84">
        <v>0.036</v>
      </c>
      <c r="EA84">
        <v>2</v>
      </c>
      <c r="EB84">
        <v>503.902</v>
      </c>
      <c r="EC84">
        <v>545.936</v>
      </c>
      <c r="ED84">
        <v>16.8889</v>
      </c>
      <c r="EE84">
        <v>19.0499</v>
      </c>
      <c r="EF84">
        <v>30.0001</v>
      </c>
      <c r="EG84">
        <v>18.8986</v>
      </c>
      <c r="EH84">
        <v>18.865</v>
      </c>
      <c r="EI84">
        <v>12.3515</v>
      </c>
      <c r="EJ84">
        <v>30.3209</v>
      </c>
      <c r="EK84">
        <v>61.4456</v>
      </c>
      <c r="EL84">
        <v>16.8993</v>
      </c>
      <c r="EM84">
        <v>224.17</v>
      </c>
      <c r="EN84">
        <v>12.9434</v>
      </c>
      <c r="EO84">
        <v>102.301</v>
      </c>
      <c r="EP84">
        <v>102.732</v>
      </c>
    </row>
    <row r="85" spans="1:146">
      <c r="A85">
        <v>69</v>
      </c>
      <c r="B85">
        <v>1559929744</v>
      </c>
      <c r="C85">
        <v>136</v>
      </c>
      <c r="D85" t="s">
        <v>393</v>
      </c>
      <c r="E85" t="s">
        <v>394</v>
      </c>
      <c r="H85">
        <v>1559929733.66129</v>
      </c>
      <c r="I85">
        <f>AY85*AJ85*(AW85-AX85)/(100*AQ85*(1000-AJ85*AW85))</f>
        <v>0</v>
      </c>
      <c r="J85">
        <f>AY85*AJ85*(AV85-AU85*(1000-AJ85*AX85)/(1000-AJ85*AW85))/(100*AQ85)</f>
        <v>0</v>
      </c>
      <c r="K85">
        <f>AU85 - IF(AJ85&gt;1, J85*AQ85*100.0/(AL85*BG85), 0)</f>
        <v>0</v>
      </c>
      <c r="L85">
        <f>((R85-I85/2)*K85-J85)/(R85+I85/2)</f>
        <v>0</v>
      </c>
      <c r="M85">
        <f>L85*(AZ85+BA85)/1000.0</f>
        <v>0</v>
      </c>
      <c r="N85">
        <f>(AU85 - IF(AJ85&gt;1, J85*AQ85*100.0/(AL85*BG85), 0))*(AZ85+BA85)/1000.0</f>
        <v>0</v>
      </c>
      <c r="O85">
        <f>2.0/((1/Q85-1/P85)+SIGN(Q85)*SQRT((1/Q85-1/P85)*(1/Q85-1/P85) + 4*AR85/((AR85+1)*(AR85+1))*(2*1/Q85*1/P85-1/P85*1/P85)))</f>
        <v>0</v>
      </c>
      <c r="P85">
        <f>AG85+AF85*AQ85+AE85*AQ85*AQ85</f>
        <v>0</v>
      </c>
      <c r="Q85">
        <f>I85*(1000-(1000*0.61365*exp(17.502*U85/(240.97+U85))/(AZ85+BA85)+AW85)/2)/(1000*0.61365*exp(17.502*U85/(240.97+U85))/(AZ85+BA85)-AW85)</f>
        <v>0</v>
      </c>
      <c r="R85">
        <f>1/((AR85+1)/(O85/1.6)+1/(P85/1.37)) + AR85/((AR85+1)/(O85/1.6) + AR85/(P85/1.37))</f>
        <v>0</v>
      </c>
      <c r="S85">
        <f>(AN85*AP85)</f>
        <v>0</v>
      </c>
      <c r="T85">
        <f>(BB85+(S85+2*0.95*5.67E-8*(((BB85+$B$7)+273)^4-(BB85+273)^4)-44100*I85)/(1.84*29.3*P85+8*0.95*5.67E-8*(BB85+273)^3))</f>
        <v>0</v>
      </c>
      <c r="U85">
        <f>($C$7*BC85+$D$7*BD85+$E$7*T85)</f>
        <v>0</v>
      </c>
      <c r="V85">
        <f>0.61365*exp(17.502*U85/(240.97+U85))</f>
        <v>0</v>
      </c>
      <c r="W85">
        <f>(X85/Y85*100)</f>
        <v>0</v>
      </c>
      <c r="X85">
        <f>AW85*(AZ85+BA85)/1000</f>
        <v>0</v>
      </c>
      <c r="Y85">
        <f>0.61365*exp(17.502*BB85/(240.97+BB85))</f>
        <v>0</v>
      </c>
      <c r="Z85">
        <f>(V85-AW85*(AZ85+BA85)/1000)</f>
        <v>0</v>
      </c>
      <c r="AA85">
        <f>(-I85*44100)</f>
        <v>0</v>
      </c>
      <c r="AB85">
        <f>2*29.3*P85*0.92*(BB85-U85)</f>
        <v>0</v>
      </c>
      <c r="AC85">
        <f>2*0.95*5.67E-8*(((BB85+$B$7)+273)^4-(U85+273)^4)</f>
        <v>0</v>
      </c>
      <c r="AD85">
        <f>S85+AC85+AA85+AB85</f>
        <v>0</v>
      </c>
      <c r="AE85">
        <v>-0.0417472759692806</v>
      </c>
      <c r="AF85">
        <v>0.0468649745377594</v>
      </c>
      <c r="AG85">
        <v>3.49255638167998</v>
      </c>
      <c r="AH85">
        <v>0</v>
      </c>
      <c r="AI85">
        <v>0</v>
      </c>
      <c r="AJ85">
        <f>IF(AH85*$H$13&gt;=AL85,1.0,(AL85/(AL85-AH85*$H$13)))</f>
        <v>0</v>
      </c>
      <c r="AK85">
        <f>(AJ85-1)*100</f>
        <v>0</v>
      </c>
      <c r="AL85">
        <f>MAX(0,($B$13+$C$13*BG85)/(1+$D$13*BG85)*AZ85/(BB85+273)*$E$13)</f>
        <v>0</v>
      </c>
      <c r="AM85">
        <f>$B$11*BH85+$C$11*BI85+$F$11*BJ85</f>
        <v>0</v>
      </c>
      <c r="AN85">
        <f>AM85*AO85</f>
        <v>0</v>
      </c>
      <c r="AO85">
        <f>($B$11*$D$9+$C$11*$D$9+$F$11*((BW85+BO85)/MAX(BW85+BO85+BX85, 0.1)*$I$9+BX85/MAX(BW85+BO85+BX85, 0.1)*$J$9))/($B$11+$C$11+$F$11)</f>
        <v>0</v>
      </c>
      <c r="AP85">
        <f>($B$11*$K$9+$C$11*$K$9+$F$11*((BW85+BO85)/MAX(BW85+BO85+BX85, 0.1)*$P$9+BX85/MAX(BW85+BO85+BX85, 0.1)*$Q$9))/($B$11+$C$11+$F$11)</f>
        <v>0</v>
      </c>
      <c r="AQ85">
        <v>6</v>
      </c>
      <c r="AR85">
        <v>0.5</v>
      </c>
      <c r="AS85" t="s">
        <v>250</v>
      </c>
      <c r="AT85">
        <v>1559929733.66129</v>
      </c>
      <c r="AU85">
        <v>180.008516129032</v>
      </c>
      <c r="AV85">
        <v>196.633096774194</v>
      </c>
      <c r="AW85">
        <v>13.8820935483871</v>
      </c>
      <c r="AX85">
        <v>12.9565129032258</v>
      </c>
      <c r="AY85">
        <v>500.019161290322</v>
      </c>
      <c r="AZ85">
        <v>100.701709677419</v>
      </c>
      <c r="BA85">
        <v>0.199992806451613</v>
      </c>
      <c r="BB85">
        <v>19.9860193548387</v>
      </c>
      <c r="BC85">
        <v>20.3102064516129</v>
      </c>
      <c r="BD85">
        <v>999.9</v>
      </c>
      <c r="BE85">
        <v>0</v>
      </c>
      <c r="BF85">
        <v>0</v>
      </c>
      <c r="BG85">
        <v>9997.40580645161</v>
      </c>
      <c r="BH85">
        <v>0</v>
      </c>
      <c r="BI85">
        <v>141.160322580645</v>
      </c>
      <c r="BJ85">
        <v>1500.01935483871</v>
      </c>
      <c r="BK85">
        <v>0.973003967741936</v>
      </c>
      <c r="BL85">
        <v>0.0269958870967742</v>
      </c>
      <c r="BM85">
        <v>0</v>
      </c>
      <c r="BN85">
        <v>2.31105483870968</v>
      </c>
      <c r="BO85">
        <v>0</v>
      </c>
      <c r="BP85">
        <v>15582.2774193548</v>
      </c>
      <c r="BQ85">
        <v>13122.1903225806</v>
      </c>
      <c r="BR85">
        <v>37.937</v>
      </c>
      <c r="BS85">
        <v>40.0701290322581</v>
      </c>
      <c r="BT85">
        <v>39.375</v>
      </c>
      <c r="BU85">
        <v>38.125</v>
      </c>
      <c r="BV85">
        <v>37.562</v>
      </c>
      <c r="BW85">
        <v>1459.52838709677</v>
      </c>
      <c r="BX85">
        <v>40.4909677419355</v>
      </c>
      <c r="BY85">
        <v>0</v>
      </c>
      <c r="BZ85">
        <v>1559929768.7</v>
      </c>
      <c r="CA85">
        <v>2.33015</v>
      </c>
      <c r="CB85">
        <v>0.0329606790541074</v>
      </c>
      <c r="CC85">
        <v>290.36923063444</v>
      </c>
      <c r="CD85">
        <v>15593.9961538462</v>
      </c>
      <c r="CE85">
        <v>15</v>
      </c>
      <c r="CF85">
        <v>1559929575.5</v>
      </c>
      <c r="CG85" t="s">
        <v>251</v>
      </c>
      <c r="CH85">
        <v>12</v>
      </c>
      <c r="CI85">
        <v>2.609</v>
      </c>
      <c r="CJ85">
        <v>0.036</v>
      </c>
      <c r="CK85">
        <v>400</v>
      </c>
      <c r="CL85">
        <v>13</v>
      </c>
      <c r="CM85">
        <v>0.15</v>
      </c>
      <c r="CN85">
        <v>0.08</v>
      </c>
      <c r="CO85">
        <v>-16.5877341463415</v>
      </c>
      <c r="CP85">
        <v>-3.45932822299634</v>
      </c>
      <c r="CQ85">
        <v>0.343997515312748</v>
      </c>
      <c r="CR85">
        <v>0</v>
      </c>
      <c r="CS85">
        <v>2.32967941176471</v>
      </c>
      <c r="CT85">
        <v>-0.0750922596996447</v>
      </c>
      <c r="CU85">
        <v>0.195447412484056</v>
      </c>
      <c r="CV85">
        <v>1</v>
      </c>
      <c r="CW85">
        <v>0.925998414634146</v>
      </c>
      <c r="CX85">
        <v>-0.0462706620209035</v>
      </c>
      <c r="CY85">
        <v>0.00458818956790207</v>
      </c>
      <c r="CZ85">
        <v>1</v>
      </c>
      <c r="DA85">
        <v>2</v>
      </c>
      <c r="DB85">
        <v>3</v>
      </c>
      <c r="DC85" t="s">
        <v>252</v>
      </c>
      <c r="DD85">
        <v>1.85562</v>
      </c>
      <c r="DE85">
        <v>1.85363</v>
      </c>
      <c r="DF85">
        <v>1.85471</v>
      </c>
      <c r="DG85">
        <v>1.85913</v>
      </c>
      <c r="DH85">
        <v>1.85349</v>
      </c>
      <c r="DI85">
        <v>1.85789</v>
      </c>
      <c r="DJ85">
        <v>1.85501</v>
      </c>
      <c r="DK85">
        <v>1.85369</v>
      </c>
      <c r="DL85" t="s">
        <v>253</v>
      </c>
      <c r="DM85" t="s">
        <v>19</v>
      </c>
      <c r="DN85" t="s">
        <v>19</v>
      </c>
      <c r="DO85" t="s">
        <v>19</v>
      </c>
      <c r="DP85" t="s">
        <v>254</v>
      </c>
      <c r="DQ85" t="s">
        <v>255</v>
      </c>
      <c r="DR85" t="s">
        <v>256</v>
      </c>
      <c r="DS85" t="s">
        <v>256</v>
      </c>
      <c r="DT85" t="s">
        <v>256</v>
      </c>
      <c r="DU85" t="s">
        <v>256</v>
      </c>
      <c r="DV85">
        <v>0</v>
      </c>
      <c r="DW85">
        <v>100</v>
      </c>
      <c r="DX85">
        <v>100</v>
      </c>
      <c r="DY85">
        <v>2.609</v>
      </c>
      <c r="DZ85">
        <v>0.036</v>
      </c>
      <c r="EA85">
        <v>2</v>
      </c>
      <c r="EB85">
        <v>503.812</v>
      </c>
      <c r="EC85">
        <v>545.855</v>
      </c>
      <c r="ED85">
        <v>16.8952</v>
      </c>
      <c r="EE85">
        <v>19.0499</v>
      </c>
      <c r="EF85">
        <v>30</v>
      </c>
      <c r="EG85">
        <v>18.8986</v>
      </c>
      <c r="EH85">
        <v>18.8656</v>
      </c>
      <c r="EI85">
        <v>12.4696</v>
      </c>
      <c r="EJ85">
        <v>30.3209</v>
      </c>
      <c r="EK85">
        <v>61.4456</v>
      </c>
      <c r="EL85">
        <v>16.9201</v>
      </c>
      <c r="EM85">
        <v>224.17</v>
      </c>
      <c r="EN85">
        <v>12.9434</v>
      </c>
      <c r="EO85">
        <v>102.298</v>
      </c>
      <c r="EP85">
        <v>102.732</v>
      </c>
    </row>
    <row r="86" spans="1:146">
      <c r="A86">
        <v>70</v>
      </c>
      <c r="B86">
        <v>1559929746</v>
      </c>
      <c r="C86">
        <v>138</v>
      </c>
      <c r="D86" t="s">
        <v>395</v>
      </c>
      <c r="E86" t="s">
        <v>396</v>
      </c>
      <c r="H86">
        <v>1559929735.66129</v>
      </c>
      <c r="I86">
        <f>AY86*AJ86*(AW86-AX86)/(100*AQ86*(1000-AJ86*AW86))</f>
        <v>0</v>
      </c>
      <c r="J86">
        <f>AY86*AJ86*(AV86-AU86*(1000-AJ86*AX86)/(1000-AJ86*AW86))/(100*AQ86)</f>
        <v>0</v>
      </c>
      <c r="K86">
        <f>AU86 - IF(AJ86&gt;1, J86*AQ86*100.0/(AL86*BG86), 0)</f>
        <v>0</v>
      </c>
      <c r="L86">
        <f>((R86-I86/2)*K86-J86)/(R86+I86/2)</f>
        <v>0</v>
      </c>
      <c r="M86">
        <f>L86*(AZ86+BA86)/1000.0</f>
        <v>0</v>
      </c>
      <c r="N86">
        <f>(AU86 - IF(AJ86&gt;1, J86*AQ86*100.0/(AL86*BG86), 0))*(AZ86+BA86)/1000.0</f>
        <v>0</v>
      </c>
      <c r="O86">
        <f>2.0/((1/Q86-1/P86)+SIGN(Q86)*SQRT((1/Q86-1/P86)*(1/Q86-1/P86) + 4*AR86/((AR86+1)*(AR86+1))*(2*1/Q86*1/P86-1/P86*1/P86)))</f>
        <v>0</v>
      </c>
      <c r="P86">
        <f>AG86+AF86*AQ86+AE86*AQ86*AQ86</f>
        <v>0</v>
      </c>
      <c r="Q86">
        <f>I86*(1000-(1000*0.61365*exp(17.502*U86/(240.97+U86))/(AZ86+BA86)+AW86)/2)/(1000*0.61365*exp(17.502*U86/(240.97+U86))/(AZ86+BA86)-AW86)</f>
        <v>0</v>
      </c>
      <c r="R86">
        <f>1/((AR86+1)/(O86/1.6)+1/(P86/1.37)) + AR86/((AR86+1)/(O86/1.6) + AR86/(P86/1.37))</f>
        <v>0</v>
      </c>
      <c r="S86">
        <f>(AN86*AP86)</f>
        <v>0</v>
      </c>
      <c r="T86">
        <f>(BB86+(S86+2*0.95*5.67E-8*(((BB86+$B$7)+273)^4-(BB86+273)^4)-44100*I86)/(1.84*29.3*P86+8*0.95*5.67E-8*(BB86+273)^3))</f>
        <v>0</v>
      </c>
      <c r="U86">
        <f>($C$7*BC86+$D$7*BD86+$E$7*T86)</f>
        <v>0</v>
      </c>
      <c r="V86">
        <f>0.61365*exp(17.502*U86/(240.97+U86))</f>
        <v>0</v>
      </c>
      <c r="W86">
        <f>(X86/Y86*100)</f>
        <v>0</v>
      </c>
      <c r="X86">
        <f>AW86*(AZ86+BA86)/1000</f>
        <v>0</v>
      </c>
      <c r="Y86">
        <f>0.61365*exp(17.502*BB86/(240.97+BB86))</f>
        <v>0</v>
      </c>
      <c r="Z86">
        <f>(V86-AW86*(AZ86+BA86)/1000)</f>
        <v>0</v>
      </c>
      <c r="AA86">
        <f>(-I86*44100)</f>
        <v>0</v>
      </c>
      <c r="AB86">
        <f>2*29.3*P86*0.92*(BB86-U86)</f>
        <v>0</v>
      </c>
      <c r="AC86">
        <f>2*0.95*5.67E-8*(((BB86+$B$7)+273)^4-(U86+273)^4)</f>
        <v>0</v>
      </c>
      <c r="AD86">
        <f>S86+AC86+AA86+AB86</f>
        <v>0</v>
      </c>
      <c r="AE86">
        <v>-0.0417452727311234</v>
      </c>
      <c r="AF86">
        <v>0.0468627257274346</v>
      </c>
      <c r="AG86">
        <v>3.49242397228792</v>
      </c>
      <c r="AH86">
        <v>0</v>
      </c>
      <c r="AI86">
        <v>0</v>
      </c>
      <c r="AJ86">
        <f>IF(AH86*$H$13&gt;=AL86,1.0,(AL86/(AL86-AH86*$H$13)))</f>
        <v>0</v>
      </c>
      <c r="AK86">
        <f>(AJ86-1)*100</f>
        <v>0</v>
      </c>
      <c r="AL86">
        <f>MAX(0,($B$13+$C$13*BG86)/(1+$D$13*BG86)*AZ86/(BB86+273)*$E$13)</f>
        <v>0</v>
      </c>
      <c r="AM86">
        <f>$B$11*BH86+$C$11*BI86+$F$11*BJ86</f>
        <v>0</v>
      </c>
      <c r="AN86">
        <f>AM86*AO86</f>
        <v>0</v>
      </c>
      <c r="AO86">
        <f>($B$11*$D$9+$C$11*$D$9+$F$11*((BW86+BO86)/MAX(BW86+BO86+BX86, 0.1)*$I$9+BX86/MAX(BW86+BO86+BX86, 0.1)*$J$9))/($B$11+$C$11+$F$11)</f>
        <v>0</v>
      </c>
      <c r="AP86">
        <f>($B$11*$K$9+$C$11*$K$9+$F$11*((BW86+BO86)/MAX(BW86+BO86+BX86, 0.1)*$P$9+BX86/MAX(BW86+BO86+BX86, 0.1)*$Q$9))/($B$11+$C$11+$F$11)</f>
        <v>0</v>
      </c>
      <c r="AQ86">
        <v>6</v>
      </c>
      <c r="AR86">
        <v>0.5</v>
      </c>
      <c r="AS86" t="s">
        <v>250</v>
      </c>
      <c r="AT86">
        <v>1559929735.66129</v>
      </c>
      <c r="AU86">
        <v>183.245129032258</v>
      </c>
      <c r="AV86">
        <v>199.981451612903</v>
      </c>
      <c r="AW86">
        <v>13.8810129032258</v>
      </c>
      <c r="AX86">
        <v>12.9568193548387</v>
      </c>
      <c r="AY86">
        <v>500.016225806451</v>
      </c>
      <c r="AZ86">
        <v>100.701774193548</v>
      </c>
      <c r="BA86">
        <v>0.199984290322581</v>
      </c>
      <c r="BB86">
        <v>19.9821516129032</v>
      </c>
      <c r="BC86">
        <v>20.3070096774194</v>
      </c>
      <c r="BD86">
        <v>999.9</v>
      </c>
      <c r="BE86">
        <v>0</v>
      </c>
      <c r="BF86">
        <v>0</v>
      </c>
      <c r="BG86">
        <v>9996.91967741936</v>
      </c>
      <c r="BH86">
        <v>0</v>
      </c>
      <c r="BI86">
        <v>137.455612903226</v>
      </c>
      <c r="BJ86">
        <v>1500.0164516129</v>
      </c>
      <c r="BK86">
        <v>0.973003967741936</v>
      </c>
      <c r="BL86">
        <v>0.0269958870967742</v>
      </c>
      <c r="BM86">
        <v>0</v>
      </c>
      <c r="BN86">
        <v>2.31099677419355</v>
      </c>
      <c r="BO86">
        <v>0</v>
      </c>
      <c r="BP86">
        <v>15589.1677419355</v>
      </c>
      <c r="BQ86">
        <v>13122.1709677419</v>
      </c>
      <c r="BR86">
        <v>37.937</v>
      </c>
      <c r="BS86">
        <v>40.066064516129</v>
      </c>
      <c r="BT86">
        <v>39.375</v>
      </c>
      <c r="BU86">
        <v>38.125</v>
      </c>
      <c r="BV86">
        <v>37.562</v>
      </c>
      <c r="BW86">
        <v>1459.52580645161</v>
      </c>
      <c r="BX86">
        <v>40.4906451612903</v>
      </c>
      <c r="BY86">
        <v>0</v>
      </c>
      <c r="BZ86">
        <v>1559929770.5</v>
      </c>
      <c r="CA86">
        <v>2.32161153846154</v>
      </c>
      <c r="CB86">
        <v>0.643989737157551</v>
      </c>
      <c r="CC86">
        <v>262.099144728861</v>
      </c>
      <c r="CD86">
        <v>15602.2846153846</v>
      </c>
      <c r="CE86">
        <v>15</v>
      </c>
      <c r="CF86">
        <v>1559929575.5</v>
      </c>
      <c r="CG86" t="s">
        <v>251</v>
      </c>
      <c r="CH86">
        <v>12</v>
      </c>
      <c r="CI86">
        <v>2.609</v>
      </c>
      <c r="CJ86">
        <v>0.036</v>
      </c>
      <c r="CK86">
        <v>400</v>
      </c>
      <c r="CL86">
        <v>13</v>
      </c>
      <c r="CM86">
        <v>0.15</v>
      </c>
      <c r="CN86">
        <v>0.08</v>
      </c>
      <c r="CO86">
        <v>-16.6985609756098</v>
      </c>
      <c r="CP86">
        <v>-3.32464181184626</v>
      </c>
      <c r="CQ86">
        <v>0.331066571212888</v>
      </c>
      <c r="CR86">
        <v>0</v>
      </c>
      <c r="CS86">
        <v>2.34189411764706</v>
      </c>
      <c r="CT86">
        <v>-0.0190163697611836</v>
      </c>
      <c r="CU86">
        <v>0.198745451951184</v>
      </c>
      <c r="CV86">
        <v>1</v>
      </c>
      <c r="CW86">
        <v>0.924660707317073</v>
      </c>
      <c r="CX86">
        <v>-0.0445747526132353</v>
      </c>
      <c r="CY86">
        <v>0.00443997016164388</v>
      </c>
      <c r="CZ86">
        <v>1</v>
      </c>
      <c r="DA86">
        <v>2</v>
      </c>
      <c r="DB86">
        <v>3</v>
      </c>
      <c r="DC86" t="s">
        <v>252</v>
      </c>
      <c r="DD86">
        <v>1.85562</v>
      </c>
      <c r="DE86">
        <v>1.85364</v>
      </c>
      <c r="DF86">
        <v>1.85471</v>
      </c>
      <c r="DG86">
        <v>1.85913</v>
      </c>
      <c r="DH86">
        <v>1.85349</v>
      </c>
      <c r="DI86">
        <v>1.85787</v>
      </c>
      <c r="DJ86">
        <v>1.85501</v>
      </c>
      <c r="DK86">
        <v>1.85367</v>
      </c>
      <c r="DL86" t="s">
        <v>253</v>
      </c>
      <c r="DM86" t="s">
        <v>19</v>
      </c>
      <c r="DN86" t="s">
        <v>19</v>
      </c>
      <c r="DO86" t="s">
        <v>19</v>
      </c>
      <c r="DP86" t="s">
        <v>254</v>
      </c>
      <c r="DQ86" t="s">
        <v>255</v>
      </c>
      <c r="DR86" t="s">
        <v>256</v>
      </c>
      <c r="DS86" t="s">
        <v>256</v>
      </c>
      <c r="DT86" t="s">
        <v>256</v>
      </c>
      <c r="DU86" t="s">
        <v>256</v>
      </c>
      <c r="DV86">
        <v>0</v>
      </c>
      <c r="DW86">
        <v>100</v>
      </c>
      <c r="DX86">
        <v>100</v>
      </c>
      <c r="DY86">
        <v>2.609</v>
      </c>
      <c r="DZ86">
        <v>0.036</v>
      </c>
      <c r="EA86">
        <v>2</v>
      </c>
      <c r="EB86">
        <v>503.724</v>
      </c>
      <c r="EC86">
        <v>546.092</v>
      </c>
      <c r="ED86">
        <v>16.9008</v>
      </c>
      <c r="EE86">
        <v>19.0493</v>
      </c>
      <c r="EF86">
        <v>30</v>
      </c>
      <c r="EG86">
        <v>18.8989</v>
      </c>
      <c r="EH86">
        <v>18.8665</v>
      </c>
      <c r="EI86">
        <v>12.6053</v>
      </c>
      <c r="EJ86">
        <v>30.3209</v>
      </c>
      <c r="EK86">
        <v>61.4456</v>
      </c>
      <c r="EL86">
        <v>16.9201</v>
      </c>
      <c r="EM86">
        <v>229.17</v>
      </c>
      <c r="EN86">
        <v>12.9447</v>
      </c>
      <c r="EO86">
        <v>102.299</v>
      </c>
      <c r="EP86">
        <v>102.731</v>
      </c>
    </row>
    <row r="87" spans="1:146">
      <c r="A87">
        <v>71</v>
      </c>
      <c r="B87">
        <v>1559929748</v>
      </c>
      <c r="C87">
        <v>140</v>
      </c>
      <c r="D87" t="s">
        <v>397</v>
      </c>
      <c r="E87" t="s">
        <v>398</v>
      </c>
      <c r="H87">
        <v>1559929737.66129</v>
      </c>
      <c r="I87">
        <f>AY87*AJ87*(AW87-AX87)/(100*AQ87*(1000-AJ87*AW87))</f>
        <v>0</v>
      </c>
      <c r="J87">
        <f>AY87*AJ87*(AV87-AU87*(1000-AJ87*AX87)/(1000-AJ87*AW87))/(100*AQ87)</f>
        <v>0</v>
      </c>
      <c r="K87">
        <f>AU87 - IF(AJ87&gt;1, J87*AQ87*100.0/(AL87*BG87), 0)</f>
        <v>0</v>
      </c>
      <c r="L87">
        <f>((R87-I87/2)*K87-J87)/(R87+I87/2)</f>
        <v>0</v>
      </c>
      <c r="M87">
        <f>L87*(AZ87+BA87)/1000.0</f>
        <v>0</v>
      </c>
      <c r="N87">
        <f>(AU87 - IF(AJ87&gt;1, J87*AQ87*100.0/(AL87*BG87), 0))*(AZ87+BA87)/1000.0</f>
        <v>0</v>
      </c>
      <c r="O87">
        <f>2.0/((1/Q87-1/P87)+SIGN(Q87)*SQRT((1/Q87-1/P87)*(1/Q87-1/P87) + 4*AR87/((AR87+1)*(AR87+1))*(2*1/Q87*1/P87-1/P87*1/P87)))</f>
        <v>0</v>
      </c>
      <c r="P87">
        <f>AG87+AF87*AQ87+AE87*AQ87*AQ87</f>
        <v>0</v>
      </c>
      <c r="Q87">
        <f>I87*(1000-(1000*0.61365*exp(17.502*U87/(240.97+U87))/(AZ87+BA87)+AW87)/2)/(1000*0.61365*exp(17.502*U87/(240.97+U87))/(AZ87+BA87)-AW87)</f>
        <v>0</v>
      </c>
      <c r="R87">
        <f>1/((AR87+1)/(O87/1.6)+1/(P87/1.37)) + AR87/((AR87+1)/(O87/1.6) + AR87/(P87/1.37))</f>
        <v>0</v>
      </c>
      <c r="S87">
        <f>(AN87*AP87)</f>
        <v>0</v>
      </c>
      <c r="T87">
        <f>(BB87+(S87+2*0.95*5.67E-8*(((BB87+$B$7)+273)^4-(BB87+273)^4)-44100*I87)/(1.84*29.3*P87+8*0.95*5.67E-8*(BB87+273)^3))</f>
        <v>0</v>
      </c>
      <c r="U87">
        <f>($C$7*BC87+$D$7*BD87+$E$7*T87)</f>
        <v>0</v>
      </c>
      <c r="V87">
        <f>0.61365*exp(17.502*U87/(240.97+U87))</f>
        <v>0</v>
      </c>
      <c r="W87">
        <f>(X87/Y87*100)</f>
        <v>0</v>
      </c>
      <c r="X87">
        <f>AW87*(AZ87+BA87)/1000</f>
        <v>0</v>
      </c>
      <c r="Y87">
        <f>0.61365*exp(17.502*BB87/(240.97+BB87))</f>
        <v>0</v>
      </c>
      <c r="Z87">
        <f>(V87-AW87*(AZ87+BA87)/1000)</f>
        <v>0</v>
      </c>
      <c r="AA87">
        <f>(-I87*44100)</f>
        <v>0</v>
      </c>
      <c r="AB87">
        <f>2*29.3*P87*0.92*(BB87-U87)</f>
        <v>0</v>
      </c>
      <c r="AC87">
        <f>2*0.95*5.67E-8*(((BB87+$B$7)+273)^4-(U87+273)^4)</f>
        <v>0</v>
      </c>
      <c r="AD87">
        <f>S87+AC87+AA87+AB87</f>
        <v>0</v>
      </c>
      <c r="AE87">
        <v>-0.0417643805376127</v>
      </c>
      <c r="AF87">
        <v>0.0468841759141546</v>
      </c>
      <c r="AG87">
        <v>3.49368686333162</v>
      </c>
      <c r="AH87">
        <v>0</v>
      </c>
      <c r="AI87">
        <v>0</v>
      </c>
      <c r="AJ87">
        <f>IF(AH87*$H$13&gt;=AL87,1.0,(AL87/(AL87-AH87*$H$13)))</f>
        <v>0</v>
      </c>
      <c r="AK87">
        <f>(AJ87-1)*100</f>
        <v>0</v>
      </c>
      <c r="AL87">
        <f>MAX(0,($B$13+$C$13*BG87)/(1+$D$13*BG87)*AZ87/(BB87+273)*$E$13)</f>
        <v>0</v>
      </c>
      <c r="AM87">
        <f>$B$11*BH87+$C$11*BI87+$F$11*BJ87</f>
        <v>0</v>
      </c>
      <c r="AN87">
        <f>AM87*AO87</f>
        <v>0</v>
      </c>
      <c r="AO87">
        <f>($B$11*$D$9+$C$11*$D$9+$F$11*((BW87+BO87)/MAX(BW87+BO87+BX87, 0.1)*$I$9+BX87/MAX(BW87+BO87+BX87, 0.1)*$J$9))/($B$11+$C$11+$F$11)</f>
        <v>0</v>
      </c>
      <c r="AP87">
        <f>($B$11*$K$9+$C$11*$K$9+$F$11*((BW87+BO87)/MAX(BW87+BO87+BX87, 0.1)*$P$9+BX87/MAX(BW87+BO87+BX87, 0.1)*$Q$9))/($B$11+$C$11+$F$11)</f>
        <v>0</v>
      </c>
      <c r="AQ87">
        <v>6</v>
      </c>
      <c r="AR87">
        <v>0.5</v>
      </c>
      <c r="AS87" t="s">
        <v>250</v>
      </c>
      <c r="AT87">
        <v>1559929737.66129</v>
      </c>
      <c r="AU87">
        <v>186.484612903226</v>
      </c>
      <c r="AV87">
        <v>203.31635483871</v>
      </c>
      <c r="AW87">
        <v>13.8799161290323</v>
      </c>
      <c r="AX87">
        <v>12.9571580645161</v>
      </c>
      <c r="AY87">
        <v>500.014064516129</v>
      </c>
      <c r="AZ87">
        <v>100.701741935484</v>
      </c>
      <c r="BA87">
        <v>0.199959451612903</v>
      </c>
      <c r="BB87">
        <v>19.9778193548387</v>
      </c>
      <c r="BC87">
        <v>20.3035935483871</v>
      </c>
      <c r="BD87">
        <v>999.9</v>
      </c>
      <c r="BE87">
        <v>0</v>
      </c>
      <c r="BF87">
        <v>0</v>
      </c>
      <c r="BG87">
        <v>10001.4987096774</v>
      </c>
      <c r="BH87">
        <v>0</v>
      </c>
      <c r="BI87">
        <v>135.687935483871</v>
      </c>
      <c r="BJ87">
        <v>1500.00483870968</v>
      </c>
      <c r="BK87">
        <v>0.97300370967742</v>
      </c>
      <c r="BL87">
        <v>0.0269961838709677</v>
      </c>
      <c r="BM87">
        <v>0</v>
      </c>
      <c r="BN87">
        <v>2.30792903225806</v>
      </c>
      <c r="BO87">
        <v>0</v>
      </c>
      <c r="BP87">
        <v>15597.8483870968</v>
      </c>
      <c r="BQ87">
        <v>13122.0741935484</v>
      </c>
      <c r="BR87">
        <v>37.937</v>
      </c>
      <c r="BS87">
        <v>40.0640322580645</v>
      </c>
      <c r="BT87">
        <v>39.375</v>
      </c>
      <c r="BU87">
        <v>38.125</v>
      </c>
      <c r="BV87">
        <v>37.562</v>
      </c>
      <c r="BW87">
        <v>1459.51419354839</v>
      </c>
      <c r="BX87">
        <v>40.4906451612903</v>
      </c>
      <c r="BY87">
        <v>0</v>
      </c>
      <c r="BZ87">
        <v>1559929772.3</v>
      </c>
      <c r="CA87">
        <v>2.35408846153846</v>
      </c>
      <c r="CB87">
        <v>0.773261532419625</v>
      </c>
      <c r="CC87">
        <v>276.341880260391</v>
      </c>
      <c r="CD87">
        <v>15611.2230769231</v>
      </c>
      <c r="CE87">
        <v>15</v>
      </c>
      <c r="CF87">
        <v>1559929575.5</v>
      </c>
      <c r="CG87" t="s">
        <v>251</v>
      </c>
      <c r="CH87">
        <v>12</v>
      </c>
      <c r="CI87">
        <v>2.609</v>
      </c>
      <c r="CJ87">
        <v>0.036</v>
      </c>
      <c r="CK87">
        <v>400</v>
      </c>
      <c r="CL87">
        <v>13</v>
      </c>
      <c r="CM87">
        <v>0.15</v>
      </c>
      <c r="CN87">
        <v>0.08</v>
      </c>
      <c r="CO87">
        <v>-16.804956097561</v>
      </c>
      <c r="CP87">
        <v>-3.14716097560916</v>
      </c>
      <c r="CQ87">
        <v>0.314518314677695</v>
      </c>
      <c r="CR87">
        <v>0</v>
      </c>
      <c r="CS87">
        <v>2.32570882352941</v>
      </c>
      <c r="CT87">
        <v>0.550999824715312</v>
      </c>
      <c r="CU87">
        <v>0.187267145398425</v>
      </c>
      <c r="CV87">
        <v>1</v>
      </c>
      <c r="CW87">
        <v>0.923261487804878</v>
      </c>
      <c r="CX87">
        <v>-0.0426308571428501</v>
      </c>
      <c r="CY87">
        <v>0.00425650750642946</v>
      </c>
      <c r="CZ87">
        <v>1</v>
      </c>
      <c r="DA87">
        <v>2</v>
      </c>
      <c r="DB87">
        <v>3</v>
      </c>
      <c r="DC87" t="s">
        <v>252</v>
      </c>
      <c r="DD87">
        <v>1.85562</v>
      </c>
      <c r="DE87">
        <v>1.85363</v>
      </c>
      <c r="DF87">
        <v>1.85471</v>
      </c>
      <c r="DG87">
        <v>1.85913</v>
      </c>
      <c r="DH87">
        <v>1.85349</v>
      </c>
      <c r="DI87">
        <v>1.85787</v>
      </c>
      <c r="DJ87">
        <v>1.85501</v>
      </c>
      <c r="DK87">
        <v>1.8537</v>
      </c>
      <c r="DL87" t="s">
        <v>253</v>
      </c>
      <c r="DM87" t="s">
        <v>19</v>
      </c>
      <c r="DN87" t="s">
        <v>19</v>
      </c>
      <c r="DO87" t="s">
        <v>19</v>
      </c>
      <c r="DP87" t="s">
        <v>254</v>
      </c>
      <c r="DQ87" t="s">
        <v>255</v>
      </c>
      <c r="DR87" t="s">
        <v>256</v>
      </c>
      <c r="DS87" t="s">
        <v>256</v>
      </c>
      <c r="DT87" t="s">
        <v>256</v>
      </c>
      <c r="DU87" t="s">
        <v>256</v>
      </c>
      <c r="DV87">
        <v>0</v>
      </c>
      <c r="DW87">
        <v>100</v>
      </c>
      <c r="DX87">
        <v>100</v>
      </c>
      <c r="DY87">
        <v>2.609</v>
      </c>
      <c r="DZ87">
        <v>0.036</v>
      </c>
      <c r="EA87">
        <v>2</v>
      </c>
      <c r="EB87">
        <v>503.838</v>
      </c>
      <c r="EC87">
        <v>545.991</v>
      </c>
      <c r="ED87">
        <v>16.9098</v>
      </c>
      <c r="EE87">
        <v>19.0485</v>
      </c>
      <c r="EF87">
        <v>30.0001</v>
      </c>
      <c r="EG87">
        <v>18.8997</v>
      </c>
      <c r="EH87">
        <v>18.8667</v>
      </c>
      <c r="EI87">
        <v>12.7628</v>
      </c>
      <c r="EJ87">
        <v>30.3209</v>
      </c>
      <c r="EK87">
        <v>61.4456</v>
      </c>
      <c r="EL87">
        <v>16.9201</v>
      </c>
      <c r="EM87">
        <v>234.17</v>
      </c>
      <c r="EN87">
        <v>12.9465</v>
      </c>
      <c r="EO87">
        <v>102.301</v>
      </c>
      <c r="EP87">
        <v>102.732</v>
      </c>
    </row>
    <row r="88" spans="1:146">
      <c r="A88">
        <v>72</v>
      </c>
      <c r="B88">
        <v>1559929750</v>
      </c>
      <c r="C88">
        <v>142</v>
      </c>
      <c r="D88" t="s">
        <v>399</v>
      </c>
      <c r="E88" t="s">
        <v>400</v>
      </c>
      <c r="H88">
        <v>1559929739.66129</v>
      </c>
      <c r="I88">
        <f>AY88*AJ88*(AW88-AX88)/(100*AQ88*(1000-AJ88*AW88))</f>
        <v>0</v>
      </c>
      <c r="J88">
        <f>AY88*AJ88*(AV88-AU88*(1000-AJ88*AX88)/(1000-AJ88*AW88))/(100*AQ88)</f>
        <v>0</v>
      </c>
      <c r="K88">
        <f>AU88 - IF(AJ88&gt;1, J88*AQ88*100.0/(AL88*BG88), 0)</f>
        <v>0</v>
      </c>
      <c r="L88">
        <f>((R88-I88/2)*K88-J88)/(R88+I88/2)</f>
        <v>0</v>
      </c>
      <c r="M88">
        <f>L88*(AZ88+BA88)/1000.0</f>
        <v>0</v>
      </c>
      <c r="N88">
        <f>(AU88 - IF(AJ88&gt;1, J88*AQ88*100.0/(AL88*BG88), 0))*(AZ88+BA88)/1000.0</f>
        <v>0</v>
      </c>
      <c r="O88">
        <f>2.0/((1/Q88-1/P88)+SIGN(Q88)*SQRT((1/Q88-1/P88)*(1/Q88-1/P88) + 4*AR88/((AR88+1)*(AR88+1))*(2*1/Q88*1/P88-1/P88*1/P88)))</f>
        <v>0</v>
      </c>
      <c r="P88">
        <f>AG88+AF88*AQ88+AE88*AQ88*AQ88</f>
        <v>0</v>
      </c>
      <c r="Q88">
        <f>I88*(1000-(1000*0.61365*exp(17.502*U88/(240.97+U88))/(AZ88+BA88)+AW88)/2)/(1000*0.61365*exp(17.502*U88/(240.97+U88))/(AZ88+BA88)-AW88)</f>
        <v>0</v>
      </c>
      <c r="R88">
        <f>1/((AR88+1)/(O88/1.6)+1/(P88/1.37)) + AR88/((AR88+1)/(O88/1.6) + AR88/(P88/1.37))</f>
        <v>0</v>
      </c>
      <c r="S88">
        <f>(AN88*AP88)</f>
        <v>0</v>
      </c>
      <c r="T88">
        <f>(BB88+(S88+2*0.95*5.67E-8*(((BB88+$B$7)+273)^4-(BB88+273)^4)-44100*I88)/(1.84*29.3*P88+8*0.95*5.67E-8*(BB88+273)^3))</f>
        <v>0</v>
      </c>
      <c r="U88">
        <f>($C$7*BC88+$D$7*BD88+$E$7*T88)</f>
        <v>0</v>
      </c>
      <c r="V88">
        <f>0.61365*exp(17.502*U88/(240.97+U88))</f>
        <v>0</v>
      </c>
      <c r="W88">
        <f>(X88/Y88*100)</f>
        <v>0</v>
      </c>
      <c r="X88">
        <f>AW88*(AZ88+BA88)/1000</f>
        <v>0</v>
      </c>
      <c r="Y88">
        <f>0.61365*exp(17.502*BB88/(240.97+BB88))</f>
        <v>0</v>
      </c>
      <c r="Z88">
        <f>(V88-AW88*(AZ88+BA88)/1000)</f>
        <v>0</v>
      </c>
      <c r="AA88">
        <f>(-I88*44100)</f>
        <v>0</v>
      </c>
      <c r="AB88">
        <f>2*29.3*P88*0.92*(BB88-U88)</f>
        <v>0</v>
      </c>
      <c r="AC88">
        <f>2*0.95*5.67E-8*(((BB88+$B$7)+273)^4-(U88+273)^4)</f>
        <v>0</v>
      </c>
      <c r="AD88">
        <f>S88+AC88+AA88+AB88</f>
        <v>0</v>
      </c>
      <c r="AE88">
        <v>-0.0417837074702544</v>
      </c>
      <c r="AF88">
        <v>0.0469058720891773</v>
      </c>
      <c r="AG88">
        <v>3.49496403112613</v>
      </c>
      <c r="AH88">
        <v>0</v>
      </c>
      <c r="AI88">
        <v>0</v>
      </c>
      <c r="AJ88">
        <f>IF(AH88*$H$13&gt;=AL88,1.0,(AL88/(AL88-AH88*$H$13)))</f>
        <v>0</v>
      </c>
      <c r="AK88">
        <f>(AJ88-1)*100</f>
        <v>0</v>
      </c>
      <c r="AL88">
        <f>MAX(0,($B$13+$C$13*BG88)/(1+$D$13*BG88)*AZ88/(BB88+273)*$E$13)</f>
        <v>0</v>
      </c>
      <c r="AM88">
        <f>$B$11*BH88+$C$11*BI88+$F$11*BJ88</f>
        <v>0</v>
      </c>
      <c r="AN88">
        <f>AM88*AO88</f>
        <v>0</v>
      </c>
      <c r="AO88">
        <f>($B$11*$D$9+$C$11*$D$9+$F$11*((BW88+BO88)/MAX(BW88+BO88+BX88, 0.1)*$I$9+BX88/MAX(BW88+BO88+BX88, 0.1)*$J$9))/($B$11+$C$11+$F$11)</f>
        <v>0</v>
      </c>
      <c r="AP88">
        <f>($B$11*$K$9+$C$11*$K$9+$F$11*((BW88+BO88)/MAX(BW88+BO88+BX88, 0.1)*$P$9+BX88/MAX(BW88+BO88+BX88, 0.1)*$Q$9))/($B$11+$C$11+$F$11)</f>
        <v>0</v>
      </c>
      <c r="AQ88">
        <v>6</v>
      </c>
      <c r="AR88">
        <v>0.5</v>
      </c>
      <c r="AS88" t="s">
        <v>250</v>
      </c>
      <c r="AT88">
        <v>1559929739.66129</v>
      </c>
      <c r="AU88">
        <v>189.722064516129</v>
      </c>
      <c r="AV88">
        <v>206.626741935484</v>
      </c>
      <c r="AW88">
        <v>13.8788129032258</v>
      </c>
      <c r="AX88">
        <v>12.9575516129032</v>
      </c>
      <c r="AY88">
        <v>500.009548387097</v>
      </c>
      <c r="AZ88">
        <v>100.701870967742</v>
      </c>
      <c r="BA88">
        <v>0.199953483870968</v>
      </c>
      <c r="BB88">
        <v>19.9725806451613</v>
      </c>
      <c r="BC88">
        <v>20.2998709677419</v>
      </c>
      <c r="BD88">
        <v>999.9</v>
      </c>
      <c r="BE88">
        <v>0</v>
      </c>
      <c r="BF88">
        <v>0</v>
      </c>
      <c r="BG88">
        <v>10006.1141935484</v>
      </c>
      <c r="BH88">
        <v>0</v>
      </c>
      <c r="BI88">
        <v>135.663709677419</v>
      </c>
      <c r="BJ88">
        <v>1500.00193548387</v>
      </c>
      <c r="BK88">
        <v>0.973003580645161</v>
      </c>
      <c r="BL88">
        <v>0.0269963322580645</v>
      </c>
      <c r="BM88">
        <v>0</v>
      </c>
      <c r="BN88">
        <v>2.30634193548387</v>
      </c>
      <c r="BO88">
        <v>0</v>
      </c>
      <c r="BP88">
        <v>15607.535483871</v>
      </c>
      <c r="BQ88">
        <v>13122.0451612903</v>
      </c>
      <c r="BR88">
        <v>37.937</v>
      </c>
      <c r="BS88">
        <v>40.062</v>
      </c>
      <c r="BT88">
        <v>39.375</v>
      </c>
      <c r="BU88">
        <v>38.129</v>
      </c>
      <c r="BV88">
        <v>37.562</v>
      </c>
      <c r="BW88">
        <v>1459.51129032258</v>
      </c>
      <c r="BX88">
        <v>40.4906451612903</v>
      </c>
      <c r="BY88">
        <v>0</v>
      </c>
      <c r="BZ88">
        <v>1559929774.7</v>
      </c>
      <c r="CA88">
        <v>2.33196923076923</v>
      </c>
      <c r="CB88">
        <v>-0.0904068520095335</v>
      </c>
      <c r="CC88">
        <v>288.123076929734</v>
      </c>
      <c r="CD88">
        <v>15622.4923076923</v>
      </c>
      <c r="CE88">
        <v>15</v>
      </c>
      <c r="CF88">
        <v>1559929575.5</v>
      </c>
      <c r="CG88" t="s">
        <v>251</v>
      </c>
      <c r="CH88">
        <v>12</v>
      </c>
      <c r="CI88">
        <v>2.609</v>
      </c>
      <c r="CJ88">
        <v>0.036</v>
      </c>
      <c r="CK88">
        <v>400</v>
      </c>
      <c r="CL88">
        <v>13</v>
      </c>
      <c r="CM88">
        <v>0.15</v>
      </c>
      <c r="CN88">
        <v>0.08</v>
      </c>
      <c r="CO88">
        <v>-16.8832634146341</v>
      </c>
      <c r="CP88">
        <v>-2.82564668989543</v>
      </c>
      <c r="CQ88">
        <v>0.290487479899882</v>
      </c>
      <c r="CR88">
        <v>0</v>
      </c>
      <c r="CS88">
        <v>2.34018823529412</v>
      </c>
      <c r="CT88">
        <v>0.104780717430133</v>
      </c>
      <c r="CU88">
        <v>0.180828397309041</v>
      </c>
      <c r="CV88">
        <v>1</v>
      </c>
      <c r="CW88">
        <v>0.921761829268293</v>
      </c>
      <c r="CX88">
        <v>-0.0430108641114977</v>
      </c>
      <c r="CY88">
        <v>0.00429571524980836</v>
      </c>
      <c r="CZ88">
        <v>1</v>
      </c>
      <c r="DA88">
        <v>2</v>
      </c>
      <c r="DB88">
        <v>3</v>
      </c>
      <c r="DC88" t="s">
        <v>252</v>
      </c>
      <c r="DD88">
        <v>1.85561</v>
      </c>
      <c r="DE88">
        <v>1.85363</v>
      </c>
      <c r="DF88">
        <v>1.85471</v>
      </c>
      <c r="DG88">
        <v>1.85913</v>
      </c>
      <c r="DH88">
        <v>1.85349</v>
      </c>
      <c r="DI88">
        <v>1.85787</v>
      </c>
      <c r="DJ88">
        <v>1.85501</v>
      </c>
      <c r="DK88">
        <v>1.85371</v>
      </c>
      <c r="DL88" t="s">
        <v>253</v>
      </c>
      <c r="DM88" t="s">
        <v>19</v>
      </c>
      <c r="DN88" t="s">
        <v>19</v>
      </c>
      <c r="DO88" t="s">
        <v>19</v>
      </c>
      <c r="DP88" t="s">
        <v>254</v>
      </c>
      <c r="DQ88" t="s">
        <v>255</v>
      </c>
      <c r="DR88" t="s">
        <v>256</v>
      </c>
      <c r="DS88" t="s">
        <v>256</v>
      </c>
      <c r="DT88" t="s">
        <v>256</v>
      </c>
      <c r="DU88" t="s">
        <v>256</v>
      </c>
      <c r="DV88">
        <v>0</v>
      </c>
      <c r="DW88">
        <v>100</v>
      </c>
      <c r="DX88">
        <v>100</v>
      </c>
      <c r="DY88">
        <v>2.609</v>
      </c>
      <c r="DZ88">
        <v>0.036</v>
      </c>
      <c r="EA88">
        <v>2</v>
      </c>
      <c r="EB88">
        <v>504.069</v>
      </c>
      <c r="EC88">
        <v>545.753</v>
      </c>
      <c r="ED88">
        <v>16.9192</v>
      </c>
      <c r="EE88">
        <v>19.0483</v>
      </c>
      <c r="EF88">
        <v>30.0001</v>
      </c>
      <c r="EG88">
        <v>18.9002</v>
      </c>
      <c r="EH88">
        <v>18.8673</v>
      </c>
      <c r="EI88">
        <v>12.8829</v>
      </c>
      <c r="EJ88">
        <v>30.3209</v>
      </c>
      <c r="EK88">
        <v>61.4456</v>
      </c>
      <c r="EL88">
        <v>16.9531</v>
      </c>
      <c r="EM88">
        <v>234.17</v>
      </c>
      <c r="EN88">
        <v>12.948</v>
      </c>
      <c r="EO88">
        <v>102.301</v>
      </c>
      <c r="EP88">
        <v>102.732</v>
      </c>
    </row>
    <row r="89" spans="1:146">
      <c r="A89">
        <v>73</v>
      </c>
      <c r="B89">
        <v>1559929752</v>
      </c>
      <c r="C89">
        <v>144</v>
      </c>
      <c r="D89" t="s">
        <v>401</v>
      </c>
      <c r="E89" t="s">
        <v>402</v>
      </c>
      <c r="H89">
        <v>1559929741.66129</v>
      </c>
      <c r="I89">
        <f>AY89*AJ89*(AW89-AX89)/(100*AQ89*(1000-AJ89*AW89))</f>
        <v>0</v>
      </c>
      <c r="J89">
        <f>AY89*AJ89*(AV89-AU89*(1000-AJ89*AX89)/(1000-AJ89*AW89))/(100*AQ89)</f>
        <v>0</v>
      </c>
      <c r="K89">
        <f>AU89 - IF(AJ89&gt;1, J89*AQ89*100.0/(AL89*BG89), 0)</f>
        <v>0</v>
      </c>
      <c r="L89">
        <f>((R89-I89/2)*K89-J89)/(R89+I89/2)</f>
        <v>0</v>
      </c>
      <c r="M89">
        <f>L89*(AZ89+BA89)/1000.0</f>
        <v>0</v>
      </c>
      <c r="N89">
        <f>(AU89 - IF(AJ89&gt;1, J89*AQ89*100.0/(AL89*BG89), 0))*(AZ89+BA89)/1000.0</f>
        <v>0</v>
      </c>
      <c r="O89">
        <f>2.0/((1/Q89-1/P89)+SIGN(Q89)*SQRT((1/Q89-1/P89)*(1/Q89-1/P89) + 4*AR89/((AR89+1)*(AR89+1))*(2*1/Q89*1/P89-1/P89*1/P89)))</f>
        <v>0</v>
      </c>
      <c r="P89">
        <f>AG89+AF89*AQ89+AE89*AQ89*AQ89</f>
        <v>0</v>
      </c>
      <c r="Q89">
        <f>I89*(1000-(1000*0.61365*exp(17.502*U89/(240.97+U89))/(AZ89+BA89)+AW89)/2)/(1000*0.61365*exp(17.502*U89/(240.97+U89))/(AZ89+BA89)-AW89)</f>
        <v>0</v>
      </c>
      <c r="R89">
        <f>1/((AR89+1)/(O89/1.6)+1/(P89/1.37)) + AR89/((AR89+1)/(O89/1.6) + AR89/(P89/1.37))</f>
        <v>0</v>
      </c>
      <c r="S89">
        <f>(AN89*AP89)</f>
        <v>0</v>
      </c>
      <c r="T89">
        <f>(BB89+(S89+2*0.95*5.67E-8*(((BB89+$B$7)+273)^4-(BB89+273)^4)-44100*I89)/(1.84*29.3*P89+8*0.95*5.67E-8*(BB89+273)^3))</f>
        <v>0</v>
      </c>
      <c r="U89">
        <f>($C$7*BC89+$D$7*BD89+$E$7*T89)</f>
        <v>0</v>
      </c>
      <c r="V89">
        <f>0.61365*exp(17.502*U89/(240.97+U89))</f>
        <v>0</v>
      </c>
      <c r="W89">
        <f>(X89/Y89*100)</f>
        <v>0</v>
      </c>
      <c r="X89">
        <f>AW89*(AZ89+BA89)/1000</f>
        <v>0</v>
      </c>
      <c r="Y89">
        <f>0.61365*exp(17.502*BB89/(240.97+BB89))</f>
        <v>0</v>
      </c>
      <c r="Z89">
        <f>(V89-AW89*(AZ89+BA89)/1000)</f>
        <v>0</v>
      </c>
      <c r="AA89">
        <f>(-I89*44100)</f>
        <v>0</v>
      </c>
      <c r="AB89">
        <f>2*29.3*P89*0.92*(BB89-U89)</f>
        <v>0</v>
      </c>
      <c r="AC89">
        <f>2*0.95*5.67E-8*(((BB89+$B$7)+273)^4-(U89+273)^4)</f>
        <v>0</v>
      </c>
      <c r="AD89">
        <f>S89+AC89+AA89+AB89</f>
        <v>0</v>
      </c>
      <c r="AE89">
        <v>-0.0417829365346833</v>
      </c>
      <c r="AF89">
        <v>0.046905006646461</v>
      </c>
      <c r="AG89">
        <v>3.49491308991109</v>
      </c>
      <c r="AH89">
        <v>0</v>
      </c>
      <c r="AI89">
        <v>0</v>
      </c>
      <c r="AJ89">
        <f>IF(AH89*$H$13&gt;=AL89,1.0,(AL89/(AL89-AH89*$H$13)))</f>
        <v>0</v>
      </c>
      <c r="AK89">
        <f>(AJ89-1)*100</f>
        <v>0</v>
      </c>
      <c r="AL89">
        <f>MAX(0,($B$13+$C$13*BG89)/(1+$D$13*BG89)*AZ89/(BB89+273)*$E$13)</f>
        <v>0</v>
      </c>
      <c r="AM89">
        <f>$B$11*BH89+$C$11*BI89+$F$11*BJ89</f>
        <v>0</v>
      </c>
      <c r="AN89">
        <f>AM89*AO89</f>
        <v>0</v>
      </c>
      <c r="AO89">
        <f>($B$11*$D$9+$C$11*$D$9+$F$11*((BW89+BO89)/MAX(BW89+BO89+BX89, 0.1)*$I$9+BX89/MAX(BW89+BO89+BX89, 0.1)*$J$9))/($B$11+$C$11+$F$11)</f>
        <v>0</v>
      </c>
      <c r="AP89">
        <f>($B$11*$K$9+$C$11*$K$9+$F$11*((BW89+BO89)/MAX(BW89+BO89+BX89, 0.1)*$P$9+BX89/MAX(BW89+BO89+BX89, 0.1)*$Q$9))/($B$11+$C$11+$F$11)</f>
        <v>0</v>
      </c>
      <c r="AQ89">
        <v>6</v>
      </c>
      <c r="AR89">
        <v>0.5</v>
      </c>
      <c r="AS89" t="s">
        <v>250</v>
      </c>
      <c r="AT89">
        <v>1559929741.66129</v>
      </c>
      <c r="AU89">
        <v>192.950387096774</v>
      </c>
      <c r="AV89">
        <v>209.934290322581</v>
      </c>
      <c r="AW89">
        <v>13.8776322580645</v>
      </c>
      <c r="AX89">
        <v>12.9579193548387</v>
      </c>
      <c r="AY89">
        <v>500.014967741936</v>
      </c>
      <c r="AZ89">
        <v>100.702032258065</v>
      </c>
      <c r="BA89">
        <v>0.199981064516129</v>
      </c>
      <c r="BB89">
        <v>19.9666419354839</v>
      </c>
      <c r="BC89">
        <v>20.2955548387097</v>
      </c>
      <c r="BD89">
        <v>999.9</v>
      </c>
      <c r="BE89">
        <v>0</v>
      </c>
      <c r="BF89">
        <v>0</v>
      </c>
      <c r="BG89">
        <v>10005.9135483871</v>
      </c>
      <c r="BH89">
        <v>0</v>
      </c>
      <c r="BI89">
        <v>137.024516129032</v>
      </c>
      <c r="BJ89">
        <v>1499.99709677419</v>
      </c>
      <c r="BK89">
        <v>0.973003451612903</v>
      </c>
      <c r="BL89">
        <v>0.0269964806451613</v>
      </c>
      <c r="BM89">
        <v>0</v>
      </c>
      <c r="BN89">
        <v>2.29520967741935</v>
      </c>
      <c r="BO89">
        <v>0</v>
      </c>
      <c r="BP89">
        <v>15618.2129032258</v>
      </c>
      <c r="BQ89">
        <v>13122</v>
      </c>
      <c r="BR89">
        <v>37.937</v>
      </c>
      <c r="BS89">
        <v>40.062</v>
      </c>
      <c r="BT89">
        <v>39.375</v>
      </c>
      <c r="BU89">
        <v>38.129</v>
      </c>
      <c r="BV89">
        <v>37.562</v>
      </c>
      <c r="BW89">
        <v>1459.50612903226</v>
      </c>
      <c r="BX89">
        <v>40.4906451612903</v>
      </c>
      <c r="BY89">
        <v>0</v>
      </c>
      <c r="BZ89">
        <v>1559929776.5</v>
      </c>
      <c r="CA89">
        <v>2.33306923076923</v>
      </c>
      <c r="CB89">
        <v>-0.858830779518863</v>
      </c>
      <c r="CC89">
        <v>317.063247381581</v>
      </c>
      <c r="CD89">
        <v>15632.0653846154</v>
      </c>
      <c r="CE89">
        <v>15</v>
      </c>
      <c r="CF89">
        <v>1559929575.5</v>
      </c>
      <c r="CG89" t="s">
        <v>251</v>
      </c>
      <c r="CH89">
        <v>12</v>
      </c>
      <c r="CI89">
        <v>2.609</v>
      </c>
      <c r="CJ89">
        <v>0.036</v>
      </c>
      <c r="CK89">
        <v>400</v>
      </c>
      <c r="CL89">
        <v>13</v>
      </c>
      <c r="CM89">
        <v>0.15</v>
      </c>
      <c r="CN89">
        <v>0.08</v>
      </c>
      <c r="CO89">
        <v>-16.9536268292683</v>
      </c>
      <c r="CP89">
        <v>-2.2634822299652</v>
      </c>
      <c r="CQ89">
        <v>0.248209865986172</v>
      </c>
      <c r="CR89">
        <v>0</v>
      </c>
      <c r="CS89">
        <v>2.32194411764706</v>
      </c>
      <c r="CT89">
        <v>0.260196412226421</v>
      </c>
      <c r="CU89">
        <v>0.178801475831481</v>
      </c>
      <c r="CV89">
        <v>1</v>
      </c>
      <c r="CW89">
        <v>0.920240414634146</v>
      </c>
      <c r="CX89">
        <v>-0.0426219721254364</v>
      </c>
      <c r="CY89">
        <v>0.00425213731035669</v>
      </c>
      <c r="CZ89">
        <v>1</v>
      </c>
      <c r="DA89">
        <v>2</v>
      </c>
      <c r="DB89">
        <v>3</v>
      </c>
      <c r="DC89" t="s">
        <v>252</v>
      </c>
      <c r="DD89">
        <v>1.85561</v>
      </c>
      <c r="DE89">
        <v>1.85363</v>
      </c>
      <c r="DF89">
        <v>1.85471</v>
      </c>
      <c r="DG89">
        <v>1.85913</v>
      </c>
      <c r="DH89">
        <v>1.85349</v>
      </c>
      <c r="DI89">
        <v>1.85786</v>
      </c>
      <c r="DJ89">
        <v>1.85501</v>
      </c>
      <c r="DK89">
        <v>1.85369</v>
      </c>
      <c r="DL89" t="s">
        <v>253</v>
      </c>
      <c r="DM89" t="s">
        <v>19</v>
      </c>
      <c r="DN89" t="s">
        <v>19</v>
      </c>
      <c r="DO89" t="s">
        <v>19</v>
      </c>
      <c r="DP89" t="s">
        <v>254</v>
      </c>
      <c r="DQ89" t="s">
        <v>255</v>
      </c>
      <c r="DR89" t="s">
        <v>256</v>
      </c>
      <c r="DS89" t="s">
        <v>256</v>
      </c>
      <c r="DT89" t="s">
        <v>256</v>
      </c>
      <c r="DU89" t="s">
        <v>256</v>
      </c>
      <c r="DV89">
        <v>0</v>
      </c>
      <c r="DW89">
        <v>100</v>
      </c>
      <c r="DX89">
        <v>100</v>
      </c>
      <c r="DY89">
        <v>2.609</v>
      </c>
      <c r="DZ89">
        <v>0.036</v>
      </c>
      <c r="EA89">
        <v>2</v>
      </c>
      <c r="EB89">
        <v>503.949</v>
      </c>
      <c r="EC89">
        <v>545.92</v>
      </c>
      <c r="ED89">
        <v>16.9303</v>
      </c>
      <c r="EE89">
        <v>19.0483</v>
      </c>
      <c r="EF89">
        <v>30</v>
      </c>
      <c r="EG89">
        <v>18.9002</v>
      </c>
      <c r="EH89">
        <v>18.8681</v>
      </c>
      <c r="EI89">
        <v>13.0197</v>
      </c>
      <c r="EJ89">
        <v>30.3209</v>
      </c>
      <c r="EK89">
        <v>61.4456</v>
      </c>
      <c r="EL89">
        <v>16.9531</v>
      </c>
      <c r="EM89">
        <v>239.17</v>
      </c>
      <c r="EN89">
        <v>12.948</v>
      </c>
      <c r="EO89">
        <v>102.302</v>
      </c>
      <c r="EP89">
        <v>102.731</v>
      </c>
    </row>
    <row r="90" spans="1:146">
      <c r="A90">
        <v>74</v>
      </c>
      <c r="B90">
        <v>1559929754</v>
      </c>
      <c r="C90">
        <v>146</v>
      </c>
      <c r="D90" t="s">
        <v>403</v>
      </c>
      <c r="E90" t="s">
        <v>404</v>
      </c>
      <c r="H90">
        <v>1559929743.66129</v>
      </c>
      <c r="I90">
        <f>AY90*AJ90*(AW90-AX90)/(100*AQ90*(1000-AJ90*AW90))</f>
        <v>0</v>
      </c>
      <c r="J90">
        <f>AY90*AJ90*(AV90-AU90*(1000-AJ90*AX90)/(1000-AJ90*AW90))/(100*AQ90)</f>
        <v>0</v>
      </c>
      <c r="K90">
        <f>AU90 - IF(AJ90&gt;1, J90*AQ90*100.0/(AL90*BG90), 0)</f>
        <v>0</v>
      </c>
      <c r="L90">
        <f>((R90-I90/2)*K90-J90)/(R90+I90/2)</f>
        <v>0</v>
      </c>
      <c r="M90">
        <f>L90*(AZ90+BA90)/1000.0</f>
        <v>0</v>
      </c>
      <c r="N90">
        <f>(AU90 - IF(AJ90&gt;1, J90*AQ90*100.0/(AL90*BG90), 0))*(AZ90+BA90)/1000.0</f>
        <v>0</v>
      </c>
      <c r="O90">
        <f>2.0/((1/Q90-1/P90)+SIGN(Q90)*SQRT((1/Q90-1/P90)*(1/Q90-1/P90) + 4*AR90/((AR90+1)*(AR90+1))*(2*1/Q90*1/P90-1/P90*1/P90)))</f>
        <v>0</v>
      </c>
      <c r="P90">
        <f>AG90+AF90*AQ90+AE90*AQ90*AQ90</f>
        <v>0</v>
      </c>
      <c r="Q90">
        <f>I90*(1000-(1000*0.61365*exp(17.502*U90/(240.97+U90))/(AZ90+BA90)+AW90)/2)/(1000*0.61365*exp(17.502*U90/(240.97+U90))/(AZ90+BA90)-AW90)</f>
        <v>0</v>
      </c>
      <c r="R90">
        <f>1/((AR90+1)/(O90/1.6)+1/(P90/1.37)) + AR90/((AR90+1)/(O90/1.6) + AR90/(P90/1.37))</f>
        <v>0</v>
      </c>
      <c r="S90">
        <f>(AN90*AP90)</f>
        <v>0</v>
      </c>
      <c r="T90">
        <f>(BB90+(S90+2*0.95*5.67E-8*(((BB90+$B$7)+273)^4-(BB90+273)^4)-44100*I90)/(1.84*29.3*P90+8*0.95*5.67E-8*(BB90+273)^3))</f>
        <v>0</v>
      </c>
      <c r="U90">
        <f>($C$7*BC90+$D$7*BD90+$E$7*T90)</f>
        <v>0</v>
      </c>
      <c r="V90">
        <f>0.61365*exp(17.502*U90/(240.97+U90))</f>
        <v>0</v>
      </c>
      <c r="W90">
        <f>(X90/Y90*100)</f>
        <v>0</v>
      </c>
      <c r="X90">
        <f>AW90*(AZ90+BA90)/1000</f>
        <v>0</v>
      </c>
      <c r="Y90">
        <f>0.61365*exp(17.502*BB90/(240.97+BB90))</f>
        <v>0</v>
      </c>
      <c r="Z90">
        <f>(V90-AW90*(AZ90+BA90)/1000)</f>
        <v>0</v>
      </c>
      <c r="AA90">
        <f>(-I90*44100)</f>
        <v>0</v>
      </c>
      <c r="AB90">
        <f>2*29.3*P90*0.92*(BB90-U90)</f>
        <v>0</v>
      </c>
      <c r="AC90">
        <f>2*0.95*5.67E-8*(((BB90+$B$7)+273)^4-(U90+273)^4)</f>
        <v>0</v>
      </c>
      <c r="AD90">
        <f>S90+AC90+AA90+AB90</f>
        <v>0</v>
      </c>
      <c r="AE90">
        <v>-0.0417773799943379</v>
      </c>
      <c r="AF90">
        <v>0.0468987689431436</v>
      </c>
      <c r="AG90">
        <v>3.49454591988826</v>
      </c>
      <c r="AH90">
        <v>0</v>
      </c>
      <c r="AI90">
        <v>0</v>
      </c>
      <c r="AJ90">
        <f>IF(AH90*$H$13&gt;=AL90,1.0,(AL90/(AL90-AH90*$H$13)))</f>
        <v>0</v>
      </c>
      <c r="AK90">
        <f>(AJ90-1)*100</f>
        <v>0</v>
      </c>
      <c r="AL90">
        <f>MAX(0,($B$13+$C$13*BG90)/(1+$D$13*BG90)*AZ90/(BB90+273)*$E$13)</f>
        <v>0</v>
      </c>
      <c r="AM90">
        <f>$B$11*BH90+$C$11*BI90+$F$11*BJ90</f>
        <v>0</v>
      </c>
      <c r="AN90">
        <f>AM90*AO90</f>
        <v>0</v>
      </c>
      <c r="AO90">
        <f>($B$11*$D$9+$C$11*$D$9+$F$11*((BW90+BO90)/MAX(BW90+BO90+BX90, 0.1)*$I$9+BX90/MAX(BW90+BO90+BX90, 0.1)*$J$9))/($B$11+$C$11+$F$11)</f>
        <v>0</v>
      </c>
      <c r="AP90">
        <f>($B$11*$K$9+$C$11*$K$9+$F$11*((BW90+BO90)/MAX(BW90+BO90+BX90, 0.1)*$P$9+BX90/MAX(BW90+BO90+BX90, 0.1)*$Q$9))/($B$11+$C$11+$F$11)</f>
        <v>0</v>
      </c>
      <c r="AQ90">
        <v>6</v>
      </c>
      <c r="AR90">
        <v>0.5</v>
      </c>
      <c r="AS90" t="s">
        <v>250</v>
      </c>
      <c r="AT90">
        <v>1559929743.66129</v>
      </c>
      <c r="AU90">
        <v>196.173225806452</v>
      </c>
      <c r="AV90">
        <v>213.258677419355</v>
      </c>
      <c r="AW90">
        <v>13.8764612903226</v>
      </c>
      <c r="AX90">
        <v>12.958364516129</v>
      </c>
      <c r="AY90">
        <v>500.018161290323</v>
      </c>
      <c r="AZ90">
        <v>100.702032258065</v>
      </c>
      <c r="BA90">
        <v>0.199994032258065</v>
      </c>
      <c r="BB90">
        <v>19.9604161290323</v>
      </c>
      <c r="BC90">
        <v>20.2902225806452</v>
      </c>
      <c r="BD90">
        <v>999.9</v>
      </c>
      <c r="BE90">
        <v>0</v>
      </c>
      <c r="BF90">
        <v>0</v>
      </c>
      <c r="BG90">
        <v>10004.5829032258</v>
      </c>
      <c r="BH90">
        <v>0</v>
      </c>
      <c r="BI90">
        <v>138.757806451613</v>
      </c>
      <c r="BJ90">
        <v>1499.98387096774</v>
      </c>
      <c r="BK90">
        <v>0.973003193548387</v>
      </c>
      <c r="BL90">
        <v>0.0269967774193548</v>
      </c>
      <c r="BM90">
        <v>0</v>
      </c>
      <c r="BN90">
        <v>2.30772903225806</v>
      </c>
      <c r="BO90">
        <v>0</v>
      </c>
      <c r="BP90">
        <v>15628.3193548387</v>
      </c>
      <c r="BQ90">
        <v>13121.8774193548</v>
      </c>
      <c r="BR90">
        <v>37.937</v>
      </c>
      <c r="BS90">
        <v>40.062</v>
      </c>
      <c r="BT90">
        <v>39.375</v>
      </c>
      <c r="BU90">
        <v>38.133</v>
      </c>
      <c r="BV90">
        <v>37.562</v>
      </c>
      <c r="BW90">
        <v>1459.49258064516</v>
      </c>
      <c r="BX90">
        <v>40.4912903225806</v>
      </c>
      <c r="BY90">
        <v>0</v>
      </c>
      <c r="BZ90">
        <v>1559929778.3</v>
      </c>
      <c r="CA90">
        <v>2.31005769230769</v>
      </c>
      <c r="CB90">
        <v>-0.715394882543637</v>
      </c>
      <c r="CC90">
        <v>339.699145523185</v>
      </c>
      <c r="CD90">
        <v>15640.5615384615</v>
      </c>
      <c r="CE90">
        <v>15</v>
      </c>
      <c r="CF90">
        <v>1559929575.5</v>
      </c>
      <c r="CG90" t="s">
        <v>251</v>
      </c>
      <c r="CH90">
        <v>12</v>
      </c>
      <c r="CI90">
        <v>2.609</v>
      </c>
      <c r="CJ90">
        <v>0.036</v>
      </c>
      <c r="CK90">
        <v>400</v>
      </c>
      <c r="CL90">
        <v>13</v>
      </c>
      <c r="CM90">
        <v>0.15</v>
      </c>
      <c r="CN90">
        <v>0.08</v>
      </c>
      <c r="CO90">
        <v>-17.0533146341463</v>
      </c>
      <c r="CP90">
        <v>-2.13949756097562</v>
      </c>
      <c r="CQ90">
        <v>0.23340159838207</v>
      </c>
      <c r="CR90">
        <v>0</v>
      </c>
      <c r="CS90">
        <v>2.32165588235294</v>
      </c>
      <c r="CT90">
        <v>-0.290833905095838</v>
      </c>
      <c r="CU90">
        <v>0.185475586139074</v>
      </c>
      <c r="CV90">
        <v>1</v>
      </c>
      <c r="CW90">
        <v>0.918636268292683</v>
      </c>
      <c r="CX90">
        <v>-0.0430195818815343</v>
      </c>
      <c r="CY90">
        <v>0.00429629934361775</v>
      </c>
      <c r="CZ90">
        <v>1</v>
      </c>
      <c r="DA90">
        <v>2</v>
      </c>
      <c r="DB90">
        <v>3</v>
      </c>
      <c r="DC90" t="s">
        <v>252</v>
      </c>
      <c r="DD90">
        <v>1.85561</v>
      </c>
      <c r="DE90">
        <v>1.85362</v>
      </c>
      <c r="DF90">
        <v>1.85471</v>
      </c>
      <c r="DG90">
        <v>1.85913</v>
      </c>
      <c r="DH90">
        <v>1.85349</v>
      </c>
      <c r="DI90">
        <v>1.85785</v>
      </c>
      <c r="DJ90">
        <v>1.85501</v>
      </c>
      <c r="DK90">
        <v>1.85369</v>
      </c>
      <c r="DL90" t="s">
        <v>253</v>
      </c>
      <c r="DM90" t="s">
        <v>19</v>
      </c>
      <c r="DN90" t="s">
        <v>19</v>
      </c>
      <c r="DO90" t="s">
        <v>19</v>
      </c>
      <c r="DP90" t="s">
        <v>254</v>
      </c>
      <c r="DQ90" t="s">
        <v>255</v>
      </c>
      <c r="DR90" t="s">
        <v>256</v>
      </c>
      <c r="DS90" t="s">
        <v>256</v>
      </c>
      <c r="DT90" t="s">
        <v>256</v>
      </c>
      <c r="DU90" t="s">
        <v>256</v>
      </c>
      <c r="DV90">
        <v>0</v>
      </c>
      <c r="DW90">
        <v>100</v>
      </c>
      <c r="DX90">
        <v>100</v>
      </c>
      <c r="DY90">
        <v>2.609</v>
      </c>
      <c r="DZ90">
        <v>0.036</v>
      </c>
      <c r="EA90">
        <v>2</v>
      </c>
      <c r="EB90">
        <v>503.966</v>
      </c>
      <c r="EC90">
        <v>545.942</v>
      </c>
      <c r="ED90">
        <v>16.9456</v>
      </c>
      <c r="EE90">
        <v>19.0483</v>
      </c>
      <c r="EF90">
        <v>30</v>
      </c>
      <c r="EG90">
        <v>18.9005</v>
      </c>
      <c r="EH90">
        <v>18.8685</v>
      </c>
      <c r="EI90">
        <v>13.1756</v>
      </c>
      <c r="EJ90">
        <v>30.3209</v>
      </c>
      <c r="EK90">
        <v>61.4456</v>
      </c>
      <c r="EL90">
        <v>17.0015</v>
      </c>
      <c r="EM90">
        <v>244.17</v>
      </c>
      <c r="EN90">
        <v>12.951</v>
      </c>
      <c r="EO90">
        <v>102.301</v>
      </c>
      <c r="EP90">
        <v>102.731</v>
      </c>
    </row>
    <row r="91" spans="1:146">
      <c r="A91">
        <v>75</v>
      </c>
      <c r="B91">
        <v>1559929756</v>
      </c>
      <c r="C91">
        <v>148</v>
      </c>
      <c r="D91" t="s">
        <v>405</v>
      </c>
      <c r="E91" t="s">
        <v>406</v>
      </c>
      <c r="H91">
        <v>1559929745.66129</v>
      </c>
      <c r="I91">
        <f>AY91*AJ91*(AW91-AX91)/(100*AQ91*(1000-AJ91*AW91))</f>
        <v>0</v>
      </c>
      <c r="J91">
        <f>AY91*AJ91*(AV91-AU91*(1000-AJ91*AX91)/(1000-AJ91*AW91))/(100*AQ91)</f>
        <v>0</v>
      </c>
      <c r="K91">
        <f>AU91 - IF(AJ91&gt;1, J91*AQ91*100.0/(AL91*BG91), 0)</f>
        <v>0</v>
      </c>
      <c r="L91">
        <f>((R91-I91/2)*K91-J91)/(R91+I91/2)</f>
        <v>0</v>
      </c>
      <c r="M91">
        <f>L91*(AZ91+BA91)/1000.0</f>
        <v>0</v>
      </c>
      <c r="N91">
        <f>(AU91 - IF(AJ91&gt;1, J91*AQ91*100.0/(AL91*BG91), 0))*(AZ91+BA91)/1000.0</f>
        <v>0</v>
      </c>
      <c r="O91">
        <f>2.0/((1/Q91-1/P91)+SIGN(Q91)*SQRT((1/Q91-1/P91)*(1/Q91-1/P91) + 4*AR91/((AR91+1)*(AR91+1))*(2*1/Q91*1/P91-1/P91*1/P91)))</f>
        <v>0</v>
      </c>
      <c r="P91">
        <f>AG91+AF91*AQ91+AE91*AQ91*AQ91</f>
        <v>0</v>
      </c>
      <c r="Q91">
        <f>I91*(1000-(1000*0.61365*exp(17.502*U91/(240.97+U91))/(AZ91+BA91)+AW91)/2)/(1000*0.61365*exp(17.502*U91/(240.97+U91))/(AZ91+BA91)-AW91)</f>
        <v>0</v>
      </c>
      <c r="R91">
        <f>1/((AR91+1)/(O91/1.6)+1/(P91/1.37)) + AR91/((AR91+1)/(O91/1.6) + AR91/(P91/1.37))</f>
        <v>0</v>
      </c>
      <c r="S91">
        <f>(AN91*AP91)</f>
        <v>0</v>
      </c>
      <c r="T91">
        <f>(BB91+(S91+2*0.95*5.67E-8*(((BB91+$B$7)+273)^4-(BB91+273)^4)-44100*I91)/(1.84*29.3*P91+8*0.95*5.67E-8*(BB91+273)^3))</f>
        <v>0</v>
      </c>
      <c r="U91">
        <f>($C$7*BC91+$D$7*BD91+$E$7*T91)</f>
        <v>0</v>
      </c>
      <c r="V91">
        <f>0.61365*exp(17.502*U91/(240.97+U91))</f>
        <v>0</v>
      </c>
      <c r="W91">
        <f>(X91/Y91*100)</f>
        <v>0</v>
      </c>
      <c r="X91">
        <f>AW91*(AZ91+BA91)/1000</f>
        <v>0</v>
      </c>
      <c r="Y91">
        <f>0.61365*exp(17.502*BB91/(240.97+BB91))</f>
        <v>0</v>
      </c>
      <c r="Z91">
        <f>(V91-AW91*(AZ91+BA91)/1000)</f>
        <v>0</v>
      </c>
      <c r="AA91">
        <f>(-I91*44100)</f>
        <v>0</v>
      </c>
      <c r="AB91">
        <f>2*29.3*P91*0.92*(BB91-U91)</f>
        <v>0</v>
      </c>
      <c r="AC91">
        <f>2*0.95*5.67E-8*(((BB91+$B$7)+273)^4-(U91+273)^4)</f>
        <v>0</v>
      </c>
      <c r="AD91">
        <f>S91+AC91+AA91+AB91</f>
        <v>0</v>
      </c>
      <c r="AE91">
        <v>-0.0417991845321733</v>
      </c>
      <c r="AF91">
        <v>0.0469232464470463</v>
      </c>
      <c r="AG91">
        <v>3.49598664134311</v>
      </c>
      <c r="AH91">
        <v>0</v>
      </c>
      <c r="AI91">
        <v>0</v>
      </c>
      <c r="AJ91">
        <f>IF(AH91*$H$13&gt;=AL91,1.0,(AL91/(AL91-AH91*$H$13)))</f>
        <v>0</v>
      </c>
      <c r="AK91">
        <f>(AJ91-1)*100</f>
        <v>0</v>
      </c>
      <c r="AL91">
        <f>MAX(0,($B$13+$C$13*BG91)/(1+$D$13*BG91)*AZ91/(BB91+273)*$E$13)</f>
        <v>0</v>
      </c>
      <c r="AM91">
        <f>$B$11*BH91+$C$11*BI91+$F$11*BJ91</f>
        <v>0</v>
      </c>
      <c r="AN91">
        <f>AM91*AO91</f>
        <v>0</v>
      </c>
      <c r="AO91">
        <f>($B$11*$D$9+$C$11*$D$9+$F$11*((BW91+BO91)/MAX(BW91+BO91+BX91, 0.1)*$I$9+BX91/MAX(BW91+BO91+BX91, 0.1)*$J$9))/($B$11+$C$11+$F$11)</f>
        <v>0</v>
      </c>
      <c r="AP91">
        <f>($B$11*$K$9+$C$11*$K$9+$F$11*((BW91+BO91)/MAX(BW91+BO91+BX91, 0.1)*$P$9+BX91/MAX(BW91+BO91+BX91, 0.1)*$Q$9))/($B$11+$C$11+$F$11)</f>
        <v>0</v>
      </c>
      <c r="AQ91">
        <v>6</v>
      </c>
      <c r="AR91">
        <v>0.5</v>
      </c>
      <c r="AS91" t="s">
        <v>250</v>
      </c>
      <c r="AT91">
        <v>1559929745.66129</v>
      </c>
      <c r="AU91">
        <v>199.397935483871</v>
      </c>
      <c r="AV91">
        <v>216.571516129032</v>
      </c>
      <c r="AW91">
        <v>13.8753709677419</v>
      </c>
      <c r="AX91">
        <v>12.9588064516129</v>
      </c>
      <c r="AY91">
        <v>500.011967741936</v>
      </c>
      <c r="AZ91">
        <v>100.702032258065</v>
      </c>
      <c r="BA91">
        <v>0.199953129032258</v>
      </c>
      <c r="BB91">
        <v>19.9543774193548</v>
      </c>
      <c r="BC91">
        <v>20.2845935483871</v>
      </c>
      <c r="BD91">
        <v>999.9</v>
      </c>
      <c r="BE91">
        <v>0</v>
      </c>
      <c r="BF91">
        <v>0</v>
      </c>
      <c r="BG91">
        <v>10009.804516129</v>
      </c>
      <c r="BH91">
        <v>0</v>
      </c>
      <c r="BI91">
        <v>139.638806451613</v>
      </c>
      <c r="BJ91">
        <v>1499.98709677419</v>
      </c>
      <c r="BK91">
        <v>0.973003064516129</v>
      </c>
      <c r="BL91">
        <v>0.0269969258064516</v>
      </c>
      <c r="BM91">
        <v>0</v>
      </c>
      <c r="BN91">
        <v>2.32438387096774</v>
      </c>
      <c r="BO91">
        <v>0</v>
      </c>
      <c r="BP91">
        <v>15637.4741935484</v>
      </c>
      <c r="BQ91">
        <v>13121.9032258064</v>
      </c>
      <c r="BR91">
        <v>37.937</v>
      </c>
      <c r="BS91">
        <v>40.062</v>
      </c>
      <c r="BT91">
        <v>39.375</v>
      </c>
      <c r="BU91">
        <v>38.139</v>
      </c>
      <c r="BV91">
        <v>37.562</v>
      </c>
      <c r="BW91">
        <v>1459.49516129032</v>
      </c>
      <c r="BX91">
        <v>40.491935483871</v>
      </c>
      <c r="BY91">
        <v>0</v>
      </c>
      <c r="BZ91">
        <v>1559929780.7</v>
      </c>
      <c r="CA91">
        <v>2.30816153846154</v>
      </c>
      <c r="CB91">
        <v>-0.709237610280537</v>
      </c>
      <c r="CC91">
        <v>298.314530193546</v>
      </c>
      <c r="CD91">
        <v>15653.2192307692</v>
      </c>
      <c r="CE91">
        <v>15</v>
      </c>
      <c r="CF91">
        <v>1559929575.5</v>
      </c>
      <c r="CG91" t="s">
        <v>251</v>
      </c>
      <c r="CH91">
        <v>12</v>
      </c>
      <c r="CI91">
        <v>2.609</v>
      </c>
      <c r="CJ91">
        <v>0.036</v>
      </c>
      <c r="CK91">
        <v>400</v>
      </c>
      <c r="CL91">
        <v>13</v>
      </c>
      <c r="CM91">
        <v>0.15</v>
      </c>
      <c r="CN91">
        <v>0.08</v>
      </c>
      <c r="CO91">
        <v>-17.1467585365854</v>
      </c>
      <c r="CP91">
        <v>-2.18689965156793</v>
      </c>
      <c r="CQ91">
        <v>0.239060200577799</v>
      </c>
      <c r="CR91">
        <v>0</v>
      </c>
      <c r="CS91">
        <v>2.32525</v>
      </c>
      <c r="CT91">
        <v>-0.0904593371149388</v>
      </c>
      <c r="CU91">
        <v>0.185919665209909</v>
      </c>
      <c r="CV91">
        <v>1</v>
      </c>
      <c r="CW91">
        <v>0.917074829268293</v>
      </c>
      <c r="CX91">
        <v>-0.0448642787456445</v>
      </c>
      <c r="CY91">
        <v>0.00448609342193884</v>
      </c>
      <c r="CZ91">
        <v>1</v>
      </c>
      <c r="DA91">
        <v>2</v>
      </c>
      <c r="DB91">
        <v>3</v>
      </c>
      <c r="DC91" t="s">
        <v>252</v>
      </c>
      <c r="DD91">
        <v>1.8556</v>
      </c>
      <c r="DE91">
        <v>1.85363</v>
      </c>
      <c r="DF91">
        <v>1.85471</v>
      </c>
      <c r="DG91">
        <v>1.85913</v>
      </c>
      <c r="DH91">
        <v>1.85349</v>
      </c>
      <c r="DI91">
        <v>1.85786</v>
      </c>
      <c r="DJ91">
        <v>1.85501</v>
      </c>
      <c r="DK91">
        <v>1.85369</v>
      </c>
      <c r="DL91" t="s">
        <v>253</v>
      </c>
      <c r="DM91" t="s">
        <v>19</v>
      </c>
      <c r="DN91" t="s">
        <v>19</v>
      </c>
      <c r="DO91" t="s">
        <v>19</v>
      </c>
      <c r="DP91" t="s">
        <v>254</v>
      </c>
      <c r="DQ91" t="s">
        <v>255</v>
      </c>
      <c r="DR91" t="s">
        <v>256</v>
      </c>
      <c r="DS91" t="s">
        <v>256</v>
      </c>
      <c r="DT91" t="s">
        <v>256</v>
      </c>
      <c r="DU91" t="s">
        <v>256</v>
      </c>
      <c r="DV91">
        <v>0</v>
      </c>
      <c r="DW91">
        <v>100</v>
      </c>
      <c r="DX91">
        <v>100</v>
      </c>
      <c r="DY91">
        <v>2.609</v>
      </c>
      <c r="DZ91">
        <v>0.036</v>
      </c>
      <c r="EA91">
        <v>2</v>
      </c>
      <c r="EB91">
        <v>503.915</v>
      </c>
      <c r="EC91">
        <v>546.073</v>
      </c>
      <c r="ED91">
        <v>16.959</v>
      </c>
      <c r="EE91">
        <v>19.0483</v>
      </c>
      <c r="EF91">
        <v>30</v>
      </c>
      <c r="EG91">
        <v>18.9013</v>
      </c>
      <c r="EH91">
        <v>18.8693</v>
      </c>
      <c r="EI91">
        <v>13.2964</v>
      </c>
      <c r="EJ91">
        <v>30.3209</v>
      </c>
      <c r="EK91">
        <v>61.4456</v>
      </c>
      <c r="EL91">
        <v>17.0015</v>
      </c>
      <c r="EM91">
        <v>244.17</v>
      </c>
      <c r="EN91">
        <v>12.9508</v>
      </c>
      <c r="EO91">
        <v>102.301</v>
      </c>
      <c r="EP91">
        <v>102.731</v>
      </c>
    </row>
    <row r="92" spans="1:146">
      <c r="A92">
        <v>76</v>
      </c>
      <c r="B92">
        <v>1559929758</v>
      </c>
      <c r="C92">
        <v>150</v>
      </c>
      <c r="D92" t="s">
        <v>407</v>
      </c>
      <c r="E92" t="s">
        <v>408</v>
      </c>
      <c r="H92">
        <v>1559929747.66129</v>
      </c>
      <c r="I92">
        <f>AY92*AJ92*(AW92-AX92)/(100*AQ92*(1000-AJ92*AW92))</f>
        <v>0</v>
      </c>
      <c r="J92">
        <f>AY92*AJ92*(AV92-AU92*(1000-AJ92*AX92)/(1000-AJ92*AW92))/(100*AQ92)</f>
        <v>0</v>
      </c>
      <c r="K92">
        <f>AU92 - IF(AJ92&gt;1, J92*AQ92*100.0/(AL92*BG92), 0)</f>
        <v>0</v>
      </c>
      <c r="L92">
        <f>((R92-I92/2)*K92-J92)/(R92+I92/2)</f>
        <v>0</v>
      </c>
      <c r="M92">
        <f>L92*(AZ92+BA92)/1000.0</f>
        <v>0</v>
      </c>
      <c r="N92">
        <f>(AU92 - IF(AJ92&gt;1, J92*AQ92*100.0/(AL92*BG92), 0))*(AZ92+BA92)/1000.0</f>
        <v>0</v>
      </c>
      <c r="O92">
        <f>2.0/((1/Q92-1/P92)+SIGN(Q92)*SQRT((1/Q92-1/P92)*(1/Q92-1/P92) + 4*AR92/((AR92+1)*(AR92+1))*(2*1/Q92*1/P92-1/P92*1/P92)))</f>
        <v>0</v>
      </c>
      <c r="P92">
        <f>AG92+AF92*AQ92+AE92*AQ92*AQ92</f>
        <v>0</v>
      </c>
      <c r="Q92">
        <f>I92*(1000-(1000*0.61365*exp(17.502*U92/(240.97+U92))/(AZ92+BA92)+AW92)/2)/(1000*0.61365*exp(17.502*U92/(240.97+U92))/(AZ92+BA92)-AW92)</f>
        <v>0</v>
      </c>
      <c r="R92">
        <f>1/((AR92+1)/(O92/1.6)+1/(P92/1.37)) + AR92/((AR92+1)/(O92/1.6) + AR92/(P92/1.37))</f>
        <v>0</v>
      </c>
      <c r="S92">
        <f>(AN92*AP92)</f>
        <v>0</v>
      </c>
      <c r="T92">
        <f>(BB92+(S92+2*0.95*5.67E-8*(((BB92+$B$7)+273)^4-(BB92+273)^4)-44100*I92)/(1.84*29.3*P92+8*0.95*5.67E-8*(BB92+273)^3))</f>
        <v>0</v>
      </c>
      <c r="U92">
        <f>($C$7*BC92+$D$7*BD92+$E$7*T92)</f>
        <v>0</v>
      </c>
      <c r="V92">
        <f>0.61365*exp(17.502*U92/(240.97+U92))</f>
        <v>0</v>
      </c>
      <c r="W92">
        <f>(X92/Y92*100)</f>
        <v>0</v>
      </c>
      <c r="X92">
        <f>AW92*(AZ92+BA92)/1000</f>
        <v>0</v>
      </c>
      <c r="Y92">
        <f>0.61365*exp(17.502*BB92/(240.97+BB92))</f>
        <v>0</v>
      </c>
      <c r="Z92">
        <f>(V92-AW92*(AZ92+BA92)/1000)</f>
        <v>0</v>
      </c>
      <c r="AA92">
        <f>(-I92*44100)</f>
        <v>0</v>
      </c>
      <c r="AB92">
        <f>2*29.3*P92*0.92*(BB92-U92)</f>
        <v>0</v>
      </c>
      <c r="AC92">
        <f>2*0.95*5.67E-8*(((BB92+$B$7)+273)^4-(U92+273)^4)</f>
        <v>0</v>
      </c>
      <c r="AD92">
        <f>S92+AC92+AA92+AB92</f>
        <v>0</v>
      </c>
      <c r="AE92">
        <v>-0.0418068625039679</v>
      </c>
      <c r="AF92">
        <v>0.046931865643013</v>
      </c>
      <c r="AG92">
        <v>3.49649389585963</v>
      </c>
      <c r="AH92">
        <v>0</v>
      </c>
      <c r="AI92">
        <v>0</v>
      </c>
      <c r="AJ92">
        <f>IF(AH92*$H$13&gt;=AL92,1.0,(AL92/(AL92-AH92*$H$13)))</f>
        <v>0</v>
      </c>
      <c r="AK92">
        <f>(AJ92-1)*100</f>
        <v>0</v>
      </c>
      <c r="AL92">
        <f>MAX(0,($B$13+$C$13*BG92)/(1+$D$13*BG92)*AZ92/(BB92+273)*$E$13)</f>
        <v>0</v>
      </c>
      <c r="AM92">
        <f>$B$11*BH92+$C$11*BI92+$F$11*BJ92</f>
        <v>0</v>
      </c>
      <c r="AN92">
        <f>AM92*AO92</f>
        <v>0</v>
      </c>
      <c r="AO92">
        <f>($B$11*$D$9+$C$11*$D$9+$F$11*((BW92+BO92)/MAX(BW92+BO92+BX92, 0.1)*$I$9+BX92/MAX(BW92+BO92+BX92, 0.1)*$J$9))/($B$11+$C$11+$F$11)</f>
        <v>0</v>
      </c>
      <c r="AP92">
        <f>($B$11*$K$9+$C$11*$K$9+$F$11*((BW92+BO92)/MAX(BW92+BO92+BX92, 0.1)*$P$9+BX92/MAX(BW92+BO92+BX92, 0.1)*$Q$9))/($B$11+$C$11+$F$11)</f>
        <v>0</v>
      </c>
      <c r="AQ92">
        <v>6</v>
      </c>
      <c r="AR92">
        <v>0.5</v>
      </c>
      <c r="AS92" t="s">
        <v>250</v>
      </c>
      <c r="AT92">
        <v>1559929747.66129</v>
      </c>
      <c r="AU92">
        <v>202.621193548387</v>
      </c>
      <c r="AV92">
        <v>219.872419354839</v>
      </c>
      <c r="AW92">
        <v>13.8743483870968</v>
      </c>
      <c r="AX92">
        <v>12.9592548387097</v>
      </c>
      <c r="AY92">
        <v>500.014387096774</v>
      </c>
      <c r="AZ92">
        <v>100.702096774194</v>
      </c>
      <c r="BA92">
        <v>0.199973516129032</v>
      </c>
      <c r="BB92">
        <v>19.9486387096774</v>
      </c>
      <c r="BC92">
        <v>20.2794741935484</v>
      </c>
      <c r="BD92">
        <v>999.9</v>
      </c>
      <c r="BE92">
        <v>0</v>
      </c>
      <c r="BF92">
        <v>0</v>
      </c>
      <c r="BG92">
        <v>10011.6367741935</v>
      </c>
      <c r="BH92">
        <v>0</v>
      </c>
      <c r="BI92">
        <v>139.891483870968</v>
      </c>
      <c r="BJ92">
        <v>1499.97419354839</v>
      </c>
      <c r="BK92">
        <v>0.973002935483871</v>
      </c>
      <c r="BL92">
        <v>0.0269970741935484</v>
      </c>
      <c r="BM92">
        <v>0</v>
      </c>
      <c r="BN92">
        <v>2.3605</v>
      </c>
      <c r="BO92">
        <v>0</v>
      </c>
      <c r="BP92">
        <v>15645.9419354839</v>
      </c>
      <c r="BQ92">
        <v>13121.7903225806</v>
      </c>
      <c r="BR92">
        <v>37.937</v>
      </c>
      <c r="BS92">
        <v>40.062</v>
      </c>
      <c r="BT92">
        <v>39.375</v>
      </c>
      <c r="BU92">
        <v>38.143</v>
      </c>
      <c r="BV92">
        <v>37.562</v>
      </c>
      <c r="BW92">
        <v>1459.48225806452</v>
      </c>
      <c r="BX92">
        <v>40.491935483871</v>
      </c>
      <c r="BY92">
        <v>0</v>
      </c>
      <c r="BZ92">
        <v>1559929782.5</v>
      </c>
      <c r="CA92">
        <v>2.30024615384615</v>
      </c>
      <c r="CB92">
        <v>-0.695822220683152</v>
      </c>
      <c r="CC92">
        <v>276.574358541892</v>
      </c>
      <c r="CD92">
        <v>15659.8615384615</v>
      </c>
      <c r="CE92">
        <v>15</v>
      </c>
      <c r="CF92">
        <v>1559929575.5</v>
      </c>
      <c r="CG92" t="s">
        <v>251</v>
      </c>
      <c r="CH92">
        <v>12</v>
      </c>
      <c r="CI92">
        <v>2.609</v>
      </c>
      <c r="CJ92">
        <v>0.036</v>
      </c>
      <c r="CK92">
        <v>400</v>
      </c>
      <c r="CL92">
        <v>13</v>
      </c>
      <c r="CM92">
        <v>0.15</v>
      </c>
      <c r="CN92">
        <v>0.08</v>
      </c>
      <c r="CO92">
        <v>-17.2214609756098</v>
      </c>
      <c r="CP92">
        <v>-2.11557700348412</v>
      </c>
      <c r="CQ92">
        <v>0.232084940167833</v>
      </c>
      <c r="CR92">
        <v>0</v>
      </c>
      <c r="CS92">
        <v>2.32980588235294</v>
      </c>
      <c r="CT92">
        <v>-0.53783999849609</v>
      </c>
      <c r="CU92">
        <v>0.185850469529193</v>
      </c>
      <c r="CV92">
        <v>1</v>
      </c>
      <c r="CW92">
        <v>0.915575634146341</v>
      </c>
      <c r="CX92">
        <v>-0.0467005923344885</v>
      </c>
      <c r="CY92">
        <v>0.0046611585221477</v>
      </c>
      <c r="CZ92">
        <v>1</v>
      </c>
      <c r="DA92">
        <v>2</v>
      </c>
      <c r="DB92">
        <v>3</v>
      </c>
      <c r="DC92" t="s">
        <v>252</v>
      </c>
      <c r="DD92">
        <v>1.8556</v>
      </c>
      <c r="DE92">
        <v>1.85364</v>
      </c>
      <c r="DF92">
        <v>1.85471</v>
      </c>
      <c r="DG92">
        <v>1.85913</v>
      </c>
      <c r="DH92">
        <v>1.85349</v>
      </c>
      <c r="DI92">
        <v>1.85787</v>
      </c>
      <c r="DJ92">
        <v>1.85501</v>
      </c>
      <c r="DK92">
        <v>1.85369</v>
      </c>
      <c r="DL92" t="s">
        <v>253</v>
      </c>
      <c r="DM92" t="s">
        <v>19</v>
      </c>
      <c r="DN92" t="s">
        <v>19</v>
      </c>
      <c r="DO92" t="s">
        <v>19</v>
      </c>
      <c r="DP92" t="s">
        <v>254</v>
      </c>
      <c r="DQ92" t="s">
        <v>255</v>
      </c>
      <c r="DR92" t="s">
        <v>256</v>
      </c>
      <c r="DS92" t="s">
        <v>256</v>
      </c>
      <c r="DT92" t="s">
        <v>256</v>
      </c>
      <c r="DU92" t="s">
        <v>256</v>
      </c>
      <c r="DV92">
        <v>0</v>
      </c>
      <c r="DW92">
        <v>100</v>
      </c>
      <c r="DX92">
        <v>100</v>
      </c>
      <c r="DY92">
        <v>2.609</v>
      </c>
      <c r="DZ92">
        <v>0.036</v>
      </c>
      <c r="EA92">
        <v>2</v>
      </c>
      <c r="EB92">
        <v>503.815</v>
      </c>
      <c r="EC92">
        <v>546.081</v>
      </c>
      <c r="ED92">
        <v>16.9796</v>
      </c>
      <c r="EE92">
        <v>19.0481</v>
      </c>
      <c r="EF92">
        <v>30</v>
      </c>
      <c r="EG92">
        <v>18.9019</v>
      </c>
      <c r="EH92">
        <v>18.8699</v>
      </c>
      <c r="EI92">
        <v>13.4335</v>
      </c>
      <c r="EJ92">
        <v>30.3209</v>
      </c>
      <c r="EK92">
        <v>61.4456</v>
      </c>
      <c r="EL92">
        <v>17.0015</v>
      </c>
      <c r="EM92">
        <v>249.17</v>
      </c>
      <c r="EN92">
        <v>12.9494</v>
      </c>
      <c r="EO92">
        <v>102.303</v>
      </c>
      <c r="EP92">
        <v>102.731</v>
      </c>
    </row>
    <row r="93" spans="1:146">
      <c r="A93">
        <v>77</v>
      </c>
      <c r="B93">
        <v>1559929760</v>
      </c>
      <c r="C93">
        <v>152</v>
      </c>
      <c r="D93" t="s">
        <v>409</v>
      </c>
      <c r="E93" t="s">
        <v>410</v>
      </c>
      <c r="H93">
        <v>1559929749.66129</v>
      </c>
      <c r="I93">
        <f>AY93*AJ93*(AW93-AX93)/(100*AQ93*(1000-AJ93*AW93))</f>
        <v>0</v>
      </c>
      <c r="J93">
        <f>AY93*AJ93*(AV93-AU93*(1000-AJ93*AX93)/(1000-AJ93*AW93))/(100*AQ93)</f>
        <v>0</v>
      </c>
      <c r="K93">
        <f>AU93 - IF(AJ93&gt;1, J93*AQ93*100.0/(AL93*BG93), 0)</f>
        <v>0</v>
      </c>
      <c r="L93">
        <f>((R93-I93/2)*K93-J93)/(R93+I93/2)</f>
        <v>0</v>
      </c>
      <c r="M93">
        <f>L93*(AZ93+BA93)/1000.0</f>
        <v>0</v>
      </c>
      <c r="N93">
        <f>(AU93 - IF(AJ93&gt;1, J93*AQ93*100.0/(AL93*BG93), 0))*(AZ93+BA93)/1000.0</f>
        <v>0</v>
      </c>
      <c r="O93">
        <f>2.0/((1/Q93-1/P93)+SIGN(Q93)*SQRT((1/Q93-1/P93)*(1/Q93-1/P93) + 4*AR93/((AR93+1)*(AR93+1))*(2*1/Q93*1/P93-1/P93*1/P93)))</f>
        <v>0</v>
      </c>
      <c r="P93">
        <f>AG93+AF93*AQ93+AE93*AQ93*AQ93</f>
        <v>0</v>
      </c>
      <c r="Q93">
        <f>I93*(1000-(1000*0.61365*exp(17.502*U93/(240.97+U93))/(AZ93+BA93)+AW93)/2)/(1000*0.61365*exp(17.502*U93/(240.97+U93))/(AZ93+BA93)-AW93)</f>
        <v>0</v>
      </c>
      <c r="R93">
        <f>1/((AR93+1)/(O93/1.6)+1/(P93/1.37)) + AR93/((AR93+1)/(O93/1.6) + AR93/(P93/1.37))</f>
        <v>0</v>
      </c>
      <c r="S93">
        <f>(AN93*AP93)</f>
        <v>0</v>
      </c>
      <c r="T93">
        <f>(BB93+(S93+2*0.95*5.67E-8*(((BB93+$B$7)+273)^4-(BB93+273)^4)-44100*I93)/(1.84*29.3*P93+8*0.95*5.67E-8*(BB93+273)^3))</f>
        <v>0</v>
      </c>
      <c r="U93">
        <f>($C$7*BC93+$D$7*BD93+$E$7*T93)</f>
        <v>0</v>
      </c>
      <c r="V93">
        <f>0.61365*exp(17.502*U93/(240.97+U93))</f>
        <v>0</v>
      </c>
      <c r="W93">
        <f>(X93/Y93*100)</f>
        <v>0</v>
      </c>
      <c r="X93">
        <f>AW93*(AZ93+BA93)/1000</f>
        <v>0</v>
      </c>
      <c r="Y93">
        <f>0.61365*exp(17.502*BB93/(240.97+BB93))</f>
        <v>0</v>
      </c>
      <c r="Z93">
        <f>(V93-AW93*(AZ93+BA93)/1000)</f>
        <v>0</v>
      </c>
      <c r="AA93">
        <f>(-I93*44100)</f>
        <v>0</v>
      </c>
      <c r="AB93">
        <f>2*29.3*P93*0.92*(BB93-U93)</f>
        <v>0</v>
      </c>
      <c r="AC93">
        <f>2*0.95*5.67E-8*(((BB93+$B$7)+273)^4-(U93+273)^4)</f>
        <v>0</v>
      </c>
      <c r="AD93">
        <f>S93+AC93+AA93+AB93</f>
        <v>0</v>
      </c>
      <c r="AE93">
        <v>-0.0417912311907117</v>
      </c>
      <c r="AF93">
        <v>0.0469143181245047</v>
      </c>
      <c r="AG93">
        <v>3.49546115972897</v>
      </c>
      <c r="AH93">
        <v>0</v>
      </c>
      <c r="AI93">
        <v>0</v>
      </c>
      <c r="AJ93">
        <f>IF(AH93*$H$13&gt;=AL93,1.0,(AL93/(AL93-AH93*$H$13)))</f>
        <v>0</v>
      </c>
      <c r="AK93">
        <f>(AJ93-1)*100</f>
        <v>0</v>
      </c>
      <c r="AL93">
        <f>MAX(0,($B$13+$C$13*BG93)/(1+$D$13*BG93)*AZ93/(BB93+273)*$E$13)</f>
        <v>0</v>
      </c>
      <c r="AM93">
        <f>$B$11*BH93+$C$11*BI93+$F$11*BJ93</f>
        <v>0</v>
      </c>
      <c r="AN93">
        <f>AM93*AO93</f>
        <v>0</v>
      </c>
      <c r="AO93">
        <f>($B$11*$D$9+$C$11*$D$9+$F$11*((BW93+BO93)/MAX(BW93+BO93+BX93, 0.1)*$I$9+BX93/MAX(BW93+BO93+BX93, 0.1)*$J$9))/($B$11+$C$11+$F$11)</f>
        <v>0</v>
      </c>
      <c r="AP93">
        <f>($B$11*$K$9+$C$11*$K$9+$F$11*((BW93+BO93)/MAX(BW93+BO93+BX93, 0.1)*$P$9+BX93/MAX(BW93+BO93+BX93, 0.1)*$Q$9))/($B$11+$C$11+$F$11)</f>
        <v>0</v>
      </c>
      <c r="AQ93">
        <v>6</v>
      </c>
      <c r="AR93">
        <v>0.5</v>
      </c>
      <c r="AS93" t="s">
        <v>250</v>
      </c>
      <c r="AT93">
        <v>1559929749.66129</v>
      </c>
      <c r="AU93">
        <v>205.840161290323</v>
      </c>
      <c r="AV93">
        <v>223.184161290323</v>
      </c>
      <c r="AW93">
        <v>13.8734774193548</v>
      </c>
      <c r="AX93">
        <v>12.9597096774194</v>
      </c>
      <c r="AY93">
        <v>500.024451612903</v>
      </c>
      <c r="AZ93">
        <v>100.702193548387</v>
      </c>
      <c r="BA93">
        <v>0.200006516129032</v>
      </c>
      <c r="BB93">
        <v>19.9428903225806</v>
      </c>
      <c r="BC93">
        <v>20.2742838709677</v>
      </c>
      <c r="BD93">
        <v>999.9</v>
      </c>
      <c r="BE93">
        <v>0</v>
      </c>
      <c r="BF93">
        <v>0</v>
      </c>
      <c r="BG93">
        <v>10007.8838709677</v>
      </c>
      <c r="BH93">
        <v>0</v>
      </c>
      <c r="BI93">
        <v>140.166903225806</v>
      </c>
      <c r="BJ93">
        <v>1499.97</v>
      </c>
      <c r="BK93">
        <v>0.973002806451613</v>
      </c>
      <c r="BL93">
        <v>0.0269972225806452</v>
      </c>
      <c r="BM93">
        <v>0</v>
      </c>
      <c r="BN93">
        <v>2.34723225806452</v>
      </c>
      <c r="BO93">
        <v>0</v>
      </c>
      <c r="BP93">
        <v>15652.2451612903</v>
      </c>
      <c r="BQ93">
        <v>13121.7548387097</v>
      </c>
      <c r="BR93">
        <v>37.937</v>
      </c>
      <c r="BS93">
        <v>40.062</v>
      </c>
      <c r="BT93">
        <v>39.375</v>
      </c>
      <c r="BU93">
        <v>38.145</v>
      </c>
      <c r="BV93">
        <v>37.562</v>
      </c>
      <c r="BW93">
        <v>1459.47774193548</v>
      </c>
      <c r="BX93">
        <v>40.4929032258065</v>
      </c>
      <c r="BY93">
        <v>0</v>
      </c>
      <c r="BZ93">
        <v>1559929784.3</v>
      </c>
      <c r="CA93">
        <v>2.29335769230769</v>
      </c>
      <c r="CB93">
        <v>-0.538984611555864</v>
      </c>
      <c r="CC93">
        <v>206.916239565717</v>
      </c>
      <c r="CD93">
        <v>15665.4807692308</v>
      </c>
      <c r="CE93">
        <v>15</v>
      </c>
      <c r="CF93">
        <v>1559929575.5</v>
      </c>
      <c r="CG93" t="s">
        <v>251</v>
      </c>
      <c r="CH93">
        <v>12</v>
      </c>
      <c r="CI93">
        <v>2.609</v>
      </c>
      <c r="CJ93">
        <v>0.036</v>
      </c>
      <c r="CK93">
        <v>400</v>
      </c>
      <c r="CL93">
        <v>13</v>
      </c>
      <c r="CM93">
        <v>0.15</v>
      </c>
      <c r="CN93">
        <v>0.08</v>
      </c>
      <c r="CO93">
        <v>-17.3138829268293</v>
      </c>
      <c r="CP93">
        <v>-2.42017421602741</v>
      </c>
      <c r="CQ93">
        <v>0.26507699930806</v>
      </c>
      <c r="CR93">
        <v>0</v>
      </c>
      <c r="CS93">
        <v>2.30613235294118</v>
      </c>
      <c r="CT93">
        <v>-0.411754892630524</v>
      </c>
      <c r="CU93">
        <v>0.18006181572643</v>
      </c>
      <c r="CV93">
        <v>1</v>
      </c>
      <c r="CW93">
        <v>0.914194463414634</v>
      </c>
      <c r="CX93">
        <v>-0.0461209547038229</v>
      </c>
      <c r="CY93">
        <v>0.00461184178381104</v>
      </c>
      <c r="CZ93">
        <v>1</v>
      </c>
      <c r="DA93">
        <v>2</v>
      </c>
      <c r="DB93">
        <v>3</v>
      </c>
      <c r="DC93" t="s">
        <v>252</v>
      </c>
      <c r="DD93">
        <v>1.85561</v>
      </c>
      <c r="DE93">
        <v>1.85364</v>
      </c>
      <c r="DF93">
        <v>1.85471</v>
      </c>
      <c r="DG93">
        <v>1.85913</v>
      </c>
      <c r="DH93">
        <v>1.85349</v>
      </c>
      <c r="DI93">
        <v>1.85785</v>
      </c>
      <c r="DJ93">
        <v>1.85501</v>
      </c>
      <c r="DK93">
        <v>1.85369</v>
      </c>
      <c r="DL93" t="s">
        <v>253</v>
      </c>
      <c r="DM93" t="s">
        <v>19</v>
      </c>
      <c r="DN93" t="s">
        <v>19</v>
      </c>
      <c r="DO93" t="s">
        <v>19</v>
      </c>
      <c r="DP93" t="s">
        <v>254</v>
      </c>
      <c r="DQ93" t="s">
        <v>255</v>
      </c>
      <c r="DR93" t="s">
        <v>256</v>
      </c>
      <c r="DS93" t="s">
        <v>256</v>
      </c>
      <c r="DT93" t="s">
        <v>256</v>
      </c>
      <c r="DU93" t="s">
        <v>256</v>
      </c>
      <c r="DV93">
        <v>0</v>
      </c>
      <c r="DW93">
        <v>100</v>
      </c>
      <c r="DX93">
        <v>100</v>
      </c>
      <c r="DY93">
        <v>2.609</v>
      </c>
      <c r="DZ93">
        <v>0.036</v>
      </c>
      <c r="EA93">
        <v>2</v>
      </c>
      <c r="EB93">
        <v>503.998</v>
      </c>
      <c r="EC93">
        <v>546.001</v>
      </c>
      <c r="ED93">
        <v>17.0011</v>
      </c>
      <c r="EE93">
        <v>19.0472</v>
      </c>
      <c r="EF93">
        <v>29.9999</v>
      </c>
      <c r="EG93">
        <v>18.9021</v>
      </c>
      <c r="EH93">
        <v>18.8705</v>
      </c>
      <c r="EI93">
        <v>13.5905</v>
      </c>
      <c r="EJ93">
        <v>30.3209</v>
      </c>
      <c r="EK93">
        <v>61.4456</v>
      </c>
      <c r="EL93">
        <v>17.0561</v>
      </c>
      <c r="EM93">
        <v>254.17</v>
      </c>
      <c r="EN93">
        <v>12.9516</v>
      </c>
      <c r="EO93">
        <v>102.303</v>
      </c>
      <c r="EP93">
        <v>102.731</v>
      </c>
    </row>
    <row r="94" spans="1:146">
      <c r="A94">
        <v>78</v>
      </c>
      <c r="B94">
        <v>1559929762</v>
      </c>
      <c r="C94">
        <v>154</v>
      </c>
      <c r="D94" t="s">
        <v>411</v>
      </c>
      <c r="E94" t="s">
        <v>412</v>
      </c>
      <c r="H94">
        <v>1559929751.66129</v>
      </c>
      <c r="I94">
        <f>AY94*AJ94*(AW94-AX94)/(100*AQ94*(1000-AJ94*AW94))</f>
        <v>0</v>
      </c>
      <c r="J94">
        <f>AY94*AJ94*(AV94-AU94*(1000-AJ94*AX94)/(1000-AJ94*AW94))/(100*AQ94)</f>
        <v>0</v>
      </c>
      <c r="K94">
        <f>AU94 - IF(AJ94&gt;1, J94*AQ94*100.0/(AL94*BG94), 0)</f>
        <v>0</v>
      </c>
      <c r="L94">
        <f>((R94-I94/2)*K94-J94)/(R94+I94/2)</f>
        <v>0</v>
      </c>
      <c r="M94">
        <f>L94*(AZ94+BA94)/1000.0</f>
        <v>0</v>
      </c>
      <c r="N94">
        <f>(AU94 - IF(AJ94&gt;1, J94*AQ94*100.0/(AL94*BG94), 0))*(AZ94+BA94)/1000.0</f>
        <v>0</v>
      </c>
      <c r="O94">
        <f>2.0/((1/Q94-1/P94)+SIGN(Q94)*SQRT((1/Q94-1/P94)*(1/Q94-1/P94) + 4*AR94/((AR94+1)*(AR94+1))*(2*1/Q94*1/P94-1/P94*1/P94)))</f>
        <v>0</v>
      </c>
      <c r="P94">
        <f>AG94+AF94*AQ94+AE94*AQ94*AQ94</f>
        <v>0</v>
      </c>
      <c r="Q94">
        <f>I94*(1000-(1000*0.61365*exp(17.502*U94/(240.97+U94))/(AZ94+BA94)+AW94)/2)/(1000*0.61365*exp(17.502*U94/(240.97+U94))/(AZ94+BA94)-AW94)</f>
        <v>0</v>
      </c>
      <c r="R94">
        <f>1/((AR94+1)/(O94/1.6)+1/(P94/1.37)) + AR94/((AR94+1)/(O94/1.6) + AR94/(P94/1.37))</f>
        <v>0</v>
      </c>
      <c r="S94">
        <f>(AN94*AP94)</f>
        <v>0</v>
      </c>
      <c r="T94">
        <f>(BB94+(S94+2*0.95*5.67E-8*(((BB94+$B$7)+273)^4-(BB94+273)^4)-44100*I94)/(1.84*29.3*P94+8*0.95*5.67E-8*(BB94+273)^3))</f>
        <v>0</v>
      </c>
      <c r="U94">
        <f>($C$7*BC94+$D$7*BD94+$E$7*T94)</f>
        <v>0</v>
      </c>
      <c r="V94">
        <f>0.61365*exp(17.502*U94/(240.97+U94))</f>
        <v>0</v>
      </c>
      <c r="W94">
        <f>(X94/Y94*100)</f>
        <v>0</v>
      </c>
      <c r="X94">
        <f>AW94*(AZ94+BA94)/1000</f>
        <v>0</v>
      </c>
      <c r="Y94">
        <f>0.61365*exp(17.502*BB94/(240.97+BB94))</f>
        <v>0</v>
      </c>
      <c r="Z94">
        <f>(V94-AW94*(AZ94+BA94)/1000)</f>
        <v>0</v>
      </c>
      <c r="AA94">
        <f>(-I94*44100)</f>
        <v>0</v>
      </c>
      <c r="AB94">
        <f>2*29.3*P94*0.92*(BB94-U94)</f>
        <v>0</v>
      </c>
      <c r="AC94">
        <f>2*0.95*5.67E-8*(((BB94+$B$7)+273)^4-(U94+273)^4)</f>
        <v>0</v>
      </c>
      <c r="AD94">
        <f>S94+AC94+AA94+AB94</f>
        <v>0</v>
      </c>
      <c r="AE94">
        <v>-0.0417961503435163</v>
      </c>
      <c r="AF94">
        <v>0.0469198403044693</v>
      </c>
      <c r="AG94">
        <v>3.49578617497936</v>
      </c>
      <c r="AH94">
        <v>0</v>
      </c>
      <c r="AI94">
        <v>0</v>
      </c>
      <c r="AJ94">
        <f>IF(AH94*$H$13&gt;=AL94,1.0,(AL94/(AL94-AH94*$H$13)))</f>
        <v>0</v>
      </c>
      <c r="AK94">
        <f>(AJ94-1)*100</f>
        <v>0</v>
      </c>
      <c r="AL94">
        <f>MAX(0,($B$13+$C$13*BG94)/(1+$D$13*BG94)*AZ94/(BB94+273)*$E$13)</f>
        <v>0</v>
      </c>
      <c r="AM94">
        <f>$B$11*BH94+$C$11*BI94+$F$11*BJ94</f>
        <v>0</v>
      </c>
      <c r="AN94">
        <f>AM94*AO94</f>
        <v>0</v>
      </c>
      <c r="AO94">
        <f>($B$11*$D$9+$C$11*$D$9+$F$11*((BW94+BO94)/MAX(BW94+BO94+BX94, 0.1)*$I$9+BX94/MAX(BW94+BO94+BX94, 0.1)*$J$9))/($B$11+$C$11+$F$11)</f>
        <v>0</v>
      </c>
      <c r="AP94">
        <f>($B$11*$K$9+$C$11*$K$9+$F$11*((BW94+BO94)/MAX(BW94+BO94+BX94, 0.1)*$P$9+BX94/MAX(BW94+BO94+BX94, 0.1)*$Q$9))/($B$11+$C$11+$F$11)</f>
        <v>0</v>
      </c>
      <c r="AQ94">
        <v>6</v>
      </c>
      <c r="AR94">
        <v>0.5</v>
      </c>
      <c r="AS94" t="s">
        <v>250</v>
      </c>
      <c r="AT94">
        <v>1559929751.66129</v>
      </c>
      <c r="AU94">
        <v>209.058741935484</v>
      </c>
      <c r="AV94">
        <v>226.487161290323</v>
      </c>
      <c r="AW94">
        <v>13.8727</v>
      </c>
      <c r="AX94">
        <v>12.9600935483871</v>
      </c>
      <c r="AY94">
        <v>500.021387096774</v>
      </c>
      <c r="AZ94">
        <v>100.702290322581</v>
      </c>
      <c r="BA94">
        <v>0.199974129032258</v>
      </c>
      <c r="BB94">
        <v>19.9371451612903</v>
      </c>
      <c r="BC94">
        <v>20.2698451612903</v>
      </c>
      <c r="BD94">
        <v>999.9</v>
      </c>
      <c r="BE94">
        <v>0</v>
      </c>
      <c r="BF94">
        <v>0</v>
      </c>
      <c r="BG94">
        <v>10009.0522580645</v>
      </c>
      <c r="BH94">
        <v>0</v>
      </c>
      <c r="BI94">
        <v>141.600290322581</v>
      </c>
      <c r="BJ94">
        <v>1499.97322580645</v>
      </c>
      <c r="BK94">
        <v>0.973002806451613</v>
      </c>
      <c r="BL94">
        <v>0.0269972225806452</v>
      </c>
      <c r="BM94">
        <v>0</v>
      </c>
      <c r="BN94">
        <v>2.35369032258065</v>
      </c>
      <c r="BO94">
        <v>0</v>
      </c>
      <c r="BP94">
        <v>15661.7580645161</v>
      </c>
      <c r="BQ94">
        <v>13121.7838709677</v>
      </c>
      <c r="BR94">
        <v>37.935</v>
      </c>
      <c r="BS94">
        <v>40.062</v>
      </c>
      <c r="BT94">
        <v>39.375</v>
      </c>
      <c r="BU94">
        <v>38.149</v>
      </c>
      <c r="BV94">
        <v>37.562</v>
      </c>
      <c r="BW94">
        <v>1459.48032258064</v>
      </c>
      <c r="BX94">
        <v>40.4932258064516</v>
      </c>
      <c r="BY94">
        <v>0</v>
      </c>
      <c r="BZ94">
        <v>1559929786.7</v>
      </c>
      <c r="CA94">
        <v>2.27843076923077</v>
      </c>
      <c r="CB94">
        <v>0.0796649654621248</v>
      </c>
      <c r="CC94">
        <v>179.996581409123</v>
      </c>
      <c r="CD94">
        <v>15676.3807692308</v>
      </c>
      <c r="CE94">
        <v>15</v>
      </c>
      <c r="CF94">
        <v>1559929575.5</v>
      </c>
      <c r="CG94" t="s">
        <v>251</v>
      </c>
      <c r="CH94">
        <v>12</v>
      </c>
      <c r="CI94">
        <v>2.609</v>
      </c>
      <c r="CJ94">
        <v>0.036</v>
      </c>
      <c r="CK94">
        <v>400</v>
      </c>
      <c r="CL94">
        <v>13</v>
      </c>
      <c r="CM94">
        <v>0.15</v>
      </c>
      <c r="CN94">
        <v>0.08</v>
      </c>
      <c r="CO94">
        <v>-17.4021902439024</v>
      </c>
      <c r="CP94">
        <v>-2.67310243902403</v>
      </c>
      <c r="CQ94">
        <v>0.288715303103736</v>
      </c>
      <c r="CR94">
        <v>0</v>
      </c>
      <c r="CS94">
        <v>2.31294705882353</v>
      </c>
      <c r="CT94">
        <v>-0.220233844920243</v>
      </c>
      <c r="CU94">
        <v>0.186979887618167</v>
      </c>
      <c r="CV94">
        <v>1</v>
      </c>
      <c r="CW94">
        <v>0.912971585365854</v>
      </c>
      <c r="CX94">
        <v>-0.0435825574912811</v>
      </c>
      <c r="CY94">
        <v>0.00441539064910185</v>
      </c>
      <c r="CZ94">
        <v>1</v>
      </c>
      <c r="DA94">
        <v>2</v>
      </c>
      <c r="DB94">
        <v>3</v>
      </c>
      <c r="DC94" t="s">
        <v>252</v>
      </c>
      <c r="DD94">
        <v>1.85561</v>
      </c>
      <c r="DE94">
        <v>1.85364</v>
      </c>
      <c r="DF94">
        <v>1.85471</v>
      </c>
      <c r="DG94">
        <v>1.85913</v>
      </c>
      <c r="DH94">
        <v>1.85349</v>
      </c>
      <c r="DI94">
        <v>1.85786</v>
      </c>
      <c r="DJ94">
        <v>1.85501</v>
      </c>
      <c r="DK94">
        <v>1.8537</v>
      </c>
      <c r="DL94" t="s">
        <v>253</v>
      </c>
      <c r="DM94" t="s">
        <v>19</v>
      </c>
      <c r="DN94" t="s">
        <v>19</v>
      </c>
      <c r="DO94" t="s">
        <v>19</v>
      </c>
      <c r="DP94" t="s">
        <v>254</v>
      </c>
      <c r="DQ94" t="s">
        <v>255</v>
      </c>
      <c r="DR94" t="s">
        <v>256</v>
      </c>
      <c r="DS94" t="s">
        <v>256</v>
      </c>
      <c r="DT94" t="s">
        <v>256</v>
      </c>
      <c r="DU94" t="s">
        <v>256</v>
      </c>
      <c r="DV94">
        <v>0</v>
      </c>
      <c r="DW94">
        <v>100</v>
      </c>
      <c r="DX94">
        <v>100</v>
      </c>
      <c r="DY94">
        <v>2.609</v>
      </c>
      <c r="DZ94">
        <v>0.036</v>
      </c>
      <c r="EA94">
        <v>2</v>
      </c>
      <c r="EB94">
        <v>504.157</v>
      </c>
      <c r="EC94">
        <v>546.028</v>
      </c>
      <c r="ED94">
        <v>17.0216</v>
      </c>
      <c r="EE94">
        <v>19.0467</v>
      </c>
      <c r="EF94">
        <v>29.9999</v>
      </c>
      <c r="EG94">
        <v>18.9029</v>
      </c>
      <c r="EH94">
        <v>18.8713</v>
      </c>
      <c r="EI94">
        <v>13.7115</v>
      </c>
      <c r="EJ94">
        <v>30.3209</v>
      </c>
      <c r="EK94">
        <v>61.4456</v>
      </c>
      <c r="EL94">
        <v>17.0561</v>
      </c>
      <c r="EM94">
        <v>254.17</v>
      </c>
      <c r="EN94">
        <v>12.9522</v>
      </c>
      <c r="EO94">
        <v>102.303</v>
      </c>
      <c r="EP94">
        <v>102.73</v>
      </c>
    </row>
    <row r="95" spans="1:146">
      <c r="A95">
        <v>79</v>
      </c>
      <c r="B95">
        <v>1559929764</v>
      </c>
      <c r="C95">
        <v>156</v>
      </c>
      <c r="D95" t="s">
        <v>413</v>
      </c>
      <c r="E95" t="s">
        <v>414</v>
      </c>
      <c r="H95">
        <v>1559929753.66129</v>
      </c>
      <c r="I95">
        <f>AY95*AJ95*(AW95-AX95)/(100*AQ95*(1000-AJ95*AW95))</f>
        <v>0</v>
      </c>
      <c r="J95">
        <f>AY95*AJ95*(AV95-AU95*(1000-AJ95*AX95)/(1000-AJ95*AW95))/(100*AQ95)</f>
        <v>0</v>
      </c>
      <c r="K95">
        <f>AU95 - IF(AJ95&gt;1, J95*AQ95*100.0/(AL95*BG95), 0)</f>
        <v>0</v>
      </c>
      <c r="L95">
        <f>((R95-I95/2)*K95-J95)/(R95+I95/2)</f>
        <v>0</v>
      </c>
      <c r="M95">
        <f>L95*(AZ95+BA95)/1000.0</f>
        <v>0</v>
      </c>
      <c r="N95">
        <f>(AU95 - IF(AJ95&gt;1, J95*AQ95*100.0/(AL95*BG95), 0))*(AZ95+BA95)/1000.0</f>
        <v>0</v>
      </c>
      <c r="O95">
        <f>2.0/((1/Q95-1/P95)+SIGN(Q95)*SQRT((1/Q95-1/P95)*(1/Q95-1/P95) + 4*AR95/((AR95+1)*(AR95+1))*(2*1/Q95*1/P95-1/P95*1/P95)))</f>
        <v>0</v>
      </c>
      <c r="P95">
        <f>AG95+AF95*AQ95+AE95*AQ95*AQ95</f>
        <v>0</v>
      </c>
      <c r="Q95">
        <f>I95*(1000-(1000*0.61365*exp(17.502*U95/(240.97+U95))/(AZ95+BA95)+AW95)/2)/(1000*0.61365*exp(17.502*U95/(240.97+U95))/(AZ95+BA95)-AW95)</f>
        <v>0</v>
      </c>
      <c r="R95">
        <f>1/((AR95+1)/(O95/1.6)+1/(P95/1.37)) + AR95/((AR95+1)/(O95/1.6) + AR95/(P95/1.37))</f>
        <v>0</v>
      </c>
      <c r="S95">
        <f>(AN95*AP95)</f>
        <v>0</v>
      </c>
      <c r="T95">
        <f>(BB95+(S95+2*0.95*5.67E-8*(((BB95+$B$7)+273)^4-(BB95+273)^4)-44100*I95)/(1.84*29.3*P95+8*0.95*5.67E-8*(BB95+273)^3))</f>
        <v>0</v>
      </c>
      <c r="U95">
        <f>($C$7*BC95+$D$7*BD95+$E$7*T95)</f>
        <v>0</v>
      </c>
      <c r="V95">
        <f>0.61365*exp(17.502*U95/(240.97+U95))</f>
        <v>0</v>
      </c>
      <c r="W95">
        <f>(X95/Y95*100)</f>
        <v>0</v>
      </c>
      <c r="X95">
        <f>AW95*(AZ95+BA95)/1000</f>
        <v>0</v>
      </c>
      <c r="Y95">
        <f>0.61365*exp(17.502*BB95/(240.97+BB95))</f>
        <v>0</v>
      </c>
      <c r="Z95">
        <f>(V95-AW95*(AZ95+BA95)/1000)</f>
        <v>0</v>
      </c>
      <c r="AA95">
        <f>(-I95*44100)</f>
        <v>0</v>
      </c>
      <c r="AB95">
        <f>2*29.3*P95*0.92*(BB95-U95)</f>
        <v>0</v>
      </c>
      <c r="AC95">
        <f>2*0.95*5.67E-8*(((BB95+$B$7)+273)^4-(U95+273)^4)</f>
        <v>0</v>
      </c>
      <c r="AD95">
        <f>S95+AC95+AA95+AB95</f>
        <v>0</v>
      </c>
      <c r="AE95">
        <v>-0.0418067583113603</v>
      </c>
      <c r="AF95">
        <v>0.0469317486776831</v>
      </c>
      <c r="AG95">
        <v>3.49648701246745</v>
      </c>
      <c r="AH95">
        <v>0</v>
      </c>
      <c r="AI95">
        <v>0</v>
      </c>
      <c r="AJ95">
        <f>IF(AH95*$H$13&gt;=AL95,1.0,(AL95/(AL95-AH95*$H$13)))</f>
        <v>0</v>
      </c>
      <c r="AK95">
        <f>(AJ95-1)*100</f>
        <v>0</v>
      </c>
      <c r="AL95">
        <f>MAX(0,($B$13+$C$13*BG95)/(1+$D$13*BG95)*AZ95/(BB95+273)*$E$13)</f>
        <v>0</v>
      </c>
      <c r="AM95">
        <f>$B$11*BH95+$C$11*BI95+$F$11*BJ95</f>
        <v>0</v>
      </c>
      <c r="AN95">
        <f>AM95*AO95</f>
        <v>0</v>
      </c>
      <c r="AO95">
        <f>($B$11*$D$9+$C$11*$D$9+$F$11*((BW95+BO95)/MAX(BW95+BO95+BX95, 0.1)*$I$9+BX95/MAX(BW95+BO95+BX95, 0.1)*$J$9))/($B$11+$C$11+$F$11)</f>
        <v>0</v>
      </c>
      <c r="AP95">
        <f>($B$11*$K$9+$C$11*$K$9+$F$11*((BW95+BO95)/MAX(BW95+BO95+BX95, 0.1)*$P$9+BX95/MAX(BW95+BO95+BX95, 0.1)*$Q$9))/($B$11+$C$11+$F$11)</f>
        <v>0</v>
      </c>
      <c r="AQ95">
        <v>6</v>
      </c>
      <c r="AR95">
        <v>0.5</v>
      </c>
      <c r="AS95" t="s">
        <v>250</v>
      </c>
      <c r="AT95">
        <v>1559929753.66129</v>
      </c>
      <c r="AU95">
        <v>212.274483870968</v>
      </c>
      <c r="AV95">
        <v>229.783806451613</v>
      </c>
      <c r="AW95">
        <v>13.8719451612903</v>
      </c>
      <c r="AX95">
        <v>12.9604838709677</v>
      </c>
      <c r="AY95">
        <v>500.016290322581</v>
      </c>
      <c r="AZ95">
        <v>100.702290322581</v>
      </c>
      <c r="BA95">
        <v>0.199953709677419</v>
      </c>
      <c r="BB95">
        <v>19.9316387096774</v>
      </c>
      <c r="BC95">
        <v>20.2657580645161</v>
      </c>
      <c r="BD95">
        <v>999.9</v>
      </c>
      <c r="BE95">
        <v>0</v>
      </c>
      <c r="BF95">
        <v>0</v>
      </c>
      <c r="BG95">
        <v>10011.5925806452</v>
      </c>
      <c r="BH95">
        <v>0</v>
      </c>
      <c r="BI95">
        <v>143.09335483871</v>
      </c>
      <c r="BJ95">
        <v>1499.96903225806</v>
      </c>
      <c r="BK95">
        <v>0.973002677419355</v>
      </c>
      <c r="BL95">
        <v>0.0269973709677419</v>
      </c>
      <c r="BM95">
        <v>0</v>
      </c>
      <c r="BN95">
        <v>2.3364</v>
      </c>
      <c r="BO95">
        <v>0</v>
      </c>
      <c r="BP95">
        <v>15670.0483870968</v>
      </c>
      <c r="BQ95">
        <v>13121.7451612903</v>
      </c>
      <c r="BR95">
        <v>37.935</v>
      </c>
      <c r="BS95">
        <v>40.062</v>
      </c>
      <c r="BT95">
        <v>39.3729677419355</v>
      </c>
      <c r="BU95">
        <v>38.151</v>
      </c>
      <c r="BV95">
        <v>37.562</v>
      </c>
      <c r="BW95">
        <v>1459.47580645161</v>
      </c>
      <c r="BX95">
        <v>40.4941935483871</v>
      </c>
      <c r="BY95">
        <v>0</v>
      </c>
      <c r="BZ95">
        <v>1559929788.5</v>
      </c>
      <c r="CA95">
        <v>2.26564230769231</v>
      </c>
      <c r="CB95">
        <v>0.319415394513016</v>
      </c>
      <c r="CC95">
        <v>184.218803296472</v>
      </c>
      <c r="CD95">
        <v>15682.7076923077</v>
      </c>
      <c r="CE95">
        <v>15</v>
      </c>
      <c r="CF95">
        <v>1559929575.5</v>
      </c>
      <c r="CG95" t="s">
        <v>251</v>
      </c>
      <c r="CH95">
        <v>12</v>
      </c>
      <c r="CI95">
        <v>2.609</v>
      </c>
      <c r="CJ95">
        <v>0.036</v>
      </c>
      <c r="CK95">
        <v>400</v>
      </c>
      <c r="CL95">
        <v>13</v>
      </c>
      <c r="CM95">
        <v>0.15</v>
      </c>
      <c r="CN95">
        <v>0.08</v>
      </c>
      <c r="CO95">
        <v>-17.4770804878049</v>
      </c>
      <c r="CP95">
        <v>-2.70322578397263</v>
      </c>
      <c r="CQ95">
        <v>0.29095594270419</v>
      </c>
      <c r="CR95">
        <v>0</v>
      </c>
      <c r="CS95">
        <v>2.30357352941176</v>
      </c>
      <c r="CT95">
        <v>-0.277033748312802</v>
      </c>
      <c r="CU95">
        <v>0.191041163271201</v>
      </c>
      <c r="CV95">
        <v>1</v>
      </c>
      <c r="CW95">
        <v>0.911840609756097</v>
      </c>
      <c r="CX95">
        <v>-0.0401025156794498</v>
      </c>
      <c r="CY95">
        <v>0.00414636303681618</v>
      </c>
      <c r="CZ95">
        <v>1</v>
      </c>
      <c r="DA95">
        <v>2</v>
      </c>
      <c r="DB95">
        <v>3</v>
      </c>
      <c r="DC95" t="s">
        <v>252</v>
      </c>
      <c r="DD95">
        <v>1.85562</v>
      </c>
      <c r="DE95">
        <v>1.85364</v>
      </c>
      <c r="DF95">
        <v>1.8547</v>
      </c>
      <c r="DG95">
        <v>1.85913</v>
      </c>
      <c r="DH95">
        <v>1.85349</v>
      </c>
      <c r="DI95">
        <v>1.85787</v>
      </c>
      <c r="DJ95">
        <v>1.85501</v>
      </c>
      <c r="DK95">
        <v>1.85369</v>
      </c>
      <c r="DL95" t="s">
        <v>253</v>
      </c>
      <c r="DM95" t="s">
        <v>19</v>
      </c>
      <c r="DN95" t="s">
        <v>19</v>
      </c>
      <c r="DO95" t="s">
        <v>19</v>
      </c>
      <c r="DP95" t="s">
        <v>254</v>
      </c>
      <c r="DQ95" t="s">
        <v>255</v>
      </c>
      <c r="DR95" t="s">
        <v>256</v>
      </c>
      <c r="DS95" t="s">
        <v>256</v>
      </c>
      <c r="DT95" t="s">
        <v>256</v>
      </c>
      <c r="DU95" t="s">
        <v>256</v>
      </c>
      <c r="DV95">
        <v>0</v>
      </c>
      <c r="DW95">
        <v>100</v>
      </c>
      <c r="DX95">
        <v>100</v>
      </c>
      <c r="DY95">
        <v>2.609</v>
      </c>
      <c r="DZ95">
        <v>0.036</v>
      </c>
      <c r="EA95">
        <v>2</v>
      </c>
      <c r="EB95">
        <v>503.833</v>
      </c>
      <c r="EC95">
        <v>546.258</v>
      </c>
      <c r="ED95">
        <v>17.0479</v>
      </c>
      <c r="EE95">
        <v>19.0467</v>
      </c>
      <c r="EF95">
        <v>29.9999</v>
      </c>
      <c r="EG95">
        <v>18.9035</v>
      </c>
      <c r="EH95">
        <v>18.8716</v>
      </c>
      <c r="EI95">
        <v>13.8683</v>
      </c>
      <c r="EJ95">
        <v>30.3209</v>
      </c>
      <c r="EK95">
        <v>61.4456</v>
      </c>
      <c r="EL95">
        <v>17.1165</v>
      </c>
      <c r="EM95">
        <v>259.17</v>
      </c>
      <c r="EN95">
        <v>12.9548</v>
      </c>
      <c r="EO95">
        <v>102.302</v>
      </c>
      <c r="EP95">
        <v>102.73</v>
      </c>
    </row>
    <row r="96" spans="1:146">
      <c r="A96">
        <v>80</v>
      </c>
      <c r="B96">
        <v>1559929766</v>
      </c>
      <c r="C96">
        <v>158</v>
      </c>
      <c r="D96" t="s">
        <v>415</v>
      </c>
      <c r="E96" t="s">
        <v>416</v>
      </c>
      <c r="H96">
        <v>1559929755.66129</v>
      </c>
      <c r="I96">
        <f>AY96*AJ96*(AW96-AX96)/(100*AQ96*(1000-AJ96*AW96))</f>
        <v>0</v>
      </c>
      <c r="J96">
        <f>AY96*AJ96*(AV96-AU96*(1000-AJ96*AX96)/(1000-AJ96*AW96))/(100*AQ96)</f>
        <v>0</v>
      </c>
      <c r="K96">
        <f>AU96 - IF(AJ96&gt;1, J96*AQ96*100.0/(AL96*BG96), 0)</f>
        <v>0</v>
      </c>
      <c r="L96">
        <f>((R96-I96/2)*K96-J96)/(R96+I96/2)</f>
        <v>0</v>
      </c>
      <c r="M96">
        <f>L96*(AZ96+BA96)/1000.0</f>
        <v>0</v>
      </c>
      <c r="N96">
        <f>(AU96 - IF(AJ96&gt;1, J96*AQ96*100.0/(AL96*BG96), 0))*(AZ96+BA96)/1000.0</f>
        <v>0</v>
      </c>
      <c r="O96">
        <f>2.0/((1/Q96-1/P96)+SIGN(Q96)*SQRT((1/Q96-1/P96)*(1/Q96-1/P96) + 4*AR96/((AR96+1)*(AR96+1))*(2*1/Q96*1/P96-1/P96*1/P96)))</f>
        <v>0</v>
      </c>
      <c r="P96">
        <f>AG96+AF96*AQ96+AE96*AQ96*AQ96</f>
        <v>0</v>
      </c>
      <c r="Q96">
        <f>I96*(1000-(1000*0.61365*exp(17.502*U96/(240.97+U96))/(AZ96+BA96)+AW96)/2)/(1000*0.61365*exp(17.502*U96/(240.97+U96))/(AZ96+BA96)-AW96)</f>
        <v>0</v>
      </c>
      <c r="R96">
        <f>1/((AR96+1)/(O96/1.6)+1/(P96/1.37)) + AR96/((AR96+1)/(O96/1.6) + AR96/(P96/1.37))</f>
        <v>0</v>
      </c>
      <c r="S96">
        <f>(AN96*AP96)</f>
        <v>0</v>
      </c>
      <c r="T96">
        <f>(BB96+(S96+2*0.95*5.67E-8*(((BB96+$B$7)+273)^4-(BB96+273)^4)-44100*I96)/(1.84*29.3*P96+8*0.95*5.67E-8*(BB96+273)^3))</f>
        <v>0</v>
      </c>
      <c r="U96">
        <f>($C$7*BC96+$D$7*BD96+$E$7*T96)</f>
        <v>0</v>
      </c>
      <c r="V96">
        <f>0.61365*exp(17.502*U96/(240.97+U96))</f>
        <v>0</v>
      </c>
      <c r="W96">
        <f>(X96/Y96*100)</f>
        <v>0</v>
      </c>
      <c r="X96">
        <f>AW96*(AZ96+BA96)/1000</f>
        <v>0</v>
      </c>
      <c r="Y96">
        <f>0.61365*exp(17.502*BB96/(240.97+BB96))</f>
        <v>0</v>
      </c>
      <c r="Z96">
        <f>(V96-AW96*(AZ96+BA96)/1000)</f>
        <v>0</v>
      </c>
      <c r="AA96">
        <f>(-I96*44100)</f>
        <v>0</v>
      </c>
      <c r="AB96">
        <f>2*29.3*P96*0.92*(BB96-U96)</f>
        <v>0</v>
      </c>
      <c r="AC96">
        <f>2*0.95*5.67E-8*(((BB96+$B$7)+273)^4-(U96+273)^4)</f>
        <v>0</v>
      </c>
      <c r="AD96">
        <f>S96+AC96+AA96+AB96</f>
        <v>0</v>
      </c>
      <c r="AE96">
        <v>-0.0418110880174078</v>
      </c>
      <c r="AF96">
        <v>0.0469366091520246</v>
      </c>
      <c r="AG96">
        <v>3.49677304558403</v>
      </c>
      <c r="AH96">
        <v>0</v>
      </c>
      <c r="AI96">
        <v>0</v>
      </c>
      <c r="AJ96">
        <f>IF(AH96*$H$13&gt;=AL96,1.0,(AL96/(AL96-AH96*$H$13)))</f>
        <v>0</v>
      </c>
      <c r="AK96">
        <f>(AJ96-1)*100</f>
        <v>0</v>
      </c>
      <c r="AL96">
        <f>MAX(0,($B$13+$C$13*BG96)/(1+$D$13*BG96)*AZ96/(BB96+273)*$E$13)</f>
        <v>0</v>
      </c>
      <c r="AM96">
        <f>$B$11*BH96+$C$11*BI96+$F$11*BJ96</f>
        <v>0</v>
      </c>
      <c r="AN96">
        <f>AM96*AO96</f>
        <v>0</v>
      </c>
      <c r="AO96">
        <f>($B$11*$D$9+$C$11*$D$9+$F$11*((BW96+BO96)/MAX(BW96+BO96+BX96, 0.1)*$I$9+BX96/MAX(BW96+BO96+BX96, 0.1)*$J$9))/($B$11+$C$11+$F$11)</f>
        <v>0</v>
      </c>
      <c r="AP96">
        <f>($B$11*$K$9+$C$11*$K$9+$F$11*((BW96+BO96)/MAX(BW96+BO96+BX96, 0.1)*$P$9+BX96/MAX(BW96+BO96+BX96, 0.1)*$Q$9))/($B$11+$C$11+$F$11)</f>
        <v>0</v>
      </c>
      <c r="AQ96">
        <v>6</v>
      </c>
      <c r="AR96">
        <v>0.5</v>
      </c>
      <c r="AS96" t="s">
        <v>250</v>
      </c>
      <c r="AT96">
        <v>1559929755.66129</v>
      </c>
      <c r="AU96">
        <v>215.485483870968</v>
      </c>
      <c r="AV96">
        <v>233.102838709677</v>
      </c>
      <c r="AW96">
        <v>13.8711838709677</v>
      </c>
      <c r="AX96">
        <v>12.9608258064516</v>
      </c>
      <c r="AY96">
        <v>500.016838709678</v>
      </c>
      <c r="AZ96">
        <v>100.702161290323</v>
      </c>
      <c r="BA96">
        <v>0.199967129032258</v>
      </c>
      <c r="BB96">
        <v>19.9265193548387</v>
      </c>
      <c r="BC96">
        <v>20.260435483871</v>
      </c>
      <c r="BD96">
        <v>999.9</v>
      </c>
      <c r="BE96">
        <v>0</v>
      </c>
      <c r="BF96">
        <v>0</v>
      </c>
      <c r="BG96">
        <v>10012.6422580645</v>
      </c>
      <c r="BH96">
        <v>0</v>
      </c>
      <c r="BI96">
        <v>143.492032258065</v>
      </c>
      <c r="BJ96">
        <v>1499.97161290323</v>
      </c>
      <c r="BK96">
        <v>0.973002548387097</v>
      </c>
      <c r="BL96">
        <v>0.0269975193548387</v>
      </c>
      <c r="BM96">
        <v>0</v>
      </c>
      <c r="BN96">
        <v>2.31428709677419</v>
      </c>
      <c r="BO96">
        <v>0</v>
      </c>
      <c r="BP96">
        <v>15678.2483870968</v>
      </c>
      <c r="BQ96">
        <v>13121.7612903226</v>
      </c>
      <c r="BR96">
        <v>37.935</v>
      </c>
      <c r="BS96">
        <v>40.062</v>
      </c>
      <c r="BT96">
        <v>39.3729677419355</v>
      </c>
      <c r="BU96">
        <v>38.151</v>
      </c>
      <c r="BV96">
        <v>37.562</v>
      </c>
      <c r="BW96">
        <v>1459.47806451613</v>
      </c>
      <c r="BX96">
        <v>40.4948387096774</v>
      </c>
      <c r="BY96">
        <v>0</v>
      </c>
      <c r="BZ96">
        <v>1559929790.3</v>
      </c>
      <c r="CA96">
        <v>2.27901538461538</v>
      </c>
      <c r="CB96">
        <v>0.0717880457671144</v>
      </c>
      <c r="CC96">
        <v>177.23076932564</v>
      </c>
      <c r="CD96">
        <v>15689.5538461538</v>
      </c>
      <c r="CE96">
        <v>15</v>
      </c>
      <c r="CF96">
        <v>1559929575.5</v>
      </c>
      <c r="CG96" t="s">
        <v>251</v>
      </c>
      <c r="CH96">
        <v>12</v>
      </c>
      <c r="CI96">
        <v>2.609</v>
      </c>
      <c r="CJ96">
        <v>0.036</v>
      </c>
      <c r="CK96">
        <v>400</v>
      </c>
      <c r="CL96">
        <v>13</v>
      </c>
      <c r="CM96">
        <v>0.15</v>
      </c>
      <c r="CN96">
        <v>0.08</v>
      </c>
      <c r="CO96">
        <v>-17.5786170731707</v>
      </c>
      <c r="CP96">
        <v>-3.20031428571544</v>
      </c>
      <c r="CQ96">
        <v>0.337996076541263</v>
      </c>
      <c r="CR96">
        <v>0</v>
      </c>
      <c r="CS96">
        <v>2.27925588235294</v>
      </c>
      <c r="CT96">
        <v>-0.249998256758571</v>
      </c>
      <c r="CU96">
        <v>0.187406425577542</v>
      </c>
      <c r="CV96">
        <v>1</v>
      </c>
      <c r="CW96">
        <v>0.910708609756098</v>
      </c>
      <c r="CX96">
        <v>-0.0327483554007077</v>
      </c>
      <c r="CY96">
        <v>0.00351447053138909</v>
      </c>
      <c r="CZ96">
        <v>1</v>
      </c>
      <c r="DA96">
        <v>2</v>
      </c>
      <c r="DB96">
        <v>3</v>
      </c>
      <c r="DC96" t="s">
        <v>252</v>
      </c>
      <c r="DD96">
        <v>1.85561</v>
      </c>
      <c r="DE96">
        <v>1.85363</v>
      </c>
      <c r="DF96">
        <v>1.85471</v>
      </c>
      <c r="DG96">
        <v>1.85913</v>
      </c>
      <c r="DH96">
        <v>1.85349</v>
      </c>
      <c r="DI96">
        <v>1.85787</v>
      </c>
      <c r="DJ96">
        <v>1.85501</v>
      </c>
      <c r="DK96">
        <v>1.85369</v>
      </c>
      <c r="DL96" t="s">
        <v>253</v>
      </c>
      <c r="DM96" t="s">
        <v>19</v>
      </c>
      <c r="DN96" t="s">
        <v>19</v>
      </c>
      <c r="DO96" t="s">
        <v>19</v>
      </c>
      <c r="DP96" t="s">
        <v>254</v>
      </c>
      <c r="DQ96" t="s">
        <v>255</v>
      </c>
      <c r="DR96" t="s">
        <v>256</v>
      </c>
      <c r="DS96" t="s">
        <v>256</v>
      </c>
      <c r="DT96" t="s">
        <v>256</v>
      </c>
      <c r="DU96" t="s">
        <v>256</v>
      </c>
      <c r="DV96">
        <v>0</v>
      </c>
      <c r="DW96">
        <v>100</v>
      </c>
      <c r="DX96">
        <v>100</v>
      </c>
      <c r="DY96">
        <v>2.609</v>
      </c>
      <c r="DZ96">
        <v>0.036</v>
      </c>
      <c r="EA96">
        <v>2</v>
      </c>
      <c r="EB96">
        <v>503.847</v>
      </c>
      <c r="EC96">
        <v>546.16</v>
      </c>
      <c r="ED96">
        <v>17.0692</v>
      </c>
      <c r="EE96">
        <v>19.0467</v>
      </c>
      <c r="EF96">
        <v>29.9999</v>
      </c>
      <c r="EG96">
        <v>18.9035</v>
      </c>
      <c r="EH96">
        <v>18.8722</v>
      </c>
      <c r="EI96">
        <v>14.0132</v>
      </c>
      <c r="EJ96">
        <v>30.3209</v>
      </c>
      <c r="EK96">
        <v>61.4456</v>
      </c>
      <c r="EL96">
        <v>17.1165</v>
      </c>
      <c r="EM96">
        <v>264.17</v>
      </c>
      <c r="EN96">
        <v>12.9582</v>
      </c>
      <c r="EO96">
        <v>102.302</v>
      </c>
      <c r="EP96">
        <v>102.732</v>
      </c>
    </row>
    <row r="97" spans="1:146">
      <c r="A97">
        <v>81</v>
      </c>
      <c r="B97">
        <v>1559929768</v>
      </c>
      <c r="C97">
        <v>160</v>
      </c>
      <c r="D97" t="s">
        <v>417</v>
      </c>
      <c r="E97" t="s">
        <v>418</v>
      </c>
      <c r="H97">
        <v>1559929757.66129</v>
      </c>
      <c r="I97">
        <f>AY97*AJ97*(AW97-AX97)/(100*AQ97*(1000-AJ97*AW97))</f>
        <v>0</v>
      </c>
      <c r="J97">
        <f>AY97*AJ97*(AV97-AU97*(1000-AJ97*AX97)/(1000-AJ97*AW97))/(100*AQ97)</f>
        <v>0</v>
      </c>
      <c r="K97">
        <f>AU97 - IF(AJ97&gt;1, J97*AQ97*100.0/(AL97*BG97), 0)</f>
        <v>0</v>
      </c>
      <c r="L97">
        <f>((R97-I97/2)*K97-J97)/(R97+I97/2)</f>
        <v>0</v>
      </c>
      <c r="M97">
        <f>L97*(AZ97+BA97)/1000.0</f>
        <v>0</v>
      </c>
      <c r="N97">
        <f>(AU97 - IF(AJ97&gt;1, J97*AQ97*100.0/(AL97*BG97), 0))*(AZ97+BA97)/1000.0</f>
        <v>0</v>
      </c>
      <c r="O97">
        <f>2.0/((1/Q97-1/P97)+SIGN(Q97)*SQRT((1/Q97-1/P97)*(1/Q97-1/P97) + 4*AR97/((AR97+1)*(AR97+1))*(2*1/Q97*1/P97-1/P97*1/P97)))</f>
        <v>0</v>
      </c>
      <c r="P97">
        <f>AG97+AF97*AQ97+AE97*AQ97*AQ97</f>
        <v>0</v>
      </c>
      <c r="Q97">
        <f>I97*(1000-(1000*0.61365*exp(17.502*U97/(240.97+U97))/(AZ97+BA97)+AW97)/2)/(1000*0.61365*exp(17.502*U97/(240.97+U97))/(AZ97+BA97)-AW97)</f>
        <v>0</v>
      </c>
      <c r="R97">
        <f>1/((AR97+1)/(O97/1.6)+1/(P97/1.37)) + AR97/((AR97+1)/(O97/1.6) + AR97/(P97/1.37))</f>
        <v>0</v>
      </c>
      <c r="S97">
        <f>(AN97*AP97)</f>
        <v>0</v>
      </c>
      <c r="T97">
        <f>(BB97+(S97+2*0.95*5.67E-8*(((BB97+$B$7)+273)^4-(BB97+273)^4)-44100*I97)/(1.84*29.3*P97+8*0.95*5.67E-8*(BB97+273)^3))</f>
        <v>0</v>
      </c>
      <c r="U97">
        <f>($C$7*BC97+$D$7*BD97+$E$7*T97)</f>
        <v>0</v>
      </c>
      <c r="V97">
        <f>0.61365*exp(17.502*U97/(240.97+U97))</f>
        <v>0</v>
      </c>
      <c r="W97">
        <f>(X97/Y97*100)</f>
        <v>0</v>
      </c>
      <c r="X97">
        <f>AW97*(AZ97+BA97)/1000</f>
        <v>0</v>
      </c>
      <c r="Y97">
        <f>0.61365*exp(17.502*BB97/(240.97+BB97))</f>
        <v>0</v>
      </c>
      <c r="Z97">
        <f>(V97-AW97*(AZ97+BA97)/1000)</f>
        <v>0</v>
      </c>
      <c r="AA97">
        <f>(-I97*44100)</f>
        <v>0</v>
      </c>
      <c r="AB97">
        <f>2*29.3*P97*0.92*(BB97-U97)</f>
        <v>0</v>
      </c>
      <c r="AC97">
        <f>2*0.95*5.67E-8*(((BB97+$B$7)+273)^4-(U97+273)^4)</f>
        <v>0</v>
      </c>
      <c r="AD97">
        <f>S97+AC97+AA97+AB97</f>
        <v>0</v>
      </c>
      <c r="AE97">
        <v>-0.041788019926416</v>
      </c>
      <c r="AF97">
        <v>0.0469107131990106</v>
      </c>
      <c r="AG97">
        <v>3.4952489798034</v>
      </c>
      <c r="AH97">
        <v>0</v>
      </c>
      <c r="AI97">
        <v>0</v>
      </c>
      <c r="AJ97">
        <f>IF(AH97*$H$13&gt;=AL97,1.0,(AL97/(AL97-AH97*$H$13)))</f>
        <v>0</v>
      </c>
      <c r="AK97">
        <f>(AJ97-1)*100</f>
        <v>0</v>
      </c>
      <c r="AL97">
        <f>MAX(0,($B$13+$C$13*BG97)/(1+$D$13*BG97)*AZ97/(BB97+273)*$E$13)</f>
        <v>0</v>
      </c>
      <c r="AM97">
        <f>$B$11*BH97+$C$11*BI97+$F$11*BJ97</f>
        <v>0</v>
      </c>
      <c r="AN97">
        <f>AM97*AO97</f>
        <v>0</v>
      </c>
      <c r="AO97">
        <f>($B$11*$D$9+$C$11*$D$9+$F$11*((BW97+BO97)/MAX(BW97+BO97+BX97, 0.1)*$I$9+BX97/MAX(BW97+BO97+BX97, 0.1)*$J$9))/($B$11+$C$11+$F$11)</f>
        <v>0</v>
      </c>
      <c r="AP97">
        <f>($B$11*$K$9+$C$11*$K$9+$F$11*((BW97+BO97)/MAX(BW97+BO97+BX97, 0.1)*$P$9+BX97/MAX(BW97+BO97+BX97, 0.1)*$Q$9))/($B$11+$C$11+$F$11)</f>
        <v>0</v>
      </c>
      <c r="AQ97">
        <v>6</v>
      </c>
      <c r="AR97">
        <v>0.5</v>
      </c>
      <c r="AS97" t="s">
        <v>250</v>
      </c>
      <c r="AT97">
        <v>1559929757.66129</v>
      </c>
      <c r="AU97">
        <v>218.697096774194</v>
      </c>
      <c r="AV97">
        <v>236.441935483871</v>
      </c>
      <c r="AW97">
        <v>13.8704580645161</v>
      </c>
      <c r="AX97">
        <v>12.9611</v>
      </c>
      <c r="AY97">
        <v>500.020612903226</v>
      </c>
      <c r="AZ97">
        <v>100.702161290323</v>
      </c>
      <c r="BA97">
        <v>0.200016</v>
      </c>
      <c r="BB97">
        <v>19.9220451612903</v>
      </c>
      <c r="BC97">
        <v>20.2548516129032</v>
      </c>
      <c r="BD97">
        <v>999.9</v>
      </c>
      <c r="BE97">
        <v>0</v>
      </c>
      <c r="BF97">
        <v>0</v>
      </c>
      <c r="BG97">
        <v>10007.1180645161</v>
      </c>
      <c r="BH97">
        <v>0</v>
      </c>
      <c r="BI97">
        <v>143.608096774194</v>
      </c>
      <c r="BJ97">
        <v>1499.97580645161</v>
      </c>
      <c r="BK97">
        <v>0.973002548387097</v>
      </c>
      <c r="BL97">
        <v>0.0269975193548387</v>
      </c>
      <c r="BM97">
        <v>0</v>
      </c>
      <c r="BN97">
        <v>2.29384838709677</v>
      </c>
      <c r="BO97">
        <v>0</v>
      </c>
      <c r="BP97">
        <v>15686.0193548387</v>
      </c>
      <c r="BQ97">
        <v>13121.7935483871</v>
      </c>
      <c r="BR97">
        <v>37.935</v>
      </c>
      <c r="BS97">
        <v>40.06</v>
      </c>
      <c r="BT97">
        <v>39.3689032258065</v>
      </c>
      <c r="BU97">
        <v>38.155</v>
      </c>
      <c r="BV97">
        <v>37.562</v>
      </c>
      <c r="BW97">
        <v>1459.48161290323</v>
      </c>
      <c r="BX97">
        <v>40.4958064516129</v>
      </c>
      <c r="BY97">
        <v>0</v>
      </c>
      <c r="BZ97">
        <v>1559929792.7</v>
      </c>
      <c r="CA97">
        <v>2.26992307692308</v>
      </c>
      <c r="CB97">
        <v>-0.210283746945019</v>
      </c>
      <c r="CC97">
        <v>218.875213670084</v>
      </c>
      <c r="CD97">
        <v>15696.7576923077</v>
      </c>
      <c r="CE97">
        <v>15</v>
      </c>
      <c r="CF97">
        <v>1559929575.5</v>
      </c>
      <c r="CG97" t="s">
        <v>251</v>
      </c>
      <c r="CH97">
        <v>12</v>
      </c>
      <c r="CI97">
        <v>2.609</v>
      </c>
      <c r="CJ97">
        <v>0.036</v>
      </c>
      <c r="CK97">
        <v>400</v>
      </c>
      <c r="CL97">
        <v>13</v>
      </c>
      <c r="CM97">
        <v>0.15</v>
      </c>
      <c r="CN97">
        <v>0.08</v>
      </c>
      <c r="CO97">
        <v>-17.7002731707317</v>
      </c>
      <c r="CP97">
        <v>-4.04234006968587</v>
      </c>
      <c r="CQ97">
        <v>0.417154915965684</v>
      </c>
      <c r="CR97">
        <v>0</v>
      </c>
      <c r="CS97">
        <v>2.27295294117647</v>
      </c>
      <c r="CT97">
        <v>-0.0308151450987075</v>
      </c>
      <c r="CU97">
        <v>0.187608058643066</v>
      </c>
      <c r="CV97">
        <v>1</v>
      </c>
      <c r="CW97">
        <v>0.909647609756098</v>
      </c>
      <c r="CX97">
        <v>-0.0251101881533075</v>
      </c>
      <c r="CY97">
        <v>0.00276316137323518</v>
      </c>
      <c r="CZ97">
        <v>1</v>
      </c>
      <c r="DA97">
        <v>2</v>
      </c>
      <c r="DB97">
        <v>3</v>
      </c>
      <c r="DC97" t="s">
        <v>252</v>
      </c>
      <c r="DD97">
        <v>1.8556</v>
      </c>
      <c r="DE97">
        <v>1.85363</v>
      </c>
      <c r="DF97">
        <v>1.85471</v>
      </c>
      <c r="DG97">
        <v>1.85913</v>
      </c>
      <c r="DH97">
        <v>1.85349</v>
      </c>
      <c r="DI97">
        <v>1.85788</v>
      </c>
      <c r="DJ97">
        <v>1.85501</v>
      </c>
      <c r="DK97">
        <v>1.85369</v>
      </c>
      <c r="DL97" t="s">
        <v>253</v>
      </c>
      <c r="DM97" t="s">
        <v>19</v>
      </c>
      <c r="DN97" t="s">
        <v>19</v>
      </c>
      <c r="DO97" t="s">
        <v>19</v>
      </c>
      <c r="DP97" t="s">
        <v>254</v>
      </c>
      <c r="DQ97" t="s">
        <v>255</v>
      </c>
      <c r="DR97" t="s">
        <v>256</v>
      </c>
      <c r="DS97" t="s">
        <v>256</v>
      </c>
      <c r="DT97" t="s">
        <v>256</v>
      </c>
      <c r="DU97" t="s">
        <v>256</v>
      </c>
      <c r="DV97">
        <v>0</v>
      </c>
      <c r="DW97">
        <v>100</v>
      </c>
      <c r="DX97">
        <v>100</v>
      </c>
      <c r="DY97">
        <v>2.609</v>
      </c>
      <c r="DZ97">
        <v>0.036</v>
      </c>
      <c r="EA97">
        <v>2</v>
      </c>
      <c r="EB97">
        <v>504.133</v>
      </c>
      <c r="EC97">
        <v>545.978</v>
      </c>
      <c r="ED97">
        <v>17.0959</v>
      </c>
      <c r="EE97">
        <v>19.0467</v>
      </c>
      <c r="EF97">
        <v>29.9999</v>
      </c>
      <c r="EG97">
        <v>18.9035</v>
      </c>
      <c r="EH97">
        <v>18.873</v>
      </c>
      <c r="EI97">
        <v>14.1285</v>
      </c>
      <c r="EJ97">
        <v>30.3209</v>
      </c>
      <c r="EK97">
        <v>61.4456</v>
      </c>
      <c r="EL97">
        <v>17.1165</v>
      </c>
      <c r="EM97">
        <v>264.17</v>
      </c>
      <c r="EN97">
        <v>12.9566</v>
      </c>
      <c r="EO97">
        <v>102.301</v>
      </c>
      <c r="EP97">
        <v>102.732</v>
      </c>
    </row>
    <row r="98" spans="1:146">
      <c r="A98">
        <v>82</v>
      </c>
      <c r="B98">
        <v>1559929770</v>
      </c>
      <c r="C98">
        <v>162</v>
      </c>
      <c r="D98" t="s">
        <v>419</v>
      </c>
      <c r="E98" t="s">
        <v>420</v>
      </c>
      <c r="H98">
        <v>1559929759.66129</v>
      </c>
      <c r="I98">
        <f>AY98*AJ98*(AW98-AX98)/(100*AQ98*(1000-AJ98*AW98))</f>
        <v>0</v>
      </c>
      <c r="J98">
        <f>AY98*AJ98*(AV98-AU98*(1000-AJ98*AX98)/(1000-AJ98*AW98))/(100*AQ98)</f>
        <v>0</v>
      </c>
      <c r="K98">
        <f>AU98 - IF(AJ98&gt;1, J98*AQ98*100.0/(AL98*BG98), 0)</f>
        <v>0</v>
      </c>
      <c r="L98">
        <f>((R98-I98/2)*K98-J98)/(R98+I98/2)</f>
        <v>0</v>
      </c>
      <c r="M98">
        <f>L98*(AZ98+BA98)/1000.0</f>
        <v>0</v>
      </c>
      <c r="N98">
        <f>(AU98 - IF(AJ98&gt;1, J98*AQ98*100.0/(AL98*BG98), 0))*(AZ98+BA98)/1000.0</f>
        <v>0</v>
      </c>
      <c r="O98">
        <f>2.0/((1/Q98-1/P98)+SIGN(Q98)*SQRT((1/Q98-1/P98)*(1/Q98-1/P98) + 4*AR98/((AR98+1)*(AR98+1))*(2*1/Q98*1/P98-1/P98*1/P98)))</f>
        <v>0</v>
      </c>
      <c r="P98">
        <f>AG98+AF98*AQ98+AE98*AQ98*AQ98</f>
        <v>0</v>
      </c>
      <c r="Q98">
        <f>I98*(1000-(1000*0.61365*exp(17.502*U98/(240.97+U98))/(AZ98+BA98)+AW98)/2)/(1000*0.61365*exp(17.502*U98/(240.97+U98))/(AZ98+BA98)-AW98)</f>
        <v>0</v>
      </c>
      <c r="R98">
        <f>1/((AR98+1)/(O98/1.6)+1/(P98/1.37)) + AR98/((AR98+1)/(O98/1.6) + AR98/(P98/1.37))</f>
        <v>0</v>
      </c>
      <c r="S98">
        <f>(AN98*AP98)</f>
        <v>0</v>
      </c>
      <c r="T98">
        <f>(BB98+(S98+2*0.95*5.67E-8*(((BB98+$B$7)+273)^4-(BB98+273)^4)-44100*I98)/(1.84*29.3*P98+8*0.95*5.67E-8*(BB98+273)^3))</f>
        <v>0</v>
      </c>
      <c r="U98">
        <f>($C$7*BC98+$D$7*BD98+$E$7*T98)</f>
        <v>0</v>
      </c>
      <c r="V98">
        <f>0.61365*exp(17.502*U98/(240.97+U98))</f>
        <v>0</v>
      </c>
      <c r="W98">
        <f>(X98/Y98*100)</f>
        <v>0</v>
      </c>
      <c r="X98">
        <f>AW98*(AZ98+BA98)/1000</f>
        <v>0</v>
      </c>
      <c r="Y98">
        <f>0.61365*exp(17.502*BB98/(240.97+BB98))</f>
        <v>0</v>
      </c>
      <c r="Z98">
        <f>(V98-AW98*(AZ98+BA98)/1000)</f>
        <v>0</v>
      </c>
      <c r="AA98">
        <f>(-I98*44100)</f>
        <v>0</v>
      </c>
      <c r="AB98">
        <f>2*29.3*P98*0.92*(BB98-U98)</f>
        <v>0</v>
      </c>
      <c r="AC98">
        <f>2*0.95*5.67E-8*(((BB98+$B$7)+273)^4-(U98+273)^4)</f>
        <v>0</v>
      </c>
      <c r="AD98">
        <f>S98+AC98+AA98+AB98</f>
        <v>0</v>
      </c>
      <c r="AE98">
        <v>-0.0417586882785897</v>
      </c>
      <c r="AF98">
        <v>0.0468777858547321</v>
      </c>
      <c r="AG98">
        <v>3.49331066638793</v>
      </c>
      <c r="AH98">
        <v>0</v>
      </c>
      <c r="AI98">
        <v>0</v>
      </c>
      <c r="AJ98">
        <f>IF(AH98*$H$13&gt;=AL98,1.0,(AL98/(AL98-AH98*$H$13)))</f>
        <v>0</v>
      </c>
      <c r="AK98">
        <f>(AJ98-1)*100</f>
        <v>0</v>
      </c>
      <c r="AL98">
        <f>MAX(0,($B$13+$C$13*BG98)/(1+$D$13*BG98)*AZ98/(BB98+273)*$E$13)</f>
        <v>0</v>
      </c>
      <c r="AM98">
        <f>$B$11*BH98+$C$11*BI98+$F$11*BJ98</f>
        <v>0</v>
      </c>
      <c r="AN98">
        <f>AM98*AO98</f>
        <v>0</v>
      </c>
      <c r="AO98">
        <f>($B$11*$D$9+$C$11*$D$9+$F$11*((BW98+BO98)/MAX(BW98+BO98+BX98, 0.1)*$I$9+BX98/MAX(BW98+BO98+BX98, 0.1)*$J$9))/($B$11+$C$11+$F$11)</f>
        <v>0</v>
      </c>
      <c r="AP98">
        <f>($B$11*$K$9+$C$11*$K$9+$F$11*((BW98+BO98)/MAX(BW98+BO98+BX98, 0.1)*$P$9+BX98/MAX(BW98+BO98+BX98, 0.1)*$Q$9))/($B$11+$C$11+$F$11)</f>
        <v>0</v>
      </c>
      <c r="AQ98">
        <v>6</v>
      </c>
      <c r="AR98">
        <v>0.5</v>
      </c>
      <c r="AS98" t="s">
        <v>250</v>
      </c>
      <c r="AT98">
        <v>1559929759.66129</v>
      </c>
      <c r="AU98">
        <v>221.915806451613</v>
      </c>
      <c r="AV98">
        <v>239.805612903226</v>
      </c>
      <c r="AW98">
        <v>13.8699032258065</v>
      </c>
      <c r="AX98">
        <v>12.9614225806452</v>
      </c>
      <c r="AY98">
        <v>500.022741935484</v>
      </c>
      <c r="AZ98">
        <v>100.702096774194</v>
      </c>
      <c r="BA98">
        <v>0.20003635483871</v>
      </c>
      <c r="BB98">
        <v>19.9184903225806</v>
      </c>
      <c r="BC98">
        <v>20.2501161290323</v>
      </c>
      <c r="BD98">
        <v>999.9</v>
      </c>
      <c r="BE98">
        <v>0</v>
      </c>
      <c r="BF98">
        <v>0</v>
      </c>
      <c r="BG98">
        <v>10000.1003225806</v>
      </c>
      <c r="BH98">
        <v>0</v>
      </c>
      <c r="BI98">
        <v>143.505838709677</v>
      </c>
      <c r="BJ98">
        <v>1499.97967741935</v>
      </c>
      <c r="BK98">
        <v>0.973002548387097</v>
      </c>
      <c r="BL98">
        <v>0.0269975193548387</v>
      </c>
      <c r="BM98">
        <v>0</v>
      </c>
      <c r="BN98">
        <v>2.29065806451613</v>
      </c>
      <c r="BO98">
        <v>0</v>
      </c>
      <c r="BP98">
        <v>15693.6483870968</v>
      </c>
      <c r="BQ98">
        <v>13121.8290322581</v>
      </c>
      <c r="BR98">
        <v>37.931</v>
      </c>
      <c r="BS98">
        <v>40.058</v>
      </c>
      <c r="BT98">
        <v>39.3628064516129</v>
      </c>
      <c r="BU98">
        <v>38.153</v>
      </c>
      <c r="BV98">
        <v>37.562</v>
      </c>
      <c r="BW98">
        <v>1459.48483870968</v>
      </c>
      <c r="BX98">
        <v>40.4967741935484</v>
      </c>
      <c r="BY98">
        <v>0</v>
      </c>
      <c r="BZ98">
        <v>1559929794.5</v>
      </c>
      <c r="CA98">
        <v>2.28188846153846</v>
      </c>
      <c r="CB98">
        <v>0.123873514037525</v>
      </c>
      <c r="CC98">
        <v>253.333332764605</v>
      </c>
      <c r="CD98">
        <v>15703.6</v>
      </c>
      <c r="CE98">
        <v>15</v>
      </c>
      <c r="CF98">
        <v>1559929575.5</v>
      </c>
      <c r="CG98" t="s">
        <v>251</v>
      </c>
      <c r="CH98">
        <v>12</v>
      </c>
      <c r="CI98">
        <v>2.609</v>
      </c>
      <c r="CJ98">
        <v>0.036</v>
      </c>
      <c r="CK98">
        <v>400</v>
      </c>
      <c r="CL98">
        <v>13</v>
      </c>
      <c r="CM98">
        <v>0.15</v>
      </c>
      <c r="CN98">
        <v>0.08</v>
      </c>
      <c r="CO98">
        <v>-17.8380707317073</v>
      </c>
      <c r="CP98">
        <v>-4.42495191637654</v>
      </c>
      <c r="CQ98">
        <v>0.452259169300676</v>
      </c>
      <c r="CR98">
        <v>0</v>
      </c>
      <c r="CS98">
        <v>2.26022647058824</v>
      </c>
      <c r="CT98">
        <v>0.0790359647814061</v>
      </c>
      <c r="CU98">
        <v>0.177845948388293</v>
      </c>
      <c r="CV98">
        <v>1</v>
      </c>
      <c r="CW98">
        <v>0.908749463414634</v>
      </c>
      <c r="CX98">
        <v>-0.0196933797909418</v>
      </c>
      <c r="CY98">
        <v>0.00218899626288063</v>
      </c>
      <c r="CZ98">
        <v>1</v>
      </c>
      <c r="DA98">
        <v>2</v>
      </c>
      <c r="DB98">
        <v>3</v>
      </c>
      <c r="DC98" t="s">
        <v>252</v>
      </c>
      <c r="DD98">
        <v>1.8556</v>
      </c>
      <c r="DE98">
        <v>1.85364</v>
      </c>
      <c r="DF98">
        <v>1.85471</v>
      </c>
      <c r="DG98">
        <v>1.85913</v>
      </c>
      <c r="DH98">
        <v>1.85349</v>
      </c>
      <c r="DI98">
        <v>1.85788</v>
      </c>
      <c r="DJ98">
        <v>1.85501</v>
      </c>
      <c r="DK98">
        <v>1.85369</v>
      </c>
      <c r="DL98" t="s">
        <v>253</v>
      </c>
      <c r="DM98" t="s">
        <v>19</v>
      </c>
      <c r="DN98" t="s">
        <v>19</v>
      </c>
      <c r="DO98" t="s">
        <v>19</v>
      </c>
      <c r="DP98" t="s">
        <v>254</v>
      </c>
      <c r="DQ98" t="s">
        <v>255</v>
      </c>
      <c r="DR98" t="s">
        <v>256</v>
      </c>
      <c r="DS98" t="s">
        <v>256</v>
      </c>
      <c r="DT98" t="s">
        <v>256</v>
      </c>
      <c r="DU98" t="s">
        <v>256</v>
      </c>
      <c r="DV98">
        <v>0</v>
      </c>
      <c r="DW98">
        <v>100</v>
      </c>
      <c r="DX98">
        <v>100</v>
      </c>
      <c r="DY98">
        <v>2.609</v>
      </c>
      <c r="DZ98">
        <v>0.036</v>
      </c>
      <c r="EA98">
        <v>2</v>
      </c>
      <c r="EB98">
        <v>503.823</v>
      </c>
      <c r="EC98">
        <v>546.245</v>
      </c>
      <c r="ED98">
        <v>17.1221</v>
      </c>
      <c r="EE98">
        <v>19.0467</v>
      </c>
      <c r="EF98">
        <v>30</v>
      </c>
      <c r="EG98">
        <v>18.9042</v>
      </c>
      <c r="EH98">
        <v>18.8734</v>
      </c>
      <c r="EI98">
        <v>14.2624</v>
      </c>
      <c r="EJ98">
        <v>30.3209</v>
      </c>
      <c r="EK98">
        <v>61.4456</v>
      </c>
      <c r="EL98">
        <v>17.18</v>
      </c>
      <c r="EM98">
        <v>269.17</v>
      </c>
      <c r="EN98">
        <v>12.9577</v>
      </c>
      <c r="EO98">
        <v>102.301</v>
      </c>
      <c r="EP98">
        <v>102.731</v>
      </c>
    </row>
    <row r="99" spans="1:146">
      <c r="A99">
        <v>83</v>
      </c>
      <c r="B99">
        <v>1559929772</v>
      </c>
      <c r="C99">
        <v>164</v>
      </c>
      <c r="D99" t="s">
        <v>421</v>
      </c>
      <c r="E99" t="s">
        <v>422</v>
      </c>
      <c r="H99">
        <v>1559929761.66129</v>
      </c>
      <c r="I99">
        <f>AY99*AJ99*(AW99-AX99)/(100*AQ99*(1000-AJ99*AW99))</f>
        <v>0</v>
      </c>
      <c r="J99">
        <f>AY99*AJ99*(AV99-AU99*(1000-AJ99*AX99)/(1000-AJ99*AW99))/(100*AQ99)</f>
        <v>0</v>
      </c>
      <c r="K99">
        <f>AU99 - IF(AJ99&gt;1, J99*AQ99*100.0/(AL99*BG99), 0)</f>
        <v>0</v>
      </c>
      <c r="L99">
        <f>((R99-I99/2)*K99-J99)/(R99+I99/2)</f>
        <v>0</v>
      </c>
      <c r="M99">
        <f>L99*(AZ99+BA99)/1000.0</f>
        <v>0</v>
      </c>
      <c r="N99">
        <f>(AU99 - IF(AJ99&gt;1, J99*AQ99*100.0/(AL99*BG99), 0))*(AZ99+BA99)/1000.0</f>
        <v>0</v>
      </c>
      <c r="O99">
        <f>2.0/((1/Q99-1/P99)+SIGN(Q99)*SQRT((1/Q99-1/P99)*(1/Q99-1/P99) + 4*AR99/((AR99+1)*(AR99+1))*(2*1/Q99*1/P99-1/P99*1/P99)))</f>
        <v>0</v>
      </c>
      <c r="P99">
        <f>AG99+AF99*AQ99+AE99*AQ99*AQ99</f>
        <v>0</v>
      </c>
      <c r="Q99">
        <f>I99*(1000-(1000*0.61365*exp(17.502*U99/(240.97+U99))/(AZ99+BA99)+AW99)/2)/(1000*0.61365*exp(17.502*U99/(240.97+U99))/(AZ99+BA99)-AW99)</f>
        <v>0</v>
      </c>
      <c r="R99">
        <f>1/((AR99+1)/(O99/1.6)+1/(P99/1.37)) + AR99/((AR99+1)/(O99/1.6) + AR99/(P99/1.37))</f>
        <v>0</v>
      </c>
      <c r="S99">
        <f>(AN99*AP99)</f>
        <v>0</v>
      </c>
      <c r="T99">
        <f>(BB99+(S99+2*0.95*5.67E-8*(((BB99+$B$7)+273)^4-(BB99+273)^4)-44100*I99)/(1.84*29.3*P99+8*0.95*5.67E-8*(BB99+273)^3))</f>
        <v>0</v>
      </c>
      <c r="U99">
        <f>($C$7*BC99+$D$7*BD99+$E$7*T99)</f>
        <v>0</v>
      </c>
      <c r="V99">
        <f>0.61365*exp(17.502*U99/(240.97+U99))</f>
        <v>0</v>
      </c>
      <c r="W99">
        <f>(X99/Y99*100)</f>
        <v>0</v>
      </c>
      <c r="X99">
        <f>AW99*(AZ99+BA99)/1000</f>
        <v>0</v>
      </c>
      <c r="Y99">
        <f>0.61365*exp(17.502*BB99/(240.97+BB99))</f>
        <v>0</v>
      </c>
      <c r="Z99">
        <f>(V99-AW99*(AZ99+BA99)/1000)</f>
        <v>0</v>
      </c>
      <c r="AA99">
        <f>(-I99*44100)</f>
        <v>0</v>
      </c>
      <c r="AB99">
        <f>2*29.3*P99*0.92*(BB99-U99)</f>
        <v>0</v>
      </c>
      <c r="AC99">
        <f>2*0.95*5.67E-8*(((BB99+$B$7)+273)^4-(U99+273)^4)</f>
        <v>0</v>
      </c>
      <c r="AD99">
        <f>S99+AC99+AA99+AB99</f>
        <v>0</v>
      </c>
      <c r="AE99">
        <v>-0.041739883786567</v>
      </c>
      <c r="AF99">
        <v>0.0468566761650725</v>
      </c>
      <c r="AG99">
        <v>3.49206776451802</v>
      </c>
      <c r="AH99">
        <v>0</v>
      </c>
      <c r="AI99">
        <v>0</v>
      </c>
      <c r="AJ99">
        <f>IF(AH99*$H$13&gt;=AL99,1.0,(AL99/(AL99-AH99*$H$13)))</f>
        <v>0</v>
      </c>
      <c r="AK99">
        <f>(AJ99-1)*100</f>
        <v>0</v>
      </c>
      <c r="AL99">
        <f>MAX(0,($B$13+$C$13*BG99)/(1+$D$13*BG99)*AZ99/(BB99+273)*$E$13)</f>
        <v>0</v>
      </c>
      <c r="AM99">
        <f>$B$11*BH99+$C$11*BI99+$F$11*BJ99</f>
        <v>0</v>
      </c>
      <c r="AN99">
        <f>AM99*AO99</f>
        <v>0</v>
      </c>
      <c r="AO99">
        <f>($B$11*$D$9+$C$11*$D$9+$F$11*((BW99+BO99)/MAX(BW99+BO99+BX99, 0.1)*$I$9+BX99/MAX(BW99+BO99+BX99, 0.1)*$J$9))/($B$11+$C$11+$F$11)</f>
        <v>0</v>
      </c>
      <c r="AP99">
        <f>($B$11*$K$9+$C$11*$K$9+$F$11*((BW99+BO99)/MAX(BW99+BO99+BX99, 0.1)*$P$9+BX99/MAX(BW99+BO99+BX99, 0.1)*$Q$9))/($B$11+$C$11+$F$11)</f>
        <v>0</v>
      </c>
      <c r="AQ99">
        <v>6</v>
      </c>
      <c r="AR99">
        <v>0.5</v>
      </c>
      <c r="AS99" t="s">
        <v>250</v>
      </c>
      <c r="AT99">
        <v>1559929761.66129</v>
      </c>
      <c r="AU99">
        <v>225.146193548387</v>
      </c>
      <c r="AV99">
        <v>243.179064516129</v>
      </c>
      <c r="AW99">
        <v>13.8695419354839</v>
      </c>
      <c r="AX99">
        <v>12.9618290322581</v>
      </c>
      <c r="AY99">
        <v>500.014967741936</v>
      </c>
      <c r="AZ99">
        <v>100.702032258065</v>
      </c>
      <c r="BA99">
        <v>0.200016483870968</v>
      </c>
      <c r="BB99">
        <v>19.9156580645161</v>
      </c>
      <c r="BC99">
        <v>20.2457483870968</v>
      </c>
      <c r="BD99">
        <v>999.9</v>
      </c>
      <c r="BE99">
        <v>0</v>
      </c>
      <c r="BF99">
        <v>0</v>
      </c>
      <c r="BG99">
        <v>9995.6035483871</v>
      </c>
      <c r="BH99">
        <v>0</v>
      </c>
      <c r="BI99">
        <v>142.774870967742</v>
      </c>
      <c r="BJ99">
        <v>1499.99096774194</v>
      </c>
      <c r="BK99">
        <v>0.973002677419355</v>
      </c>
      <c r="BL99">
        <v>0.0269973709677419</v>
      </c>
      <c r="BM99">
        <v>0</v>
      </c>
      <c r="BN99">
        <v>2.30210967741936</v>
      </c>
      <c r="BO99">
        <v>0</v>
      </c>
      <c r="BP99">
        <v>15702.2935483871</v>
      </c>
      <c r="BQ99">
        <v>13121.9322580645</v>
      </c>
      <c r="BR99">
        <v>37.931</v>
      </c>
      <c r="BS99">
        <v>40.058</v>
      </c>
      <c r="BT99">
        <v>39.3567096774193</v>
      </c>
      <c r="BU99">
        <v>38.151</v>
      </c>
      <c r="BV99">
        <v>37.562</v>
      </c>
      <c r="BW99">
        <v>1459.49548387097</v>
      </c>
      <c r="BX99">
        <v>40.4977419354839</v>
      </c>
      <c r="BY99">
        <v>0</v>
      </c>
      <c r="BZ99">
        <v>1559929796.3</v>
      </c>
      <c r="CA99">
        <v>2.28203076923077</v>
      </c>
      <c r="CB99">
        <v>-0.0834803307829657</v>
      </c>
      <c r="CC99">
        <v>303.705982934169</v>
      </c>
      <c r="CD99">
        <v>15711.2538461538</v>
      </c>
      <c r="CE99">
        <v>15</v>
      </c>
      <c r="CF99">
        <v>1559929575.5</v>
      </c>
      <c r="CG99" t="s">
        <v>251</v>
      </c>
      <c r="CH99">
        <v>12</v>
      </c>
      <c r="CI99">
        <v>2.609</v>
      </c>
      <c r="CJ99">
        <v>0.036</v>
      </c>
      <c r="CK99">
        <v>400</v>
      </c>
      <c r="CL99">
        <v>13</v>
      </c>
      <c r="CM99">
        <v>0.15</v>
      </c>
      <c r="CN99">
        <v>0.08</v>
      </c>
      <c r="CO99">
        <v>-17.9919024390244</v>
      </c>
      <c r="CP99">
        <v>-4.26771637630666</v>
      </c>
      <c r="CQ99">
        <v>0.436702913743542</v>
      </c>
      <c r="CR99">
        <v>0</v>
      </c>
      <c r="CS99">
        <v>2.2743</v>
      </c>
      <c r="CT99">
        <v>0.218591519067877</v>
      </c>
      <c r="CU99">
        <v>0.201136280987324</v>
      </c>
      <c r="CV99">
        <v>1</v>
      </c>
      <c r="CW99">
        <v>0.90796312195122</v>
      </c>
      <c r="CX99">
        <v>-0.0155909059233453</v>
      </c>
      <c r="CY99">
        <v>0.00170436460079555</v>
      </c>
      <c r="CZ99">
        <v>1</v>
      </c>
      <c r="DA99">
        <v>2</v>
      </c>
      <c r="DB99">
        <v>3</v>
      </c>
      <c r="DC99" t="s">
        <v>252</v>
      </c>
      <c r="DD99">
        <v>1.85562</v>
      </c>
      <c r="DE99">
        <v>1.85364</v>
      </c>
      <c r="DF99">
        <v>1.8547</v>
      </c>
      <c r="DG99">
        <v>1.85913</v>
      </c>
      <c r="DH99">
        <v>1.85349</v>
      </c>
      <c r="DI99">
        <v>1.85789</v>
      </c>
      <c r="DJ99">
        <v>1.85501</v>
      </c>
      <c r="DK99">
        <v>1.85369</v>
      </c>
      <c r="DL99" t="s">
        <v>253</v>
      </c>
      <c r="DM99" t="s">
        <v>19</v>
      </c>
      <c r="DN99" t="s">
        <v>19</v>
      </c>
      <c r="DO99" t="s">
        <v>19</v>
      </c>
      <c r="DP99" t="s">
        <v>254</v>
      </c>
      <c r="DQ99" t="s">
        <v>255</v>
      </c>
      <c r="DR99" t="s">
        <v>256</v>
      </c>
      <c r="DS99" t="s">
        <v>256</v>
      </c>
      <c r="DT99" t="s">
        <v>256</v>
      </c>
      <c r="DU99" t="s">
        <v>256</v>
      </c>
      <c r="DV99">
        <v>0</v>
      </c>
      <c r="DW99">
        <v>100</v>
      </c>
      <c r="DX99">
        <v>100</v>
      </c>
      <c r="DY99">
        <v>2.609</v>
      </c>
      <c r="DZ99">
        <v>0.036</v>
      </c>
      <c r="EA99">
        <v>2</v>
      </c>
      <c r="EB99">
        <v>503.862</v>
      </c>
      <c r="EC99">
        <v>546.185</v>
      </c>
      <c r="ED99">
        <v>17.1461</v>
      </c>
      <c r="EE99">
        <v>19.0467</v>
      </c>
      <c r="EF99">
        <v>30.0001</v>
      </c>
      <c r="EG99">
        <v>18.905</v>
      </c>
      <c r="EH99">
        <v>18.8742</v>
      </c>
      <c r="EI99">
        <v>14.4181</v>
      </c>
      <c r="EJ99">
        <v>30.3209</v>
      </c>
      <c r="EK99">
        <v>61.4456</v>
      </c>
      <c r="EL99">
        <v>17.18</v>
      </c>
      <c r="EM99">
        <v>274.17</v>
      </c>
      <c r="EN99">
        <v>12.9578</v>
      </c>
      <c r="EO99">
        <v>102.302</v>
      </c>
      <c r="EP99">
        <v>102.731</v>
      </c>
    </row>
    <row r="100" spans="1:146">
      <c r="A100">
        <v>84</v>
      </c>
      <c r="B100">
        <v>1559929774</v>
      </c>
      <c r="C100">
        <v>166</v>
      </c>
      <c r="D100" t="s">
        <v>423</v>
      </c>
      <c r="E100" t="s">
        <v>424</v>
      </c>
      <c r="H100">
        <v>1559929763.66129</v>
      </c>
      <c r="I100">
        <f>AY100*AJ100*(AW100-AX100)/(100*AQ100*(1000-AJ100*AW100))</f>
        <v>0</v>
      </c>
      <c r="J100">
        <f>AY100*AJ100*(AV100-AU100*(1000-AJ100*AX100)/(1000-AJ100*AW100))/(100*AQ100)</f>
        <v>0</v>
      </c>
      <c r="K100">
        <f>AU100 - IF(AJ100&gt;1, J100*AQ100*100.0/(AL100*BG100), 0)</f>
        <v>0</v>
      </c>
      <c r="L100">
        <f>((R100-I100/2)*K100-J100)/(R100+I100/2)</f>
        <v>0</v>
      </c>
      <c r="M100">
        <f>L100*(AZ100+BA100)/1000.0</f>
        <v>0</v>
      </c>
      <c r="N100">
        <f>(AU100 - IF(AJ100&gt;1, J100*AQ100*100.0/(AL100*BG100), 0))*(AZ100+BA100)/1000.0</f>
        <v>0</v>
      </c>
      <c r="O100">
        <f>2.0/((1/Q100-1/P100)+SIGN(Q100)*SQRT((1/Q100-1/P100)*(1/Q100-1/P100) + 4*AR100/((AR100+1)*(AR100+1))*(2*1/Q100*1/P100-1/P100*1/P100)))</f>
        <v>0</v>
      </c>
      <c r="P100">
        <f>AG100+AF100*AQ100+AE100*AQ100*AQ100</f>
        <v>0</v>
      </c>
      <c r="Q100">
        <f>I100*(1000-(1000*0.61365*exp(17.502*U100/(240.97+U100))/(AZ100+BA100)+AW100)/2)/(1000*0.61365*exp(17.502*U100/(240.97+U100))/(AZ100+BA100)-AW100)</f>
        <v>0</v>
      </c>
      <c r="R100">
        <f>1/((AR100+1)/(O100/1.6)+1/(P100/1.37)) + AR100/((AR100+1)/(O100/1.6) + AR100/(P100/1.37))</f>
        <v>0</v>
      </c>
      <c r="S100">
        <f>(AN100*AP100)</f>
        <v>0</v>
      </c>
      <c r="T100">
        <f>(BB100+(S100+2*0.95*5.67E-8*(((BB100+$B$7)+273)^4-(BB100+273)^4)-44100*I100)/(1.84*29.3*P100+8*0.95*5.67E-8*(BB100+273)^3))</f>
        <v>0</v>
      </c>
      <c r="U100">
        <f>($C$7*BC100+$D$7*BD100+$E$7*T100)</f>
        <v>0</v>
      </c>
      <c r="V100">
        <f>0.61365*exp(17.502*U100/(240.97+U100))</f>
        <v>0</v>
      </c>
      <c r="W100">
        <f>(X100/Y100*100)</f>
        <v>0</v>
      </c>
      <c r="X100">
        <f>AW100*(AZ100+BA100)/1000</f>
        <v>0</v>
      </c>
      <c r="Y100">
        <f>0.61365*exp(17.502*BB100/(240.97+BB100))</f>
        <v>0</v>
      </c>
      <c r="Z100">
        <f>(V100-AW100*(AZ100+BA100)/1000)</f>
        <v>0</v>
      </c>
      <c r="AA100">
        <f>(-I100*44100)</f>
        <v>0</v>
      </c>
      <c r="AB100">
        <f>2*29.3*P100*0.92*(BB100-U100)</f>
        <v>0</v>
      </c>
      <c r="AC100">
        <f>2*0.95*5.67E-8*(((BB100+$B$7)+273)^4-(U100+273)^4)</f>
        <v>0</v>
      </c>
      <c r="AD100">
        <f>S100+AC100+AA100+AB100</f>
        <v>0</v>
      </c>
      <c r="AE100">
        <v>-0.0417527368602936</v>
      </c>
      <c r="AF100">
        <v>0.0468711048663218</v>
      </c>
      <c r="AG100">
        <v>3.49291732259907</v>
      </c>
      <c r="AH100">
        <v>0</v>
      </c>
      <c r="AI100">
        <v>0</v>
      </c>
      <c r="AJ100">
        <f>IF(AH100*$H$13&gt;=AL100,1.0,(AL100/(AL100-AH100*$H$13)))</f>
        <v>0</v>
      </c>
      <c r="AK100">
        <f>(AJ100-1)*100</f>
        <v>0</v>
      </c>
      <c r="AL100">
        <f>MAX(0,($B$13+$C$13*BG100)/(1+$D$13*BG100)*AZ100/(BB100+273)*$E$13)</f>
        <v>0</v>
      </c>
      <c r="AM100">
        <f>$B$11*BH100+$C$11*BI100+$F$11*BJ100</f>
        <v>0</v>
      </c>
      <c r="AN100">
        <f>AM100*AO100</f>
        <v>0</v>
      </c>
      <c r="AO100">
        <f>($B$11*$D$9+$C$11*$D$9+$F$11*((BW100+BO100)/MAX(BW100+BO100+BX100, 0.1)*$I$9+BX100/MAX(BW100+BO100+BX100, 0.1)*$J$9))/($B$11+$C$11+$F$11)</f>
        <v>0</v>
      </c>
      <c r="AP100">
        <f>($B$11*$K$9+$C$11*$K$9+$F$11*((BW100+BO100)/MAX(BW100+BO100+BX100, 0.1)*$P$9+BX100/MAX(BW100+BO100+BX100, 0.1)*$Q$9))/($B$11+$C$11+$F$11)</f>
        <v>0</v>
      </c>
      <c r="AQ100">
        <v>6</v>
      </c>
      <c r="AR100">
        <v>0.5</v>
      </c>
      <c r="AS100" t="s">
        <v>250</v>
      </c>
      <c r="AT100">
        <v>1559929763.66129</v>
      </c>
      <c r="AU100">
        <v>228.387806451613</v>
      </c>
      <c r="AV100">
        <v>246.518516129032</v>
      </c>
      <c r="AW100">
        <v>13.8693387096774</v>
      </c>
      <c r="AX100">
        <v>12.9620935483871</v>
      </c>
      <c r="AY100">
        <v>500.009129032258</v>
      </c>
      <c r="AZ100">
        <v>100.702161290323</v>
      </c>
      <c r="BA100">
        <v>0.19995335483871</v>
      </c>
      <c r="BB100">
        <v>19.9134516129032</v>
      </c>
      <c r="BC100">
        <v>20.2412677419355</v>
      </c>
      <c r="BD100">
        <v>999.9</v>
      </c>
      <c r="BE100">
        <v>0</v>
      </c>
      <c r="BF100">
        <v>0</v>
      </c>
      <c r="BG100">
        <v>9998.66870967742</v>
      </c>
      <c r="BH100">
        <v>0</v>
      </c>
      <c r="BI100">
        <v>141.602193548387</v>
      </c>
      <c r="BJ100">
        <v>1500.00161290323</v>
      </c>
      <c r="BK100">
        <v>0.973002677419355</v>
      </c>
      <c r="BL100">
        <v>0.0269973709677419</v>
      </c>
      <c r="BM100">
        <v>0</v>
      </c>
      <c r="BN100">
        <v>2.30204838709677</v>
      </c>
      <c r="BO100">
        <v>0</v>
      </c>
      <c r="BP100">
        <v>15710.1677419355</v>
      </c>
      <c r="BQ100">
        <v>13122.0290322581</v>
      </c>
      <c r="BR100">
        <v>37.927</v>
      </c>
      <c r="BS100">
        <v>40.052</v>
      </c>
      <c r="BT100">
        <v>39.3506129032258</v>
      </c>
      <c r="BU100">
        <v>38.149</v>
      </c>
      <c r="BV100">
        <v>37.562</v>
      </c>
      <c r="BW100">
        <v>1459.50548387097</v>
      </c>
      <c r="BX100">
        <v>40.4983870967742</v>
      </c>
      <c r="BY100">
        <v>0</v>
      </c>
      <c r="BZ100">
        <v>1559929798.7</v>
      </c>
      <c r="CA100">
        <v>2.28818461538462</v>
      </c>
      <c r="CB100">
        <v>-0.242748712222277</v>
      </c>
      <c r="CC100">
        <v>323.952136785771</v>
      </c>
      <c r="CD100">
        <v>15724.1923076923</v>
      </c>
      <c r="CE100">
        <v>15</v>
      </c>
      <c r="CF100">
        <v>1559929575.5</v>
      </c>
      <c r="CG100" t="s">
        <v>251</v>
      </c>
      <c r="CH100">
        <v>12</v>
      </c>
      <c r="CI100">
        <v>2.609</v>
      </c>
      <c r="CJ100">
        <v>0.036</v>
      </c>
      <c r="CK100">
        <v>400</v>
      </c>
      <c r="CL100">
        <v>13</v>
      </c>
      <c r="CM100">
        <v>0.15</v>
      </c>
      <c r="CN100">
        <v>0.08</v>
      </c>
      <c r="CO100">
        <v>-18.1031365853659</v>
      </c>
      <c r="CP100">
        <v>-3.99866132404164</v>
      </c>
      <c r="CQ100">
        <v>0.416020639588891</v>
      </c>
      <c r="CR100">
        <v>0</v>
      </c>
      <c r="CS100">
        <v>2.27643235294118</v>
      </c>
      <c r="CT100">
        <v>-0.0216466331263991</v>
      </c>
      <c r="CU100">
        <v>0.191511628767778</v>
      </c>
      <c r="CV100">
        <v>1</v>
      </c>
      <c r="CW100">
        <v>0.907398512195122</v>
      </c>
      <c r="CX100">
        <v>-0.0118112195121949</v>
      </c>
      <c r="CY100">
        <v>0.00127788134725262</v>
      </c>
      <c r="CZ100">
        <v>1</v>
      </c>
      <c r="DA100">
        <v>2</v>
      </c>
      <c r="DB100">
        <v>3</v>
      </c>
      <c r="DC100" t="s">
        <v>252</v>
      </c>
      <c r="DD100">
        <v>1.85562</v>
      </c>
      <c r="DE100">
        <v>1.85364</v>
      </c>
      <c r="DF100">
        <v>1.8547</v>
      </c>
      <c r="DG100">
        <v>1.85913</v>
      </c>
      <c r="DH100">
        <v>1.85349</v>
      </c>
      <c r="DI100">
        <v>1.85789</v>
      </c>
      <c r="DJ100">
        <v>1.85501</v>
      </c>
      <c r="DK100">
        <v>1.85368</v>
      </c>
      <c r="DL100" t="s">
        <v>253</v>
      </c>
      <c r="DM100" t="s">
        <v>19</v>
      </c>
      <c r="DN100" t="s">
        <v>19</v>
      </c>
      <c r="DO100" t="s">
        <v>19</v>
      </c>
      <c r="DP100" t="s">
        <v>254</v>
      </c>
      <c r="DQ100" t="s">
        <v>255</v>
      </c>
      <c r="DR100" t="s">
        <v>256</v>
      </c>
      <c r="DS100" t="s">
        <v>256</v>
      </c>
      <c r="DT100" t="s">
        <v>256</v>
      </c>
      <c r="DU100" t="s">
        <v>256</v>
      </c>
      <c r="DV100">
        <v>0</v>
      </c>
      <c r="DW100">
        <v>100</v>
      </c>
      <c r="DX100">
        <v>100</v>
      </c>
      <c r="DY100">
        <v>2.609</v>
      </c>
      <c r="DZ100">
        <v>0.036</v>
      </c>
      <c r="EA100">
        <v>2</v>
      </c>
      <c r="EB100">
        <v>504.045</v>
      </c>
      <c r="EC100">
        <v>546.123</v>
      </c>
      <c r="ED100">
        <v>17.1762</v>
      </c>
      <c r="EE100">
        <v>19.0467</v>
      </c>
      <c r="EF100">
        <v>30.0001</v>
      </c>
      <c r="EG100">
        <v>18.9051</v>
      </c>
      <c r="EH100">
        <v>18.8748</v>
      </c>
      <c r="EI100">
        <v>14.5363</v>
      </c>
      <c r="EJ100">
        <v>30.3209</v>
      </c>
      <c r="EK100">
        <v>61.4456</v>
      </c>
      <c r="EL100">
        <v>17.2456</v>
      </c>
      <c r="EM100">
        <v>274.17</v>
      </c>
      <c r="EN100">
        <v>12.9565</v>
      </c>
      <c r="EO100">
        <v>102.303</v>
      </c>
      <c r="EP100">
        <v>102.731</v>
      </c>
    </row>
    <row r="101" spans="1:146">
      <c r="A101">
        <v>85</v>
      </c>
      <c r="B101">
        <v>1559929776</v>
      </c>
      <c r="C101">
        <v>168</v>
      </c>
      <c r="D101" t="s">
        <v>425</v>
      </c>
      <c r="E101" t="s">
        <v>426</v>
      </c>
      <c r="H101">
        <v>1559929765.66129</v>
      </c>
      <c r="I101">
        <f>AY101*AJ101*(AW101-AX101)/(100*AQ101*(1000-AJ101*AW101))</f>
        <v>0</v>
      </c>
      <c r="J101">
        <f>AY101*AJ101*(AV101-AU101*(1000-AJ101*AX101)/(1000-AJ101*AW101))/(100*AQ101)</f>
        <v>0</v>
      </c>
      <c r="K101">
        <f>AU101 - IF(AJ101&gt;1, J101*AQ101*100.0/(AL101*BG101), 0)</f>
        <v>0</v>
      </c>
      <c r="L101">
        <f>((R101-I101/2)*K101-J101)/(R101+I101/2)</f>
        <v>0</v>
      </c>
      <c r="M101">
        <f>L101*(AZ101+BA101)/1000.0</f>
        <v>0</v>
      </c>
      <c r="N101">
        <f>(AU101 - IF(AJ101&gt;1, J101*AQ101*100.0/(AL101*BG101), 0))*(AZ101+BA101)/1000.0</f>
        <v>0</v>
      </c>
      <c r="O101">
        <f>2.0/((1/Q101-1/P101)+SIGN(Q101)*SQRT((1/Q101-1/P101)*(1/Q101-1/P101) + 4*AR101/((AR101+1)*(AR101+1))*(2*1/Q101*1/P101-1/P101*1/P101)))</f>
        <v>0</v>
      </c>
      <c r="P101">
        <f>AG101+AF101*AQ101+AE101*AQ101*AQ101</f>
        <v>0</v>
      </c>
      <c r="Q101">
        <f>I101*(1000-(1000*0.61365*exp(17.502*U101/(240.97+U101))/(AZ101+BA101)+AW101)/2)/(1000*0.61365*exp(17.502*U101/(240.97+U101))/(AZ101+BA101)-AW101)</f>
        <v>0</v>
      </c>
      <c r="R101">
        <f>1/((AR101+1)/(O101/1.6)+1/(P101/1.37)) + AR101/((AR101+1)/(O101/1.6) + AR101/(P101/1.37))</f>
        <v>0</v>
      </c>
      <c r="S101">
        <f>(AN101*AP101)</f>
        <v>0</v>
      </c>
      <c r="T101">
        <f>(BB101+(S101+2*0.95*5.67E-8*(((BB101+$B$7)+273)^4-(BB101+273)^4)-44100*I101)/(1.84*29.3*P101+8*0.95*5.67E-8*(BB101+273)^3))</f>
        <v>0</v>
      </c>
      <c r="U101">
        <f>($C$7*BC101+$D$7*BD101+$E$7*T101)</f>
        <v>0</v>
      </c>
      <c r="V101">
        <f>0.61365*exp(17.502*U101/(240.97+U101))</f>
        <v>0</v>
      </c>
      <c r="W101">
        <f>(X101/Y101*100)</f>
        <v>0</v>
      </c>
      <c r="X101">
        <f>AW101*(AZ101+BA101)/1000</f>
        <v>0</v>
      </c>
      <c r="Y101">
        <f>0.61365*exp(17.502*BB101/(240.97+BB101))</f>
        <v>0</v>
      </c>
      <c r="Z101">
        <f>(V101-AW101*(AZ101+BA101)/1000)</f>
        <v>0</v>
      </c>
      <c r="AA101">
        <f>(-I101*44100)</f>
        <v>0</v>
      </c>
      <c r="AB101">
        <f>2*29.3*P101*0.92*(BB101-U101)</f>
        <v>0</v>
      </c>
      <c r="AC101">
        <f>2*0.95*5.67E-8*(((BB101+$B$7)+273)^4-(U101+273)^4)</f>
        <v>0</v>
      </c>
      <c r="AD101">
        <f>S101+AC101+AA101+AB101</f>
        <v>0</v>
      </c>
      <c r="AE101">
        <v>-0.0417573974365133</v>
      </c>
      <c r="AF101">
        <v>0.0468763367714173</v>
      </c>
      <c r="AG101">
        <v>3.49322535314634</v>
      </c>
      <c r="AH101">
        <v>0</v>
      </c>
      <c r="AI101">
        <v>0</v>
      </c>
      <c r="AJ101">
        <f>IF(AH101*$H$13&gt;=AL101,1.0,(AL101/(AL101-AH101*$H$13)))</f>
        <v>0</v>
      </c>
      <c r="AK101">
        <f>(AJ101-1)*100</f>
        <v>0</v>
      </c>
      <c r="AL101">
        <f>MAX(0,($B$13+$C$13*BG101)/(1+$D$13*BG101)*AZ101/(BB101+273)*$E$13)</f>
        <v>0</v>
      </c>
      <c r="AM101">
        <f>$B$11*BH101+$C$11*BI101+$F$11*BJ101</f>
        <v>0</v>
      </c>
      <c r="AN101">
        <f>AM101*AO101</f>
        <v>0</v>
      </c>
      <c r="AO101">
        <f>($B$11*$D$9+$C$11*$D$9+$F$11*((BW101+BO101)/MAX(BW101+BO101+BX101, 0.1)*$I$9+BX101/MAX(BW101+BO101+BX101, 0.1)*$J$9))/($B$11+$C$11+$F$11)</f>
        <v>0</v>
      </c>
      <c r="AP101">
        <f>($B$11*$K$9+$C$11*$K$9+$F$11*((BW101+BO101)/MAX(BW101+BO101+BX101, 0.1)*$P$9+BX101/MAX(BW101+BO101+BX101, 0.1)*$Q$9))/($B$11+$C$11+$F$11)</f>
        <v>0</v>
      </c>
      <c r="AQ101">
        <v>6</v>
      </c>
      <c r="AR101">
        <v>0.5</v>
      </c>
      <c r="AS101" t="s">
        <v>250</v>
      </c>
      <c r="AT101">
        <v>1559929765.66129</v>
      </c>
      <c r="AU101">
        <v>231.627193548387</v>
      </c>
      <c r="AV101">
        <v>249.85035483871</v>
      </c>
      <c r="AW101">
        <v>13.8693193548387</v>
      </c>
      <c r="AX101">
        <v>12.9623</v>
      </c>
      <c r="AY101">
        <v>500.014096774194</v>
      </c>
      <c r="AZ101">
        <v>100.702225806452</v>
      </c>
      <c r="BA101">
        <v>0.199967709677419</v>
      </c>
      <c r="BB101">
        <v>19.9118322580645</v>
      </c>
      <c r="BC101">
        <v>20.2366935483871</v>
      </c>
      <c r="BD101">
        <v>999.9</v>
      </c>
      <c r="BE101">
        <v>0</v>
      </c>
      <c r="BF101">
        <v>0</v>
      </c>
      <c r="BG101">
        <v>9999.77838709677</v>
      </c>
      <c r="BH101">
        <v>0</v>
      </c>
      <c r="BI101">
        <v>141.407838709677</v>
      </c>
      <c r="BJ101">
        <v>1500.00483870968</v>
      </c>
      <c r="BK101">
        <v>0.973002677419355</v>
      </c>
      <c r="BL101">
        <v>0.0269973709677419</v>
      </c>
      <c r="BM101">
        <v>0</v>
      </c>
      <c r="BN101">
        <v>2.28386129032258</v>
      </c>
      <c r="BO101">
        <v>0</v>
      </c>
      <c r="BP101">
        <v>15719.2129032258</v>
      </c>
      <c r="BQ101">
        <v>13122.0580645161</v>
      </c>
      <c r="BR101">
        <v>37.925</v>
      </c>
      <c r="BS101">
        <v>40.05</v>
      </c>
      <c r="BT101">
        <v>39.3445161290322</v>
      </c>
      <c r="BU101">
        <v>38.143</v>
      </c>
      <c r="BV101">
        <v>37.562</v>
      </c>
      <c r="BW101">
        <v>1459.50806451613</v>
      </c>
      <c r="BX101">
        <v>40.4987096774194</v>
      </c>
      <c r="BY101">
        <v>0</v>
      </c>
      <c r="BZ101">
        <v>1559929800.5</v>
      </c>
      <c r="CA101">
        <v>2.26280384615385</v>
      </c>
      <c r="CB101">
        <v>0.101056411653274</v>
      </c>
      <c r="CC101">
        <v>320.90256355454</v>
      </c>
      <c r="CD101">
        <v>15734.6230769231</v>
      </c>
      <c r="CE101">
        <v>15</v>
      </c>
      <c r="CF101">
        <v>1559929575.5</v>
      </c>
      <c r="CG101" t="s">
        <v>251</v>
      </c>
      <c r="CH101">
        <v>12</v>
      </c>
      <c r="CI101">
        <v>2.609</v>
      </c>
      <c r="CJ101">
        <v>0.036</v>
      </c>
      <c r="CK101">
        <v>400</v>
      </c>
      <c r="CL101">
        <v>13</v>
      </c>
      <c r="CM101">
        <v>0.15</v>
      </c>
      <c r="CN101">
        <v>0.08</v>
      </c>
      <c r="CO101">
        <v>-18.1886707317073</v>
      </c>
      <c r="CP101">
        <v>-3.58519024390252</v>
      </c>
      <c r="CQ101">
        <v>0.390583000918859</v>
      </c>
      <c r="CR101">
        <v>0</v>
      </c>
      <c r="CS101">
        <v>2.27322941176471</v>
      </c>
      <c r="CT101">
        <v>-0.0624838901264707</v>
      </c>
      <c r="CU101">
        <v>0.186510889966577</v>
      </c>
      <c r="CV101">
        <v>1</v>
      </c>
      <c r="CW101">
        <v>0.90708612195122</v>
      </c>
      <c r="CX101">
        <v>-0.00840522648083603</v>
      </c>
      <c r="CY101">
        <v>0.00100416440678786</v>
      </c>
      <c r="CZ101">
        <v>1</v>
      </c>
      <c r="DA101">
        <v>2</v>
      </c>
      <c r="DB101">
        <v>3</v>
      </c>
      <c r="DC101" t="s">
        <v>252</v>
      </c>
      <c r="DD101">
        <v>1.85562</v>
      </c>
      <c r="DE101">
        <v>1.85364</v>
      </c>
      <c r="DF101">
        <v>1.85471</v>
      </c>
      <c r="DG101">
        <v>1.85913</v>
      </c>
      <c r="DH101">
        <v>1.85349</v>
      </c>
      <c r="DI101">
        <v>1.85786</v>
      </c>
      <c r="DJ101">
        <v>1.85501</v>
      </c>
      <c r="DK101">
        <v>1.85367</v>
      </c>
      <c r="DL101" t="s">
        <v>253</v>
      </c>
      <c r="DM101" t="s">
        <v>19</v>
      </c>
      <c r="DN101" t="s">
        <v>19</v>
      </c>
      <c r="DO101" t="s">
        <v>19</v>
      </c>
      <c r="DP101" t="s">
        <v>254</v>
      </c>
      <c r="DQ101" t="s">
        <v>255</v>
      </c>
      <c r="DR101" t="s">
        <v>256</v>
      </c>
      <c r="DS101" t="s">
        <v>256</v>
      </c>
      <c r="DT101" t="s">
        <v>256</v>
      </c>
      <c r="DU101" t="s">
        <v>256</v>
      </c>
      <c r="DV101">
        <v>0</v>
      </c>
      <c r="DW101">
        <v>100</v>
      </c>
      <c r="DX101">
        <v>100</v>
      </c>
      <c r="DY101">
        <v>2.609</v>
      </c>
      <c r="DZ101">
        <v>0.036</v>
      </c>
      <c r="EA101">
        <v>2</v>
      </c>
      <c r="EB101">
        <v>503.946</v>
      </c>
      <c r="EC101">
        <v>546.247</v>
      </c>
      <c r="ED101">
        <v>17.1996</v>
      </c>
      <c r="EE101">
        <v>19.0467</v>
      </c>
      <c r="EF101">
        <v>30.0001</v>
      </c>
      <c r="EG101">
        <v>18.9058</v>
      </c>
      <c r="EH101">
        <v>18.875</v>
      </c>
      <c r="EI101">
        <v>14.6728</v>
      </c>
      <c r="EJ101">
        <v>30.3209</v>
      </c>
      <c r="EK101">
        <v>61.4456</v>
      </c>
      <c r="EL101">
        <v>17.2456</v>
      </c>
      <c r="EM101">
        <v>279.17</v>
      </c>
      <c r="EN101">
        <v>12.9559</v>
      </c>
      <c r="EO101">
        <v>102.303</v>
      </c>
      <c r="EP101">
        <v>102.73</v>
      </c>
    </row>
    <row r="102" spans="1:146">
      <c r="A102">
        <v>86</v>
      </c>
      <c r="B102">
        <v>1559929778</v>
      </c>
      <c r="C102">
        <v>170</v>
      </c>
      <c r="D102" t="s">
        <v>427</v>
      </c>
      <c r="E102" t="s">
        <v>428</v>
      </c>
      <c r="H102">
        <v>1559929767.66129</v>
      </c>
      <c r="I102">
        <f>AY102*AJ102*(AW102-AX102)/(100*AQ102*(1000-AJ102*AW102))</f>
        <v>0</v>
      </c>
      <c r="J102">
        <f>AY102*AJ102*(AV102-AU102*(1000-AJ102*AX102)/(1000-AJ102*AW102))/(100*AQ102)</f>
        <v>0</v>
      </c>
      <c r="K102">
        <f>AU102 - IF(AJ102&gt;1, J102*AQ102*100.0/(AL102*BG102), 0)</f>
        <v>0</v>
      </c>
      <c r="L102">
        <f>((R102-I102/2)*K102-J102)/(R102+I102/2)</f>
        <v>0</v>
      </c>
      <c r="M102">
        <f>L102*(AZ102+BA102)/1000.0</f>
        <v>0</v>
      </c>
      <c r="N102">
        <f>(AU102 - IF(AJ102&gt;1, J102*AQ102*100.0/(AL102*BG102), 0))*(AZ102+BA102)/1000.0</f>
        <v>0</v>
      </c>
      <c r="O102">
        <f>2.0/((1/Q102-1/P102)+SIGN(Q102)*SQRT((1/Q102-1/P102)*(1/Q102-1/P102) + 4*AR102/((AR102+1)*(AR102+1))*(2*1/Q102*1/P102-1/P102*1/P102)))</f>
        <v>0</v>
      </c>
      <c r="P102">
        <f>AG102+AF102*AQ102+AE102*AQ102*AQ102</f>
        <v>0</v>
      </c>
      <c r="Q102">
        <f>I102*(1000-(1000*0.61365*exp(17.502*U102/(240.97+U102))/(AZ102+BA102)+AW102)/2)/(1000*0.61365*exp(17.502*U102/(240.97+U102))/(AZ102+BA102)-AW102)</f>
        <v>0</v>
      </c>
      <c r="R102">
        <f>1/((AR102+1)/(O102/1.6)+1/(P102/1.37)) + AR102/((AR102+1)/(O102/1.6) + AR102/(P102/1.37))</f>
        <v>0</v>
      </c>
      <c r="S102">
        <f>(AN102*AP102)</f>
        <v>0</v>
      </c>
      <c r="T102">
        <f>(BB102+(S102+2*0.95*5.67E-8*(((BB102+$B$7)+273)^4-(BB102+273)^4)-44100*I102)/(1.84*29.3*P102+8*0.95*5.67E-8*(BB102+273)^3))</f>
        <v>0</v>
      </c>
      <c r="U102">
        <f>($C$7*BC102+$D$7*BD102+$E$7*T102)</f>
        <v>0</v>
      </c>
      <c r="V102">
        <f>0.61365*exp(17.502*U102/(240.97+U102))</f>
        <v>0</v>
      </c>
      <c r="W102">
        <f>(X102/Y102*100)</f>
        <v>0</v>
      </c>
      <c r="X102">
        <f>AW102*(AZ102+BA102)/1000</f>
        <v>0</v>
      </c>
      <c r="Y102">
        <f>0.61365*exp(17.502*BB102/(240.97+BB102))</f>
        <v>0</v>
      </c>
      <c r="Z102">
        <f>(V102-AW102*(AZ102+BA102)/1000)</f>
        <v>0</v>
      </c>
      <c r="AA102">
        <f>(-I102*44100)</f>
        <v>0</v>
      </c>
      <c r="AB102">
        <f>2*29.3*P102*0.92*(BB102-U102)</f>
        <v>0</v>
      </c>
      <c r="AC102">
        <f>2*0.95*5.67E-8*(((BB102+$B$7)+273)^4-(U102+273)^4)</f>
        <v>0</v>
      </c>
      <c r="AD102">
        <f>S102+AC102+AA102+AB102</f>
        <v>0</v>
      </c>
      <c r="AE102">
        <v>-0.0417347930177951</v>
      </c>
      <c r="AF102">
        <v>0.0468509613311503</v>
      </c>
      <c r="AG102">
        <v>3.49173125129578</v>
      </c>
      <c r="AH102">
        <v>0</v>
      </c>
      <c r="AI102">
        <v>0</v>
      </c>
      <c r="AJ102">
        <f>IF(AH102*$H$13&gt;=AL102,1.0,(AL102/(AL102-AH102*$H$13)))</f>
        <v>0</v>
      </c>
      <c r="AK102">
        <f>(AJ102-1)*100</f>
        <v>0</v>
      </c>
      <c r="AL102">
        <f>MAX(0,($B$13+$C$13*BG102)/(1+$D$13*BG102)*AZ102/(BB102+273)*$E$13)</f>
        <v>0</v>
      </c>
      <c r="AM102">
        <f>$B$11*BH102+$C$11*BI102+$F$11*BJ102</f>
        <v>0</v>
      </c>
      <c r="AN102">
        <f>AM102*AO102</f>
        <v>0</v>
      </c>
      <c r="AO102">
        <f>($B$11*$D$9+$C$11*$D$9+$F$11*((BW102+BO102)/MAX(BW102+BO102+BX102, 0.1)*$I$9+BX102/MAX(BW102+BO102+BX102, 0.1)*$J$9))/($B$11+$C$11+$F$11)</f>
        <v>0</v>
      </c>
      <c r="AP102">
        <f>($B$11*$K$9+$C$11*$K$9+$F$11*((BW102+BO102)/MAX(BW102+BO102+BX102, 0.1)*$P$9+BX102/MAX(BW102+BO102+BX102, 0.1)*$Q$9))/($B$11+$C$11+$F$11)</f>
        <v>0</v>
      </c>
      <c r="AQ102">
        <v>6</v>
      </c>
      <c r="AR102">
        <v>0.5</v>
      </c>
      <c r="AS102" t="s">
        <v>250</v>
      </c>
      <c r="AT102">
        <v>1559929767.66129</v>
      </c>
      <c r="AU102">
        <v>234.862806451613</v>
      </c>
      <c r="AV102">
        <v>253.202193548387</v>
      </c>
      <c r="AW102">
        <v>13.8695580645161</v>
      </c>
      <c r="AX102">
        <v>12.9625677419355</v>
      </c>
      <c r="AY102">
        <v>500.01735483871</v>
      </c>
      <c r="AZ102">
        <v>100.702129032258</v>
      </c>
      <c r="BA102">
        <v>0.200005580645161</v>
      </c>
      <c r="BB102">
        <v>19.9105580645161</v>
      </c>
      <c r="BC102">
        <v>20.2318225806452</v>
      </c>
      <c r="BD102">
        <v>999.9</v>
      </c>
      <c r="BE102">
        <v>0</v>
      </c>
      <c r="BF102">
        <v>0</v>
      </c>
      <c r="BG102">
        <v>9994.37483870968</v>
      </c>
      <c r="BH102">
        <v>0</v>
      </c>
      <c r="BI102">
        <v>142.766193548387</v>
      </c>
      <c r="BJ102">
        <v>1500.00064516129</v>
      </c>
      <c r="BK102">
        <v>0.973002677419355</v>
      </c>
      <c r="BL102">
        <v>0.0269973709677419</v>
      </c>
      <c r="BM102">
        <v>0</v>
      </c>
      <c r="BN102">
        <v>2.26937096774194</v>
      </c>
      <c r="BO102">
        <v>0</v>
      </c>
      <c r="BP102">
        <v>15729.3290322581</v>
      </c>
      <c r="BQ102">
        <v>13122.0193548387</v>
      </c>
      <c r="BR102">
        <v>37.921</v>
      </c>
      <c r="BS102">
        <v>40.044</v>
      </c>
      <c r="BT102">
        <v>39.3384193548387</v>
      </c>
      <c r="BU102">
        <v>38.139</v>
      </c>
      <c r="BV102">
        <v>37.562</v>
      </c>
      <c r="BW102">
        <v>1459.5035483871</v>
      </c>
      <c r="BX102">
        <v>40.4990322580645</v>
      </c>
      <c r="BY102">
        <v>0</v>
      </c>
      <c r="BZ102">
        <v>1559929802.3</v>
      </c>
      <c r="CA102">
        <v>2.26575769230769</v>
      </c>
      <c r="CB102">
        <v>0.0741435921665737</v>
      </c>
      <c r="CC102">
        <v>358.888889044013</v>
      </c>
      <c r="CD102">
        <v>15744.3269230769</v>
      </c>
      <c r="CE102">
        <v>15</v>
      </c>
      <c r="CF102">
        <v>1559929575.5</v>
      </c>
      <c r="CG102" t="s">
        <v>251</v>
      </c>
      <c r="CH102">
        <v>12</v>
      </c>
      <c r="CI102">
        <v>2.609</v>
      </c>
      <c r="CJ102">
        <v>0.036</v>
      </c>
      <c r="CK102">
        <v>400</v>
      </c>
      <c r="CL102">
        <v>13</v>
      </c>
      <c r="CM102">
        <v>0.15</v>
      </c>
      <c r="CN102">
        <v>0.08</v>
      </c>
      <c r="CO102">
        <v>-18.3049170731707</v>
      </c>
      <c r="CP102">
        <v>-3.16749616724729</v>
      </c>
      <c r="CQ102">
        <v>0.352150403636965</v>
      </c>
      <c r="CR102">
        <v>0</v>
      </c>
      <c r="CS102">
        <v>2.27090294117647</v>
      </c>
      <c r="CT102">
        <v>-0.29023210949346</v>
      </c>
      <c r="CU102">
        <v>0.173245627201066</v>
      </c>
      <c r="CV102">
        <v>1</v>
      </c>
      <c r="CW102">
        <v>0.907007512195122</v>
      </c>
      <c r="CX102">
        <v>-0.00505835540069673</v>
      </c>
      <c r="CY102">
        <v>0.000921213201189821</v>
      </c>
      <c r="CZ102">
        <v>1</v>
      </c>
      <c r="DA102">
        <v>2</v>
      </c>
      <c r="DB102">
        <v>3</v>
      </c>
      <c r="DC102" t="s">
        <v>252</v>
      </c>
      <c r="DD102">
        <v>1.85562</v>
      </c>
      <c r="DE102">
        <v>1.85364</v>
      </c>
      <c r="DF102">
        <v>1.85471</v>
      </c>
      <c r="DG102">
        <v>1.85913</v>
      </c>
      <c r="DH102">
        <v>1.85349</v>
      </c>
      <c r="DI102">
        <v>1.85784</v>
      </c>
      <c r="DJ102">
        <v>1.85501</v>
      </c>
      <c r="DK102">
        <v>1.85368</v>
      </c>
      <c r="DL102" t="s">
        <v>253</v>
      </c>
      <c r="DM102" t="s">
        <v>19</v>
      </c>
      <c r="DN102" t="s">
        <v>19</v>
      </c>
      <c r="DO102" t="s">
        <v>19</v>
      </c>
      <c r="DP102" t="s">
        <v>254</v>
      </c>
      <c r="DQ102" t="s">
        <v>255</v>
      </c>
      <c r="DR102" t="s">
        <v>256</v>
      </c>
      <c r="DS102" t="s">
        <v>256</v>
      </c>
      <c r="DT102" t="s">
        <v>256</v>
      </c>
      <c r="DU102" t="s">
        <v>256</v>
      </c>
      <c r="DV102">
        <v>0</v>
      </c>
      <c r="DW102">
        <v>100</v>
      </c>
      <c r="DX102">
        <v>100</v>
      </c>
      <c r="DY102">
        <v>2.609</v>
      </c>
      <c r="DZ102">
        <v>0.036</v>
      </c>
      <c r="EA102">
        <v>2</v>
      </c>
      <c r="EB102">
        <v>504.15</v>
      </c>
      <c r="EC102">
        <v>546.135</v>
      </c>
      <c r="ED102">
        <v>17.2282</v>
      </c>
      <c r="EE102">
        <v>19.0467</v>
      </c>
      <c r="EF102">
        <v>30.0001</v>
      </c>
      <c r="EG102">
        <v>18.9066</v>
      </c>
      <c r="EH102">
        <v>18.8758</v>
      </c>
      <c r="EI102">
        <v>14.8288</v>
      </c>
      <c r="EJ102">
        <v>30.3209</v>
      </c>
      <c r="EK102">
        <v>61.4456</v>
      </c>
      <c r="EL102">
        <v>17.2456</v>
      </c>
      <c r="EM102">
        <v>284.17</v>
      </c>
      <c r="EN102">
        <v>12.96</v>
      </c>
      <c r="EO102">
        <v>102.302</v>
      </c>
      <c r="EP102">
        <v>102.73</v>
      </c>
    </row>
    <row r="103" spans="1:146">
      <c r="A103">
        <v>87</v>
      </c>
      <c r="B103">
        <v>1559929780</v>
      </c>
      <c r="C103">
        <v>172</v>
      </c>
      <c r="D103" t="s">
        <v>429</v>
      </c>
      <c r="E103" t="s">
        <v>430</v>
      </c>
      <c r="H103">
        <v>1559929769.66129</v>
      </c>
      <c r="I103">
        <f>AY103*AJ103*(AW103-AX103)/(100*AQ103*(1000-AJ103*AW103))</f>
        <v>0</v>
      </c>
      <c r="J103">
        <f>AY103*AJ103*(AV103-AU103*(1000-AJ103*AX103)/(1000-AJ103*AW103))/(100*AQ103)</f>
        <v>0</v>
      </c>
      <c r="K103">
        <f>AU103 - IF(AJ103&gt;1, J103*AQ103*100.0/(AL103*BG103), 0)</f>
        <v>0</v>
      </c>
      <c r="L103">
        <f>((R103-I103/2)*K103-J103)/(R103+I103/2)</f>
        <v>0</v>
      </c>
      <c r="M103">
        <f>L103*(AZ103+BA103)/1000.0</f>
        <v>0</v>
      </c>
      <c r="N103">
        <f>(AU103 - IF(AJ103&gt;1, J103*AQ103*100.0/(AL103*BG103), 0))*(AZ103+BA103)/1000.0</f>
        <v>0</v>
      </c>
      <c r="O103">
        <f>2.0/((1/Q103-1/P103)+SIGN(Q103)*SQRT((1/Q103-1/P103)*(1/Q103-1/P103) + 4*AR103/((AR103+1)*(AR103+1))*(2*1/Q103*1/P103-1/P103*1/P103)))</f>
        <v>0</v>
      </c>
      <c r="P103">
        <f>AG103+AF103*AQ103+AE103*AQ103*AQ103</f>
        <v>0</v>
      </c>
      <c r="Q103">
        <f>I103*(1000-(1000*0.61365*exp(17.502*U103/(240.97+U103))/(AZ103+BA103)+AW103)/2)/(1000*0.61365*exp(17.502*U103/(240.97+U103))/(AZ103+BA103)-AW103)</f>
        <v>0</v>
      </c>
      <c r="R103">
        <f>1/((AR103+1)/(O103/1.6)+1/(P103/1.37)) + AR103/((AR103+1)/(O103/1.6) + AR103/(P103/1.37))</f>
        <v>0</v>
      </c>
      <c r="S103">
        <f>(AN103*AP103)</f>
        <v>0</v>
      </c>
      <c r="T103">
        <f>(BB103+(S103+2*0.95*5.67E-8*(((BB103+$B$7)+273)^4-(BB103+273)^4)-44100*I103)/(1.84*29.3*P103+8*0.95*5.67E-8*(BB103+273)^3))</f>
        <v>0</v>
      </c>
      <c r="U103">
        <f>($C$7*BC103+$D$7*BD103+$E$7*T103)</f>
        <v>0</v>
      </c>
      <c r="V103">
        <f>0.61365*exp(17.502*U103/(240.97+U103))</f>
        <v>0</v>
      </c>
      <c r="W103">
        <f>(X103/Y103*100)</f>
        <v>0</v>
      </c>
      <c r="X103">
        <f>AW103*(AZ103+BA103)/1000</f>
        <v>0</v>
      </c>
      <c r="Y103">
        <f>0.61365*exp(17.502*BB103/(240.97+BB103))</f>
        <v>0</v>
      </c>
      <c r="Z103">
        <f>(V103-AW103*(AZ103+BA103)/1000)</f>
        <v>0</v>
      </c>
      <c r="AA103">
        <f>(-I103*44100)</f>
        <v>0</v>
      </c>
      <c r="AB103">
        <f>2*29.3*P103*0.92*(BB103-U103)</f>
        <v>0</v>
      </c>
      <c r="AC103">
        <f>2*0.95*5.67E-8*(((BB103+$B$7)+273)^4-(U103+273)^4)</f>
        <v>0</v>
      </c>
      <c r="AD103">
        <f>S103+AC103+AA103+AB103</f>
        <v>0</v>
      </c>
      <c r="AE103">
        <v>-0.0417235216057199</v>
      </c>
      <c r="AF103">
        <v>0.0468383081836659</v>
      </c>
      <c r="AG103">
        <v>3.49098613014486</v>
      </c>
      <c r="AH103">
        <v>0</v>
      </c>
      <c r="AI103">
        <v>0</v>
      </c>
      <c r="AJ103">
        <f>IF(AH103*$H$13&gt;=AL103,1.0,(AL103/(AL103-AH103*$H$13)))</f>
        <v>0</v>
      </c>
      <c r="AK103">
        <f>(AJ103-1)*100</f>
        <v>0</v>
      </c>
      <c r="AL103">
        <f>MAX(0,($B$13+$C$13*BG103)/(1+$D$13*BG103)*AZ103/(BB103+273)*$E$13)</f>
        <v>0</v>
      </c>
      <c r="AM103">
        <f>$B$11*BH103+$C$11*BI103+$F$11*BJ103</f>
        <v>0</v>
      </c>
      <c r="AN103">
        <f>AM103*AO103</f>
        <v>0</v>
      </c>
      <c r="AO103">
        <f>($B$11*$D$9+$C$11*$D$9+$F$11*((BW103+BO103)/MAX(BW103+BO103+BX103, 0.1)*$I$9+BX103/MAX(BW103+BO103+BX103, 0.1)*$J$9))/($B$11+$C$11+$F$11)</f>
        <v>0</v>
      </c>
      <c r="AP103">
        <f>($B$11*$K$9+$C$11*$K$9+$F$11*((BW103+BO103)/MAX(BW103+BO103+BX103, 0.1)*$P$9+BX103/MAX(BW103+BO103+BX103, 0.1)*$Q$9))/($B$11+$C$11+$F$11)</f>
        <v>0</v>
      </c>
      <c r="AQ103">
        <v>6</v>
      </c>
      <c r="AR103">
        <v>0.5</v>
      </c>
      <c r="AS103" t="s">
        <v>250</v>
      </c>
      <c r="AT103">
        <v>1559929769.66129</v>
      </c>
      <c r="AU103">
        <v>238.103</v>
      </c>
      <c r="AV103">
        <v>256.534903225806</v>
      </c>
      <c r="AW103">
        <v>13.8698</v>
      </c>
      <c r="AX103">
        <v>12.9628516129032</v>
      </c>
      <c r="AY103">
        <v>500.015483870968</v>
      </c>
      <c r="AZ103">
        <v>100.701935483871</v>
      </c>
      <c r="BA103">
        <v>0.199983967741935</v>
      </c>
      <c r="BB103">
        <v>19.9096322580645</v>
      </c>
      <c r="BC103">
        <v>20.2284387096774</v>
      </c>
      <c r="BD103">
        <v>999.9</v>
      </c>
      <c r="BE103">
        <v>0</v>
      </c>
      <c r="BF103">
        <v>0</v>
      </c>
      <c r="BG103">
        <v>9991.69483870968</v>
      </c>
      <c r="BH103">
        <v>0</v>
      </c>
      <c r="BI103">
        <v>145.243870967742</v>
      </c>
      <c r="BJ103">
        <v>1500.01225806452</v>
      </c>
      <c r="BK103">
        <v>0.973002677419355</v>
      </c>
      <c r="BL103">
        <v>0.0269973709677419</v>
      </c>
      <c r="BM103">
        <v>0</v>
      </c>
      <c r="BN103">
        <v>2.24752258064516</v>
      </c>
      <c r="BO103">
        <v>0</v>
      </c>
      <c r="BP103">
        <v>15741.5129032258</v>
      </c>
      <c r="BQ103">
        <v>13122.1161290323</v>
      </c>
      <c r="BR103">
        <v>37.919</v>
      </c>
      <c r="BS103">
        <v>40.038</v>
      </c>
      <c r="BT103">
        <v>39.3323225806451</v>
      </c>
      <c r="BU103">
        <v>38.135</v>
      </c>
      <c r="BV103">
        <v>37.562</v>
      </c>
      <c r="BW103">
        <v>1459.51451612903</v>
      </c>
      <c r="BX103">
        <v>40.4993548387097</v>
      </c>
      <c r="BY103">
        <v>0</v>
      </c>
      <c r="BZ103">
        <v>1559929804.7</v>
      </c>
      <c r="CA103">
        <v>2.25046923076923</v>
      </c>
      <c r="CB103">
        <v>-0.611938460486988</v>
      </c>
      <c r="CC103">
        <v>376.235897702874</v>
      </c>
      <c r="CD103">
        <v>15757.8192307692</v>
      </c>
      <c r="CE103">
        <v>15</v>
      </c>
      <c r="CF103">
        <v>1559929575.5</v>
      </c>
      <c r="CG103" t="s">
        <v>251</v>
      </c>
      <c r="CH103">
        <v>12</v>
      </c>
      <c r="CI103">
        <v>2.609</v>
      </c>
      <c r="CJ103">
        <v>0.036</v>
      </c>
      <c r="CK103">
        <v>400</v>
      </c>
      <c r="CL103">
        <v>13</v>
      </c>
      <c r="CM103">
        <v>0.15</v>
      </c>
      <c r="CN103">
        <v>0.08</v>
      </c>
      <c r="CO103">
        <v>-18.4036292682927</v>
      </c>
      <c r="CP103">
        <v>-2.90017839721267</v>
      </c>
      <c r="CQ103">
        <v>0.329172279931154</v>
      </c>
      <c r="CR103">
        <v>0</v>
      </c>
      <c r="CS103">
        <v>2.27908823529412</v>
      </c>
      <c r="CT103">
        <v>-0.201532393945277</v>
      </c>
      <c r="CU103">
        <v>0.165773219941663</v>
      </c>
      <c r="CV103">
        <v>1</v>
      </c>
      <c r="CW103">
        <v>0.90695643902439</v>
      </c>
      <c r="CX103">
        <v>-0.00292009756097569</v>
      </c>
      <c r="CY103">
        <v>0.000885444908114764</v>
      </c>
      <c r="CZ103">
        <v>1</v>
      </c>
      <c r="DA103">
        <v>2</v>
      </c>
      <c r="DB103">
        <v>3</v>
      </c>
      <c r="DC103" t="s">
        <v>252</v>
      </c>
      <c r="DD103">
        <v>1.85562</v>
      </c>
      <c r="DE103">
        <v>1.85364</v>
      </c>
      <c r="DF103">
        <v>1.85471</v>
      </c>
      <c r="DG103">
        <v>1.85913</v>
      </c>
      <c r="DH103">
        <v>1.85349</v>
      </c>
      <c r="DI103">
        <v>1.85785</v>
      </c>
      <c r="DJ103">
        <v>1.85501</v>
      </c>
      <c r="DK103">
        <v>1.85368</v>
      </c>
      <c r="DL103" t="s">
        <v>253</v>
      </c>
      <c r="DM103" t="s">
        <v>19</v>
      </c>
      <c r="DN103" t="s">
        <v>19</v>
      </c>
      <c r="DO103" t="s">
        <v>19</v>
      </c>
      <c r="DP103" t="s">
        <v>254</v>
      </c>
      <c r="DQ103" t="s">
        <v>255</v>
      </c>
      <c r="DR103" t="s">
        <v>256</v>
      </c>
      <c r="DS103" t="s">
        <v>256</v>
      </c>
      <c r="DT103" t="s">
        <v>256</v>
      </c>
      <c r="DU103" t="s">
        <v>256</v>
      </c>
      <c r="DV103">
        <v>0</v>
      </c>
      <c r="DW103">
        <v>100</v>
      </c>
      <c r="DX103">
        <v>100</v>
      </c>
      <c r="DY103">
        <v>2.609</v>
      </c>
      <c r="DZ103">
        <v>0.036</v>
      </c>
      <c r="EA103">
        <v>2</v>
      </c>
      <c r="EB103">
        <v>504.183</v>
      </c>
      <c r="EC103">
        <v>546.16</v>
      </c>
      <c r="ED103">
        <v>17.2565</v>
      </c>
      <c r="EE103">
        <v>19.0467</v>
      </c>
      <c r="EF103">
        <v>30.0002</v>
      </c>
      <c r="EG103">
        <v>18.9068</v>
      </c>
      <c r="EH103">
        <v>18.8765</v>
      </c>
      <c r="EI103">
        <v>14.9462</v>
      </c>
      <c r="EJ103">
        <v>30.3209</v>
      </c>
      <c r="EK103">
        <v>61.4456</v>
      </c>
      <c r="EL103">
        <v>17.3093</v>
      </c>
      <c r="EM103">
        <v>284.17</v>
      </c>
      <c r="EN103">
        <v>12.9569</v>
      </c>
      <c r="EO103">
        <v>102.303</v>
      </c>
      <c r="EP103">
        <v>102.73</v>
      </c>
    </row>
    <row r="104" spans="1:146">
      <c r="A104">
        <v>88</v>
      </c>
      <c r="B104">
        <v>1559929782</v>
      </c>
      <c r="C104">
        <v>174</v>
      </c>
      <c r="D104" t="s">
        <v>431</v>
      </c>
      <c r="E104" t="s">
        <v>432</v>
      </c>
      <c r="H104">
        <v>1559929771.66129</v>
      </c>
      <c r="I104">
        <f>AY104*AJ104*(AW104-AX104)/(100*AQ104*(1000-AJ104*AW104))</f>
        <v>0</v>
      </c>
      <c r="J104">
        <f>AY104*AJ104*(AV104-AU104*(1000-AJ104*AX104)/(1000-AJ104*AW104))/(100*AQ104)</f>
        <v>0</v>
      </c>
      <c r="K104">
        <f>AU104 - IF(AJ104&gt;1, J104*AQ104*100.0/(AL104*BG104), 0)</f>
        <v>0</v>
      </c>
      <c r="L104">
        <f>((R104-I104/2)*K104-J104)/(R104+I104/2)</f>
        <v>0</v>
      </c>
      <c r="M104">
        <f>L104*(AZ104+BA104)/1000.0</f>
        <v>0</v>
      </c>
      <c r="N104">
        <f>(AU104 - IF(AJ104&gt;1, J104*AQ104*100.0/(AL104*BG104), 0))*(AZ104+BA104)/1000.0</f>
        <v>0</v>
      </c>
      <c r="O104">
        <f>2.0/((1/Q104-1/P104)+SIGN(Q104)*SQRT((1/Q104-1/P104)*(1/Q104-1/P104) + 4*AR104/((AR104+1)*(AR104+1))*(2*1/Q104*1/P104-1/P104*1/P104)))</f>
        <v>0</v>
      </c>
      <c r="P104">
        <f>AG104+AF104*AQ104+AE104*AQ104*AQ104</f>
        <v>0</v>
      </c>
      <c r="Q104">
        <f>I104*(1000-(1000*0.61365*exp(17.502*U104/(240.97+U104))/(AZ104+BA104)+AW104)/2)/(1000*0.61365*exp(17.502*U104/(240.97+U104))/(AZ104+BA104)-AW104)</f>
        <v>0</v>
      </c>
      <c r="R104">
        <f>1/((AR104+1)/(O104/1.6)+1/(P104/1.37)) + AR104/((AR104+1)/(O104/1.6) + AR104/(P104/1.37))</f>
        <v>0</v>
      </c>
      <c r="S104">
        <f>(AN104*AP104)</f>
        <v>0</v>
      </c>
      <c r="T104">
        <f>(BB104+(S104+2*0.95*5.67E-8*(((BB104+$B$7)+273)^4-(BB104+273)^4)-44100*I104)/(1.84*29.3*P104+8*0.95*5.67E-8*(BB104+273)^3))</f>
        <v>0</v>
      </c>
      <c r="U104">
        <f>($C$7*BC104+$D$7*BD104+$E$7*T104)</f>
        <v>0</v>
      </c>
      <c r="V104">
        <f>0.61365*exp(17.502*U104/(240.97+U104))</f>
        <v>0</v>
      </c>
      <c r="W104">
        <f>(X104/Y104*100)</f>
        <v>0</v>
      </c>
      <c r="X104">
        <f>AW104*(AZ104+BA104)/1000</f>
        <v>0</v>
      </c>
      <c r="Y104">
        <f>0.61365*exp(17.502*BB104/(240.97+BB104))</f>
        <v>0</v>
      </c>
      <c r="Z104">
        <f>(V104-AW104*(AZ104+BA104)/1000)</f>
        <v>0</v>
      </c>
      <c r="AA104">
        <f>(-I104*44100)</f>
        <v>0</v>
      </c>
      <c r="AB104">
        <f>2*29.3*P104*0.92*(BB104-U104)</f>
        <v>0</v>
      </c>
      <c r="AC104">
        <f>2*0.95*5.67E-8*(((BB104+$B$7)+273)^4-(U104+273)^4)</f>
        <v>0</v>
      </c>
      <c r="AD104">
        <f>S104+AC104+AA104+AB104</f>
        <v>0</v>
      </c>
      <c r="AE104">
        <v>-0.0417316580271605</v>
      </c>
      <c r="AF104">
        <v>0.0468474420295227</v>
      </c>
      <c r="AG104">
        <v>3.49152401300956</v>
      </c>
      <c r="AH104">
        <v>0</v>
      </c>
      <c r="AI104">
        <v>0</v>
      </c>
      <c r="AJ104">
        <f>IF(AH104*$H$13&gt;=AL104,1.0,(AL104/(AL104-AH104*$H$13)))</f>
        <v>0</v>
      </c>
      <c r="AK104">
        <f>(AJ104-1)*100</f>
        <v>0</v>
      </c>
      <c r="AL104">
        <f>MAX(0,($B$13+$C$13*BG104)/(1+$D$13*BG104)*AZ104/(BB104+273)*$E$13)</f>
        <v>0</v>
      </c>
      <c r="AM104">
        <f>$B$11*BH104+$C$11*BI104+$F$11*BJ104</f>
        <v>0</v>
      </c>
      <c r="AN104">
        <f>AM104*AO104</f>
        <v>0</v>
      </c>
      <c r="AO104">
        <f>($B$11*$D$9+$C$11*$D$9+$F$11*((BW104+BO104)/MAX(BW104+BO104+BX104, 0.1)*$I$9+BX104/MAX(BW104+BO104+BX104, 0.1)*$J$9))/($B$11+$C$11+$F$11)</f>
        <v>0</v>
      </c>
      <c r="AP104">
        <f>($B$11*$K$9+$C$11*$K$9+$F$11*((BW104+BO104)/MAX(BW104+BO104+BX104, 0.1)*$P$9+BX104/MAX(BW104+BO104+BX104, 0.1)*$Q$9))/($B$11+$C$11+$F$11)</f>
        <v>0</v>
      </c>
      <c r="AQ104">
        <v>6</v>
      </c>
      <c r="AR104">
        <v>0.5</v>
      </c>
      <c r="AS104" t="s">
        <v>250</v>
      </c>
      <c r="AT104">
        <v>1559929771.66129</v>
      </c>
      <c r="AU104">
        <v>241.339387096774</v>
      </c>
      <c r="AV104">
        <v>259.87564516129</v>
      </c>
      <c r="AW104">
        <v>13.87</v>
      </c>
      <c r="AX104">
        <v>12.9630548387097</v>
      </c>
      <c r="AY104">
        <v>500.012225806452</v>
      </c>
      <c r="AZ104">
        <v>100.701838709677</v>
      </c>
      <c r="BA104">
        <v>0.199964677419355</v>
      </c>
      <c r="BB104">
        <v>19.9094129032258</v>
      </c>
      <c r="BC104">
        <v>20.2263612903226</v>
      </c>
      <c r="BD104">
        <v>999.9</v>
      </c>
      <c r="BE104">
        <v>0</v>
      </c>
      <c r="BF104">
        <v>0</v>
      </c>
      <c r="BG104">
        <v>9993.65290322581</v>
      </c>
      <c r="BH104">
        <v>0</v>
      </c>
      <c r="BI104">
        <v>147.365225806452</v>
      </c>
      <c r="BJ104">
        <v>1500.00806451613</v>
      </c>
      <c r="BK104">
        <v>0.973002548387097</v>
      </c>
      <c r="BL104">
        <v>0.0269975193548387</v>
      </c>
      <c r="BM104">
        <v>0</v>
      </c>
      <c r="BN104">
        <v>2.22378387096774</v>
      </c>
      <c r="BO104">
        <v>0</v>
      </c>
      <c r="BP104">
        <v>15751.7516129032</v>
      </c>
      <c r="BQ104">
        <v>13122.0806451613</v>
      </c>
      <c r="BR104">
        <v>37.919</v>
      </c>
      <c r="BS104">
        <v>40.032</v>
      </c>
      <c r="BT104">
        <v>39.3262258064516</v>
      </c>
      <c r="BU104">
        <v>38.133</v>
      </c>
      <c r="BV104">
        <v>37.562</v>
      </c>
      <c r="BW104">
        <v>1459.51</v>
      </c>
      <c r="BX104">
        <v>40.4996774193548</v>
      </c>
      <c r="BY104">
        <v>0</v>
      </c>
      <c r="BZ104">
        <v>1559929806.5</v>
      </c>
      <c r="CA104">
        <v>2.24509230769231</v>
      </c>
      <c r="CB104">
        <v>-0.309435887267621</v>
      </c>
      <c r="CC104">
        <v>339.945298719405</v>
      </c>
      <c r="CD104">
        <v>15767.6846153846</v>
      </c>
      <c r="CE104">
        <v>15</v>
      </c>
      <c r="CF104">
        <v>1559929575.5</v>
      </c>
      <c r="CG104" t="s">
        <v>251</v>
      </c>
      <c r="CH104">
        <v>12</v>
      </c>
      <c r="CI104">
        <v>2.609</v>
      </c>
      <c r="CJ104">
        <v>0.036</v>
      </c>
      <c r="CK104">
        <v>400</v>
      </c>
      <c r="CL104">
        <v>13</v>
      </c>
      <c r="CM104">
        <v>0.15</v>
      </c>
      <c r="CN104">
        <v>0.08</v>
      </c>
      <c r="CO104">
        <v>-18.4952146341463</v>
      </c>
      <c r="CP104">
        <v>-2.5997832752614</v>
      </c>
      <c r="CQ104">
        <v>0.304155155817277</v>
      </c>
      <c r="CR104">
        <v>0</v>
      </c>
      <c r="CS104">
        <v>2.23818529411765</v>
      </c>
      <c r="CT104">
        <v>-0.331082645811636</v>
      </c>
      <c r="CU104">
        <v>0.171365086931473</v>
      </c>
      <c r="CV104">
        <v>1</v>
      </c>
      <c r="CW104">
        <v>0.906902731707317</v>
      </c>
      <c r="CX104">
        <v>-0.000580390243902156</v>
      </c>
      <c r="CY104">
        <v>0.000845221720785337</v>
      </c>
      <c r="CZ104">
        <v>1</v>
      </c>
      <c r="DA104">
        <v>2</v>
      </c>
      <c r="DB104">
        <v>3</v>
      </c>
      <c r="DC104" t="s">
        <v>252</v>
      </c>
      <c r="DD104">
        <v>1.85561</v>
      </c>
      <c r="DE104">
        <v>1.85364</v>
      </c>
      <c r="DF104">
        <v>1.85471</v>
      </c>
      <c r="DG104">
        <v>1.85913</v>
      </c>
      <c r="DH104">
        <v>1.85349</v>
      </c>
      <c r="DI104">
        <v>1.85787</v>
      </c>
      <c r="DJ104">
        <v>1.85501</v>
      </c>
      <c r="DK104">
        <v>1.85367</v>
      </c>
      <c r="DL104" t="s">
        <v>253</v>
      </c>
      <c r="DM104" t="s">
        <v>19</v>
      </c>
      <c r="DN104" t="s">
        <v>19</v>
      </c>
      <c r="DO104" t="s">
        <v>19</v>
      </c>
      <c r="DP104" t="s">
        <v>254</v>
      </c>
      <c r="DQ104" t="s">
        <v>255</v>
      </c>
      <c r="DR104" t="s">
        <v>256</v>
      </c>
      <c r="DS104" t="s">
        <v>256</v>
      </c>
      <c r="DT104" t="s">
        <v>256</v>
      </c>
      <c r="DU104" t="s">
        <v>256</v>
      </c>
      <c r="DV104">
        <v>0</v>
      </c>
      <c r="DW104">
        <v>100</v>
      </c>
      <c r="DX104">
        <v>100</v>
      </c>
      <c r="DY104">
        <v>2.609</v>
      </c>
      <c r="DZ104">
        <v>0.036</v>
      </c>
      <c r="EA104">
        <v>2</v>
      </c>
      <c r="EB104">
        <v>503.866</v>
      </c>
      <c r="EC104">
        <v>546.375</v>
      </c>
      <c r="ED104">
        <v>17.2806</v>
      </c>
      <c r="EE104">
        <v>19.0464</v>
      </c>
      <c r="EF104">
        <v>30.0001</v>
      </c>
      <c r="EG104">
        <v>18.9068</v>
      </c>
      <c r="EH104">
        <v>18.877</v>
      </c>
      <c r="EI104">
        <v>15.0809</v>
      </c>
      <c r="EJ104">
        <v>30.3209</v>
      </c>
      <c r="EK104">
        <v>61.4456</v>
      </c>
      <c r="EL104">
        <v>17.3093</v>
      </c>
      <c r="EM104">
        <v>289.17</v>
      </c>
      <c r="EN104">
        <v>12.9567</v>
      </c>
      <c r="EO104">
        <v>102.304</v>
      </c>
      <c r="EP104">
        <v>102.73</v>
      </c>
    </row>
    <row r="105" spans="1:146">
      <c r="A105">
        <v>89</v>
      </c>
      <c r="B105">
        <v>1559929784</v>
      </c>
      <c r="C105">
        <v>176</v>
      </c>
      <c r="D105" t="s">
        <v>433</v>
      </c>
      <c r="E105" t="s">
        <v>434</v>
      </c>
      <c r="H105">
        <v>1559929773.66129</v>
      </c>
      <c r="I105">
        <f>AY105*AJ105*(AW105-AX105)/(100*AQ105*(1000-AJ105*AW105))</f>
        <v>0</v>
      </c>
      <c r="J105">
        <f>AY105*AJ105*(AV105-AU105*(1000-AJ105*AX105)/(1000-AJ105*AW105))/(100*AQ105)</f>
        <v>0</v>
      </c>
      <c r="K105">
        <f>AU105 - IF(AJ105&gt;1, J105*AQ105*100.0/(AL105*BG105), 0)</f>
        <v>0</v>
      </c>
      <c r="L105">
        <f>((R105-I105/2)*K105-J105)/(R105+I105/2)</f>
        <v>0</v>
      </c>
      <c r="M105">
        <f>L105*(AZ105+BA105)/1000.0</f>
        <v>0</v>
      </c>
      <c r="N105">
        <f>(AU105 - IF(AJ105&gt;1, J105*AQ105*100.0/(AL105*BG105), 0))*(AZ105+BA105)/1000.0</f>
        <v>0</v>
      </c>
      <c r="O105">
        <f>2.0/((1/Q105-1/P105)+SIGN(Q105)*SQRT((1/Q105-1/P105)*(1/Q105-1/P105) + 4*AR105/((AR105+1)*(AR105+1))*(2*1/Q105*1/P105-1/P105*1/P105)))</f>
        <v>0</v>
      </c>
      <c r="P105">
        <f>AG105+AF105*AQ105+AE105*AQ105*AQ105</f>
        <v>0</v>
      </c>
      <c r="Q105">
        <f>I105*(1000-(1000*0.61365*exp(17.502*U105/(240.97+U105))/(AZ105+BA105)+AW105)/2)/(1000*0.61365*exp(17.502*U105/(240.97+U105))/(AZ105+BA105)-AW105)</f>
        <v>0</v>
      </c>
      <c r="R105">
        <f>1/((AR105+1)/(O105/1.6)+1/(P105/1.37)) + AR105/((AR105+1)/(O105/1.6) + AR105/(P105/1.37))</f>
        <v>0</v>
      </c>
      <c r="S105">
        <f>(AN105*AP105)</f>
        <v>0</v>
      </c>
      <c r="T105">
        <f>(BB105+(S105+2*0.95*5.67E-8*(((BB105+$B$7)+273)^4-(BB105+273)^4)-44100*I105)/(1.84*29.3*P105+8*0.95*5.67E-8*(BB105+273)^3))</f>
        <v>0</v>
      </c>
      <c r="U105">
        <f>($C$7*BC105+$D$7*BD105+$E$7*T105)</f>
        <v>0</v>
      </c>
      <c r="V105">
        <f>0.61365*exp(17.502*U105/(240.97+U105))</f>
        <v>0</v>
      </c>
      <c r="W105">
        <f>(X105/Y105*100)</f>
        <v>0</v>
      </c>
      <c r="X105">
        <f>AW105*(AZ105+BA105)/1000</f>
        <v>0</v>
      </c>
      <c r="Y105">
        <f>0.61365*exp(17.502*BB105/(240.97+BB105))</f>
        <v>0</v>
      </c>
      <c r="Z105">
        <f>(V105-AW105*(AZ105+BA105)/1000)</f>
        <v>0</v>
      </c>
      <c r="AA105">
        <f>(-I105*44100)</f>
        <v>0</v>
      </c>
      <c r="AB105">
        <f>2*29.3*P105*0.92*(BB105-U105)</f>
        <v>0</v>
      </c>
      <c r="AC105">
        <f>2*0.95*5.67E-8*(((BB105+$B$7)+273)^4-(U105+273)^4)</f>
        <v>0</v>
      </c>
      <c r="AD105">
        <f>S105+AC105+AA105+AB105</f>
        <v>0</v>
      </c>
      <c r="AE105">
        <v>-0.0417308161287263</v>
      </c>
      <c r="AF105">
        <v>0.0468464969247759</v>
      </c>
      <c r="AG105">
        <v>3.49146835845775</v>
      </c>
      <c r="AH105">
        <v>0</v>
      </c>
      <c r="AI105">
        <v>0</v>
      </c>
      <c r="AJ105">
        <f>IF(AH105*$H$13&gt;=AL105,1.0,(AL105/(AL105-AH105*$H$13)))</f>
        <v>0</v>
      </c>
      <c r="AK105">
        <f>(AJ105-1)*100</f>
        <v>0</v>
      </c>
      <c r="AL105">
        <f>MAX(0,($B$13+$C$13*BG105)/(1+$D$13*BG105)*AZ105/(BB105+273)*$E$13)</f>
        <v>0</v>
      </c>
      <c r="AM105">
        <f>$B$11*BH105+$C$11*BI105+$F$11*BJ105</f>
        <v>0</v>
      </c>
      <c r="AN105">
        <f>AM105*AO105</f>
        <v>0</v>
      </c>
      <c r="AO105">
        <f>($B$11*$D$9+$C$11*$D$9+$F$11*((BW105+BO105)/MAX(BW105+BO105+BX105, 0.1)*$I$9+BX105/MAX(BW105+BO105+BX105, 0.1)*$J$9))/($B$11+$C$11+$F$11)</f>
        <v>0</v>
      </c>
      <c r="AP105">
        <f>($B$11*$K$9+$C$11*$K$9+$F$11*((BW105+BO105)/MAX(BW105+BO105+BX105, 0.1)*$P$9+BX105/MAX(BW105+BO105+BX105, 0.1)*$Q$9))/($B$11+$C$11+$F$11)</f>
        <v>0</v>
      </c>
      <c r="AQ105">
        <v>6</v>
      </c>
      <c r="AR105">
        <v>0.5</v>
      </c>
      <c r="AS105" t="s">
        <v>250</v>
      </c>
      <c r="AT105">
        <v>1559929773.66129</v>
      </c>
      <c r="AU105">
        <v>244.574709677419</v>
      </c>
      <c r="AV105">
        <v>263.240741935484</v>
      </c>
      <c r="AW105">
        <v>13.8703580645161</v>
      </c>
      <c r="AX105">
        <v>12.9631677419355</v>
      </c>
      <c r="AY105">
        <v>500.013161290323</v>
      </c>
      <c r="AZ105">
        <v>100.701838709677</v>
      </c>
      <c r="BA105">
        <v>0.199981838709677</v>
      </c>
      <c r="BB105">
        <v>19.9097193548387</v>
      </c>
      <c r="BC105">
        <v>20.2234258064516</v>
      </c>
      <c r="BD105">
        <v>999.9</v>
      </c>
      <c r="BE105">
        <v>0</v>
      </c>
      <c r="BF105">
        <v>0</v>
      </c>
      <c r="BG105">
        <v>9993.45129032258</v>
      </c>
      <c r="BH105">
        <v>0</v>
      </c>
      <c r="BI105">
        <v>149.316677419355</v>
      </c>
      <c r="BJ105">
        <v>1500.01193548387</v>
      </c>
      <c r="BK105">
        <v>0.973002548387097</v>
      </c>
      <c r="BL105">
        <v>0.0269975193548387</v>
      </c>
      <c r="BM105">
        <v>0</v>
      </c>
      <c r="BN105">
        <v>2.21415806451613</v>
      </c>
      <c r="BO105">
        <v>0</v>
      </c>
      <c r="BP105">
        <v>15761.6258064516</v>
      </c>
      <c r="BQ105">
        <v>13122.1129032258</v>
      </c>
      <c r="BR105">
        <v>37.913</v>
      </c>
      <c r="BS105">
        <v>40.026</v>
      </c>
      <c r="BT105">
        <v>39.3221612903226</v>
      </c>
      <c r="BU105">
        <v>38.129</v>
      </c>
      <c r="BV105">
        <v>37.558</v>
      </c>
      <c r="BW105">
        <v>1459.51322580645</v>
      </c>
      <c r="BX105">
        <v>40.5</v>
      </c>
      <c r="BY105">
        <v>0</v>
      </c>
      <c r="BZ105">
        <v>1559929808.3</v>
      </c>
      <c r="CA105">
        <v>2.25058461538462</v>
      </c>
      <c r="CB105">
        <v>-0.41775725722473</v>
      </c>
      <c r="CC105">
        <v>309.641025993028</v>
      </c>
      <c r="CD105">
        <v>15777.0846153846</v>
      </c>
      <c r="CE105">
        <v>15</v>
      </c>
      <c r="CF105">
        <v>1559929575.5</v>
      </c>
      <c r="CG105" t="s">
        <v>251</v>
      </c>
      <c r="CH105">
        <v>12</v>
      </c>
      <c r="CI105">
        <v>2.609</v>
      </c>
      <c r="CJ105">
        <v>0.036</v>
      </c>
      <c r="CK105">
        <v>400</v>
      </c>
      <c r="CL105">
        <v>13</v>
      </c>
      <c r="CM105">
        <v>0.15</v>
      </c>
      <c r="CN105">
        <v>0.08</v>
      </c>
      <c r="CO105">
        <v>-18.6265512195122</v>
      </c>
      <c r="CP105">
        <v>-2.33641254355382</v>
      </c>
      <c r="CQ105">
        <v>0.268465693063697</v>
      </c>
      <c r="CR105">
        <v>0</v>
      </c>
      <c r="CS105">
        <v>2.24139411764706</v>
      </c>
      <c r="CT105">
        <v>-0.223275723049518</v>
      </c>
      <c r="CU105">
        <v>0.180268859568434</v>
      </c>
      <c r="CV105">
        <v>1</v>
      </c>
      <c r="CW105">
        <v>0.907088926829268</v>
      </c>
      <c r="CX105">
        <v>0.00597886411149807</v>
      </c>
      <c r="CY105">
        <v>0.00118917371169954</v>
      </c>
      <c r="CZ105">
        <v>1</v>
      </c>
      <c r="DA105">
        <v>2</v>
      </c>
      <c r="DB105">
        <v>3</v>
      </c>
      <c r="DC105" t="s">
        <v>252</v>
      </c>
      <c r="DD105">
        <v>1.8556</v>
      </c>
      <c r="DE105">
        <v>1.85364</v>
      </c>
      <c r="DF105">
        <v>1.85471</v>
      </c>
      <c r="DG105">
        <v>1.85913</v>
      </c>
      <c r="DH105">
        <v>1.85349</v>
      </c>
      <c r="DI105">
        <v>1.85787</v>
      </c>
      <c r="DJ105">
        <v>1.85501</v>
      </c>
      <c r="DK105">
        <v>1.85368</v>
      </c>
      <c r="DL105" t="s">
        <v>253</v>
      </c>
      <c r="DM105" t="s">
        <v>19</v>
      </c>
      <c r="DN105" t="s">
        <v>19</v>
      </c>
      <c r="DO105" t="s">
        <v>19</v>
      </c>
      <c r="DP105" t="s">
        <v>254</v>
      </c>
      <c r="DQ105" t="s">
        <v>255</v>
      </c>
      <c r="DR105" t="s">
        <v>256</v>
      </c>
      <c r="DS105" t="s">
        <v>256</v>
      </c>
      <c r="DT105" t="s">
        <v>256</v>
      </c>
      <c r="DU105" t="s">
        <v>256</v>
      </c>
      <c r="DV105">
        <v>0</v>
      </c>
      <c r="DW105">
        <v>100</v>
      </c>
      <c r="DX105">
        <v>100</v>
      </c>
      <c r="DY105">
        <v>2.609</v>
      </c>
      <c r="DZ105">
        <v>0.036</v>
      </c>
      <c r="EA105">
        <v>2</v>
      </c>
      <c r="EB105">
        <v>503.978</v>
      </c>
      <c r="EC105">
        <v>546.193</v>
      </c>
      <c r="ED105">
        <v>17.31</v>
      </c>
      <c r="EE105">
        <v>19.0456</v>
      </c>
      <c r="EF105">
        <v>30.0001</v>
      </c>
      <c r="EG105">
        <v>18.9074</v>
      </c>
      <c r="EH105">
        <v>18.8778</v>
      </c>
      <c r="EI105">
        <v>15.2352</v>
      </c>
      <c r="EJ105">
        <v>30.3209</v>
      </c>
      <c r="EK105">
        <v>61.4456</v>
      </c>
      <c r="EL105">
        <v>17.3694</v>
      </c>
      <c r="EM105">
        <v>294.17</v>
      </c>
      <c r="EN105">
        <v>12.9575</v>
      </c>
      <c r="EO105">
        <v>102.305</v>
      </c>
      <c r="EP105">
        <v>102.73</v>
      </c>
    </row>
    <row r="106" spans="1:146">
      <c r="A106">
        <v>90</v>
      </c>
      <c r="B106">
        <v>1559929786</v>
      </c>
      <c r="C106">
        <v>178</v>
      </c>
      <c r="D106" t="s">
        <v>435</v>
      </c>
      <c r="E106" t="s">
        <v>436</v>
      </c>
      <c r="H106">
        <v>1559929775.66129</v>
      </c>
      <c r="I106">
        <f>AY106*AJ106*(AW106-AX106)/(100*AQ106*(1000-AJ106*AW106))</f>
        <v>0</v>
      </c>
      <c r="J106">
        <f>AY106*AJ106*(AV106-AU106*(1000-AJ106*AX106)/(1000-AJ106*AW106))/(100*AQ106)</f>
        <v>0</v>
      </c>
      <c r="K106">
        <f>AU106 - IF(AJ106&gt;1, J106*AQ106*100.0/(AL106*BG106), 0)</f>
        <v>0</v>
      </c>
      <c r="L106">
        <f>((R106-I106/2)*K106-J106)/(R106+I106/2)</f>
        <v>0</v>
      </c>
      <c r="M106">
        <f>L106*(AZ106+BA106)/1000.0</f>
        <v>0</v>
      </c>
      <c r="N106">
        <f>(AU106 - IF(AJ106&gt;1, J106*AQ106*100.0/(AL106*BG106), 0))*(AZ106+BA106)/1000.0</f>
        <v>0</v>
      </c>
      <c r="O106">
        <f>2.0/((1/Q106-1/P106)+SIGN(Q106)*SQRT((1/Q106-1/P106)*(1/Q106-1/P106) + 4*AR106/((AR106+1)*(AR106+1))*(2*1/Q106*1/P106-1/P106*1/P106)))</f>
        <v>0</v>
      </c>
      <c r="P106">
        <f>AG106+AF106*AQ106+AE106*AQ106*AQ106</f>
        <v>0</v>
      </c>
      <c r="Q106">
        <f>I106*(1000-(1000*0.61365*exp(17.502*U106/(240.97+U106))/(AZ106+BA106)+AW106)/2)/(1000*0.61365*exp(17.502*U106/(240.97+U106))/(AZ106+BA106)-AW106)</f>
        <v>0</v>
      </c>
      <c r="R106">
        <f>1/((AR106+1)/(O106/1.6)+1/(P106/1.37)) + AR106/((AR106+1)/(O106/1.6) + AR106/(P106/1.37))</f>
        <v>0</v>
      </c>
      <c r="S106">
        <f>(AN106*AP106)</f>
        <v>0</v>
      </c>
      <c r="T106">
        <f>(BB106+(S106+2*0.95*5.67E-8*(((BB106+$B$7)+273)^4-(BB106+273)^4)-44100*I106)/(1.84*29.3*P106+8*0.95*5.67E-8*(BB106+273)^3))</f>
        <v>0</v>
      </c>
      <c r="U106">
        <f>($C$7*BC106+$D$7*BD106+$E$7*T106)</f>
        <v>0</v>
      </c>
      <c r="V106">
        <f>0.61365*exp(17.502*U106/(240.97+U106))</f>
        <v>0</v>
      </c>
      <c r="W106">
        <f>(X106/Y106*100)</f>
        <v>0</v>
      </c>
      <c r="X106">
        <f>AW106*(AZ106+BA106)/1000</f>
        <v>0</v>
      </c>
      <c r="Y106">
        <f>0.61365*exp(17.502*BB106/(240.97+BB106))</f>
        <v>0</v>
      </c>
      <c r="Z106">
        <f>(V106-AW106*(AZ106+BA106)/1000)</f>
        <v>0</v>
      </c>
      <c r="AA106">
        <f>(-I106*44100)</f>
        <v>0</v>
      </c>
      <c r="AB106">
        <f>2*29.3*P106*0.92*(BB106-U106)</f>
        <v>0</v>
      </c>
      <c r="AC106">
        <f>2*0.95*5.67E-8*(((BB106+$B$7)+273)^4-(U106+273)^4)</f>
        <v>0</v>
      </c>
      <c r="AD106">
        <f>S106+AC106+AA106+AB106</f>
        <v>0</v>
      </c>
      <c r="AE106">
        <v>-0.0417249021113387</v>
      </c>
      <c r="AF106">
        <v>0.0468398579221619</v>
      </c>
      <c r="AG106">
        <v>3.49107739524963</v>
      </c>
      <c r="AH106">
        <v>0</v>
      </c>
      <c r="AI106">
        <v>0</v>
      </c>
      <c r="AJ106">
        <f>IF(AH106*$H$13&gt;=AL106,1.0,(AL106/(AL106-AH106*$H$13)))</f>
        <v>0</v>
      </c>
      <c r="AK106">
        <f>(AJ106-1)*100</f>
        <v>0</v>
      </c>
      <c r="AL106">
        <f>MAX(0,($B$13+$C$13*BG106)/(1+$D$13*BG106)*AZ106/(BB106+273)*$E$13)</f>
        <v>0</v>
      </c>
      <c r="AM106">
        <f>$B$11*BH106+$C$11*BI106+$F$11*BJ106</f>
        <v>0</v>
      </c>
      <c r="AN106">
        <f>AM106*AO106</f>
        <v>0</v>
      </c>
      <c r="AO106">
        <f>($B$11*$D$9+$C$11*$D$9+$F$11*((BW106+BO106)/MAX(BW106+BO106+BX106, 0.1)*$I$9+BX106/MAX(BW106+BO106+BX106, 0.1)*$J$9))/($B$11+$C$11+$F$11)</f>
        <v>0</v>
      </c>
      <c r="AP106">
        <f>($B$11*$K$9+$C$11*$K$9+$F$11*((BW106+BO106)/MAX(BW106+BO106+BX106, 0.1)*$P$9+BX106/MAX(BW106+BO106+BX106, 0.1)*$Q$9))/($B$11+$C$11+$F$11)</f>
        <v>0</v>
      </c>
      <c r="AQ106">
        <v>6</v>
      </c>
      <c r="AR106">
        <v>0.5</v>
      </c>
      <c r="AS106" t="s">
        <v>250</v>
      </c>
      <c r="AT106">
        <v>1559929775.66129</v>
      </c>
      <c r="AU106">
        <v>247.817870967742</v>
      </c>
      <c r="AV106">
        <v>266.576387096774</v>
      </c>
      <c r="AW106">
        <v>13.8708290322581</v>
      </c>
      <c r="AX106">
        <v>12.9633838709677</v>
      </c>
      <c r="AY106">
        <v>500.015516129032</v>
      </c>
      <c r="AZ106">
        <v>100.702</v>
      </c>
      <c r="BA106">
        <v>0.199992064516129</v>
      </c>
      <c r="BB106">
        <v>19.9101290322581</v>
      </c>
      <c r="BC106">
        <v>20.2214387096774</v>
      </c>
      <c r="BD106">
        <v>999.9</v>
      </c>
      <c r="BE106">
        <v>0</v>
      </c>
      <c r="BF106">
        <v>0</v>
      </c>
      <c r="BG106">
        <v>9992.01903225806</v>
      </c>
      <c r="BH106">
        <v>0</v>
      </c>
      <c r="BI106">
        <v>154.417096774194</v>
      </c>
      <c r="BJ106">
        <v>1500.00838709677</v>
      </c>
      <c r="BK106">
        <v>0.973002548387097</v>
      </c>
      <c r="BL106">
        <v>0.0269975193548387</v>
      </c>
      <c r="BM106">
        <v>0</v>
      </c>
      <c r="BN106">
        <v>2.22413225806452</v>
      </c>
      <c r="BO106">
        <v>0</v>
      </c>
      <c r="BP106">
        <v>15771.4935483871</v>
      </c>
      <c r="BQ106">
        <v>13122.0838709677</v>
      </c>
      <c r="BR106">
        <v>37.907</v>
      </c>
      <c r="BS106">
        <v>40.02</v>
      </c>
      <c r="BT106">
        <v>39.316064516129</v>
      </c>
      <c r="BU106">
        <v>38.129</v>
      </c>
      <c r="BV106">
        <v>37.558</v>
      </c>
      <c r="BW106">
        <v>1459.50903225806</v>
      </c>
      <c r="BX106">
        <v>40.5</v>
      </c>
      <c r="BY106">
        <v>0</v>
      </c>
      <c r="BZ106">
        <v>1559929810.7</v>
      </c>
      <c r="CA106">
        <v>2.26055769230769</v>
      </c>
      <c r="CB106">
        <v>0.083264961798299</v>
      </c>
      <c r="CC106">
        <v>263.931624185348</v>
      </c>
      <c r="CD106">
        <v>15788.8692307692</v>
      </c>
      <c r="CE106">
        <v>15</v>
      </c>
      <c r="CF106">
        <v>1559929575.5</v>
      </c>
      <c r="CG106" t="s">
        <v>251</v>
      </c>
      <c r="CH106">
        <v>12</v>
      </c>
      <c r="CI106">
        <v>2.609</v>
      </c>
      <c r="CJ106">
        <v>0.036</v>
      </c>
      <c r="CK106">
        <v>400</v>
      </c>
      <c r="CL106">
        <v>13</v>
      </c>
      <c r="CM106">
        <v>0.15</v>
      </c>
      <c r="CN106">
        <v>0.08</v>
      </c>
      <c r="CO106">
        <v>-18.7335024390244</v>
      </c>
      <c r="CP106">
        <v>-2.23002439024375</v>
      </c>
      <c r="CQ106">
        <v>0.25520156116944</v>
      </c>
      <c r="CR106">
        <v>0</v>
      </c>
      <c r="CS106">
        <v>2.25182058823529</v>
      </c>
      <c r="CT106">
        <v>-0.242236274991589</v>
      </c>
      <c r="CU106">
        <v>0.1796020646734</v>
      </c>
      <c r="CV106">
        <v>1</v>
      </c>
      <c r="CW106">
        <v>0.907373268292683</v>
      </c>
      <c r="CX106">
        <v>0.0118508362369325</v>
      </c>
      <c r="CY106">
        <v>0.0015442867170977</v>
      </c>
      <c r="CZ106">
        <v>1</v>
      </c>
      <c r="DA106">
        <v>2</v>
      </c>
      <c r="DB106">
        <v>3</v>
      </c>
      <c r="DC106" t="s">
        <v>252</v>
      </c>
      <c r="DD106">
        <v>1.85561</v>
      </c>
      <c r="DE106">
        <v>1.85364</v>
      </c>
      <c r="DF106">
        <v>1.85471</v>
      </c>
      <c r="DG106">
        <v>1.85913</v>
      </c>
      <c r="DH106">
        <v>1.85349</v>
      </c>
      <c r="DI106">
        <v>1.8579</v>
      </c>
      <c r="DJ106">
        <v>1.85501</v>
      </c>
      <c r="DK106">
        <v>1.8537</v>
      </c>
      <c r="DL106" t="s">
        <v>253</v>
      </c>
      <c r="DM106" t="s">
        <v>19</v>
      </c>
      <c r="DN106" t="s">
        <v>19</v>
      </c>
      <c r="DO106" t="s">
        <v>19</v>
      </c>
      <c r="DP106" t="s">
        <v>254</v>
      </c>
      <c r="DQ106" t="s">
        <v>255</v>
      </c>
      <c r="DR106" t="s">
        <v>256</v>
      </c>
      <c r="DS106" t="s">
        <v>256</v>
      </c>
      <c r="DT106" t="s">
        <v>256</v>
      </c>
      <c r="DU106" t="s">
        <v>256</v>
      </c>
      <c r="DV106">
        <v>0</v>
      </c>
      <c r="DW106">
        <v>100</v>
      </c>
      <c r="DX106">
        <v>100</v>
      </c>
      <c r="DY106">
        <v>2.609</v>
      </c>
      <c r="DZ106">
        <v>0.036</v>
      </c>
      <c r="EA106">
        <v>2</v>
      </c>
      <c r="EB106">
        <v>504.182</v>
      </c>
      <c r="EC106">
        <v>546.075</v>
      </c>
      <c r="ED106">
        <v>17.3323</v>
      </c>
      <c r="EE106">
        <v>19.045</v>
      </c>
      <c r="EF106">
        <v>30.0002</v>
      </c>
      <c r="EG106">
        <v>18.9082</v>
      </c>
      <c r="EH106">
        <v>18.878</v>
      </c>
      <c r="EI106">
        <v>15.3542</v>
      </c>
      <c r="EJ106">
        <v>30.3209</v>
      </c>
      <c r="EK106">
        <v>61.4456</v>
      </c>
      <c r="EL106">
        <v>17.3694</v>
      </c>
      <c r="EM106">
        <v>294.17</v>
      </c>
      <c r="EN106">
        <v>12.9567</v>
      </c>
      <c r="EO106">
        <v>102.306</v>
      </c>
      <c r="EP106">
        <v>102.731</v>
      </c>
    </row>
    <row r="107" spans="1:146">
      <c r="A107">
        <v>91</v>
      </c>
      <c r="B107">
        <v>1559929788</v>
      </c>
      <c r="C107">
        <v>180</v>
      </c>
      <c r="D107" t="s">
        <v>437</v>
      </c>
      <c r="E107" t="s">
        <v>438</v>
      </c>
      <c r="H107">
        <v>1559929777.66129</v>
      </c>
      <c r="I107">
        <f>AY107*AJ107*(AW107-AX107)/(100*AQ107*(1000-AJ107*AW107))</f>
        <v>0</v>
      </c>
      <c r="J107">
        <f>AY107*AJ107*(AV107-AU107*(1000-AJ107*AX107)/(1000-AJ107*AW107))/(100*AQ107)</f>
        <v>0</v>
      </c>
      <c r="K107">
        <f>AU107 - IF(AJ107&gt;1, J107*AQ107*100.0/(AL107*BG107), 0)</f>
        <v>0</v>
      </c>
      <c r="L107">
        <f>((R107-I107/2)*K107-J107)/(R107+I107/2)</f>
        <v>0</v>
      </c>
      <c r="M107">
        <f>L107*(AZ107+BA107)/1000.0</f>
        <v>0</v>
      </c>
      <c r="N107">
        <f>(AU107 - IF(AJ107&gt;1, J107*AQ107*100.0/(AL107*BG107), 0))*(AZ107+BA107)/1000.0</f>
        <v>0</v>
      </c>
      <c r="O107">
        <f>2.0/((1/Q107-1/P107)+SIGN(Q107)*SQRT((1/Q107-1/P107)*(1/Q107-1/P107) + 4*AR107/((AR107+1)*(AR107+1))*(2*1/Q107*1/P107-1/P107*1/P107)))</f>
        <v>0</v>
      </c>
      <c r="P107">
        <f>AG107+AF107*AQ107+AE107*AQ107*AQ107</f>
        <v>0</v>
      </c>
      <c r="Q107">
        <f>I107*(1000-(1000*0.61365*exp(17.502*U107/(240.97+U107))/(AZ107+BA107)+AW107)/2)/(1000*0.61365*exp(17.502*U107/(240.97+U107))/(AZ107+BA107)-AW107)</f>
        <v>0</v>
      </c>
      <c r="R107">
        <f>1/((AR107+1)/(O107/1.6)+1/(P107/1.37)) + AR107/((AR107+1)/(O107/1.6) + AR107/(P107/1.37))</f>
        <v>0</v>
      </c>
      <c r="S107">
        <f>(AN107*AP107)</f>
        <v>0</v>
      </c>
      <c r="T107">
        <f>(BB107+(S107+2*0.95*5.67E-8*(((BB107+$B$7)+273)^4-(BB107+273)^4)-44100*I107)/(1.84*29.3*P107+8*0.95*5.67E-8*(BB107+273)^3))</f>
        <v>0</v>
      </c>
      <c r="U107">
        <f>($C$7*BC107+$D$7*BD107+$E$7*T107)</f>
        <v>0</v>
      </c>
      <c r="V107">
        <f>0.61365*exp(17.502*U107/(240.97+U107))</f>
        <v>0</v>
      </c>
      <c r="W107">
        <f>(X107/Y107*100)</f>
        <v>0</v>
      </c>
      <c r="X107">
        <f>AW107*(AZ107+BA107)/1000</f>
        <v>0</v>
      </c>
      <c r="Y107">
        <f>0.61365*exp(17.502*BB107/(240.97+BB107))</f>
        <v>0</v>
      </c>
      <c r="Z107">
        <f>(V107-AW107*(AZ107+BA107)/1000)</f>
        <v>0</v>
      </c>
      <c r="AA107">
        <f>(-I107*44100)</f>
        <v>0</v>
      </c>
      <c r="AB107">
        <f>2*29.3*P107*0.92*(BB107-U107)</f>
        <v>0</v>
      </c>
      <c r="AC107">
        <f>2*0.95*5.67E-8*(((BB107+$B$7)+273)^4-(U107+273)^4)</f>
        <v>0</v>
      </c>
      <c r="AD107">
        <f>S107+AC107+AA107+AB107</f>
        <v>0</v>
      </c>
      <c r="AE107">
        <v>-0.0417369332650097</v>
      </c>
      <c r="AF107">
        <v>0.0468533639461447</v>
      </c>
      <c r="AG107">
        <v>3.49187272902368</v>
      </c>
      <c r="AH107">
        <v>0</v>
      </c>
      <c r="AI107">
        <v>0</v>
      </c>
      <c r="AJ107">
        <f>IF(AH107*$H$13&gt;=AL107,1.0,(AL107/(AL107-AH107*$H$13)))</f>
        <v>0</v>
      </c>
      <c r="AK107">
        <f>(AJ107-1)*100</f>
        <v>0</v>
      </c>
      <c r="AL107">
        <f>MAX(0,($B$13+$C$13*BG107)/(1+$D$13*BG107)*AZ107/(BB107+273)*$E$13)</f>
        <v>0</v>
      </c>
      <c r="AM107">
        <f>$B$11*BH107+$C$11*BI107+$F$11*BJ107</f>
        <v>0</v>
      </c>
      <c r="AN107">
        <f>AM107*AO107</f>
        <v>0</v>
      </c>
      <c r="AO107">
        <f>($B$11*$D$9+$C$11*$D$9+$F$11*((BW107+BO107)/MAX(BW107+BO107+BX107, 0.1)*$I$9+BX107/MAX(BW107+BO107+BX107, 0.1)*$J$9))/($B$11+$C$11+$F$11)</f>
        <v>0</v>
      </c>
      <c r="AP107">
        <f>($B$11*$K$9+$C$11*$K$9+$F$11*((BW107+BO107)/MAX(BW107+BO107+BX107, 0.1)*$P$9+BX107/MAX(BW107+BO107+BX107, 0.1)*$Q$9))/($B$11+$C$11+$F$11)</f>
        <v>0</v>
      </c>
      <c r="AQ107">
        <v>6</v>
      </c>
      <c r="AR107">
        <v>0.5</v>
      </c>
      <c r="AS107" t="s">
        <v>250</v>
      </c>
      <c r="AT107">
        <v>1559929777.66129</v>
      </c>
      <c r="AU107">
        <v>251.060064516129</v>
      </c>
      <c r="AV107">
        <v>269.888806451613</v>
      </c>
      <c r="AW107">
        <v>13.8714967741936</v>
      </c>
      <c r="AX107">
        <v>12.9636548387097</v>
      </c>
      <c r="AY107">
        <v>500.015225806452</v>
      </c>
      <c r="AZ107">
        <v>100.702193548387</v>
      </c>
      <c r="BA107">
        <v>0.199970129032258</v>
      </c>
      <c r="BB107">
        <v>19.9111870967742</v>
      </c>
      <c r="BC107">
        <v>20.2220774193548</v>
      </c>
      <c r="BD107">
        <v>999.9</v>
      </c>
      <c r="BE107">
        <v>0</v>
      </c>
      <c r="BF107">
        <v>0</v>
      </c>
      <c r="BG107">
        <v>9994.88096774194</v>
      </c>
      <c r="BH107">
        <v>0</v>
      </c>
      <c r="BI107">
        <v>161.988838709677</v>
      </c>
      <c r="BJ107">
        <v>1500.00419354839</v>
      </c>
      <c r="BK107">
        <v>0.973002548387097</v>
      </c>
      <c r="BL107">
        <v>0.0269975193548387</v>
      </c>
      <c r="BM107">
        <v>0</v>
      </c>
      <c r="BN107">
        <v>2.23675161290323</v>
      </c>
      <c r="BO107">
        <v>0</v>
      </c>
      <c r="BP107">
        <v>15782.0516129032</v>
      </c>
      <c r="BQ107">
        <v>13122.0483870968</v>
      </c>
      <c r="BR107">
        <v>37.903</v>
      </c>
      <c r="BS107">
        <v>40.016</v>
      </c>
      <c r="BT107">
        <v>39.312</v>
      </c>
      <c r="BU107">
        <v>38.127</v>
      </c>
      <c r="BV107">
        <v>37.558</v>
      </c>
      <c r="BW107">
        <v>1459.50451612903</v>
      </c>
      <c r="BX107">
        <v>40.5</v>
      </c>
      <c r="BY107">
        <v>0</v>
      </c>
      <c r="BZ107">
        <v>1559929812.5</v>
      </c>
      <c r="CA107">
        <v>2.25909230769231</v>
      </c>
      <c r="CB107">
        <v>0.519589744740133</v>
      </c>
      <c r="CC107">
        <v>253.237606583199</v>
      </c>
      <c r="CD107">
        <v>15797.2461538462</v>
      </c>
      <c r="CE107">
        <v>15</v>
      </c>
      <c r="CF107">
        <v>1559929575.5</v>
      </c>
      <c r="CG107" t="s">
        <v>251</v>
      </c>
      <c r="CH107">
        <v>12</v>
      </c>
      <c r="CI107">
        <v>2.609</v>
      </c>
      <c r="CJ107">
        <v>0.036</v>
      </c>
      <c r="CK107">
        <v>400</v>
      </c>
      <c r="CL107">
        <v>13</v>
      </c>
      <c r="CM107">
        <v>0.15</v>
      </c>
      <c r="CN107">
        <v>0.08</v>
      </c>
      <c r="CO107">
        <v>-18.8026195121951</v>
      </c>
      <c r="CP107">
        <v>-2.30766689895482</v>
      </c>
      <c r="CQ107">
        <v>0.260180780696162</v>
      </c>
      <c r="CR107">
        <v>0</v>
      </c>
      <c r="CS107">
        <v>2.25835882352941</v>
      </c>
      <c r="CT107">
        <v>0.0809418123177814</v>
      </c>
      <c r="CU107">
        <v>0.181552655006178</v>
      </c>
      <c r="CV107">
        <v>1</v>
      </c>
      <c r="CW107">
        <v>0.907720390243902</v>
      </c>
      <c r="CX107">
        <v>0.0164359233449505</v>
      </c>
      <c r="CY107">
        <v>0.00181568539606006</v>
      </c>
      <c r="CZ107">
        <v>1</v>
      </c>
      <c r="DA107">
        <v>2</v>
      </c>
      <c r="DB107">
        <v>3</v>
      </c>
      <c r="DC107" t="s">
        <v>252</v>
      </c>
      <c r="DD107">
        <v>1.85562</v>
      </c>
      <c r="DE107">
        <v>1.85364</v>
      </c>
      <c r="DF107">
        <v>1.85471</v>
      </c>
      <c r="DG107">
        <v>1.85913</v>
      </c>
      <c r="DH107">
        <v>1.85349</v>
      </c>
      <c r="DI107">
        <v>1.8579</v>
      </c>
      <c r="DJ107">
        <v>1.85501</v>
      </c>
      <c r="DK107">
        <v>1.85371</v>
      </c>
      <c r="DL107" t="s">
        <v>253</v>
      </c>
      <c r="DM107" t="s">
        <v>19</v>
      </c>
      <c r="DN107" t="s">
        <v>19</v>
      </c>
      <c r="DO107" t="s">
        <v>19</v>
      </c>
      <c r="DP107" t="s">
        <v>254</v>
      </c>
      <c r="DQ107" t="s">
        <v>255</v>
      </c>
      <c r="DR107" t="s">
        <v>256</v>
      </c>
      <c r="DS107" t="s">
        <v>256</v>
      </c>
      <c r="DT107" t="s">
        <v>256</v>
      </c>
      <c r="DU107" t="s">
        <v>256</v>
      </c>
      <c r="DV107">
        <v>0</v>
      </c>
      <c r="DW107">
        <v>100</v>
      </c>
      <c r="DX107">
        <v>100</v>
      </c>
      <c r="DY107">
        <v>2.609</v>
      </c>
      <c r="DZ107">
        <v>0.036</v>
      </c>
      <c r="EA107">
        <v>2</v>
      </c>
      <c r="EB107">
        <v>504.064</v>
      </c>
      <c r="EC107">
        <v>546.395</v>
      </c>
      <c r="ED107">
        <v>17.3581</v>
      </c>
      <c r="EE107">
        <v>19.045</v>
      </c>
      <c r="EF107">
        <v>30.0001</v>
      </c>
      <c r="EG107">
        <v>18.9084</v>
      </c>
      <c r="EH107">
        <v>18.8786</v>
      </c>
      <c r="EI107">
        <v>15.4905</v>
      </c>
      <c r="EJ107">
        <v>30.3209</v>
      </c>
      <c r="EK107">
        <v>61.0748</v>
      </c>
      <c r="EL107">
        <v>17.3694</v>
      </c>
      <c r="EM107">
        <v>299.17</v>
      </c>
      <c r="EN107">
        <v>12.956</v>
      </c>
      <c r="EO107">
        <v>102.306</v>
      </c>
      <c r="EP107">
        <v>102.731</v>
      </c>
    </row>
    <row r="108" spans="1:146">
      <c r="A108">
        <v>92</v>
      </c>
      <c r="B108">
        <v>1559929790</v>
      </c>
      <c r="C108">
        <v>182</v>
      </c>
      <c r="D108" t="s">
        <v>439</v>
      </c>
      <c r="E108" t="s">
        <v>440</v>
      </c>
      <c r="H108">
        <v>1559929779.66129</v>
      </c>
      <c r="I108">
        <f>AY108*AJ108*(AW108-AX108)/(100*AQ108*(1000-AJ108*AW108))</f>
        <v>0</v>
      </c>
      <c r="J108">
        <f>AY108*AJ108*(AV108-AU108*(1000-AJ108*AX108)/(1000-AJ108*AW108))/(100*AQ108)</f>
        <v>0</v>
      </c>
      <c r="K108">
        <f>AU108 - IF(AJ108&gt;1, J108*AQ108*100.0/(AL108*BG108), 0)</f>
        <v>0</v>
      </c>
      <c r="L108">
        <f>((R108-I108/2)*K108-J108)/(R108+I108/2)</f>
        <v>0</v>
      </c>
      <c r="M108">
        <f>L108*(AZ108+BA108)/1000.0</f>
        <v>0</v>
      </c>
      <c r="N108">
        <f>(AU108 - IF(AJ108&gt;1, J108*AQ108*100.0/(AL108*BG108), 0))*(AZ108+BA108)/1000.0</f>
        <v>0</v>
      </c>
      <c r="O108">
        <f>2.0/((1/Q108-1/P108)+SIGN(Q108)*SQRT((1/Q108-1/P108)*(1/Q108-1/P108) + 4*AR108/((AR108+1)*(AR108+1))*(2*1/Q108*1/P108-1/P108*1/P108)))</f>
        <v>0</v>
      </c>
      <c r="P108">
        <f>AG108+AF108*AQ108+AE108*AQ108*AQ108</f>
        <v>0</v>
      </c>
      <c r="Q108">
        <f>I108*(1000-(1000*0.61365*exp(17.502*U108/(240.97+U108))/(AZ108+BA108)+AW108)/2)/(1000*0.61365*exp(17.502*U108/(240.97+U108))/(AZ108+BA108)-AW108)</f>
        <v>0</v>
      </c>
      <c r="R108">
        <f>1/((AR108+1)/(O108/1.6)+1/(P108/1.37)) + AR108/((AR108+1)/(O108/1.6) + AR108/(P108/1.37))</f>
        <v>0</v>
      </c>
      <c r="S108">
        <f>(AN108*AP108)</f>
        <v>0</v>
      </c>
      <c r="T108">
        <f>(BB108+(S108+2*0.95*5.67E-8*(((BB108+$B$7)+273)^4-(BB108+273)^4)-44100*I108)/(1.84*29.3*P108+8*0.95*5.67E-8*(BB108+273)^3))</f>
        <v>0</v>
      </c>
      <c r="U108">
        <f>($C$7*BC108+$D$7*BD108+$E$7*T108)</f>
        <v>0</v>
      </c>
      <c r="V108">
        <f>0.61365*exp(17.502*U108/(240.97+U108))</f>
        <v>0</v>
      </c>
      <c r="W108">
        <f>(X108/Y108*100)</f>
        <v>0</v>
      </c>
      <c r="X108">
        <f>AW108*(AZ108+BA108)/1000</f>
        <v>0</v>
      </c>
      <c r="Y108">
        <f>0.61365*exp(17.502*BB108/(240.97+BB108))</f>
        <v>0</v>
      </c>
      <c r="Z108">
        <f>(V108-AW108*(AZ108+BA108)/1000)</f>
        <v>0</v>
      </c>
      <c r="AA108">
        <f>(-I108*44100)</f>
        <v>0</v>
      </c>
      <c r="AB108">
        <f>2*29.3*P108*0.92*(BB108-U108)</f>
        <v>0</v>
      </c>
      <c r="AC108">
        <f>2*0.95*5.67E-8*(((BB108+$B$7)+273)^4-(U108+273)^4)</f>
        <v>0</v>
      </c>
      <c r="AD108">
        <f>S108+AC108+AA108+AB108</f>
        <v>0</v>
      </c>
      <c r="AE108">
        <v>-0.0417403843872318</v>
      </c>
      <c r="AF108">
        <v>0.0468572381331738</v>
      </c>
      <c r="AG108">
        <v>3.49210085476428</v>
      </c>
      <c r="AH108">
        <v>0</v>
      </c>
      <c r="AI108">
        <v>0</v>
      </c>
      <c r="AJ108">
        <f>IF(AH108*$H$13&gt;=AL108,1.0,(AL108/(AL108-AH108*$H$13)))</f>
        <v>0</v>
      </c>
      <c r="AK108">
        <f>(AJ108-1)*100</f>
        <v>0</v>
      </c>
      <c r="AL108">
        <f>MAX(0,($B$13+$C$13*BG108)/(1+$D$13*BG108)*AZ108/(BB108+273)*$E$13)</f>
        <v>0</v>
      </c>
      <c r="AM108">
        <f>$B$11*BH108+$C$11*BI108+$F$11*BJ108</f>
        <v>0</v>
      </c>
      <c r="AN108">
        <f>AM108*AO108</f>
        <v>0</v>
      </c>
      <c r="AO108">
        <f>($B$11*$D$9+$C$11*$D$9+$F$11*((BW108+BO108)/MAX(BW108+BO108+BX108, 0.1)*$I$9+BX108/MAX(BW108+BO108+BX108, 0.1)*$J$9))/($B$11+$C$11+$F$11)</f>
        <v>0</v>
      </c>
      <c r="AP108">
        <f>($B$11*$K$9+$C$11*$K$9+$F$11*((BW108+BO108)/MAX(BW108+BO108+BX108, 0.1)*$P$9+BX108/MAX(BW108+BO108+BX108, 0.1)*$Q$9))/($B$11+$C$11+$F$11)</f>
        <v>0</v>
      </c>
      <c r="AQ108">
        <v>6</v>
      </c>
      <c r="AR108">
        <v>0.5</v>
      </c>
      <c r="AS108" t="s">
        <v>250</v>
      </c>
      <c r="AT108">
        <v>1559929779.66129</v>
      </c>
      <c r="AU108">
        <v>254.293225806452</v>
      </c>
      <c r="AV108">
        <v>273.20135483871</v>
      </c>
      <c r="AW108">
        <v>13.8723322580645</v>
      </c>
      <c r="AX108">
        <v>12.9638548387097</v>
      </c>
      <c r="AY108">
        <v>500.013096774194</v>
      </c>
      <c r="AZ108">
        <v>100.702193548387</v>
      </c>
      <c r="BA108">
        <v>0.199971741935484</v>
      </c>
      <c r="BB108">
        <v>19.9136322580645</v>
      </c>
      <c r="BC108">
        <v>20.2227</v>
      </c>
      <c r="BD108">
        <v>999.9</v>
      </c>
      <c r="BE108">
        <v>0</v>
      </c>
      <c r="BF108">
        <v>0</v>
      </c>
      <c r="BG108">
        <v>9995.70741935484</v>
      </c>
      <c r="BH108">
        <v>0</v>
      </c>
      <c r="BI108">
        <v>170.876451612903</v>
      </c>
      <c r="BJ108">
        <v>1499.99193548387</v>
      </c>
      <c r="BK108">
        <v>0.973002290322581</v>
      </c>
      <c r="BL108">
        <v>0.0269978161290323</v>
      </c>
      <c r="BM108">
        <v>0</v>
      </c>
      <c r="BN108">
        <v>2.23794838709677</v>
      </c>
      <c r="BO108">
        <v>0</v>
      </c>
      <c r="BP108">
        <v>15791.9032258065</v>
      </c>
      <c r="BQ108">
        <v>13121.9387096774</v>
      </c>
      <c r="BR108">
        <v>37.899</v>
      </c>
      <c r="BS108">
        <v>40.012</v>
      </c>
      <c r="BT108">
        <v>39.312</v>
      </c>
      <c r="BU108">
        <v>38.125</v>
      </c>
      <c r="BV108">
        <v>37.558</v>
      </c>
      <c r="BW108">
        <v>1459.49193548387</v>
      </c>
      <c r="BX108">
        <v>40.5</v>
      </c>
      <c r="BY108">
        <v>0</v>
      </c>
      <c r="BZ108">
        <v>1559929814.3</v>
      </c>
      <c r="CA108">
        <v>2.26024230769231</v>
      </c>
      <c r="CB108">
        <v>0.651299150319108</v>
      </c>
      <c r="CC108">
        <v>232.027350624533</v>
      </c>
      <c r="CD108">
        <v>15805.0769230769</v>
      </c>
      <c r="CE108">
        <v>15</v>
      </c>
      <c r="CF108">
        <v>1559929575.5</v>
      </c>
      <c r="CG108" t="s">
        <v>251</v>
      </c>
      <c r="CH108">
        <v>12</v>
      </c>
      <c r="CI108">
        <v>2.609</v>
      </c>
      <c r="CJ108">
        <v>0.036</v>
      </c>
      <c r="CK108">
        <v>400</v>
      </c>
      <c r="CL108">
        <v>13</v>
      </c>
      <c r="CM108">
        <v>0.15</v>
      </c>
      <c r="CN108">
        <v>0.08</v>
      </c>
      <c r="CO108">
        <v>-18.8824804878049</v>
      </c>
      <c r="CP108">
        <v>-2.76039303135889</v>
      </c>
      <c r="CQ108">
        <v>0.297986551685018</v>
      </c>
      <c r="CR108">
        <v>0</v>
      </c>
      <c r="CS108">
        <v>2.26504411764706</v>
      </c>
      <c r="CT108">
        <v>0.0297128834356732</v>
      </c>
      <c r="CU108">
        <v>0.185064853801192</v>
      </c>
      <c r="CV108">
        <v>1</v>
      </c>
      <c r="CW108">
        <v>0.908264829268293</v>
      </c>
      <c r="CX108">
        <v>0.0212002996515689</v>
      </c>
      <c r="CY108">
        <v>0.0021813668673277</v>
      </c>
      <c r="CZ108">
        <v>1</v>
      </c>
      <c r="DA108">
        <v>2</v>
      </c>
      <c r="DB108">
        <v>3</v>
      </c>
      <c r="DC108" t="s">
        <v>252</v>
      </c>
      <c r="DD108">
        <v>1.85562</v>
      </c>
      <c r="DE108">
        <v>1.85364</v>
      </c>
      <c r="DF108">
        <v>1.85471</v>
      </c>
      <c r="DG108">
        <v>1.85913</v>
      </c>
      <c r="DH108">
        <v>1.85349</v>
      </c>
      <c r="DI108">
        <v>1.85788</v>
      </c>
      <c r="DJ108">
        <v>1.85501</v>
      </c>
      <c r="DK108">
        <v>1.85367</v>
      </c>
      <c r="DL108" t="s">
        <v>253</v>
      </c>
      <c r="DM108" t="s">
        <v>19</v>
      </c>
      <c r="DN108" t="s">
        <v>19</v>
      </c>
      <c r="DO108" t="s">
        <v>19</v>
      </c>
      <c r="DP108" t="s">
        <v>254</v>
      </c>
      <c r="DQ108" t="s">
        <v>255</v>
      </c>
      <c r="DR108" t="s">
        <v>256</v>
      </c>
      <c r="DS108" t="s">
        <v>256</v>
      </c>
      <c r="DT108" t="s">
        <v>256</v>
      </c>
      <c r="DU108" t="s">
        <v>256</v>
      </c>
      <c r="DV108">
        <v>0</v>
      </c>
      <c r="DW108">
        <v>100</v>
      </c>
      <c r="DX108">
        <v>100</v>
      </c>
      <c r="DY108">
        <v>2.609</v>
      </c>
      <c r="DZ108">
        <v>0.036</v>
      </c>
      <c r="EA108">
        <v>2</v>
      </c>
      <c r="EB108">
        <v>504.021</v>
      </c>
      <c r="EC108">
        <v>546.405</v>
      </c>
      <c r="ED108">
        <v>17.383</v>
      </c>
      <c r="EE108">
        <v>19.045</v>
      </c>
      <c r="EF108">
        <v>30</v>
      </c>
      <c r="EG108">
        <v>18.9086</v>
      </c>
      <c r="EH108">
        <v>18.8795</v>
      </c>
      <c r="EI108">
        <v>15.6477</v>
      </c>
      <c r="EJ108">
        <v>30.3209</v>
      </c>
      <c r="EK108">
        <v>61.0748</v>
      </c>
      <c r="EL108">
        <v>17.4243</v>
      </c>
      <c r="EM108">
        <v>304.17</v>
      </c>
      <c r="EN108">
        <v>12.9574</v>
      </c>
      <c r="EO108">
        <v>102.305</v>
      </c>
      <c r="EP108">
        <v>102.73</v>
      </c>
    </row>
    <row r="109" spans="1:146">
      <c r="A109">
        <v>93</v>
      </c>
      <c r="B109">
        <v>1559929792</v>
      </c>
      <c r="C109">
        <v>184</v>
      </c>
      <c r="D109" t="s">
        <v>441</v>
      </c>
      <c r="E109" t="s">
        <v>442</v>
      </c>
      <c r="H109">
        <v>1559929781.66129</v>
      </c>
      <c r="I109">
        <f>AY109*AJ109*(AW109-AX109)/(100*AQ109*(1000-AJ109*AW109))</f>
        <v>0</v>
      </c>
      <c r="J109">
        <f>AY109*AJ109*(AV109-AU109*(1000-AJ109*AX109)/(1000-AJ109*AW109))/(100*AQ109)</f>
        <v>0</v>
      </c>
      <c r="K109">
        <f>AU109 - IF(AJ109&gt;1, J109*AQ109*100.0/(AL109*BG109), 0)</f>
        <v>0</v>
      </c>
      <c r="L109">
        <f>((R109-I109/2)*K109-J109)/(R109+I109/2)</f>
        <v>0</v>
      </c>
      <c r="M109">
        <f>L109*(AZ109+BA109)/1000.0</f>
        <v>0</v>
      </c>
      <c r="N109">
        <f>(AU109 - IF(AJ109&gt;1, J109*AQ109*100.0/(AL109*BG109), 0))*(AZ109+BA109)/1000.0</f>
        <v>0</v>
      </c>
      <c r="O109">
        <f>2.0/((1/Q109-1/P109)+SIGN(Q109)*SQRT((1/Q109-1/P109)*(1/Q109-1/P109) + 4*AR109/((AR109+1)*(AR109+1))*(2*1/Q109*1/P109-1/P109*1/P109)))</f>
        <v>0</v>
      </c>
      <c r="P109">
        <f>AG109+AF109*AQ109+AE109*AQ109*AQ109</f>
        <v>0</v>
      </c>
      <c r="Q109">
        <f>I109*(1000-(1000*0.61365*exp(17.502*U109/(240.97+U109))/(AZ109+BA109)+AW109)/2)/(1000*0.61365*exp(17.502*U109/(240.97+U109))/(AZ109+BA109)-AW109)</f>
        <v>0</v>
      </c>
      <c r="R109">
        <f>1/((AR109+1)/(O109/1.6)+1/(P109/1.37)) + AR109/((AR109+1)/(O109/1.6) + AR109/(P109/1.37))</f>
        <v>0</v>
      </c>
      <c r="S109">
        <f>(AN109*AP109)</f>
        <v>0</v>
      </c>
      <c r="T109">
        <f>(BB109+(S109+2*0.95*5.67E-8*(((BB109+$B$7)+273)^4-(BB109+273)^4)-44100*I109)/(1.84*29.3*P109+8*0.95*5.67E-8*(BB109+273)^3))</f>
        <v>0</v>
      </c>
      <c r="U109">
        <f>($C$7*BC109+$D$7*BD109+$E$7*T109)</f>
        <v>0</v>
      </c>
      <c r="V109">
        <f>0.61365*exp(17.502*U109/(240.97+U109))</f>
        <v>0</v>
      </c>
      <c r="W109">
        <f>(X109/Y109*100)</f>
        <v>0</v>
      </c>
      <c r="X109">
        <f>AW109*(AZ109+BA109)/1000</f>
        <v>0</v>
      </c>
      <c r="Y109">
        <f>0.61365*exp(17.502*BB109/(240.97+BB109))</f>
        <v>0</v>
      </c>
      <c r="Z109">
        <f>(V109-AW109*(AZ109+BA109)/1000)</f>
        <v>0</v>
      </c>
      <c r="AA109">
        <f>(-I109*44100)</f>
        <v>0</v>
      </c>
      <c r="AB109">
        <f>2*29.3*P109*0.92*(BB109-U109)</f>
        <v>0</v>
      </c>
      <c r="AC109">
        <f>2*0.95*5.67E-8*(((BB109+$B$7)+273)^4-(U109+273)^4)</f>
        <v>0</v>
      </c>
      <c r="AD109">
        <f>S109+AC109+AA109+AB109</f>
        <v>0</v>
      </c>
      <c r="AE109">
        <v>-0.0417413559027281</v>
      </c>
      <c r="AF109">
        <v>0.0468583287444278</v>
      </c>
      <c r="AG109">
        <v>3.49216507259456</v>
      </c>
      <c r="AH109">
        <v>0</v>
      </c>
      <c r="AI109">
        <v>0</v>
      </c>
      <c r="AJ109">
        <f>IF(AH109*$H$13&gt;=AL109,1.0,(AL109/(AL109-AH109*$H$13)))</f>
        <v>0</v>
      </c>
      <c r="AK109">
        <f>(AJ109-1)*100</f>
        <v>0</v>
      </c>
      <c r="AL109">
        <f>MAX(0,($B$13+$C$13*BG109)/(1+$D$13*BG109)*AZ109/(BB109+273)*$E$13)</f>
        <v>0</v>
      </c>
      <c r="AM109">
        <f>$B$11*BH109+$C$11*BI109+$F$11*BJ109</f>
        <v>0</v>
      </c>
      <c r="AN109">
        <f>AM109*AO109</f>
        <v>0</v>
      </c>
      <c r="AO109">
        <f>($B$11*$D$9+$C$11*$D$9+$F$11*((BW109+BO109)/MAX(BW109+BO109+BX109, 0.1)*$I$9+BX109/MAX(BW109+BO109+BX109, 0.1)*$J$9))/($B$11+$C$11+$F$11)</f>
        <v>0</v>
      </c>
      <c r="AP109">
        <f>($B$11*$K$9+$C$11*$K$9+$F$11*((BW109+BO109)/MAX(BW109+BO109+BX109, 0.1)*$P$9+BX109/MAX(BW109+BO109+BX109, 0.1)*$Q$9))/($B$11+$C$11+$F$11)</f>
        <v>0</v>
      </c>
      <c r="AQ109">
        <v>6</v>
      </c>
      <c r="AR109">
        <v>0.5</v>
      </c>
      <c r="AS109" t="s">
        <v>250</v>
      </c>
      <c r="AT109">
        <v>1559929781.66129</v>
      </c>
      <c r="AU109">
        <v>257.519516129032</v>
      </c>
      <c r="AV109">
        <v>276.499</v>
      </c>
      <c r="AW109">
        <v>13.873135483871</v>
      </c>
      <c r="AX109">
        <v>12.9635709677419</v>
      </c>
      <c r="AY109">
        <v>500.016612903226</v>
      </c>
      <c r="AZ109">
        <v>100.702096774194</v>
      </c>
      <c r="BA109">
        <v>0.199976870967742</v>
      </c>
      <c r="BB109">
        <v>19.9172096774194</v>
      </c>
      <c r="BC109">
        <v>20.2231903225806</v>
      </c>
      <c r="BD109">
        <v>999.9</v>
      </c>
      <c r="BE109">
        <v>0</v>
      </c>
      <c r="BF109">
        <v>0</v>
      </c>
      <c r="BG109">
        <v>9995.94967741936</v>
      </c>
      <c r="BH109">
        <v>0</v>
      </c>
      <c r="BI109">
        <v>182.293129032258</v>
      </c>
      <c r="BJ109">
        <v>1499.98677419355</v>
      </c>
      <c r="BK109">
        <v>0.973002161290323</v>
      </c>
      <c r="BL109">
        <v>0.026997964516129</v>
      </c>
      <c r="BM109">
        <v>0</v>
      </c>
      <c r="BN109">
        <v>2.2401935483871</v>
      </c>
      <c r="BO109">
        <v>0</v>
      </c>
      <c r="BP109">
        <v>15800.7451612903</v>
      </c>
      <c r="BQ109">
        <v>13121.8935483871</v>
      </c>
      <c r="BR109">
        <v>37.895</v>
      </c>
      <c r="BS109">
        <v>40.006</v>
      </c>
      <c r="BT109">
        <v>39.312</v>
      </c>
      <c r="BU109">
        <v>38.125</v>
      </c>
      <c r="BV109">
        <v>37.558</v>
      </c>
      <c r="BW109">
        <v>1459.48677419355</v>
      </c>
      <c r="BX109">
        <v>40.5</v>
      </c>
      <c r="BY109">
        <v>0</v>
      </c>
      <c r="BZ109">
        <v>1559929816.7</v>
      </c>
      <c r="CA109">
        <v>2.25787692307692</v>
      </c>
      <c r="CB109">
        <v>0.315145306256891</v>
      </c>
      <c r="CC109">
        <v>213.066666806026</v>
      </c>
      <c r="CD109">
        <v>15814.5230769231</v>
      </c>
      <c r="CE109">
        <v>15</v>
      </c>
      <c r="CF109">
        <v>1559929575.5</v>
      </c>
      <c r="CG109" t="s">
        <v>251</v>
      </c>
      <c r="CH109">
        <v>12</v>
      </c>
      <c r="CI109">
        <v>2.609</v>
      </c>
      <c r="CJ109">
        <v>0.036</v>
      </c>
      <c r="CK109">
        <v>400</v>
      </c>
      <c r="CL109">
        <v>13</v>
      </c>
      <c r="CM109">
        <v>0.15</v>
      </c>
      <c r="CN109">
        <v>0.08</v>
      </c>
      <c r="CO109">
        <v>-18.9546829268293</v>
      </c>
      <c r="CP109">
        <v>-3.17444947735182</v>
      </c>
      <c r="CQ109">
        <v>0.326000090455202</v>
      </c>
      <c r="CR109">
        <v>0</v>
      </c>
      <c r="CS109">
        <v>2.27757941176471</v>
      </c>
      <c r="CT109">
        <v>0.300661714435092</v>
      </c>
      <c r="CU109">
        <v>0.168431607309408</v>
      </c>
      <c r="CV109">
        <v>1</v>
      </c>
      <c r="CW109">
        <v>0.909122853658537</v>
      </c>
      <c r="CX109">
        <v>0.0258759721254359</v>
      </c>
      <c r="CY109">
        <v>0.00269252844776036</v>
      </c>
      <c r="CZ109">
        <v>1</v>
      </c>
      <c r="DA109">
        <v>2</v>
      </c>
      <c r="DB109">
        <v>3</v>
      </c>
      <c r="DC109" t="s">
        <v>252</v>
      </c>
      <c r="DD109">
        <v>1.85562</v>
      </c>
      <c r="DE109">
        <v>1.85364</v>
      </c>
      <c r="DF109">
        <v>1.85471</v>
      </c>
      <c r="DG109">
        <v>1.85913</v>
      </c>
      <c r="DH109">
        <v>1.85349</v>
      </c>
      <c r="DI109">
        <v>1.85786</v>
      </c>
      <c r="DJ109">
        <v>1.85501</v>
      </c>
      <c r="DK109">
        <v>1.85366</v>
      </c>
      <c r="DL109" t="s">
        <v>253</v>
      </c>
      <c r="DM109" t="s">
        <v>19</v>
      </c>
      <c r="DN109" t="s">
        <v>19</v>
      </c>
      <c r="DO109" t="s">
        <v>19</v>
      </c>
      <c r="DP109" t="s">
        <v>254</v>
      </c>
      <c r="DQ109" t="s">
        <v>255</v>
      </c>
      <c r="DR109" t="s">
        <v>256</v>
      </c>
      <c r="DS109" t="s">
        <v>256</v>
      </c>
      <c r="DT109" t="s">
        <v>256</v>
      </c>
      <c r="DU109" t="s">
        <v>256</v>
      </c>
      <c r="DV109">
        <v>0</v>
      </c>
      <c r="DW109">
        <v>100</v>
      </c>
      <c r="DX109">
        <v>100</v>
      </c>
      <c r="DY109">
        <v>2.609</v>
      </c>
      <c r="DZ109">
        <v>0.036</v>
      </c>
      <c r="EA109">
        <v>2</v>
      </c>
      <c r="EB109">
        <v>504.135</v>
      </c>
      <c r="EC109">
        <v>546.287</v>
      </c>
      <c r="ED109">
        <v>17.4031</v>
      </c>
      <c r="EE109">
        <v>19.045</v>
      </c>
      <c r="EF109">
        <v>30</v>
      </c>
      <c r="EG109">
        <v>18.9095</v>
      </c>
      <c r="EH109">
        <v>18.8797</v>
      </c>
      <c r="EI109">
        <v>15.7668</v>
      </c>
      <c r="EJ109">
        <v>30.3209</v>
      </c>
      <c r="EK109">
        <v>61.0748</v>
      </c>
      <c r="EL109">
        <v>17.4243</v>
      </c>
      <c r="EM109">
        <v>304.17</v>
      </c>
      <c r="EN109">
        <v>12.9561</v>
      </c>
      <c r="EO109">
        <v>102.305</v>
      </c>
      <c r="EP109">
        <v>102.73</v>
      </c>
    </row>
    <row r="110" spans="1:146">
      <c r="A110">
        <v>94</v>
      </c>
      <c r="B110">
        <v>1559929794</v>
      </c>
      <c r="C110">
        <v>186</v>
      </c>
      <c r="D110" t="s">
        <v>443</v>
      </c>
      <c r="E110" t="s">
        <v>444</v>
      </c>
      <c r="H110">
        <v>1559929783.66129</v>
      </c>
      <c r="I110">
        <f>AY110*AJ110*(AW110-AX110)/(100*AQ110*(1000-AJ110*AW110))</f>
        <v>0</v>
      </c>
      <c r="J110">
        <f>AY110*AJ110*(AV110-AU110*(1000-AJ110*AX110)/(1000-AJ110*AW110))/(100*AQ110)</f>
        <v>0</v>
      </c>
      <c r="K110">
        <f>AU110 - IF(AJ110&gt;1, J110*AQ110*100.0/(AL110*BG110), 0)</f>
        <v>0</v>
      </c>
      <c r="L110">
        <f>((R110-I110/2)*K110-J110)/(R110+I110/2)</f>
        <v>0</v>
      </c>
      <c r="M110">
        <f>L110*(AZ110+BA110)/1000.0</f>
        <v>0</v>
      </c>
      <c r="N110">
        <f>(AU110 - IF(AJ110&gt;1, J110*AQ110*100.0/(AL110*BG110), 0))*(AZ110+BA110)/1000.0</f>
        <v>0</v>
      </c>
      <c r="O110">
        <f>2.0/((1/Q110-1/P110)+SIGN(Q110)*SQRT((1/Q110-1/P110)*(1/Q110-1/P110) + 4*AR110/((AR110+1)*(AR110+1))*(2*1/Q110*1/P110-1/P110*1/P110)))</f>
        <v>0</v>
      </c>
      <c r="P110">
        <f>AG110+AF110*AQ110+AE110*AQ110*AQ110</f>
        <v>0</v>
      </c>
      <c r="Q110">
        <f>I110*(1000-(1000*0.61365*exp(17.502*U110/(240.97+U110))/(AZ110+BA110)+AW110)/2)/(1000*0.61365*exp(17.502*U110/(240.97+U110))/(AZ110+BA110)-AW110)</f>
        <v>0</v>
      </c>
      <c r="R110">
        <f>1/((AR110+1)/(O110/1.6)+1/(P110/1.37)) + AR110/((AR110+1)/(O110/1.6) + AR110/(P110/1.37))</f>
        <v>0</v>
      </c>
      <c r="S110">
        <f>(AN110*AP110)</f>
        <v>0</v>
      </c>
      <c r="T110">
        <f>(BB110+(S110+2*0.95*5.67E-8*(((BB110+$B$7)+273)^4-(BB110+273)^4)-44100*I110)/(1.84*29.3*P110+8*0.95*5.67E-8*(BB110+273)^3))</f>
        <v>0</v>
      </c>
      <c r="U110">
        <f>($C$7*BC110+$D$7*BD110+$E$7*T110)</f>
        <v>0</v>
      </c>
      <c r="V110">
        <f>0.61365*exp(17.502*U110/(240.97+U110))</f>
        <v>0</v>
      </c>
      <c r="W110">
        <f>(X110/Y110*100)</f>
        <v>0</v>
      </c>
      <c r="X110">
        <f>AW110*(AZ110+BA110)/1000</f>
        <v>0</v>
      </c>
      <c r="Y110">
        <f>0.61365*exp(17.502*BB110/(240.97+BB110))</f>
        <v>0</v>
      </c>
      <c r="Z110">
        <f>(V110-AW110*(AZ110+BA110)/1000)</f>
        <v>0</v>
      </c>
      <c r="AA110">
        <f>(-I110*44100)</f>
        <v>0</v>
      </c>
      <c r="AB110">
        <f>2*29.3*P110*0.92*(BB110-U110)</f>
        <v>0</v>
      </c>
      <c r="AC110">
        <f>2*0.95*5.67E-8*(((BB110+$B$7)+273)^4-(U110+273)^4)</f>
        <v>0</v>
      </c>
      <c r="AD110">
        <f>S110+AC110+AA110+AB110</f>
        <v>0</v>
      </c>
      <c r="AE110">
        <v>-0.0417381479535132</v>
      </c>
      <c r="AF110">
        <v>0.0468547275404024</v>
      </c>
      <c r="AG110">
        <v>3.49195302299642</v>
      </c>
      <c r="AH110">
        <v>0</v>
      </c>
      <c r="AI110">
        <v>0</v>
      </c>
      <c r="AJ110">
        <f>IF(AH110*$H$13&gt;=AL110,1.0,(AL110/(AL110-AH110*$H$13)))</f>
        <v>0</v>
      </c>
      <c r="AK110">
        <f>(AJ110-1)*100</f>
        <v>0</v>
      </c>
      <c r="AL110">
        <f>MAX(0,($B$13+$C$13*BG110)/(1+$D$13*BG110)*AZ110/(BB110+273)*$E$13)</f>
        <v>0</v>
      </c>
      <c r="AM110">
        <f>$B$11*BH110+$C$11*BI110+$F$11*BJ110</f>
        <v>0</v>
      </c>
      <c r="AN110">
        <f>AM110*AO110</f>
        <v>0</v>
      </c>
      <c r="AO110">
        <f>($B$11*$D$9+$C$11*$D$9+$F$11*((BW110+BO110)/MAX(BW110+BO110+BX110, 0.1)*$I$9+BX110/MAX(BW110+BO110+BX110, 0.1)*$J$9))/($B$11+$C$11+$F$11)</f>
        <v>0</v>
      </c>
      <c r="AP110">
        <f>($B$11*$K$9+$C$11*$K$9+$F$11*((BW110+BO110)/MAX(BW110+BO110+BX110, 0.1)*$P$9+BX110/MAX(BW110+BO110+BX110, 0.1)*$Q$9))/($B$11+$C$11+$F$11)</f>
        <v>0</v>
      </c>
      <c r="AQ110">
        <v>6</v>
      </c>
      <c r="AR110">
        <v>0.5</v>
      </c>
      <c r="AS110" t="s">
        <v>250</v>
      </c>
      <c r="AT110">
        <v>1559929783.66129</v>
      </c>
      <c r="AU110">
        <v>260.738419354839</v>
      </c>
      <c r="AV110">
        <v>279.813838709677</v>
      </c>
      <c r="AW110">
        <v>13.8739580645161</v>
      </c>
      <c r="AX110">
        <v>12.9625741935484</v>
      </c>
      <c r="AY110">
        <v>500.023612903226</v>
      </c>
      <c r="AZ110">
        <v>100.701870967742</v>
      </c>
      <c r="BA110">
        <v>0.199993096774194</v>
      </c>
      <c r="BB110">
        <v>19.9212096774194</v>
      </c>
      <c r="BC110">
        <v>20.2259322580645</v>
      </c>
      <c r="BD110">
        <v>999.9</v>
      </c>
      <c r="BE110">
        <v>0</v>
      </c>
      <c r="BF110">
        <v>0</v>
      </c>
      <c r="BG110">
        <v>9995.20387096774</v>
      </c>
      <c r="BH110">
        <v>0</v>
      </c>
      <c r="BI110">
        <v>192.620741935484</v>
      </c>
      <c r="BJ110">
        <v>1499.9735483871</v>
      </c>
      <c r="BK110">
        <v>0.973002032258065</v>
      </c>
      <c r="BL110">
        <v>0.0269981129032258</v>
      </c>
      <c r="BM110">
        <v>0</v>
      </c>
      <c r="BN110">
        <v>2.233</v>
      </c>
      <c r="BO110">
        <v>0</v>
      </c>
      <c r="BP110">
        <v>15809.4387096774</v>
      </c>
      <c r="BQ110">
        <v>13121.7741935484</v>
      </c>
      <c r="BR110">
        <v>37.891</v>
      </c>
      <c r="BS110">
        <v>40.004</v>
      </c>
      <c r="BT110">
        <v>39.312</v>
      </c>
      <c r="BU110">
        <v>38.1229677419355</v>
      </c>
      <c r="BV110">
        <v>37.556</v>
      </c>
      <c r="BW110">
        <v>1459.4735483871</v>
      </c>
      <c r="BX110">
        <v>40.5</v>
      </c>
      <c r="BY110">
        <v>0</v>
      </c>
      <c r="BZ110">
        <v>1559929818.5</v>
      </c>
      <c r="CA110">
        <v>2.27031923076923</v>
      </c>
      <c r="CB110">
        <v>0.643805132523708</v>
      </c>
      <c r="CC110">
        <v>228.519657709593</v>
      </c>
      <c r="CD110">
        <v>15820.8692307692</v>
      </c>
      <c r="CE110">
        <v>15</v>
      </c>
      <c r="CF110">
        <v>1559929575.5</v>
      </c>
      <c r="CG110" t="s">
        <v>251</v>
      </c>
      <c r="CH110">
        <v>12</v>
      </c>
      <c r="CI110">
        <v>2.609</v>
      </c>
      <c r="CJ110">
        <v>0.036</v>
      </c>
      <c r="CK110">
        <v>400</v>
      </c>
      <c r="CL110">
        <v>13</v>
      </c>
      <c r="CM110">
        <v>0.15</v>
      </c>
      <c r="CN110">
        <v>0.08</v>
      </c>
      <c r="CO110">
        <v>-19.0368365853659</v>
      </c>
      <c r="CP110">
        <v>-3.16317073170797</v>
      </c>
      <c r="CQ110">
        <v>0.325195922750741</v>
      </c>
      <c r="CR110">
        <v>0</v>
      </c>
      <c r="CS110">
        <v>2.26793235294118</v>
      </c>
      <c r="CT110">
        <v>0.389114912110981</v>
      </c>
      <c r="CU110">
        <v>0.181707435699757</v>
      </c>
      <c r="CV110">
        <v>1</v>
      </c>
      <c r="CW110">
        <v>0.910655829268293</v>
      </c>
      <c r="CX110">
        <v>0.0384846271777027</v>
      </c>
      <c r="CY110">
        <v>0.00435408761074811</v>
      </c>
      <c r="CZ110">
        <v>1</v>
      </c>
      <c r="DA110">
        <v>2</v>
      </c>
      <c r="DB110">
        <v>3</v>
      </c>
      <c r="DC110" t="s">
        <v>252</v>
      </c>
      <c r="DD110">
        <v>1.85562</v>
      </c>
      <c r="DE110">
        <v>1.85364</v>
      </c>
      <c r="DF110">
        <v>1.8547</v>
      </c>
      <c r="DG110">
        <v>1.85913</v>
      </c>
      <c r="DH110">
        <v>1.85349</v>
      </c>
      <c r="DI110">
        <v>1.8579</v>
      </c>
      <c r="DJ110">
        <v>1.85501</v>
      </c>
      <c r="DK110">
        <v>1.85369</v>
      </c>
      <c r="DL110" t="s">
        <v>253</v>
      </c>
      <c r="DM110" t="s">
        <v>19</v>
      </c>
      <c r="DN110" t="s">
        <v>19</v>
      </c>
      <c r="DO110" t="s">
        <v>19</v>
      </c>
      <c r="DP110" t="s">
        <v>254</v>
      </c>
      <c r="DQ110" t="s">
        <v>255</v>
      </c>
      <c r="DR110" t="s">
        <v>256</v>
      </c>
      <c r="DS110" t="s">
        <v>256</v>
      </c>
      <c r="DT110" t="s">
        <v>256</v>
      </c>
      <c r="DU110" t="s">
        <v>256</v>
      </c>
      <c r="DV110">
        <v>0</v>
      </c>
      <c r="DW110">
        <v>100</v>
      </c>
      <c r="DX110">
        <v>100</v>
      </c>
      <c r="DY110">
        <v>2.609</v>
      </c>
      <c r="DZ110">
        <v>0.036</v>
      </c>
      <c r="EA110">
        <v>2</v>
      </c>
      <c r="EB110">
        <v>503.975</v>
      </c>
      <c r="EC110">
        <v>546.328</v>
      </c>
      <c r="ED110">
        <v>17.4279</v>
      </c>
      <c r="EE110">
        <v>19.045</v>
      </c>
      <c r="EF110">
        <v>30.0002</v>
      </c>
      <c r="EG110">
        <v>18.91</v>
      </c>
      <c r="EH110">
        <v>18.8803</v>
      </c>
      <c r="EI110">
        <v>15.9002</v>
      </c>
      <c r="EJ110">
        <v>30.3209</v>
      </c>
      <c r="EK110">
        <v>61.0748</v>
      </c>
      <c r="EL110">
        <v>17.4633</v>
      </c>
      <c r="EM110">
        <v>309.17</v>
      </c>
      <c r="EN110">
        <v>12.9566</v>
      </c>
      <c r="EO110">
        <v>102.304</v>
      </c>
      <c r="EP110">
        <v>102.731</v>
      </c>
    </row>
    <row r="111" spans="1:146">
      <c r="A111">
        <v>95</v>
      </c>
      <c r="B111">
        <v>1559929796</v>
      </c>
      <c r="C111">
        <v>188</v>
      </c>
      <c r="D111" t="s">
        <v>445</v>
      </c>
      <c r="E111" t="s">
        <v>446</v>
      </c>
      <c r="H111">
        <v>1559929785.66129</v>
      </c>
      <c r="I111">
        <f>AY111*AJ111*(AW111-AX111)/(100*AQ111*(1000-AJ111*AW111))</f>
        <v>0</v>
      </c>
      <c r="J111">
        <f>AY111*AJ111*(AV111-AU111*(1000-AJ111*AX111)/(1000-AJ111*AW111))/(100*AQ111)</f>
        <v>0</v>
      </c>
      <c r="K111">
        <f>AU111 - IF(AJ111&gt;1, J111*AQ111*100.0/(AL111*BG111), 0)</f>
        <v>0</v>
      </c>
      <c r="L111">
        <f>((R111-I111/2)*K111-J111)/(R111+I111/2)</f>
        <v>0</v>
      </c>
      <c r="M111">
        <f>L111*(AZ111+BA111)/1000.0</f>
        <v>0</v>
      </c>
      <c r="N111">
        <f>(AU111 - IF(AJ111&gt;1, J111*AQ111*100.0/(AL111*BG111), 0))*(AZ111+BA111)/1000.0</f>
        <v>0</v>
      </c>
      <c r="O111">
        <f>2.0/((1/Q111-1/P111)+SIGN(Q111)*SQRT((1/Q111-1/P111)*(1/Q111-1/P111) + 4*AR111/((AR111+1)*(AR111+1))*(2*1/Q111*1/P111-1/P111*1/P111)))</f>
        <v>0</v>
      </c>
      <c r="P111">
        <f>AG111+AF111*AQ111+AE111*AQ111*AQ111</f>
        <v>0</v>
      </c>
      <c r="Q111">
        <f>I111*(1000-(1000*0.61365*exp(17.502*U111/(240.97+U111))/(AZ111+BA111)+AW111)/2)/(1000*0.61365*exp(17.502*U111/(240.97+U111))/(AZ111+BA111)-AW111)</f>
        <v>0</v>
      </c>
      <c r="R111">
        <f>1/((AR111+1)/(O111/1.6)+1/(P111/1.37)) + AR111/((AR111+1)/(O111/1.6) + AR111/(P111/1.37))</f>
        <v>0</v>
      </c>
      <c r="S111">
        <f>(AN111*AP111)</f>
        <v>0</v>
      </c>
      <c r="T111">
        <f>(BB111+(S111+2*0.95*5.67E-8*(((BB111+$B$7)+273)^4-(BB111+273)^4)-44100*I111)/(1.84*29.3*P111+8*0.95*5.67E-8*(BB111+273)^3))</f>
        <v>0</v>
      </c>
      <c r="U111">
        <f>($C$7*BC111+$D$7*BD111+$E$7*T111)</f>
        <v>0</v>
      </c>
      <c r="V111">
        <f>0.61365*exp(17.502*U111/(240.97+U111))</f>
        <v>0</v>
      </c>
      <c r="W111">
        <f>(X111/Y111*100)</f>
        <v>0</v>
      </c>
      <c r="X111">
        <f>AW111*(AZ111+BA111)/1000</f>
        <v>0</v>
      </c>
      <c r="Y111">
        <f>0.61365*exp(17.502*BB111/(240.97+BB111))</f>
        <v>0</v>
      </c>
      <c r="Z111">
        <f>(V111-AW111*(AZ111+BA111)/1000)</f>
        <v>0</v>
      </c>
      <c r="AA111">
        <f>(-I111*44100)</f>
        <v>0</v>
      </c>
      <c r="AB111">
        <f>2*29.3*P111*0.92*(BB111-U111)</f>
        <v>0</v>
      </c>
      <c r="AC111">
        <f>2*0.95*5.67E-8*(((BB111+$B$7)+273)^4-(U111+273)^4)</f>
        <v>0</v>
      </c>
      <c r="AD111">
        <f>S111+AC111+AA111+AB111</f>
        <v>0</v>
      </c>
      <c r="AE111">
        <v>-0.0417352653935714</v>
      </c>
      <c r="AF111">
        <v>0.0468514916143416</v>
      </c>
      <c r="AG111">
        <v>3.49176247718341</v>
      </c>
      <c r="AH111">
        <v>0</v>
      </c>
      <c r="AI111">
        <v>0</v>
      </c>
      <c r="AJ111">
        <f>IF(AH111*$H$13&gt;=AL111,1.0,(AL111/(AL111-AH111*$H$13)))</f>
        <v>0</v>
      </c>
      <c r="AK111">
        <f>(AJ111-1)*100</f>
        <v>0</v>
      </c>
      <c r="AL111">
        <f>MAX(0,($B$13+$C$13*BG111)/(1+$D$13*BG111)*AZ111/(BB111+273)*$E$13)</f>
        <v>0</v>
      </c>
      <c r="AM111">
        <f>$B$11*BH111+$C$11*BI111+$F$11*BJ111</f>
        <v>0</v>
      </c>
      <c r="AN111">
        <f>AM111*AO111</f>
        <v>0</v>
      </c>
      <c r="AO111">
        <f>($B$11*$D$9+$C$11*$D$9+$F$11*((BW111+BO111)/MAX(BW111+BO111+BX111, 0.1)*$I$9+BX111/MAX(BW111+BO111+BX111, 0.1)*$J$9))/($B$11+$C$11+$F$11)</f>
        <v>0</v>
      </c>
      <c r="AP111">
        <f>($B$11*$K$9+$C$11*$K$9+$F$11*((BW111+BO111)/MAX(BW111+BO111+BX111, 0.1)*$P$9+BX111/MAX(BW111+BO111+BX111, 0.1)*$Q$9))/($B$11+$C$11+$F$11)</f>
        <v>0</v>
      </c>
      <c r="AQ111">
        <v>6</v>
      </c>
      <c r="AR111">
        <v>0.5</v>
      </c>
      <c r="AS111" t="s">
        <v>250</v>
      </c>
      <c r="AT111">
        <v>1559929785.66129</v>
      </c>
      <c r="AU111">
        <v>263.957322580645</v>
      </c>
      <c r="AV111">
        <v>283.165225806452</v>
      </c>
      <c r="AW111">
        <v>13.8746161290323</v>
      </c>
      <c r="AX111">
        <v>12.9610258064516</v>
      </c>
      <c r="AY111">
        <v>500.018612903226</v>
      </c>
      <c r="AZ111">
        <v>100.701838709677</v>
      </c>
      <c r="BA111">
        <v>0.199998451612903</v>
      </c>
      <c r="BB111">
        <v>19.9256580645161</v>
      </c>
      <c r="BC111">
        <v>20.2305129032258</v>
      </c>
      <c r="BD111">
        <v>999.9</v>
      </c>
      <c r="BE111">
        <v>0</v>
      </c>
      <c r="BF111">
        <v>0</v>
      </c>
      <c r="BG111">
        <v>9994.51677419355</v>
      </c>
      <c r="BH111">
        <v>0</v>
      </c>
      <c r="BI111">
        <v>198.554580645161</v>
      </c>
      <c r="BJ111">
        <v>1499.97516129032</v>
      </c>
      <c r="BK111">
        <v>0.973002032258065</v>
      </c>
      <c r="BL111">
        <v>0.0269981129032258</v>
      </c>
      <c r="BM111">
        <v>0</v>
      </c>
      <c r="BN111">
        <v>2.23328709677419</v>
      </c>
      <c r="BO111">
        <v>0</v>
      </c>
      <c r="BP111">
        <v>15818.0419354839</v>
      </c>
      <c r="BQ111">
        <v>13121.7903225806</v>
      </c>
      <c r="BR111">
        <v>37.889</v>
      </c>
      <c r="BS111">
        <v>40.002</v>
      </c>
      <c r="BT111">
        <v>39.312</v>
      </c>
      <c r="BU111">
        <v>38.1229677419355</v>
      </c>
      <c r="BV111">
        <v>37.55</v>
      </c>
      <c r="BW111">
        <v>1459.47516129032</v>
      </c>
      <c r="BX111">
        <v>40.5</v>
      </c>
      <c r="BY111">
        <v>0</v>
      </c>
      <c r="BZ111">
        <v>1559929820.3</v>
      </c>
      <c r="CA111">
        <v>2.29575</v>
      </c>
      <c r="CB111">
        <v>0.0540341910459534</v>
      </c>
      <c r="CC111">
        <v>235.760683882648</v>
      </c>
      <c r="CD111">
        <v>15827.3</v>
      </c>
      <c r="CE111">
        <v>15</v>
      </c>
      <c r="CF111">
        <v>1559929575.5</v>
      </c>
      <c r="CG111" t="s">
        <v>251</v>
      </c>
      <c r="CH111">
        <v>12</v>
      </c>
      <c r="CI111">
        <v>2.609</v>
      </c>
      <c r="CJ111">
        <v>0.036</v>
      </c>
      <c r="CK111">
        <v>400</v>
      </c>
      <c r="CL111">
        <v>13</v>
      </c>
      <c r="CM111">
        <v>0.15</v>
      </c>
      <c r="CN111">
        <v>0.08</v>
      </c>
      <c r="CO111">
        <v>-19.1650243902439</v>
      </c>
      <c r="CP111">
        <v>-3.19855609756169</v>
      </c>
      <c r="CQ111">
        <v>0.328953707752535</v>
      </c>
      <c r="CR111">
        <v>0</v>
      </c>
      <c r="CS111">
        <v>2.27104411764706</v>
      </c>
      <c r="CT111">
        <v>0.32563675973427</v>
      </c>
      <c r="CU111">
        <v>0.181579556686799</v>
      </c>
      <c r="CV111">
        <v>1</v>
      </c>
      <c r="CW111">
        <v>0.912775780487805</v>
      </c>
      <c r="CX111">
        <v>0.0575880209059281</v>
      </c>
      <c r="CY111">
        <v>0.00652663797032721</v>
      </c>
      <c r="CZ111">
        <v>1</v>
      </c>
      <c r="DA111">
        <v>2</v>
      </c>
      <c r="DB111">
        <v>3</v>
      </c>
      <c r="DC111" t="s">
        <v>252</v>
      </c>
      <c r="DD111">
        <v>1.85562</v>
      </c>
      <c r="DE111">
        <v>1.85364</v>
      </c>
      <c r="DF111">
        <v>1.8547</v>
      </c>
      <c r="DG111">
        <v>1.85913</v>
      </c>
      <c r="DH111">
        <v>1.85349</v>
      </c>
      <c r="DI111">
        <v>1.85789</v>
      </c>
      <c r="DJ111">
        <v>1.85501</v>
      </c>
      <c r="DK111">
        <v>1.85369</v>
      </c>
      <c r="DL111" t="s">
        <v>253</v>
      </c>
      <c r="DM111" t="s">
        <v>19</v>
      </c>
      <c r="DN111" t="s">
        <v>19</v>
      </c>
      <c r="DO111" t="s">
        <v>19</v>
      </c>
      <c r="DP111" t="s">
        <v>254</v>
      </c>
      <c r="DQ111" t="s">
        <v>255</v>
      </c>
      <c r="DR111" t="s">
        <v>256</v>
      </c>
      <c r="DS111" t="s">
        <v>256</v>
      </c>
      <c r="DT111" t="s">
        <v>256</v>
      </c>
      <c r="DU111" t="s">
        <v>256</v>
      </c>
      <c r="DV111">
        <v>0</v>
      </c>
      <c r="DW111">
        <v>100</v>
      </c>
      <c r="DX111">
        <v>100</v>
      </c>
      <c r="DY111">
        <v>2.609</v>
      </c>
      <c r="DZ111">
        <v>0.036</v>
      </c>
      <c r="EA111">
        <v>2</v>
      </c>
      <c r="EB111">
        <v>503.991</v>
      </c>
      <c r="EC111">
        <v>546.25</v>
      </c>
      <c r="ED111">
        <v>17.4458</v>
      </c>
      <c r="EE111">
        <v>19.045</v>
      </c>
      <c r="EF111">
        <v>30.0002</v>
      </c>
      <c r="EG111">
        <v>18.91</v>
      </c>
      <c r="EH111">
        <v>18.8811</v>
      </c>
      <c r="EI111">
        <v>16.0522</v>
      </c>
      <c r="EJ111">
        <v>30.3209</v>
      </c>
      <c r="EK111">
        <v>61.0748</v>
      </c>
      <c r="EL111">
        <v>17.4633</v>
      </c>
      <c r="EM111">
        <v>314.17</v>
      </c>
      <c r="EN111">
        <v>12.9564</v>
      </c>
      <c r="EO111">
        <v>102.303</v>
      </c>
      <c r="EP111">
        <v>102.731</v>
      </c>
    </row>
    <row r="112" spans="1:146">
      <c r="A112">
        <v>96</v>
      </c>
      <c r="B112">
        <v>1559929798</v>
      </c>
      <c r="C112">
        <v>190</v>
      </c>
      <c r="D112" t="s">
        <v>447</v>
      </c>
      <c r="E112" t="s">
        <v>448</v>
      </c>
      <c r="H112">
        <v>1559929787.66129</v>
      </c>
      <c r="I112">
        <f>AY112*AJ112*(AW112-AX112)/(100*AQ112*(1000-AJ112*AW112))</f>
        <v>0</v>
      </c>
      <c r="J112">
        <f>AY112*AJ112*(AV112-AU112*(1000-AJ112*AX112)/(1000-AJ112*AW112))/(100*AQ112)</f>
        <v>0</v>
      </c>
      <c r="K112">
        <f>AU112 - IF(AJ112&gt;1, J112*AQ112*100.0/(AL112*BG112), 0)</f>
        <v>0</v>
      </c>
      <c r="L112">
        <f>((R112-I112/2)*K112-J112)/(R112+I112/2)</f>
        <v>0</v>
      </c>
      <c r="M112">
        <f>L112*(AZ112+BA112)/1000.0</f>
        <v>0</v>
      </c>
      <c r="N112">
        <f>(AU112 - IF(AJ112&gt;1, J112*AQ112*100.0/(AL112*BG112), 0))*(AZ112+BA112)/1000.0</f>
        <v>0</v>
      </c>
      <c r="O112">
        <f>2.0/((1/Q112-1/P112)+SIGN(Q112)*SQRT((1/Q112-1/P112)*(1/Q112-1/P112) + 4*AR112/((AR112+1)*(AR112+1))*(2*1/Q112*1/P112-1/P112*1/P112)))</f>
        <v>0</v>
      </c>
      <c r="P112">
        <f>AG112+AF112*AQ112+AE112*AQ112*AQ112</f>
        <v>0</v>
      </c>
      <c r="Q112">
        <f>I112*(1000-(1000*0.61365*exp(17.502*U112/(240.97+U112))/(AZ112+BA112)+AW112)/2)/(1000*0.61365*exp(17.502*U112/(240.97+U112))/(AZ112+BA112)-AW112)</f>
        <v>0</v>
      </c>
      <c r="R112">
        <f>1/((AR112+1)/(O112/1.6)+1/(P112/1.37)) + AR112/((AR112+1)/(O112/1.6) + AR112/(P112/1.37))</f>
        <v>0</v>
      </c>
      <c r="S112">
        <f>(AN112*AP112)</f>
        <v>0</v>
      </c>
      <c r="T112">
        <f>(BB112+(S112+2*0.95*5.67E-8*(((BB112+$B$7)+273)^4-(BB112+273)^4)-44100*I112)/(1.84*29.3*P112+8*0.95*5.67E-8*(BB112+273)^3))</f>
        <v>0</v>
      </c>
      <c r="U112">
        <f>($C$7*BC112+$D$7*BD112+$E$7*T112)</f>
        <v>0</v>
      </c>
      <c r="V112">
        <f>0.61365*exp(17.502*U112/(240.97+U112))</f>
        <v>0</v>
      </c>
      <c r="W112">
        <f>(X112/Y112*100)</f>
        <v>0</v>
      </c>
      <c r="X112">
        <f>AW112*(AZ112+BA112)/1000</f>
        <v>0</v>
      </c>
      <c r="Y112">
        <f>0.61365*exp(17.502*BB112/(240.97+BB112))</f>
        <v>0</v>
      </c>
      <c r="Z112">
        <f>(V112-AW112*(AZ112+BA112)/1000)</f>
        <v>0</v>
      </c>
      <c r="AA112">
        <f>(-I112*44100)</f>
        <v>0</v>
      </c>
      <c r="AB112">
        <f>2*29.3*P112*0.92*(BB112-U112)</f>
        <v>0</v>
      </c>
      <c r="AC112">
        <f>2*0.95*5.67E-8*(((BB112+$B$7)+273)^4-(U112+273)^4)</f>
        <v>0</v>
      </c>
      <c r="AD112">
        <f>S112+AC112+AA112+AB112</f>
        <v>0</v>
      </c>
      <c r="AE112">
        <v>-0.0417516222779001</v>
      </c>
      <c r="AF112">
        <v>0.0468698536499423</v>
      </c>
      <c r="AG112">
        <v>3.49284365493963</v>
      </c>
      <c r="AH112">
        <v>0</v>
      </c>
      <c r="AI112">
        <v>0</v>
      </c>
      <c r="AJ112">
        <f>IF(AH112*$H$13&gt;=AL112,1.0,(AL112/(AL112-AH112*$H$13)))</f>
        <v>0</v>
      </c>
      <c r="AK112">
        <f>(AJ112-1)*100</f>
        <v>0</v>
      </c>
      <c r="AL112">
        <f>MAX(0,($B$13+$C$13*BG112)/(1+$D$13*BG112)*AZ112/(BB112+273)*$E$13)</f>
        <v>0</v>
      </c>
      <c r="AM112">
        <f>$B$11*BH112+$C$11*BI112+$F$11*BJ112</f>
        <v>0</v>
      </c>
      <c r="AN112">
        <f>AM112*AO112</f>
        <v>0</v>
      </c>
      <c r="AO112">
        <f>($B$11*$D$9+$C$11*$D$9+$F$11*((BW112+BO112)/MAX(BW112+BO112+BX112, 0.1)*$I$9+BX112/MAX(BW112+BO112+BX112, 0.1)*$J$9))/($B$11+$C$11+$F$11)</f>
        <v>0</v>
      </c>
      <c r="AP112">
        <f>($B$11*$K$9+$C$11*$K$9+$F$11*((BW112+BO112)/MAX(BW112+BO112+BX112, 0.1)*$P$9+BX112/MAX(BW112+BO112+BX112, 0.1)*$Q$9))/($B$11+$C$11+$F$11)</f>
        <v>0</v>
      </c>
      <c r="AQ112">
        <v>6</v>
      </c>
      <c r="AR112">
        <v>0.5</v>
      </c>
      <c r="AS112" t="s">
        <v>250</v>
      </c>
      <c r="AT112">
        <v>1559929787.66129</v>
      </c>
      <c r="AU112">
        <v>267.185774193548</v>
      </c>
      <c r="AV112">
        <v>286.506935483871</v>
      </c>
      <c r="AW112">
        <v>13.8749387096774</v>
      </c>
      <c r="AX112">
        <v>12.9592064516129</v>
      </c>
      <c r="AY112">
        <v>500.010838709677</v>
      </c>
      <c r="AZ112">
        <v>100.701903225806</v>
      </c>
      <c r="BA112">
        <v>0.199972064516129</v>
      </c>
      <c r="BB112">
        <v>19.9306677419355</v>
      </c>
      <c r="BC112">
        <v>20.235935483871</v>
      </c>
      <c r="BD112">
        <v>999.9</v>
      </c>
      <c r="BE112">
        <v>0</v>
      </c>
      <c r="BF112">
        <v>0</v>
      </c>
      <c r="BG112">
        <v>9998.42741935484</v>
      </c>
      <c r="BH112">
        <v>0</v>
      </c>
      <c r="BI112">
        <v>201.139419354839</v>
      </c>
      <c r="BJ112">
        <v>1499.98516129032</v>
      </c>
      <c r="BK112">
        <v>0.973002032258065</v>
      </c>
      <c r="BL112">
        <v>0.0269981129032258</v>
      </c>
      <c r="BM112">
        <v>0</v>
      </c>
      <c r="BN112">
        <v>2.25282258064516</v>
      </c>
      <c r="BO112">
        <v>0</v>
      </c>
      <c r="BP112">
        <v>15824.9483870968</v>
      </c>
      <c r="BQ112">
        <v>13121.8774193548</v>
      </c>
      <c r="BR112">
        <v>37.885</v>
      </c>
      <c r="BS112">
        <v>40</v>
      </c>
      <c r="BT112">
        <v>39.312</v>
      </c>
      <c r="BU112">
        <v>38.1189032258064</v>
      </c>
      <c r="BV112">
        <v>37.544</v>
      </c>
      <c r="BW112">
        <v>1459.48516129032</v>
      </c>
      <c r="BX112">
        <v>40.5</v>
      </c>
      <c r="BY112">
        <v>0</v>
      </c>
      <c r="BZ112">
        <v>1559929822.7</v>
      </c>
      <c r="CA112">
        <v>2.29585769230769</v>
      </c>
      <c r="CB112">
        <v>-0.155080351823121</v>
      </c>
      <c r="CC112">
        <v>200.724786505033</v>
      </c>
      <c r="CD112">
        <v>15835.4076923077</v>
      </c>
      <c r="CE112">
        <v>15</v>
      </c>
      <c r="CF112">
        <v>1559929575.5</v>
      </c>
      <c r="CG112" t="s">
        <v>251</v>
      </c>
      <c r="CH112">
        <v>12</v>
      </c>
      <c r="CI112">
        <v>2.609</v>
      </c>
      <c r="CJ112">
        <v>0.036</v>
      </c>
      <c r="CK112">
        <v>400</v>
      </c>
      <c r="CL112">
        <v>13</v>
      </c>
      <c r="CM112">
        <v>0.15</v>
      </c>
      <c r="CN112">
        <v>0.08</v>
      </c>
      <c r="CO112">
        <v>-19.2863219512195</v>
      </c>
      <c r="CP112">
        <v>-3.39136933797939</v>
      </c>
      <c r="CQ112">
        <v>0.348919866761099</v>
      </c>
      <c r="CR112">
        <v>0</v>
      </c>
      <c r="CS112">
        <v>2.26845882352941</v>
      </c>
      <c r="CT112">
        <v>0.252823481796701</v>
      </c>
      <c r="CU112">
        <v>0.181202350519826</v>
      </c>
      <c r="CV112">
        <v>1</v>
      </c>
      <c r="CW112">
        <v>0.915010536585366</v>
      </c>
      <c r="CX112">
        <v>0.0743568083623754</v>
      </c>
      <c r="CY112">
        <v>0.0080336935589977</v>
      </c>
      <c r="CZ112">
        <v>1</v>
      </c>
      <c r="DA112">
        <v>2</v>
      </c>
      <c r="DB112">
        <v>3</v>
      </c>
      <c r="DC112" t="s">
        <v>252</v>
      </c>
      <c r="DD112">
        <v>1.85562</v>
      </c>
      <c r="DE112">
        <v>1.85364</v>
      </c>
      <c r="DF112">
        <v>1.85471</v>
      </c>
      <c r="DG112">
        <v>1.85913</v>
      </c>
      <c r="DH112">
        <v>1.85349</v>
      </c>
      <c r="DI112">
        <v>1.85788</v>
      </c>
      <c r="DJ112">
        <v>1.85501</v>
      </c>
      <c r="DK112">
        <v>1.85367</v>
      </c>
      <c r="DL112" t="s">
        <v>253</v>
      </c>
      <c r="DM112" t="s">
        <v>19</v>
      </c>
      <c r="DN112" t="s">
        <v>19</v>
      </c>
      <c r="DO112" t="s">
        <v>19</v>
      </c>
      <c r="DP112" t="s">
        <v>254</v>
      </c>
      <c r="DQ112" t="s">
        <v>255</v>
      </c>
      <c r="DR112" t="s">
        <v>256</v>
      </c>
      <c r="DS112" t="s">
        <v>256</v>
      </c>
      <c r="DT112" t="s">
        <v>256</v>
      </c>
      <c r="DU112" t="s">
        <v>256</v>
      </c>
      <c r="DV112">
        <v>0</v>
      </c>
      <c r="DW112">
        <v>100</v>
      </c>
      <c r="DX112">
        <v>100</v>
      </c>
      <c r="DY112">
        <v>2.609</v>
      </c>
      <c r="DZ112">
        <v>0.036</v>
      </c>
      <c r="EA112">
        <v>2</v>
      </c>
      <c r="EB112">
        <v>504.178</v>
      </c>
      <c r="EC112">
        <v>546.203</v>
      </c>
      <c r="ED112">
        <v>17.4631</v>
      </c>
      <c r="EE112">
        <v>19.045</v>
      </c>
      <c r="EF112">
        <v>30</v>
      </c>
      <c r="EG112">
        <v>18.9107</v>
      </c>
      <c r="EH112">
        <v>18.8815</v>
      </c>
      <c r="EI112">
        <v>16.1683</v>
      </c>
      <c r="EJ112">
        <v>30.3209</v>
      </c>
      <c r="EK112">
        <v>61.0748</v>
      </c>
      <c r="EL112">
        <v>17.4633</v>
      </c>
      <c r="EM112">
        <v>314.17</v>
      </c>
      <c r="EN112">
        <v>12.9573</v>
      </c>
      <c r="EO112">
        <v>102.302</v>
      </c>
      <c r="EP112">
        <v>102.731</v>
      </c>
    </row>
    <row r="113" spans="1:146">
      <c r="A113">
        <v>97</v>
      </c>
      <c r="B113">
        <v>1559929800</v>
      </c>
      <c r="C113">
        <v>192</v>
      </c>
      <c r="D113" t="s">
        <v>449</v>
      </c>
      <c r="E113" t="s">
        <v>450</v>
      </c>
      <c r="H113">
        <v>1559929789.66129</v>
      </c>
      <c r="I113">
        <f>AY113*AJ113*(AW113-AX113)/(100*AQ113*(1000-AJ113*AW113))</f>
        <v>0</v>
      </c>
      <c r="J113">
        <f>AY113*AJ113*(AV113-AU113*(1000-AJ113*AX113)/(1000-AJ113*AW113))/(100*AQ113)</f>
        <v>0</v>
      </c>
      <c r="K113">
        <f>AU113 - IF(AJ113&gt;1, J113*AQ113*100.0/(AL113*BG113), 0)</f>
        <v>0</v>
      </c>
      <c r="L113">
        <f>((R113-I113/2)*K113-J113)/(R113+I113/2)</f>
        <v>0</v>
      </c>
      <c r="M113">
        <f>L113*(AZ113+BA113)/1000.0</f>
        <v>0</v>
      </c>
      <c r="N113">
        <f>(AU113 - IF(AJ113&gt;1, J113*AQ113*100.0/(AL113*BG113), 0))*(AZ113+BA113)/1000.0</f>
        <v>0</v>
      </c>
      <c r="O113">
        <f>2.0/((1/Q113-1/P113)+SIGN(Q113)*SQRT((1/Q113-1/P113)*(1/Q113-1/P113) + 4*AR113/((AR113+1)*(AR113+1))*(2*1/Q113*1/P113-1/P113*1/P113)))</f>
        <v>0</v>
      </c>
      <c r="P113">
        <f>AG113+AF113*AQ113+AE113*AQ113*AQ113</f>
        <v>0</v>
      </c>
      <c r="Q113">
        <f>I113*(1000-(1000*0.61365*exp(17.502*U113/(240.97+U113))/(AZ113+BA113)+AW113)/2)/(1000*0.61365*exp(17.502*U113/(240.97+U113))/(AZ113+BA113)-AW113)</f>
        <v>0</v>
      </c>
      <c r="R113">
        <f>1/((AR113+1)/(O113/1.6)+1/(P113/1.37)) + AR113/((AR113+1)/(O113/1.6) + AR113/(P113/1.37))</f>
        <v>0</v>
      </c>
      <c r="S113">
        <f>(AN113*AP113)</f>
        <v>0</v>
      </c>
      <c r="T113">
        <f>(BB113+(S113+2*0.95*5.67E-8*(((BB113+$B$7)+273)^4-(BB113+273)^4)-44100*I113)/(1.84*29.3*P113+8*0.95*5.67E-8*(BB113+273)^3))</f>
        <v>0</v>
      </c>
      <c r="U113">
        <f>($C$7*BC113+$D$7*BD113+$E$7*T113)</f>
        <v>0</v>
      </c>
      <c r="V113">
        <f>0.61365*exp(17.502*U113/(240.97+U113))</f>
        <v>0</v>
      </c>
      <c r="W113">
        <f>(X113/Y113*100)</f>
        <v>0</v>
      </c>
      <c r="X113">
        <f>AW113*(AZ113+BA113)/1000</f>
        <v>0</v>
      </c>
      <c r="Y113">
        <f>0.61365*exp(17.502*BB113/(240.97+BB113))</f>
        <v>0</v>
      </c>
      <c r="Z113">
        <f>(V113-AW113*(AZ113+BA113)/1000)</f>
        <v>0</v>
      </c>
      <c r="AA113">
        <f>(-I113*44100)</f>
        <v>0</v>
      </c>
      <c r="AB113">
        <f>2*29.3*P113*0.92*(BB113-U113)</f>
        <v>0</v>
      </c>
      <c r="AC113">
        <f>2*0.95*5.67E-8*(((BB113+$B$7)+273)^4-(U113+273)^4)</f>
        <v>0</v>
      </c>
      <c r="AD113">
        <f>S113+AC113+AA113+AB113</f>
        <v>0</v>
      </c>
      <c r="AE113">
        <v>-0.0417657528017356</v>
      </c>
      <c r="AF113">
        <v>0.0468857164008495</v>
      </c>
      <c r="AG113">
        <v>3.49377755250581</v>
      </c>
      <c r="AH113">
        <v>0</v>
      </c>
      <c r="AI113">
        <v>0</v>
      </c>
      <c r="AJ113">
        <f>IF(AH113*$H$13&gt;=AL113,1.0,(AL113/(AL113-AH113*$H$13)))</f>
        <v>0</v>
      </c>
      <c r="AK113">
        <f>(AJ113-1)*100</f>
        <v>0</v>
      </c>
      <c r="AL113">
        <f>MAX(0,($B$13+$C$13*BG113)/(1+$D$13*BG113)*AZ113/(BB113+273)*$E$13)</f>
        <v>0</v>
      </c>
      <c r="AM113">
        <f>$B$11*BH113+$C$11*BI113+$F$11*BJ113</f>
        <v>0</v>
      </c>
      <c r="AN113">
        <f>AM113*AO113</f>
        <v>0</v>
      </c>
      <c r="AO113">
        <f>($B$11*$D$9+$C$11*$D$9+$F$11*((BW113+BO113)/MAX(BW113+BO113+BX113, 0.1)*$I$9+BX113/MAX(BW113+BO113+BX113, 0.1)*$J$9))/($B$11+$C$11+$F$11)</f>
        <v>0</v>
      </c>
      <c r="AP113">
        <f>($B$11*$K$9+$C$11*$K$9+$F$11*((BW113+BO113)/MAX(BW113+BO113+BX113, 0.1)*$P$9+BX113/MAX(BW113+BO113+BX113, 0.1)*$Q$9))/($B$11+$C$11+$F$11)</f>
        <v>0</v>
      </c>
      <c r="AQ113">
        <v>6</v>
      </c>
      <c r="AR113">
        <v>0.5</v>
      </c>
      <c r="AS113" t="s">
        <v>250</v>
      </c>
      <c r="AT113">
        <v>1559929789.66129</v>
      </c>
      <c r="AU113">
        <v>270.417774193548</v>
      </c>
      <c r="AV113">
        <v>289.855483870968</v>
      </c>
      <c r="AW113">
        <v>13.8751193548387</v>
      </c>
      <c r="AX113">
        <v>12.9574322580645</v>
      </c>
      <c r="AY113">
        <v>500.014096774194</v>
      </c>
      <c r="AZ113">
        <v>100.701870967742</v>
      </c>
      <c r="BA113">
        <v>0.199966483870968</v>
      </c>
      <c r="BB113">
        <v>19.9360161290323</v>
      </c>
      <c r="BC113">
        <v>20.2413064516129</v>
      </c>
      <c r="BD113">
        <v>999.9</v>
      </c>
      <c r="BE113">
        <v>0</v>
      </c>
      <c r="BF113">
        <v>0</v>
      </c>
      <c r="BG113">
        <v>10001.814516129</v>
      </c>
      <c r="BH113">
        <v>0</v>
      </c>
      <c r="BI113">
        <v>201.297</v>
      </c>
      <c r="BJ113">
        <v>1499.99483870968</v>
      </c>
      <c r="BK113">
        <v>0.973002161290323</v>
      </c>
      <c r="BL113">
        <v>0.026997964516129</v>
      </c>
      <c r="BM113">
        <v>0</v>
      </c>
      <c r="BN113">
        <v>2.272</v>
      </c>
      <c r="BO113">
        <v>0</v>
      </c>
      <c r="BP113">
        <v>15830.4935483871</v>
      </c>
      <c r="BQ113">
        <v>13121.964516129</v>
      </c>
      <c r="BR113">
        <v>37.883</v>
      </c>
      <c r="BS113">
        <v>40</v>
      </c>
      <c r="BT113">
        <v>39.312</v>
      </c>
      <c r="BU113">
        <v>38.1128064516129</v>
      </c>
      <c r="BV113">
        <v>37.538</v>
      </c>
      <c r="BW113">
        <v>1459.49483870968</v>
      </c>
      <c r="BX113">
        <v>40.5</v>
      </c>
      <c r="BY113">
        <v>0</v>
      </c>
      <c r="BZ113">
        <v>1559929824.5</v>
      </c>
      <c r="CA113">
        <v>2.31759615384615</v>
      </c>
      <c r="CB113">
        <v>-0.0313401746931297</v>
      </c>
      <c r="CC113">
        <v>165.921367373765</v>
      </c>
      <c r="CD113">
        <v>15840.5461538462</v>
      </c>
      <c r="CE113">
        <v>15</v>
      </c>
      <c r="CF113">
        <v>1559929575.5</v>
      </c>
      <c r="CG113" t="s">
        <v>251</v>
      </c>
      <c r="CH113">
        <v>12</v>
      </c>
      <c r="CI113">
        <v>2.609</v>
      </c>
      <c r="CJ113">
        <v>0.036</v>
      </c>
      <c r="CK113">
        <v>400</v>
      </c>
      <c r="CL113">
        <v>13</v>
      </c>
      <c r="CM113">
        <v>0.15</v>
      </c>
      <c r="CN113">
        <v>0.08</v>
      </c>
      <c r="CO113">
        <v>-19.3950146341463</v>
      </c>
      <c r="CP113">
        <v>-3.37752125435544</v>
      </c>
      <c r="CQ113">
        <v>0.347743886384145</v>
      </c>
      <c r="CR113">
        <v>0</v>
      </c>
      <c r="CS113">
        <v>2.28229117647059</v>
      </c>
      <c r="CT113">
        <v>0.46376573222741</v>
      </c>
      <c r="CU113">
        <v>0.197599327766848</v>
      </c>
      <c r="CV113">
        <v>1</v>
      </c>
      <c r="CW113">
        <v>0.917097780487805</v>
      </c>
      <c r="CX113">
        <v>0.0814106132404186</v>
      </c>
      <c r="CY113">
        <v>0.00855659111947982</v>
      </c>
      <c r="CZ113">
        <v>1</v>
      </c>
      <c r="DA113">
        <v>2</v>
      </c>
      <c r="DB113">
        <v>3</v>
      </c>
      <c r="DC113" t="s">
        <v>252</v>
      </c>
      <c r="DD113">
        <v>1.85561</v>
      </c>
      <c r="DE113">
        <v>1.85364</v>
      </c>
      <c r="DF113">
        <v>1.85471</v>
      </c>
      <c r="DG113">
        <v>1.85913</v>
      </c>
      <c r="DH113">
        <v>1.85349</v>
      </c>
      <c r="DI113">
        <v>1.85785</v>
      </c>
      <c r="DJ113">
        <v>1.85501</v>
      </c>
      <c r="DK113">
        <v>1.85366</v>
      </c>
      <c r="DL113" t="s">
        <v>253</v>
      </c>
      <c r="DM113" t="s">
        <v>19</v>
      </c>
      <c r="DN113" t="s">
        <v>19</v>
      </c>
      <c r="DO113" t="s">
        <v>19</v>
      </c>
      <c r="DP113" t="s">
        <v>254</v>
      </c>
      <c r="DQ113" t="s">
        <v>255</v>
      </c>
      <c r="DR113" t="s">
        <v>256</v>
      </c>
      <c r="DS113" t="s">
        <v>256</v>
      </c>
      <c r="DT113" t="s">
        <v>256</v>
      </c>
      <c r="DU113" t="s">
        <v>256</v>
      </c>
      <c r="DV113">
        <v>0</v>
      </c>
      <c r="DW113">
        <v>100</v>
      </c>
      <c r="DX113">
        <v>100</v>
      </c>
      <c r="DY113">
        <v>2.609</v>
      </c>
      <c r="DZ113">
        <v>0.036</v>
      </c>
      <c r="EA113">
        <v>2</v>
      </c>
      <c r="EB113">
        <v>504.126</v>
      </c>
      <c r="EC113">
        <v>546.265</v>
      </c>
      <c r="ED113">
        <v>17.4781</v>
      </c>
      <c r="EE113">
        <v>19.045</v>
      </c>
      <c r="EF113">
        <v>30.0002</v>
      </c>
      <c r="EG113">
        <v>18.9115</v>
      </c>
      <c r="EH113">
        <v>18.8823</v>
      </c>
      <c r="EI113">
        <v>16.3</v>
      </c>
      <c r="EJ113">
        <v>30.3209</v>
      </c>
      <c r="EK113">
        <v>61.0748</v>
      </c>
      <c r="EL113">
        <v>17.4919</v>
      </c>
      <c r="EM113">
        <v>319.17</v>
      </c>
      <c r="EN113">
        <v>12.958</v>
      </c>
      <c r="EO113">
        <v>102.303</v>
      </c>
      <c r="EP113">
        <v>102.732</v>
      </c>
    </row>
    <row r="114" spans="1:146">
      <c r="A114">
        <v>98</v>
      </c>
      <c r="B114">
        <v>1559929802</v>
      </c>
      <c r="C114">
        <v>194</v>
      </c>
      <c r="D114" t="s">
        <v>451</v>
      </c>
      <c r="E114" t="s">
        <v>452</v>
      </c>
      <c r="H114">
        <v>1559929791.66129</v>
      </c>
      <c r="I114">
        <f>AY114*AJ114*(AW114-AX114)/(100*AQ114*(1000-AJ114*AW114))</f>
        <v>0</v>
      </c>
      <c r="J114">
        <f>AY114*AJ114*(AV114-AU114*(1000-AJ114*AX114)/(1000-AJ114*AW114))/(100*AQ114)</f>
        <v>0</v>
      </c>
      <c r="K114">
        <f>AU114 - IF(AJ114&gt;1, J114*AQ114*100.0/(AL114*BG114), 0)</f>
        <v>0</v>
      </c>
      <c r="L114">
        <f>((R114-I114/2)*K114-J114)/(R114+I114/2)</f>
        <v>0</v>
      </c>
      <c r="M114">
        <f>L114*(AZ114+BA114)/1000.0</f>
        <v>0</v>
      </c>
      <c r="N114">
        <f>(AU114 - IF(AJ114&gt;1, J114*AQ114*100.0/(AL114*BG114), 0))*(AZ114+BA114)/1000.0</f>
        <v>0</v>
      </c>
      <c r="O114">
        <f>2.0/((1/Q114-1/P114)+SIGN(Q114)*SQRT((1/Q114-1/P114)*(1/Q114-1/P114) + 4*AR114/((AR114+1)*(AR114+1))*(2*1/Q114*1/P114-1/P114*1/P114)))</f>
        <v>0</v>
      </c>
      <c r="P114">
        <f>AG114+AF114*AQ114+AE114*AQ114*AQ114</f>
        <v>0</v>
      </c>
      <c r="Q114">
        <f>I114*(1000-(1000*0.61365*exp(17.502*U114/(240.97+U114))/(AZ114+BA114)+AW114)/2)/(1000*0.61365*exp(17.502*U114/(240.97+U114))/(AZ114+BA114)-AW114)</f>
        <v>0</v>
      </c>
      <c r="R114">
        <f>1/((AR114+1)/(O114/1.6)+1/(P114/1.37)) + AR114/((AR114+1)/(O114/1.6) + AR114/(P114/1.37))</f>
        <v>0</v>
      </c>
      <c r="S114">
        <f>(AN114*AP114)</f>
        <v>0</v>
      </c>
      <c r="T114">
        <f>(BB114+(S114+2*0.95*5.67E-8*(((BB114+$B$7)+273)^4-(BB114+273)^4)-44100*I114)/(1.84*29.3*P114+8*0.95*5.67E-8*(BB114+273)^3))</f>
        <v>0</v>
      </c>
      <c r="U114">
        <f>($C$7*BC114+$D$7*BD114+$E$7*T114)</f>
        <v>0</v>
      </c>
      <c r="V114">
        <f>0.61365*exp(17.502*U114/(240.97+U114))</f>
        <v>0</v>
      </c>
      <c r="W114">
        <f>(X114/Y114*100)</f>
        <v>0</v>
      </c>
      <c r="X114">
        <f>AW114*(AZ114+BA114)/1000</f>
        <v>0</v>
      </c>
      <c r="Y114">
        <f>0.61365*exp(17.502*BB114/(240.97+BB114))</f>
        <v>0</v>
      </c>
      <c r="Z114">
        <f>(V114-AW114*(AZ114+BA114)/1000)</f>
        <v>0</v>
      </c>
      <c r="AA114">
        <f>(-I114*44100)</f>
        <v>0</v>
      </c>
      <c r="AB114">
        <f>2*29.3*P114*0.92*(BB114-U114)</f>
        <v>0</v>
      </c>
      <c r="AC114">
        <f>2*0.95*5.67E-8*(((BB114+$B$7)+273)^4-(U114+273)^4)</f>
        <v>0</v>
      </c>
      <c r="AD114">
        <f>S114+AC114+AA114+AB114</f>
        <v>0</v>
      </c>
      <c r="AE114">
        <v>-0.0417544405673783</v>
      </c>
      <c r="AF114">
        <v>0.0468730174267774</v>
      </c>
      <c r="AG114">
        <v>3.4930299267729</v>
      </c>
      <c r="AH114">
        <v>0</v>
      </c>
      <c r="AI114">
        <v>0</v>
      </c>
      <c r="AJ114">
        <f>IF(AH114*$H$13&gt;=AL114,1.0,(AL114/(AL114-AH114*$H$13)))</f>
        <v>0</v>
      </c>
      <c r="AK114">
        <f>(AJ114-1)*100</f>
        <v>0</v>
      </c>
      <c r="AL114">
        <f>MAX(0,($B$13+$C$13*BG114)/(1+$D$13*BG114)*AZ114/(BB114+273)*$E$13)</f>
        <v>0</v>
      </c>
      <c r="AM114">
        <f>$B$11*BH114+$C$11*BI114+$F$11*BJ114</f>
        <v>0</v>
      </c>
      <c r="AN114">
        <f>AM114*AO114</f>
        <v>0</v>
      </c>
      <c r="AO114">
        <f>($B$11*$D$9+$C$11*$D$9+$F$11*((BW114+BO114)/MAX(BW114+BO114+BX114, 0.1)*$I$9+BX114/MAX(BW114+BO114+BX114, 0.1)*$J$9))/($B$11+$C$11+$F$11)</f>
        <v>0</v>
      </c>
      <c r="AP114">
        <f>($B$11*$K$9+$C$11*$K$9+$F$11*((BW114+BO114)/MAX(BW114+BO114+BX114, 0.1)*$P$9+BX114/MAX(BW114+BO114+BX114, 0.1)*$Q$9))/($B$11+$C$11+$F$11)</f>
        <v>0</v>
      </c>
      <c r="AQ114">
        <v>6</v>
      </c>
      <c r="AR114">
        <v>0.5</v>
      </c>
      <c r="AS114" t="s">
        <v>250</v>
      </c>
      <c r="AT114">
        <v>1559929791.66129</v>
      </c>
      <c r="AU114">
        <v>273.654129032258</v>
      </c>
      <c r="AV114">
        <v>293.22335483871</v>
      </c>
      <c r="AW114">
        <v>13.8752064516129</v>
      </c>
      <c r="AX114">
        <v>12.9556580645161</v>
      </c>
      <c r="AY114">
        <v>500.019903225806</v>
      </c>
      <c r="AZ114">
        <v>100.701806451613</v>
      </c>
      <c r="BA114">
        <v>0.199992935483871</v>
      </c>
      <c r="BB114">
        <v>19.9415709677419</v>
      </c>
      <c r="BC114">
        <v>20.2465774193548</v>
      </c>
      <c r="BD114">
        <v>999.9</v>
      </c>
      <c r="BE114">
        <v>0</v>
      </c>
      <c r="BF114">
        <v>0</v>
      </c>
      <c r="BG114">
        <v>9999.11193548387</v>
      </c>
      <c r="BH114">
        <v>0</v>
      </c>
      <c r="BI114">
        <v>199.816451612903</v>
      </c>
      <c r="BJ114">
        <v>1499.98806451613</v>
      </c>
      <c r="BK114">
        <v>0.973002161290323</v>
      </c>
      <c r="BL114">
        <v>0.026997964516129</v>
      </c>
      <c r="BM114">
        <v>0</v>
      </c>
      <c r="BN114">
        <v>2.30631290322581</v>
      </c>
      <c r="BO114">
        <v>0</v>
      </c>
      <c r="BP114">
        <v>15835.5451612903</v>
      </c>
      <c r="BQ114">
        <v>13121.9032258065</v>
      </c>
      <c r="BR114">
        <v>37.879</v>
      </c>
      <c r="BS114">
        <v>40</v>
      </c>
      <c r="BT114">
        <v>39.312</v>
      </c>
      <c r="BU114">
        <v>38.1067096774194</v>
      </c>
      <c r="BV114">
        <v>37.532</v>
      </c>
      <c r="BW114">
        <v>1459.48806451613</v>
      </c>
      <c r="BX114">
        <v>40.5</v>
      </c>
      <c r="BY114">
        <v>0</v>
      </c>
      <c r="BZ114">
        <v>1559929826.3</v>
      </c>
      <c r="CA114">
        <v>2.31006538461538</v>
      </c>
      <c r="CB114">
        <v>0.246895723150551</v>
      </c>
      <c r="CC114">
        <v>114.133333560812</v>
      </c>
      <c r="CD114">
        <v>15844.4307692308</v>
      </c>
      <c r="CE114">
        <v>15</v>
      </c>
      <c r="CF114">
        <v>1559929575.5</v>
      </c>
      <c r="CG114" t="s">
        <v>251</v>
      </c>
      <c r="CH114">
        <v>12</v>
      </c>
      <c r="CI114">
        <v>2.609</v>
      </c>
      <c r="CJ114">
        <v>0.036</v>
      </c>
      <c r="CK114">
        <v>400</v>
      </c>
      <c r="CL114">
        <v>13</v>
      </c>
      <c r="CM114">
        <v>0.15</v>
      </c>
      <c r="CN114">
        <v>0.08</v>
      </c>
      <c r="CO114">
        <v>-19.528343902439</v>
      </c>
      <c r="CP114">
        <v>-3.42871986062871</v>
      </c>
      <c r="CQ114">
        <v>0.353313172797981</v>
      </c>
      <c r="CR114">
        <v>0</v>
      </c>
      <c r="CS114">
        <v>2.31537058823529</v>
      </c>
      <c r="CT114">
        <v>0.0649854718042597</v>
      </c>
      <c r="CU114">
        <v>0.175378413604632</v>
      </c>
      <c r="CV114">
        <v>1</v>
      </c>
      <c r="CW114">
        <v>0.918991121951219</v>
      </c>
      <c r="CX114">
        <v>0.0776839651568227</v>
      </c>
      <c r="CY114">
        <v>0.00831207031882719</v>
      </c>
      <c r="CZ114">
        <v>1</v>
      </c>
      <c r="DA114">
        <v>2</v>
      </c>
      <c r="DB114">
        <v>3</v>
      </c>
      <c r="DC114" t="s">
        <v>252</v>
      </c>
      <c r="DD114">
        <v>1.85561</v>
      </c>
      <c r="DE114">
        <v>1.85364</v>
      </c>
      <c r="DF114">
        <v>1.85471</v>
      </c>
      <c r="DG114">
        <v>1.85913</v>
      </c>
      <c r="DH114">
        <v>1.85349</v>
      </c>
      <c r="DI114">
        <v>1.85782</v>
      </c>
      <c r="DJ114">
        <v>1.85501</v>
      </c>
      <c r="DK114">
        <v>1.85366</v>
      </c>
      <c r="DL114" t="s">
        <v>253</v>
      </c>
      <c r="DM114" t="s">
        <v>19</v>
      </c>
      <c r="DN114" t="s">
        <v>19</v>
      </c>
      <c r="DO114" t="s">
        <v>19</v>
      </c>
      <c r="DP114" t="s">
        <v>254</v>
      </c>
      <c r="DQ114" t="s">
        <v>255</v>
      </c>
      <c r="DR114" t="s">
        <v>256</v>
      </c>
      <c r="DS114" t="s">
        <v>256</v>
      </c>
      <c r="DT114" t="s">
        <v>256</v>
      </c>
      <c r="DU114" t="s">
        <v>256</v>
      </c>
      <c r="DV114">
        <v>0</v>
      </c>
      <c r="DW114">
        <v>100</v>
      </c>
      <c r="DX114">
        <v>100</v>
      </c>
      <c r="DY114">
        <v>2.609</v>
      </c>
      <c r="DZ114">
        <v>0.036</v>
      </c>
      <c r="EA114">
        <v>2</v>
      </c>
      <c r="EB114">
        <v>504.204</v>
      </c>
      <c r="EC114">
        <v>546.308</v>
      </c>
      <c r="ED114">
        <v>17.4875</v>
      </c>
      <c r="EE114">
        <v>19.045</v>
      </c>
      <c r="EF114">
        <v>30.0002</v>
      </c>
      <c r="EG114">
        <v>18.9117</v>
      </c>
      <c r="EH114">
        <v>18.883</v>
      </c>
      <c r="EI114">
        <v>16.4528</v>
      </c>
      <c r="EJ114">
        <v>30.3209</v>
      </c>
      <c r="EK114">
        <v>61.0748</v>
      </c>
      <c r="EL114">
        <v>17.4919</v>
      </c>
      <c r="EM114">
        <v>324.17</v>
      </c>
      <c r="EN114">
        <v>12.9603</v>
      </c>
      <c r="EO114">
        <v>102.303</v>
      </c>
      <c r="EP114">
        <v>102.732</v>
      </c>
    </row>
    <row r="115" spans="1:146">
      <c r="A115">
        <v>99</v>
      </c>
      <c r="B115">
        <v>1559929804</v>
      </c>
      <c r="C115">
        <v>196</v>
      </c>
      <c r="D115" t="s">
        <v>453</v>
      </c>
      <c r="E115" t="s">
        <v>454</v>
      </c>
      <c r="H115">
        <v>1559929793.66129</v>
      </c>
      <c r="I115">
        <f>AY115*AJ115*(AW115-AX115)/(100*AQ115*(1000-AJ115*AW115))</f>
        <v>0</v>
      </c>
      <c r="J115">
        <f>AY115*AJ115*(AV115-AU115*(1000-AJ115*AX115)/(1000-AJ115*AW115))/(100*AQ115)</f>
        <v>0</v>
      </c>
      <c r="K115">
        <f>AU115 - IF(AJ115&gt;1, J115*AQ115*100.0/(AL115*BG115), 0)</f>
        <v>0</v>
      </c>
      <c r="L115">
        <f>((R115-I115/2)*K115-J115)/(R115+I115/2)</f>
        <v>0</v>
      </c>
      <c r="M115">
        <f>L115*(AZ115+BA115)/1000.0</f>
        <v>0</v>
      </c>
      <c r="N115">
        <f>(AU115 - IF(AJ115&gt;1, J115*AQ115*100.0/(AL115*BG115), 0))*(AZ115+BA115)/1000.0</f>
        <v>0</v>
      </c>
      <c r="O115">
        <f>2.0/((1/Q115-1/P115)+SIGN(Q115)*SQRT((1/Q115-1/P115)*(1/Q115-1/P115) + 4*AR115/((AR115+1)*(AR115+1))*(2*1/Q115*1/P115-1/P115*1/P115)))</f>
        <v>0</v>
      </c>
      <c r="P115">
        <f>AG115+AF115*AQ115+AE115*AQ115*AQ115</f>
        <v>0</v>
      </c>
      <c r="Q115">
        <f>I115*(1000-(1000*0.61365*exp(17.502*U115/(240.97+U115))/(AZ115+BA115)+AW115)/2)/(1000*0.61365*exp(17.502*U115/(240.97+U115))/(AZ115+BA115)-AW115)</f>
        <v>0</v>
      </c>
      <c r="R115">
        <f>1/((AR115+1)/(O115/1.6)+1/(P115/1.37)) + AR115/((AR115+1)/(O115/1.6) + AR115/(P115/1.37))</f>
        <v>0</v>
      </c>
      <c r="S115">
        <f>(AN115*AP115)</f>
        <v>0</v>
      </c>
      <c r="T115">
        <f>(BB115+(S115+2*0.95*5.67E-8*(((BB115+$B$7)+273)^4-(BB115+273)^4)-44100*I115)/(1.84*29.3*P115+8*0.95*5.67E-8*(BB115+273)^3))</f>
        <v>0</v>
      </c>
      <c r="U115">
        <f>($C$7*BC115+$D$7*BD115+$E$7*T115)</f>
        <v>0</v>
      </c>
      <c r="V115">
        <f>0.61365*exp(17.502*U115/(240.97+U115))</f>
        <v>0</v>
      </c>
      <c r="W115">
        <f>(X115/Y115*100)</f>
        <v>0</v>
      </c>
      <c r="X115">
        <f>AW115*(AZ115+BA115)/1000</f>
        <v>0</v>
      </c>
      <c r="Y115">
        <f>0.61365*exp(17.502*BB115/(240.97+BB115))</f>
        <v>0</v>
      </c>
      <c r="Z115">
        <f>(V115-AW115*(AZ115+BA115)/1000)</f>
        <v>0</v>
      </c>
      <c r="AA115">
        <f>(-I115*44100)</f>
        <v>0</v>
      </c>
      <c r="AB115">
        <f>2*29.3*P115*0.92*(BB115-U115)</f>
        <v>0</v>
      </c>
      <c r="AC115">
        <f>2*0.95*5.67E-8*(((BB115+$B$7)+273)^4-(U115+273)^4)</f>
        <v>0</v>
      </c>
      <c r="AD115">
        <f>S115+AC115+AA115+AB115</f>
        <v>0</v>
      </c>
      <c r="AE115">
        <v>-0.0417480694704242</v>
      </c>
      <c r="AF115">
        <v>0.0468658653123076</v>
      </c>
      <c r="AG115">
        <v>3.49260882964836</v>
      </c>
      <c r="AH115">
        <v>0</v>
      </c>
      <c r="AI115">
        <v>0</v>
      </c>
      <c r="AJ115">
        <f>IF(AH115*$H$13&gt;=AL115,1.0,(AL115/(AL115-AH115*$H$13)))</f>
        <v>0</v>
      </c>
      <c r="AK115">
        <f>(AJ115-1)*100</f>
        <v>0</v>
      </c>
      <c r="AL115">
        <f>MAX(0,($B$13+$C$13*BG115)/(1+$D$13*BG115)*AZ115/(BB115+273)*$E$13)</f>
        <v>0</v>
      </c>
      <c r="AM115">
        <f>$B$11*BH115+$C$11*BI115+$F$11*BJ115</f>
        <v>0</v>
      </c>
      <c r="AN115">
        <f>AM115*AO115</f>
        <v>0</v>
      </c>
      <c r="AO115">
        <f>($B$11*$D$9+$C$11*$D$9+$F$11*((BW115+BO115)/MAX(BW115+BO115+BX115, 0.1)*$I$9+BX115/MAX(BW115+BO115+BX115, 0.1)*$J$9))/($B$11+$C$11+$F$11)</f>
        <v>0</v>
      </c>
      <c r="AP115">
        <f>($B$11*$K$9+$C$11*$K$9+$F$11*((BW115+BO115)/MAX(BW115+BO115+BX115, 0.1)*$P$9+BX115/MAX(BW115+BO115+BX115, 0.1)*$Q$9))/($B$11+$C$11+$F$11)</f>
        <v>0</v>
      </c>
      <c r="AQ115">
        <v>6</v>
      </c>
      <c r="AR115">
        <v>0.5</v>
      </c>
      <c r="AS115" t="s">
        <v>250</v>
      </c>
      <c r="AT115">
        <v>1559929793.66129</v>
      </c>
      <c r="AU115">
        <v>276.896903225806</v>
      </c>
      <c r="AV115">
        <v>296.561548387097</v>
      </c>
      <c r="AW115">
        <v>13.8751677419355</v>
      </c>
      <c r="AX115">
        <v>12.9539451612903</v>
      </c>
      <c r="AY115">
        <v>500.017032258065</v>
      </c>
      <c r="AZ115">
        <v>100.701677419355</v>
      </c>
      <c r="BA115">
        <v>0.199997064516129</v>
      </c>
      <c r="BB115">
        <v>19.9474290322581</v>
      </c>
      <c r="BC115">
        <v>20.2519096774194</v>
      </c>
      <c r="BD115">
        <v>999.9</v>
      </c>
      <c r="BE115">
        <v>0</v>
      </c>
      <c r="BF115">
        <v>0</v>
      </c>
      <c r="BG115">
        <v>9997.59903225807</v>
      </c>
      <c r="BH115">
        <v>0</v>
      </c>
      <c r="BI115">
        <v>197.673290322581</v>
      </c>
      <c r="BJ115">
        <v>1499.98903225807</v>
      </c>
      <c r="BK115">
        <v>0.973002161290323</v>
      </c>
      <c r="BL115">
        <v>0.026997964516129</v>
      </c>
      <c r="BM115">
        <v>0</v>
      </c>
      <c r="BN115">
        <v>2.2813064516129</v>
      </c>
      <c r="BO115">
        <v>0</v>
      </c>
      <c r="BP115">
        <v>15841.0935483871</v>
      </c>
      <c r="BQ115">
        <v>13121.9129032258</v>
      </c>
      <c r="BR115">
        <v>37.877</v>
      </c>
      <c r="BS115">
        <v>40</v>
      </c>
      <c r="BT115">
        <v>39.312</v>
      </c>
      <c r="BU115">
        <v>38.1006129032258</v>
      </c>
      <c r="BV115">
        <v>37.532</v>
      </c>
      <c r="BW115">
        <v>1459.48903225807</v>
      </c>
      <c r="BX115">
        <v>40.5</v>
      </c>
      <c r="BY115">
        <v>0</v>
      </c>
      <c r="BZ115">
        <v>1559929828.7</v>
      </c>
      <c r="CA115">
        <v>2.28667692307692</v>
      </c>
      <c r="CB115">
        <v>-0.536362395124083</v>
      </c>
      <c r="CC115">
        <v>99.1316241089984</v>
      </c>
      <c r="CD115">
        <v>15849.5384615385</v>
      </c>
      <c r="CE115">
        <v>15</v>
      </c>
      <c r="CF115">
        <v>1559929575.5</v>
      </c>
      <c r="CG115" t="s">
        <v>251</v>
      </c>
      <c r="CH115">
        <v>12</v>
      </c>
      <c r="CI115">
        <v>2.609</v>
      </c>
      <c r="CJ115">
        <v>0.036</v>
      </c>
      <c r="CK115">
        <v>400</v>
      </c>
      <c r="CL115">
        <v>13</v>
      </c>
      <c r="CM115">
        <v>0.15</v>
      </c>
      <c r="CN115">
        <v>0.08</v>
      </c>
      <c r="CO115">
        <v>-19.6358634146341</v>
      </c>
      <c r="CP115">
        <v>-3.63813449477253</v>
      </c>
      <c r="CQ115">
        <v>0.371388259632986</v>
      </c>
      <c r="CR115">
        <v>0</v>
      </c>
      <c r="CS115">
        <v>2.30491470588235</v>
      </c>
      <c r="CT115">
        <v>0.00773821386522152</v>
      </c>
      <c r="CU115">
        <v>0.169441112679568</v>
      </c>
      <c r="CV115">
        <v>1</v>
      </c>
      <c r="CW115">
        <v>0.920689341463415</v>
      </c>
      <c r="CX115">
        <v>0.0711070243902202</v>
      </c>
      <c r="CY115">
        <v>0.0079092656302739</v>
      </c>
      <c r="CZ115">
        <v>1</v>
      </c>
      <c r="DA115">
        <v>2</v>
      </c>
      <c r="DB115">
        <v>3</v>
      </c>
      <c r="DC115" t="s">
        <v>252</v>
      </c>
      <c r="DD115">
        <v>1.85561</v>
      </c>
      <c r="DE115">
        <v>1.85364</v>
      </c>
      <c r="DF115">
        <v>1.85471</v>
      </c>
      <c r="DG115">
        <v>1.85913</v>
      </c>
      <c r="DH115">
        <v>1.85349</v>
      </c>
      <c r="DI115">
        <v>1.85783</v>
      </c>
      <c r="DJ115">
        <v>1.85501</v>
      </c>
      <c r="DK115">
        <v>1.85366</v>
      </c>
      <c r="DL115" t="s">
        <v>253</v>
      </c>
      <c r="DM115" t="s">
        <v>19</v>
      </c>
      <c r="DN115" t="s">
        <v>19</v>
      </c>
      <c r="DO115" t="s">
        <v>19</v>
      </c>
      <c r="DP115" t="s">
        <v>254</v>
      </c>
      <c r="DQ115" t="s">
        <v>255</v>
      </c>
      <c r="DR115" t="s">
        <v>256</v>
      </c>
      <c r="DS115" t="s">
        <v>256</v>
      </c>
      <c r="DT115" t="s">
        <v>256</v>
      </c>
      <c r="DU115" t="s">
        <v>256</v>
      </c>
      <c r="DV115">
        <v>0</v>
      </c>
      <c r="DW115">
        <v>100</v>
      </c>
      <c r="DX115">
        <v>100</v>
      </c>
      <c r="DY115">
        <v>2.609</v>
      </c>
      <c r="DZ115">
        <v>0.036</v>
      </c>
      <c r="EA115">
        <v>2</v>
      </c>
      <c r="EB115">
        <v>504.206</v>
      </c>
      <c r="EC115">
        <v>546.205</v>
      </c>
      <c r="ED115">
        <v>17.5002</v>
      </c>
      <c r="EE115">
        <v>19.045</v>
      </c>
      <c r="EF115">
        <v>30</v>
      </c>
      <c r="EG115">
        <v>18.9119</v>
      </c>
      <c r="EH115">
        <v>18.8831</v>
      </c>
      <c r="EI115">
        <v>16.5698</v>
      </c>
      <c r="EJ115">
        <v>30.3209</v>
      </c>
      <c r="EK115">
        <v>61.0748</v>
      </c>
      <c r="EL115">
        <v>17.5113</v>
      </c>
      <c r="EM115">
        <v>324.17</v>
      </c>
      <c r="EN115">
        <v>12.9601</v>
      </c>
      <c r="EO115">
        <v>102.303</v>
      </c>
      <c r="EP115">
        <v>102.731</v>
      </c>
    </row>
    <row r="116" spans="1:146">
      <c r="A116">
        <v>100</v>
      </c>
      <c r="B116">
        <v>1559929806</v>
      </c>
      <c r="C116">
        <v>198</v>
      </c>
      <c r="D116" t="s">
        <v>455</v>
      </c>
      <c r="E116" t="s">
        <v>456</v>
      </c>
      <c r="H116">
        <v>1559929795.66129</v>
      </c>
      <c r="I116">
        <f>AY116*AJ116*(AW116-AX116)/(100*AQ116*(1000-AJ116*AW116))</f>
        <v>0</v>
      </c>
      <c r="J116">
        <f>AY116*AJ116*(AV116-AU116*(1000-AJ116*AX116)/(1000-AJ116*AW116))/(100*AQ116)</f>
        <v>0</v>
      </c>
      <c r="K116">
        <f>AU116 - IF(AJ116&gt;1, J116*AQ116*100.0/(AL116*BG116), 0)</f>
        <v>0</v>
      </c>
      <c r="L116">
        <f>((R116-I116/2)*K116-J116)/(R116+I116/2)</f>
        <v>0</v>
      </c>
      <c r="M116">
        <f>L116*(AZ116+BA116)/1000.0</f>
        <v>0</v>
      </c>
      <c r="N116">
        <f>(AU116 - IF(AJ116&gt;1, J116*AQ116*100.0/(AL116*BG116), 0))*(AZ116+BA116)/1000.0</f>
        <v>0</v>
      </c>
      <c r="O116">
        <f>2.0/((1/Q116-1/P116)+SIGN(Q116)*SQRT((1/Q116-1/P116)*(1/Q116-1/P116) + 4*AR116/((AR116+1)*(AR116+1))*(2*1/Q116*1/P116-1/P116*1/P116)))</f>
        <v>0</v>
      </c>
      <c r="P116">
        <f>AG116+AF116*AQ116+AE116*AQ116*AQ116</f>
        <v>0</v>
      </c>
      <c r="Q116">
        <f>I116*(1000-(1000*0.61365*exp(17.502*U116/(240.97+U116))/(AZ116+BA116)+AW116)/2)/(1000*0.61365*exp(17.502*U116/(240.97+U116))/(AZ116+BA116)-AW116)</f>
        <v>0</v>
      </c>
      <c r="R116">
        <f>1/((AR116+1)/(O116/1.6)+1/(P116/1.37)) + AR116/((AR116+1)/(O116/1.6) + AR116/(P116/1.37))</f>
        <v>0</v>
      </c>
      <c r="S116">
        <f>(AN116*AP116)</f>
        <v>0</v>
      </c>
      <c r="T116">
        <f>(BB116+(S116+2*0.95*5.67E-8*(((BB116+$B$7)+273)^4-(BB116+273)^4)-44100*I116)/(1.84*29.3*P116+8*0.95*5.67E-8*(BB116+273)^3))</f>
        <v>0</v>
      </c>
      <c r="U116">
        <f>($C$7*BC116+$D$7*BD116+$E$7*T116)</f>
        <v>0</v>
      </c>
      <c r="V116">
        <f>0.61365*exp(17.502*U116/(240.97+U116))</f>
        <v>0</v>
      </c>
      <c r="W116">
        <f>(X116/Y116*100)</f>
        <v>0</v>
      </c>
      <c r="X116">
        <f>AW116*(AZ116+BA116)/1000</f>
        <v>0</v>
      </c>
      <c r="Y116">
        <f>0.61365*exp(17.502*BB116/(240.97+BB116))</f>
        <v>0</v>
      </c>
      <c r="Z116">
        <f>(V116-AW116*(AZ116+BA116)/1000)</f>
        <v>0</v>
      </c>
      <c r="AA116">
        <f>(-I116*44100)</f>
        <v>0</v>
      </c>
      <c r="AB116">
        <f>2*29.3*P116*0.92*(BB116-U116)</f>
        <v>0</v>
      </c>
      <c r="AC116">
        <f>2*0.95*5.67E-8*(((BB116+$B$7)+273)^4-(U116+273)^4)</f>
        <v>0</v>
      </c>
      <c r="AD116">
        <f>S116+AC116+AA116+AB116</f>
        <v>0</v>
      </c>
      <c r="AE116">
        <v>-0.0417557949072597</v>
      </c>
      <c r="AF116">
        <v>0.0468745377919409</v>
      </c>
      <c r="AG116">
        <v>3.49311943885427</v>
      </c>
      <c r="AH116">
        <v>0</v>
      </c>
      <c r="AI116">
        <v>0</v>
      </c>
      <c r="AJ116">
        <f>IF(AH116*$H$13&gt;=AL116,1.0,(AL116/(AL116-AH116*$H$13)))</f>
        <v>0</v>
      </c>
      <c r="AK116">
        <f>(AJ116-1)*100</f>
        <v>0</v>
      </c>
      <c r="AL116">
        <f>MAX(0,($B$13+$C$13*BG116)/(1+$D$13*BG116)*AZ116/(BB116+273)*$E$13)</f>
        <v>0</v>
      </c>
      <c r="AM116">
        <f>$B$11*BH116+$C$11*BI116+$F$11*BJ116</f>
        <v>0</v>
      </c>
      <c r="AN116">
        <f>AM116*AO116</f>
        <v>0</v>
      </c>
      <c r="AO116">
        <f>($B$11*$D$9+$C$11*$D$9+$F$11*((BW116+BO116)/MAX(BW116+BO116+BX116, 0.1)*$I$9+BX116/MAX(BW116+BO116+BX116, 0.1)*$J$9))/($B$11+$C$11+$F$11)</f>
        <v>0</v>
      </c>
      <c r="AP116">
        <f>($B$11*$K$9+$C$11*$K$9+$F$11*((BW116+BO116)/MAX(BW116+BO116+BX116, 0.1)*$P$9+BX116/MAX(BW116+BO116+BX116, 0.1)*$Q$9))/($B$11+$C$11+$F$11)</f>
        <v>0</v>
      </c>
      <c r="AQ116">
        <v>6</v>
      </c>
      <c r="AR116">
        <v>0.5</v>
      </c>
      <c r="AS116" t="s">
        <v>250</v>
      </c>
      <c r="AT116">
        <v>1559929795.66129</v>
      </c>
      <c r="AU116">
        <v>280.135838709677</v>
      </c>
      <c r="AV116">
        <v>299.896096774193</v>
      </c>
      <c r="AW116">
        <v>13.8749806451613</v>
      </c>
      <c r="AX116">
        <v>12.9522709677419</v>
      </c>
      <c r="AY116">
        <v>500.015</v>
      </c>
      <c r="AZ116">
        <v>100.701612903226</v>
      </c>
      <c r="BA116">
        <v>0.199986290322581</v>
      </c>
      <c r="BB116">
        <v>19.9538193548387</v>
      </c>
      <c r="BC116">
        <v>20.2575193548387</v>
      </c>
      <c r="BD116">
        <v>999.9</v>
      </c>
      <c r="BE116">
        <v>0</v>
      </c>
      <c r="BF116">
        <v>0</v>
      </c>
      <c r="BG116">
        <v>9999.45548387097</v>
      </c>
      <c r="BH116">
        <v>0</v>
      </c>
      <c r="BI116">
        <v>193.937064516129</v>
      </c>
      <c r="BJ116">
        <v>1499.99741935484</v>
      </c>
      <c r="BK116">
        <v>0.973002290322581</v>
      </c>
      <c r="BL116">
        <v>0.0269978161290323</v>
      </c>
      <c r="BM116">
        <v>0</v>
      </c>
      <c r="BN116">
        <v>2.30615161290323</v>
      </c>
      <c r="BO116">
        <v>0</v>
      </c>
      <c r="BP116">
        <v>15846.7064516129</v>
      </c>
      <c r="BQ116">
        <v>13121.9870967742</v>
      </c>
      <c r="BR116">
        <v>37.877</v>
      </c>
      <c r="BS116">
        <v>39.9939032258065</v>
      </c>
      <c r="BT116">
        <v>39.312</v>
      </c>
      <c r="BU116">
        <v>38.0945161290323</v>
      </c>
      <c r="BV116">
        <v>37.528</v>
      </c>
      <c r="BW116">
        <v>1459.49741935484</v>
      </c>
      <c r="BX116">
        <v>40.5</v>
      </c>
      <c r="BY116">
        <v>0</v>
      </c>
      <c r="BZ116">
        <v>1559929830.5</v>
      </c>
      <c r="CA116">
        <v>2.29397692307692</v>
      </c>
      <c r="CB116">
        <v>0.188054699932712</v>
      </c>
      <c r="CC116">
        <v>93.8051282882872</v>
      </c>
      <c r="CD116">
        <v>15853.7923076923</v>
      </c>
      <c r="CE116">
        <v>15</v>
      </c>
      <c r="CF116">
        <v>1559929575.5</v>
      </c>
      <c r="CG116" t="s">
        <v>251</v>
      </c>
      <c r="CH116">
        <v>12</v>
      </c>
      <c r="CI116">
        <v>2.609</v>
      </c>
      <c r="CJ116">
        <v>0.036</v>
      </c>
      <c r="CK116">
        <v>400</v>
      </c>
      <c r="CL116">
        <v>13</v>
      </c>
      <c r="CM116">
        <v>0.15</v>
      </c>
      <c r="CN116">
        <v>0.08</v>
      </c>
      <c r="CO116">
        <v>-19.7228487804878</v>
      </c>
      <c r="CP116">
        <v>-3.54757212543543</v>
      </c>
      <c r="CQ116">
        <v>0.365220349873781</v>
      </c>
      <c r="CR116">
        <v>0</v>
      </c>
      <c r="CS116">
        <v>2.30156176470588</v>
      </c>
      <c r="CT116">
        <v>-0.238943602819776</v>
      </c>
      <c r="CU116">
        <v>0.188262404504529</v>
      </c>
      <c r="CV116">
        <v>1</v>
      </c>
      <c r="CW116">
        <v>0.922237804878049</v>
      </c>
      <c r="CX116">
        <v>0.0603122090592316</v>
      </c>
      <c r="CY116">
        <v>0.00727289599185008</v>
      </c>
      <c r="CZ116">
        <v>1</v>
      </c>
      <c r="DA116">
        <v>2</v>
      </c>
      <c r="DB116">
        <v>3</v>
      </c>
      <c r="DC116" t="s">
        <v>252</v>
      </c>
      <c r="DD116">
        <v>1.8556</v>
      </c>
      <c r="DE116">
        <v>1.85364</v>
      </c>
      <c r="DF116">
        <v>1.85471</v>
      </c>
      <c r="DG116">
        <v>1.85913</v>
      </c>
      <c r="DH116">
        <v>1.85349</v>
      </c>
      <c r="DI116">
        <v>1.85784</v>
      </c>
      <c r="DJ116">
        <v>1.85501</v>
      </c>
      <c r="DK116">
        <v>1.85366</v>
      </c>
      <c r="DL116" t="s">
        <v>253</v>
      </c>
      <c r="DM116" t="s">
        <v>19</v>
      </c>
      <c r="DN116" t="s">
        <v>19</v>
      </c>
      <c r="DO116" t="s">
        <v>19</v>
      </c>
      <c r="DP116" t="s">
        <v>254</v>
      </c>
      <c r="DQ116" t="s">
        <v>255</v>
      </c>
      <c r="DR116" t="s">
        <v>256</v>
      </c>
      <c r="DS116" t="s">
        <v>256</v>
      </c>
      <c r="DT116" t="s">
        <v>256</v>
      </c>
      <c r="DU116" t="s">
        <v>256</v>
      </c>
      <c r="DV116">
        <v>0</v>
      </c>
      <c r="DW116">
        <v>100</v>
      </c>
      <c r="DX116">
        <v>100</v>
      </c>
      <c r="DY116">
        <v>2.609</v>
      </c>
      <c r="DZ116">
        <v>0.036</v>
      </c>
      <c r="EA116">
        <v>2</v>
      </c>
      <c r="EB116">
        <v>503.988</v>
      </c>
      <c r="EC116">
        <v>546.407</v>
      </c>
      <c r="ED116">
        <v>17.5094</v>
      </c>
      <c r="EE116">
        <v>19.045</v>
      </c>
      <c r="EF116">
        <v>30</v>
      </c>
      <c r="EG116">
        <v>18.9128</v>
      </c>
      <c r="EH116">
        <v>18.8839</v>
      </c>
      <c r="EI116">
        <v>16.7013</v>
      </c>
      <c r="EJ116">
        <v>30.3209</v>
      </c>
      <c r="EK116">
        <v>61.0748</v>
      </c>
      <c r="EL116">
        <v>17.5113</v>
      </c>
      <c r="EM116">
        <v>329.17</v>
      </c>
      <c r="EN116">
        <v>12.9632</v>
      </c>
      <c r="EO116">
        <v>102.303</v>
      </c>
      <c r="EP116">
        <v>102.731</v>
      </c>
    </row>
    <row r="117" spans="1:146">
      <c r="A117">
        <v>101</v>
      </c>
      <c r="B117">
        <v>1559929808</v>
      </c>
      <c r="C117">
        <v>200</v>
      </c>
      <c r="D117" t="s">
        <v>457</v>
      </c>
      <c r="E117" t="s">
        <v>458</v>
      </c>
      <c r="H117">
        <v>1559929797.66129</v>
      </c>
      <c r="I117">
        <f>AY117*AJ117*(AW117-AX117)/(100*AQ117*(1000-AJ117*AW117))</f>
        <v>0</v>
      </c>
      <c r="J117">
        <f>AY117*AJ117*(AV117-AU117*(1000-AJ117*AX117)/(1000-AJ117*AW117))/(100*AQ117)</f>
        <v>0</v>
      </c>
      <c r="K117">
        <f>AU117 - IF(AJ117&gt;1, J117*AQ117*100.0/(AL117*BG117), 0)</f>
        <v>0</v>
      </c>
      <c r="L117">
        <f>((R117-I117/2)*K117-J117)/(R117+I117/2)</f>
        <v>0</v>
      </c>
      <c r="M117">
        <f>L117*(AZ117+BA117)/1000.0</f>
        <v>0</v>
      </c>
      <c r="N117">
        <f>(AU117 - IF(AJ117&gt;1, J117*AQ117*100.0/(AL117*BG117), 0))*(AZ117+BA117)/1000.0</f>
        <v>0</v>
      </c>
      <c r="O117">
        <f>2.0/((1/Q117-1/P117)+SIGN(Q117)*SQRT((1/Q117-1/P117)*(1/Q117-1/P117) + 4*AR117/((AR117+1)*(AR117+1))*(2*1/Q117*1/P117-1/P117*1/P117)))</f>
        <v>0</v>
      </c>
      <c r="P117">
        <f>AG117+AF117*AQ117+AE117*AQ117*AQ117</f>
        <v>0</v>
      </c>
      <c r="Q117">
        <f>I117*(1000-(1000*0.61365*exp(17.502*U117/(240.97+U117))/(AZ117+BA117)+AW117)/2)/(1000*0.61365*exp(17.502*U117/(240.97+U117))/(AZ117+BA117)-AW117)</f>
        <v>0</v>
      </c>
      <c r="R117">
        <f>1/((AR117+1)/(O117/1.6)+1/(P117/1.37)) + AR117/((AR117+1)/(O117/1.6) + AR117/(P117/1.37))</f>
        <v>0</v>
      </c>
      <c r="S117">
        <f>(AN117*AP117)</f>
        <v>0</v>
      </c>
      <c r="T117">
        <f>(BB117+(S117+2*0.95*5.67E-8*(((BB117+$B$7)+273)^4-(BB117+273)^4)-44100*I117)/(1.84*29.3*P117+8*0.95*5.67E-8*(BB117+273)^3))</f>
        <v>0</v>
      </c>
      <c r="U117">
        <f>($C$7*BC117+$D$7*BD117+$E$7*T117)</f>
        <v>0</v>
      </c>
      <c r="V117">
        <f>0.61365*exp(17.502*U117/(240.97+U117))</f>
        <v>0</v>
      </c>
      <c r="W117">
        <f>(X117/Y117*100)</f>
        <v>0</v>
      </c>
      <c r="X117">
        <f>AW117*(AZ117+BA117)/1000</f>
        <v>0</v>
      </c>
      <c r="Y117">
        <f>0.61365*exp(17.502*BB117/(240.97+BB117))</f>
        <v>0</v>
      </c>
      <c r="Z117">
        <f>(V117-AW117*(AZ117+BA117)/1000)</f>
        <v>0</v>
      </c>
      <c r="AA117">
        <f>(-I117*44100)</f>
        <v>0</v>
      </c>
      <c r="AB117">
        <f>2*29.3*P117*0.92*(BB117-U117)</f>
        <v>0</v>
      </c>
      <c r="AC117">
        <f>2*0.95*5.67E-8*(((BB117+$B$7)+273)^4-(U117+273)^4)</f>
        <v>0</v>
      </c>
      <c r="AD117">
        <f>S117+AC117+AA117+AB117</f>
        <v>0</v>
      </c>
      <c r="AE117">
        <v>-0.0417622607652401</v>
      </c>
      <c r="AF117">
        <v>0.0468817962839642</v>
      </c>
      <c r="AG117">
        <v>3.49354677133408</v>
      </c>
      <c r="AH117">
        <v>0</v>
      </c>
      <c r="AI117">
        <v>0</v>
      </c>
      <c r="AJ117">
        <f>IF(AH117*$H$13&gt;=AL117,1.0,(AL117/(AL117-AH117*$H$13)))</f>
        <v>0</v>
      </c>
      <c r="AK117">
        <f>(AJ117-1)*100</f>
        <v>0</v>
      </c>
      <c r="AL117">
        <f>MAX(0,($B$13+$C$13*BG117)/(1+$D$13*BG117)*AZ117/(BB117+273)*$E$13)</f>
        <v>0</v>
      </c>
      <c r="AM117">
        <f>$B$11*BH117+$C$11*BI117+$F$11*BJ117</f>
        <v>0</v>
      </c>
      <c r="AN117">
        <f>AM117*AO117</f>
        <v>0</v>
      </c>
      <c r="AO117">
        <f>($B$11*$D$9+$C$11*$D$9+$F$11*((BW117+BO117)/MAX(BW117+BO117+BX117, 0.1)*$I$9+BX117/MAX(BW117+BO117+BX117, 0.1)*$J$9))/($B$11+$C$11+$F$11)</f>
        <v>0</v>
      </c>
      <c r="AP117">
        <f>($B$11*$K$9+$C$11*$K$9+$F$11*((BW117+BO117)/MAX(BW117+BO117+BX117, 0.1)*$P$9+BX117/MAX(BW117+BO117+BX117, 0.1)*$Q$9))/($B$11+$C$11+$F$11)</f>
        <v>0</v>
      </c>
      <c r="AQ117">
        <v>6</v>
      </c>
      <c r="AR117">
        <v>0.5</v>
      </c>
      <c r="AS117" t="s">
        <v>250</v>
      </c>
      <c r="AT117">
        <v>1559929797.66129</v>
      </c>
      <c r="AU117">
        <v>283.370387096774</v>
      </c>
      <c r="AV117">
        <v>303.257774193548</v>
      </c>
      <c r="AW117">
        <v>13.8745483870968</v>
      </c>
      <c r="AX117">
        <v>12.9505161290323</v>
      </c>
      <c r="AY117">
        <v>500.015709677419</v>
      </c>
      <c r="AZ117">
        <v>100.701580645161</v>
      </c>
      <c r="BA117">
        <v>0.199967935483871</v>
      </c>
      <c r="BB117">
        <v>19.9604967741935</v>
      </c>
      <c r="BC117">
        <v>20.2628290322581</v>
      </c>
      <c r="BD117">
        <v>999.9</v>
      </c>
      <c r="BE117">
        <v>0</v>
      </c>
      <c r="BF117">
        <v>0</v>
      </c>
      <c r="BG117">
        <v>10001.0070967742</v>
      </c>
      <c r="BH117">
        <v>0</v>
      </c>
      <c r="BI117">
        <v>188.141806451613</v>
      </c>
      <c r="BJ117">
        <v>1500.00548387097</v>
      </c>
      <c r="BK117">
        <v>0.973002419354839</v>
      </c>
      <c r="BL117">
        <v>0.0269976677419355</v>
      </c>
      <c r="BM117">
        <v>0</v>
      </c>
      <c r="BN117">
        <v>2.28431290322581</v>
      </c>
      <c r="BO117">
        <v>0</v>
      </c>
      <c r="BP117">
        <v>15852.5903225806</v>
      </c>
      <c r="BQ117">
        <v>13122.0580645161</v>
      </c>
      <c r="BR117">
        <v>37.875</v>
      </c>
      <c r="BS117">
        <v>39.9939032258065</v>
      </c>
      <c r="BT117">
        <v>39.312</v>
      </c>
      <c r="BU117">
        <v>38.0884193548387</v>
      </c>
      <c r="BV117">
        <v>37.522</v>
      </c>
      <c r="BW117">
        <v>1459.50548387097</v>
      </c>
      <c r="BX117">
        <v>40.5</v>
      </c>
      <c r="BY117">
        <v>0</v>
      </c>
      <c r="BZ117">
        <v>1559929832.3</v>
      </c>
      <c r="CA117">
        <v>2.30171153846154</v>
      </c>
      <c r="CB117">
        <v>-0.416023936412171</v>
      </c>
      <c r="CC117">
        <v>117.165812109935</v>
      </c>
      <c r="CD117">
        <v>15858.7269230769</v>
      </c>
      <c r="CE117">
        <v>15</v>
      </c>
      <c r="CF117">
        <v>1559929575.5</v>
      </c>
      <c r="CG117" t="s">
        <v>251</v>
      </c>
      <c r="CH117">
        <v>12</v>
      </c>
      <c r="CI117">
        <v>2.609</v>
      </c>
      <c r="CJ117">
        <v>0.036</v>
      </c>
      <c r="CK117">
        <v>400</v>
      </c>
      <c r="CL117">
        <v>13</v>
      </c>
      <c r="CM117">
        <v>0.15</v>
      </c>
      <c r="CN117">
        <v>0.08</v>
      </c>
      <c r="CO117">
        <v>-19.8466512195122</v>
      </c>
      <c r="CP117">
        <v>-3.48019651567978</v>
      </c>
      <c r="CQ117">
        <v>0.35839611286679</v>
      </c>
      <c r="CR117">
        <v>0</v>
      </c>
      <c r="CS117">
        <v>2.29739411764706</v>
      </c>
      <c r="CT117">
        <v>-0.0458722918609679</v>
      </c>
      <c r="CU117">
        <v>0.194370490590667</v>
      </c>
      <c r="CV117">
        <v>1</v>
      </c>
      <c r="CW117">
        <v>0.923654536585366</v>
      </c>
      <c r="CX117">
        <v>0.0424312682926883</v>
      </c>
      <c r="CY117">
        <v>0.00617939185616807</v>
      </c>
      <c r="CZ117">
        <v>1</v>
      </c>
      <c r="DA117">
        <v>2</v>
      </c>
      <c r="DB117">
        <v>3</v>
      </c>
      <c r="DC117" t="s">
        <v>252</v>
      </c>
      <c r="DD117">
        <v>1.85561</v>
      </c>
      <c r="DE117">
        <v>1.85364</v>
      </c>
      <c r="DF117">
        <v>1.85471</v>
      </c>
      <c r="DG117">
        <v>1.85913</v>
      </c>
      <c r="DH117">
        <v>1.85349</v>
      </c>
      <c r="DI117">
        <v>1.85785</v>
      </c>
      <c r="DJ117">
        <v>1.85501</v>
      </c>
      <c r="DK117">
        <v>1.85367</v>
      </c>
      <c r="DL117" t="s">
        <v>253</v>
      </c>
      <c r="DM117" t="s">
        <v>19</v>
      </c>
      <c r="DN117" t="s">
        <v>19</v>
      </c>
      <c r="DO117" t="s">
        <v>19</v>
      </c>
      <c r="DP117" t="s">
        <v>254</v>
      </c>
      <c r="DQ117" t="s">
        <v>255</v>
      </c>
      <c r="DR117" t="s">
        <v>256</v>
      </c>
      <c r="DS117" t="s">
        <v>256</v>
      </c>
      <c r="DT117" t="s">
        <v>256</v>
      </c>
      <c r="DU117" t="s">
        <v>256</v>
      </c>
      <c r="DV117">
        <v>0</v>
      </c>
      <c r="DW117">
        <v>100</v>
      </c>
      <c r="DX117">
        <v>100</v>
      </c>
      <c r="DY117">
        <v>2.609</v>
      </c>
      <c r="DZ117">
        <v>0.036</v>
      </c>
      <c r="EA117">
        <v>2</v>
      </c>
      <c r="EB117">
        <v>504.085</v>
      </c>
      <c r="EC117">
        <v>546.502</v>
      </c>
      <c r="ED117">
        <v>17.5169</v>
      </c>
      <c r="EE117">
        <v>19.045</v>
      </c>
      <c r="EF117">
        <v>30.0002</v>
      </c>
      <c r="EG117">
        <v>18.9133</v>
      </c>
      <c r="EH117">
        <v>18.8846</v>
      </c>
      <c r="EI117">
        <v>16.8533</v>
      </c>
      <c r="EJ117">
        <v>30.3209</v>
      </c>
      <c r="EK117">
        <v>61.0748</v>
      </c>
      <c r="EL117">
        <v>17.5113</v>
      </c>
      <c r="EM117">
        <v>334.17</v>
      </c>
      <c r="EN117">
        <v>12.9637</v>
      </c>
      <c r="EO117">
        <v>102.302</v>
      </c>
      <c r="EP117">
        <v>102.731</v>
      </c>
    </row>
    <row r="118" spans="1:146">
      <c r="A118">
        <v>102</v>
      </c>
      <c r="B118">
        <v>1559929810</v>
      </c>
      <c r="C118">
        <v>202</v>
      </c>
      <c r="D118" t="s">
        <v>459</v>
      </c>
      <c r="E118" t="s">
        <v>460</v>
      </c>
      <c r="H118">
        <v>1559929799.66129</v>
      </c>
      <c r="I118">
        <f>AY118*AJ118*(AW118-AX118)/(100*AQ118*(1000-AJ118*AW118))</f>
        <v>0</v>
      </c>
      <c r="J118">
        <f>AY118*AJ118*(AV118-AU118*(1000-AJ118*AX118)/(1000-AJ118*AW118))/(100*AQ118)</f>
        <v>0</v>
      </c>
      <c r="K118">
        <f>AU118 - IF(AJ118&gt;1, J118*AQ118*100.0/(AL118*BG118), 0)</f>
        <v>0</v>
      </c>
      <c r="L118">
        <f>((R118-I118/2)*K118-J118)/(R118+I118/2)</f>
        <v>0</v>
      </c>
      <c r="M118">
        <f>L118*(AZ118+BA118)/1000.0</f>
        <v>0</v>
      </c>
      <c r="N118">
        <f>(AU118 - IF(AJ118&gt;1, J118*AQ118*100.0/(AL118*BG118), 0))*(AZ118+BA118)/1000.0</f>
        <v>0</v>
      </c>
      <c r="O118">
        <f>2.0/((1/Q118-1/P118)+SIGN(Q118)*SQRT((1/Q118-1/P118)*(1/Q118-1/P118) + 4*AR118/((AR118+1)*(AR118+1))*(2*1/Q118*1/P118-1/P118*1/P118)))</f>
        <v>0</v>
      </c>
      <c r="P118">
        <f>AG118+AF118*AQ118+AE118*AQ118*AQ118</f>
        <v>0</v>
      </c>
      <c r="Q118">
        <f>I118*(1000-(1000*0.61365*exp(17.502*U118/(240.97+U118))/(AZ118+BA118)+AW118)/2)/(1000*0.61365*exp(17.502*U118/(240.97+U118))/(AZ118+BA118)-AW118)</f>
        <v>0</v>
      </c>
      <c r="R118">
        <f>1/((AR118+1)/(O118/1.6)+1/(P118/1.37)) + AR118/((AR118+1)/(O118/1.6) + AR118/(P118/1.37))</f>
        <v>0</v>
      </c>
      <c r="S118">
        <f>(AN118*AP118)</f>
        <v>0</v>
      </c>
      <c r="T118">
        <f>(BB118+(S118+2*0.95*5.67E-8*(((BB118+$B$7)+273)^4-(BB118+273)^4)-44100*I118)/(1.84*29.3*P118+8*0.95*5.67E-8*(BB118+273)^3))</f>
        <v>0</v>
      </c>
      <c r="U118">
        <f>($C$7*BC118+$D$7*BD118+$E$7*T118)</f>
        <v>0</v>
      </c>
      <c r="V118">
        <f>0.61365*exp(17.502*U118/(240.97+U118))</f>
        <v>0</v>
      </c>
      <c r="W118">
        <f>(X118/Y118*100)</f>
        <v>0</v>
      </c>
      <c r="X118">
        <f>AW118*(AZ118+BA118)/1000</f>
        <v>0</v>
      </c>
      <c r="Y118">
        <f>0.61365*exp(17.502*BB118/(240.97+BB118))</f>
        <v>0</v>
      </c>
      <c r="Z118">
        <f>(V118-AW118*(AZ118+BA118)/1000)</f>
        <v>0</v>
      </c>
      <c r="AA118">
        <f>(-I118*44100)</f>
        <v>0</v>
      </c>
      <c r="AB118">
        <f>2*29.3*P118*0.92*(BB118-U118)</f>
        <v>0</v>
      </c>
      <c r="AC118">
        <f>2*0.95*5.67E-8*(((BB118+$B$7)+273)^4-(U118+273)^4)</f>
        <v>0</v>
      </c>
      <c r="AD118">
        <f>S118+AC118+AA118+AB118</f>
        <v>0</v>
      </c>
      <c r="AE118">
        <v>-0.0417759817420997</v>
      </c>
      <c r="AF118">
        <v>0.0468971992825126</v>
      </c>
      <c r="AG118">
        <v>3.49445352223524</v>
      </c>
      <c r="AH118">
        <v>0</v>
      </c>
      <c r="AI118">
        <v>0</v>
      </c>
      <c r="AJ118">
        <f>IF(AH118*$H$13&gt;=AL118,1.0,(AL118/(AL118-AH118*$H$13)))</f>
        <v>0</v>
      </c>
      <c r="AK118">
        <f>(AJ118-1)*100</f>
        <v>0</v>
      </c>
      <c r="AL118">
        <f>MAX(0,($B$13+$C$13*BG118)/(1+$D$13*BG118)*AZ118/(BB118+273)*$E$13)</f>
        <v>0</v>
      </c>
      <c r="AM118">
        <f>$B$11*BH118+$C$11*BI118+$F$11*BJ118</f>
        <v>0</v>
      </c>
      <c r="AN118">
        <f>AM118*AO118</f>
        <v>0</v>
      </c>
      <c r="AO118">
        <f>($B$11*$D$9+$C$11*$D$9+$F$11*((BW118+BO118)/MAX(BW118+BO118+BX118, 0.1)*$I$9+BX118/MAX(BW118+BO118+BX118, 0.1)*$J$9))/($B$11+$C$11+$F$11)</f>
        <v>0</v>
      </c>
      <c r="AP118">
        <f>($B$11*$K$9+$C$11*$K$9+$F$11*((BW118+BO118)/MAX(BW118+BO118+BX118, 0.1)*$P$9+BX118/MAX(BW118+BO118+BX118, 0.1)*$Q$9))/($B$11+$C$11+$F$11)</f>
        <v>0</v>
      </c>
      <c r="AQ118">
        <v>6</v>
      </c>
      <c r="AR118">
        <v>0.5</v>
      </c>
      <c r="AS118" t="s">
        <v>250</v>
      </c>
      <c r="AT118">
        <v>1559929799.66129</v>
      </c>
      <c r="AU118">
        <v>286.607548387097</v>
      </c>
      <c r="AV118">
        <v>306.606064516129</v>
      </c>
      <c r="AW118">
        <v>13.8738612903226</v>
      </c>
      <c r="AX118">
        <v>12.948735483871</v>
      </c>
      <c r="AY118">
        <v>500.01035483871</v>
      </c>
      <c r="AZ118">
        <v>100.701548387097</v>
      </c>
      <c r="BA118">
        <v>0.199958612903226</v>
      </c>
      <c r="BB118">
        <v>19.9666774193548</v>
      </c>
      <c r="BC118">
        <v>20.2679193548387</v>
      </c>
      <c r="BD118">
        <v>999.9</v>
      </c>
      <c r="BE118">
        <v>0</v>
      </c>
      <c r="BF118">
        <v>0</v>
      </c>
      <c r="BG118">
        <v>10004.2961290323</v>
      </c>
      <c r="BH118">
        <v>0</v>
      </c>
      <c r="BI118">
        <v>180.816129032258</v>
      </c>
      <c r="BJ118">
        <v>1500.01290322581</v>
      </c>
      <c r="BK118">
        <v>0.973002548387097</v>
      </c>
      <c r="BL118">
        <v>0.0269975193548387</v>
      </c>
      <c r="BM118">
        <v>0</v>
      </c>
      <c r="BN118">
        <v>2.2851</v>
      </c>
      <c r="BO118">
        <v>0</v>
      </c>
      <c r="BP118">
        <v>15858.0258064516</v>
      </c>
      <c r="BQ118">
        <v>13122.1290322581</v>
      </c>
      <c r="BR118">
        <v>37.875</v>
      </c>
      <c r="BS118">
        <v>39.9878064516129</v>
      </c>
      <c r="BT118">
        <v>39.312</v>
      </c>
      <c r="BU118">
        <v>38.0823225806452</v>
      </c>
      <c r="BV118">
        <v>37.516</v>
      </c>
      <c r="BW118">
        <v>1459.51290322581</v>
      </c>
      <c r="BX118">
        <v>40.5</v>
      </c>
      <c r="BY118">
        <v>0</v>
      </c>
      <c r="BZ118">
        <v>1559929834.7</v>
      </c>
      <c r="CA118">
        <v>2.28945384615385</v>
      </c>
      <c r="CB118">
        <v>-0.0351931626108078</v>
      </c>
      <c r="CC118">
        <v>146.430769443685</v>
      </c>
      <c r="CD118">
        <v>15863.7269230769</v>
      </c>
      <c r="CE118">
        <v>15</v>
      </c>
      <c r="CF118">
        <v>1559929575.5</v>
      </c>
      <c r="CG118" t="s">
        <v>251</v>
      </c>
      <c r="CH118">
        <v>12</v>
      </c>
      <c r="CI118">
        <v>2.609</v>
      </c>
      <c r="CJ118">
        <v>0.036</v>
      </c>
      <c r="CK118">
        <v>400</v>
      </c>
      <c r="CL118">
        <v>13</v>
      </c>
      <c r="CM118">
        <v>0.15</v>
      </c>
      <c r="CN118">
        <v>0.08</v>
      </c>
      <c r="CO118">
        <v>-19.9642146341463</v>
      </c>
      <c r="CP118">
        <v>-3.59049407665513</v>
      </c>
      <c r="CQ118">
        <v>0.368700931459377</v>
      </c>
      <c r="CR118">
        <v>0</v>
      </c>
      <c r="CS118">
        <v>2.29155588235294</v>
      </c>
      <c r="CT118">
        <v>-0.23490706190077</v>
      </c>
      <c r="CU118">
        <v>0.192210023291277</v>
      </c>
      <c r="CV118">
        <v>1</v>
      </c>
      <c r="CW118">
        <v>0.924805097560975</v>
      </c>
      <c r="CX118">
        <v>0.0199085644599319</v>
      </c>
      <c r="CY118">
        <v>0.0048040522773139</v>
      </c>
      <c r="CZ118">
        <v>1</v>
      </c>
      <c r="DA118">
        <v>2</v>
      </c>
      <c r="DB118">
        <v>3</v>
      </c>
      <c r="DC118" t="s">
        <v>252</v>
      </c>
      <c r="DD118">
        <v>1.85561</v>
      </c>
      <c r="DE118">
        <v>1.85364</v>
      </c>
      <c r="DF118">
        <v>1.85471</v>
      </c>
      <c r="DG118">
        <v>1.85913</v>
      </c>
      <c r="DH118">
        <v>1.85349</v>
      </c>
      <c r="DI118">
        <v>1.85785</v>
      </c>
      <c r="DJ118">
        <v>1.85501</v>
      </c>
      <c r="DK118">
        <v>1.85368</v>
      </c>
      <c r="DL118" t="s">
        <v>253</v>
      </c>
      <c r="DM118" t="s">
        <v>19</v>
      </c>
      <c r="DN118" t="s">
        <v>19</v>
      </c>
      <c r="DO118" t="s">
        <v>19</v>
      </c>
      <c r="DP118" t="s">
        <v>254</v>
      </c>
      <c r="DQ118" t="s">
        <v>255</v>
      </c>
      <c r="DR118" t="s">
        <v>256</v>
      </c>
      <c r="DS118" t="s">
        <v>256</v>
      </c>
      <c r="DT118" t="s">
        <v>256</v>
      </c>
      <c r="DU118" t="s">
        <v>256</v>
      </c>
      <c r="DV118">
        <v>0</v>
      </c>
      <c r="DW118">
        <v>100</v>
      </c>
      <c r="DX118">
        <v>100</v>
      </c>
      <c r="DY118">
        <v>2.609</v>
      </c>
      <c r="DZ118">
        <v>0.036</v>
      </c>
      <c r="EA118">
        <v>2</v>
      </c>
      <c r="EB118">
        <v>504.327</v>
      </c>
      <c r="EC118">
        <v>546.334</v>
      </c>
      <c r="ED118">
        <v>17.5232</v>
      </c>
      <c r="EE118">
        <v>19.0457</v>
      </c>
      <c r="EF118">
        <v>30.0002</v>
      </c>
      <c r="EG118">
        <v>18.9133</v>
      </c>
      <c r="EH118">
        <v>18.8852</v>
      </c>
      <c r="EI118">
        <v>16.9699</v>
      </c>
      <c r="EJ118">
        <v>30.3209</v>
      </c>
      <c r="EK118">
        <v>61.0748</v>
      </c>
      <c r="EL118">
        <v>17.5208</v>
      </c>
      <c r="EM118">
        <v>334.17</v>
      </c>
      <c r="EN118">
        <v>12.967</v>
      </c>
      <c r="EO118">
        <v>102.301</v>
      </c>
      <c r="EP118">
        <v>102.732</v>
      </c>
    </row>
    <row r="119" spans="1:146">
      <c r="A119">
        <v>103</v>
      </c>
      <c r="B119">
        <v>1559929812</v>
      </c>
      <c r="C119">
        <v>204</v>
      </c>
      <c r="D119" t="s">
        <v>461</v>
      </c>
      <c r="E119" t="s">
        <v>462</v>
      </c>
      <c r="H119">
        <v>1559929801.66129</v>
      </c>
      <c r="I119">
        <f>AY119*AJ119*(AW119-AX119)/(100*AQ119*(1000-AJ119*AW119))</f>
        <v>0</v>
      </c>
      <c r="J119">
        <f>AY119*AJ119*(AV119-AU119*(1000-AJ119*AX119)/(1000-AJ119*AW119))/(100*AQ119)</f>
        <v>0</v>
      </c>
      <c r="K119">
        <f>AU119 - IF(AJ119&gt;1, J119*AQ119*100.0/(AL119*BG119), 0)</f>
        <v>0</v>
      </c>
      <c r="L119">
        <f>((R119-I119/2)*K119-J119)/(R119+I119/2)</f>
        <v>0</v>
      </c>
      <c r="M119">
        <f>L119*(AZ119+BA119)/1000.0</f>
        <v>0</v>
      </c>
      <c r="N119">
        <f>(AU119 - IF(AJ119&gt;1, J119*AQ119*100.0/(AL119*BG119), 0))*(AZ119+BA119)/1000.0</f>
        <v>0</v>
      </c>
      <c r="O119">
        <f>2.0/((1/Q119-1/P119)+SIGN(Q119)*SQRT((1/Q119-1/P119)*(1/Q119-1/P119) + 4*AR119/((AR119+1)*(AR119+1))*(2*1/Q119*1/P119-1/P119*1/P119)))</f>
        <v>0</v>
      </c>
      <c r="P119">
        <f>AG119+AF119*AQ119+AE119*AQ119*AQ119</f>
        <v>0</v>
      </c>
      <c r="Q119">
        <f>I119*(1000-(1000*0.61365*exp(17.502*U119/(240.97+U119))/(AZ119+BA119)+AW119)/2)/(1000*0.61365*exp(17.502*U119/(240.97+U119))/(AZ119+BA119)-AW119)</f>
        <v>0</v>
      </c>
      <c r="R119">
        <f>1/((AR119+1)/(O119/1.6)+1/(P119/1.37)) + AR119/((AR119+1)/(O119/1.6) + AR119/(P119/1.37))</f>
        <v>0</v>
      </c>
      <c r="S119">
        <f>(AN119*AP119)</f>
        <v>0</v>
      </c>
      <c r="T119">
        <f>(BB119+(S119+2*0.95*5.67E-8*(((BB119+$B$7)+273)^4-(BB119+273)^4)-44100*I119)/(1.84*29.3*P119+8*0.95*5.67E-8*(BB119+273)^3))</f>
        <v>0</v>
      </c>
      <c r="U119">
        <f>($C$7*BC119+$D$7*BD119+$E$7*T119)</f>
        <v>0</v>
      </c>
      <c r="V119">
        <f>0.61365*exp(17.502*U119/(240.97+U119))</f>
        <v>0</v>
      </c>
      <c r="W119">
        <f>(X119/Y119*100)</f>
        <v>0</v>
      </c>
      <c r="X119">
        <f>AW119*(AZ119+BA119)/1000</f>
        <v>0</v>
      </c>
      <c r="Y119">
        <f>0.61365*exp(17.502*BB119/(240.97+BB119))</f>
        <v>0</v>
      </c>
      <c r="Z119">
        <f>(V119-AW119*(AZ119+BA119)/1000)</f>
        <v>0</v>
      </c>
      <c r="AA119">
        <f>(-I119*44100)</f>
        <v>0</v>
      </c>
      <c r="AB119">
        <f>2*29.3*P119*0.92*(BB119-U119)</f>
        <v>0</v>
      </c>
      <c r="AC119">
        <f>2*0.95*5.67E-8*(((BB119+$B$7)+273)^4-(U119+273)^4)</f>
        <v>0</v>
      </c>
      <c r="AD119">
        <f>S119+AC119+AA119+AB119</f>
        <v>0</v>
      </c>
      <c r="AE119">
        <v>-0.0417738356511684</v>
      </c>
      <c r="AF119">
        <v>0.0468947901074343</v>
      </c>
      <c r="AG119">
        <v>3.49431170468013</v>
      </c>
      <c r="AH119">
        <v>0</v>
      </c>
      <c r="AI119">
        <v>0</v>
      </c>
      <c r="AJ119">
        <f>IF(AH119*$H$13&gt;=AL119,1.0,(AL119/(AL119-AH119*$H$13)))</f>
        <v>0</v>
      </c>
      <c r="AK119">
        <f>(AJ119-1)*100</f>
        <v>0</v>
      </c>
      <c r="AL119">
        <f>MAX(0,($B$13+$C$13*BG119)/(1+$D$13*BG119)*AZ119/(BB119+273)*$E$13)</f>
        <v>0</v>
      </c>
      <c r="AM119">
        <f>$B$11*BH119+$C$11*BI119+$F$11*BJ119</f>
        <v>0</v>
      </c>
      <c r="AN119">
        <f>AM119*AO119</f>
        <v>0</v>
      </c>
      <c r="AO119">
        <f>($B$11*$D$9+$C$11*$D$9+$F$11*((BW119+BO119)/MAX(BW119+BO119+BX119, 0.1)*$I$9+BX119/MAX(BW119+BO119+BX119, 0.1)*$J$9))/($B$11+$C$11+$F$11)</f>
        <v>0</v>
      </c>
      <c r="AP119">
        <f>($B$11*$K$9+$C$11*$K$9+$F$11*((BW119+BO119)/MAX(BW119+BO119+BX119, 0.1)*$P$9+BX119/MAX(BW119+BO119+BX119, 0.1)*$Q$9))/($B$11+$C$11+$F$11)</f>
        <v>0</v>
      </c>
      <c r="AQ119">
        <v>6</v>
      </c>
      <c r="AR119">
        <v>0.5</v>
      </c>
      <c r="AS119" t="s">
        <v>250</v>
      </c>
      <c r="AT119">
        <v>1559929801.66129</v>
      </c>
      <c r="AU119">
        <v>289.843451612903</v>
      </c>
      <c r="AV119">
        <v>309.956677419355</v>
      </c>
      <c r="AW119">
        <v>13.8730451612903</v>
      </c>
      <c r="AX119">
        <v>12.9471806451613</v>
      </c>
      <c r="AY119">
        <v>500.015064516129</v>
      </c>
      <c r="AZ119">
        <v>100.70164516129</v>
      </c>
      <c r="BA119">
        <v>0.199992516129032</v>
      </c>
      <c r="BB119">
        <v>19.9721967741935</v>
      </c>
      <c r="BC119">
        <v>20.2739419354839</v>
      </c>
      <c r="BD119">
        <v>999.9</v>
      </c>
      <c r="BE119">
        <v>0</v>
      </c>
      <c r="BF119">
        <v>0</v>
      </c>
      <c r="BG119">
        <v>10003.7725806452</v>
      </c>
      <c r="BH119">
        <v>0</v>
      </c>
      <c r="BI119">
        <v>170.715741935484</v>
      </c>
      <c r="BJ119">
        <v>1500.0035483871</v>
      </c>
      <c r="BK119">
        <v>0.973002419354839</v>
      </c>
      <c r="BL119">
        <v>0.0269976677419355</v>
      </c>
      <c r="BM119">
        <v>0</v>
      </c>
      <c r="BN119">
        <v>2.26164516129032</v>
      </c>
      <c r="BO119">
        <v>0</v>
      </c>
      <c r="BP119">
        <v>15861.735483871</v>
      </c>
      <c r="BQ119">
        <v>13122.0419354839</v>
      </c>
      <c r="BR119">
        <v>37.879</v>
      </c>
      <c r="BS119">
        <v>39.9817096774193</v>
      </c>
      <c r="BT119">
        <v>39.312</v>
      </c>
      <c r="BU119">
        <v>38.0762258064516</v>
      </c>
      <c r="BV119">
        <v>37.51</v>
      </c>
      <c r="BW119">
        <v>1459.5035483871</v>
      </c>
      <c r="BX119">
        <v>40.5</v>
      </c>
      <c r="BY119">
        <v>0</v>
      </c>
      <c r="BZ119">
        <v>1559929836.5</v>
      </c>
      <c r="CA119">
        <v>2.28242692307692</v>
      </c>
      <c r="CB119">
        <v>-0.47614700920266</v>
      </c>
      <c r="CC119">
        <v>154.745298793877</v>
      </c>
      <c r="CD119">
        <v>15866.0038461538</v>
      </c>
      <c r="CE119">
        <v>15</v>
      </c>
      <c r="CF119">
        <v>1559929575.5</v>
      </c>
      <c r="CG119" t="s">
        <v>251</v>
      </c>
      <c r="CH119">
        <v>12</v>
      </c>
      <c r="CI119">
        <v>2.609</v>
      </c>
      <c r="CJ119">
        <v>0.036</v>
      </c>
      <c r="CK119">
        <v>400</v>
      </c>
      <c r="CL119">
        <v>13</v>
      </c>
      <c r="CM119">
        <v>0.15</v>
      </c>
      <c r="CN119">
        <v>0.08</v>
      </c>
      <c r="CO119">
        <v>-20.070412195122</v>
      </c>
      <c r="CP119">
        <v>-3.4035177700345</v>
      </c>
      <c r="CQ119">
        <v>0.35268730446293</v>
      </c>
      <c r="CR119">
        <v>0</v>
      </c>
      <c r="CS119">
        <v>2.28155588235294</v>
      </c>
      <c r="CT119">
        <v>-0.0800517833162433</v>
      </c>
      <c r="CU119">
        <v>0.194285160632171</v>
      </c>
      <c r="CV119">
        <v>1</v>
      </c>
      <c r="CW119">
        <v>0.925715853658536</v>
      </c>
      <c r="CX119">
        <v>-0.0048731916376272</v>
      </c>
      <c r="CY119">
        <v>0.00314122067744975</v>
      </c>
      <c r="CZ119">
        <v>1</v>
      </c>
      <c r="DA119">
        <v>2</v>
      </c>
      <c r="DB119">
        <v>3</v>
      </c>
      <c r="DC119" t="s">
        <v>252</v>
      </c>
      <c r="DD119">
        <v>1.85561</v>
      </c>
      <c r="DE119">
        <v>1.85364</v>
      </c>
      <c r="DF119">
        <v>1.85471</v>
      </c>
      <c r="DG119">
        <v>1.85913</v>
      </c>
      <c r="DH119">
        <v>1.85349</v>
      </c>
      <c r="DI119">
        <v>1.85786</v>
      </c>
      <c r="DJ119">
        <v>1.85501</v>
      </c>
      <c r="DK119">
        <v>1.85366</v>
      </c>
      <c r="DL119" t="s">
        <v>253</v>
      </c>
      <c r="DM119" t="s">
        <v>19</v>
      </c>
      <c r="DN119" t="s">
        <v>19</v>
      </c>
      <c r="DO119" t="s">
        <v>19</v>
      </c>
      <c r="DP119" t="s">
        <v>254</v>
      </c>
      <c r="DQ119" t="s">
        <v>255</v>
      </c>
      <c r="DR119" t="s">
        <v>256</v>
      </c>
      <c r="DS119" t="s">
        <v>256</v>
      </c>
      <c r="DT119" t="s">
        <v>256</v>
      </c>
      <c r="DU119" t="s">
        <v>256</v>
      </c>
      <c r="DV119">
        <v>0</v>
      </c>
      <c r="DW119">
        <v>100</v>
      </c>
      <c r="DX119">
        <v>100</v>
      </c>
      <c r="DY119">
        <v>2.609</v>
      </c>
      <c r="DZ119">
        <v>0.036</v>
      </c>
      <c r="EA119">
        <v>2</v>
      </c>
      <c r="EB119">
        <v>504.197</v>
      </c>
      <c r="EC119">
        <v>546.466</v>
      </c>
      <c r="ED119">
        <v>17.5268</v>
      </c>
      <c r="EE119">
        <v>19.0465</v>
      </c>
      <c r="EF119">
        <v>30</v>
      </c>
      <c r="EG119">
        <v>18.914</v>
      </c>
      <c r="EH119">
        <v>18.886</v>
      </c>
      <c r="EI119">
        <v>17.1016</v>
      </c>
      <c r="EJ119">
        <v>30.3209</v>
      </c>
      <c r="EK119">
        <v>61.0748</v>
      </c>
      <c r="EL119">
        <v>17.5208</v>
      </c>
      <c r="EM119">
        <v>339.17</v>
      </c>
      <c r="EN119">
        <v>12.9692</v>
      </c>
      <c r="EO119">
        <v>102.301</v>
      </c>
      <c r="EP119">
        <v>102.731</v>
      </c>
    </row>
    <row r="120" spans="1:146">
      <c r="A120">
        <v>104</v>
      </c>
      <c r="B120">
        <v>1559929814</v>
      </c>
      <c r="C120">
        <v>206</v>
      </c>
      <c r="D120" t="s">
        <v>463</v>
      </c>
      <c r="E120" t="s">
        <v>464</v>
      </c>
      <c r="H120">
        <v>1559929803.66129</v>
      </c>
      <c r="I120">
        <f>AY120*AJ120*(AW120-AX120)/(100*AQ120*(1000-AJ120*AW120))</f>
        <v>0</v>
      </c>
      <c r="J120">
        <f>AY120*AJ120*(AV120-AU120*(1000-AJ120*AX120)/(1000-AJ120*AW120))/(100*AQ120)</f>
        <v>0</v>
      </c>
      <c r="K120">
        <f>AU120 - IF(AJ120&gt;1, J120*AQ120*100.0/(AL120*BG120), 0)</f>
        <v>0</v>
      </c>
      <c r="L120">
        <f>((R120-I120/2)*K120-J120)/(R120+I120/2)</f>
        <v>0</v>
      </c>
      <c r="M120">
        <f>L120*(AZ120+BA120)/1000.0</f>
        <v>0</v>
      </c>
      <c r="N120">
        <f>(AU120 - IF(AJ120&gt;1, J120*AQ120*100.0/(AL120*BG120), 0))*(AZ120+BA120)/1000.0</f>
        <v>0</v>
      </c>
      <c r="O120">
        <f>2.0/((1/Q120-1/P120)+SIGN(Q120)*SQRT((1/Q120-1/P120)*(1/Q120-1/P120) + 4*AR120/((AR120+1)*(AR120+1))*(2*1/Q120*1/P120-1/P120*1/P120)))</f>
        <v>0</v>
      </c>
      <c r="P120">
        <f>AG120+AF120*AQ120+AE120*AQ120*AQ120</f>
        <v>0</v>
      </c>
      <c r="Q120">
        <f>I120*(1000-(1000*0.61365*exp(17.502*U120/(240.97+U120))/(AZ120+BA120)+AW120)/2)/(1000*0.61365*exp(17.502*U120/(240.97+U120))/(AZ120+BA120)-AW120)</f>
        <v>0</v>
      </c>
      <c r="R120">
        <f>1/((AR120+1)/(O120/1.6)+1/(P120/1.37)) + AR120/((AR120+1)/(O120/1.6) + AR120/(P120/1.37))</f>
        <v>0</v>
      </c>
      <c r="S120">
        <f>(AN120*AP120)</f>
        <v>0</v>
      </c>
      <c r="T120">
        <f>(BB120+(S120+2*0.95*5.67E-8*(((BB120+$B$7)+273)^4-(BB120+273)^4)-44100*I120)/(1.84*29.3*P120+8*0.95*5.67E-8*(BB120+273)^3))</f>
        <v>0</v>
      </c>
      <c r="U120">
        <f>($C$7*BC120+$D$7*BD120+$E$7*T120)</f>
        <v>0</v>
      </c>
      <c r="V120">
        <f>0.61365*exp(17.502*U120/(240.97+U120))</f>
        <v>0</v>
      </c>
      <c r="W120">
        <f>(X120/Y120*100)</f>
        <v>0</v>
      </c>
      <c r="X120">
        <f>AW120*(AZ120+BA120)/1000</f>
        <v>0</v>
      </c>
      <c r="Y120">
        <f>0.61365*exp(17.502*BB120/(240.97+BB120))</f>
        <v>0</v>
      </c>
      <c r="Z120">
        <f>(V120-AW120*(AZ120+BA120)/1000)</f>
        <v>0</v>
      </c>
      <c r="AA120">
        <f>(-I120*44100)</f>
        <v>0</v>
      </c>
      <c r="AB120">
        <f>2*29.3*P120*0.92*(BB120-U120)</f>
        <v>0</v>
      </c>
      <c r="AC120">
        <f>2*0.95*5.67E-8*(((BB120+$B$7)+273)^4-(U120+273)^4)</f>
        <v>0</v>
      </c>
      <c r="AD120">
        <f>S120+AC120+AA120+AB120</f>
        <v>0</v>
      </c>
      <c r="AE120">
        <v>-0.0417776770443366</v>
      </c>
      <c r="AF120">
        <v>0.0468991024077901</v>
      </c>
      <c r="AG120">
        <v>3.49456554905583</v>
      </c>
      <c r="AH120">
        <v>0</v>
      </c>
      <c r="AI120">
        <v>0</v>
      </c>
      <c r="AJ120">
        <f>IF(AH120*$H$13&gt;=AL120,1.0,(AL120/(AL120-AH120*$H$13)))</f>
        <v>0</v>
      </c>
      <c r="AK120">
        <f>(AJ120-1)*100</f>
        <v>0</v>
      </c>
      <c r="AL120">
        <f>MAX(0,($B$13+$C$13*BG120)/(1+$D$13*BG120)*AZ120/(BB120+273)*$E$13)</f>
        <v>0</v>
      </c>
      <c r="AM120">
        <f>$B$11*BH120+$C$11*BI120+$F$11*BJ120</f>
        <v>0</v>
      </c>
      <c r="AN120">
        <f>AM120*AO120</f>
        <v>0</v>
      </c>
      <c r="AO120">
        <f>($B$11*$D$9+$C$11*$D$9+$F$11*((BW120+BO120)/MAX(BW120+BO120+BX120, 0.1)*$I$9+BX120/MAX(BW120+BO120+BX120, 0.1)*$J$9))/($B$11+$C$11+$F$11)</f>
        <v>0</v>
      </c>
      <c r="AP120">
        <f>($B$11*$K$9+$C$11*$K$9+$F$11*((BW120+BO120)/MAX(BW120+BO120+BX120, 0.1)*$P$9+BX120/MAX(BW120+BO120+BX120, 0.1)*$Q$9))/($B$11+$C$11+$F$11)</f>
        <v>0</v>
      </c>
      <c r="AQ120">
        <v>6</v>
      </c>
      <c r="AR120">
        <v>0.5</v>
      </c>
      <c r="AS120" t="s">
        <v>250</v>
      </c>
      <c r="AT120">
        <v>1559929803.66129</v>
      </c>
      <c r="AU120">
        <v>293.07964516129</v>
      </c>
      <c r="AV120">
        <v>313.327612903226</v>
      </c>
      <c r="AW120">
        <v>13.8722225806452</v>
      </c>
      <c r="AX120">
        <v>12.9463483870968</v>
      </c>
      <c r="AY120">
        <v>500.018258064516</v>
      </c>
      <c r="AZ120">
        <v>100.701774193548</v>
      </c>
      <c r="BA120">
        <v>0.199978580645161</v>
      </c>
      <c r="BB120">
        <v>19.9775032258065</v>
      </c>
      <c r="BC120">
        <v>20.2795483870968</v>
      </c>
      <c r="BD120">
        <v>999.9</v>
      </c>
      <c r="BE120">
        <v>0</v>
      </c>
      <c r="BF120">
        <v>0</v>
      </c>
      <c r="BG120">
        <v>10004.6796774194</v>
      </c>
      <c r="BH120">
        <v>0</v>
      </c>
      <c r="BI120">
        <v>159.762612903226</v>
      </c>
      <c r="BJ120">
        <v>1500.01064516129</v>
      </c>
      <c r="BK120">
        <v>0.973002290322581</v>
      </c>
      <c r="BL120">
        <v>0.0269978161290323</v>
      </c>
      <c r="BM120">
        <v>0</v>
      </c>
      <c r="BN120">
        <v>2.27767419354839</v>
      </c>
      <c r="BO120">
        <v>0</v>
      </c>
      <c r="BP120">
        <v>15864.4806451613</v>
      </c>
      <c r="BQ120">
        <v>13122.1064516129</v>
      </c>
      <c r="BR120">
        <v>37.879</v>
      </c>
      <c r="BS120">
        <v>39.9756129032258</v>
      </c>
      <c r="BT120">
        <v>39.312</v>
      </c>
      <c r="BU120">
        <v>38.0721612903226</v>
      </c>
      <c r="BV120">
        <v>37.506</v>
      </c>
      <c r="BW120">
        <v>1459.51064516129</v>
      </c>
      <c r="BX120">
        <v>40.5</v>
      </c>
      <c r="BY120">
        <v>0</v>
      </c>
      <c r="BZ120">
        <v>1559929838.3</v>
      </c>
      <c r="CA120">
        <v>2.31183076923077</v>
      </c>
      <c r="CB120">
        <v>0.21454359182767</v>
      </c>
      <c r="CC120">
        <v>115.719658230946</v>
      </c>
      <c r="CD120">
        <v>15868.2461538462</v>
      </c>
      <c r="CE120">
        <v>15</v>
      </c>
      <c r="CF120">
        <v>1559929575.5</v>
      </c>
      <c r="CG120" t="s">
        <v>251</v>
      </c>
      <c r="CH120">
        <v>12</v>
      </c>
      <c r="CI120">
        <v>2.609</v>
      </c>
      <c r="CJ120">
        <v>0.036</v>
      </c>
      <c r="CK120">
        <v>400</v>
      </c>
      <c r="CL120">
        <v>13</v>
      </c>
      <c r="CM120">
        <v>0.15</v>
      </c>
      <c r="CN120">
        <v>0.08</v>
      </c>
      <c r="CO120">
        <v>-20.206043902439</v>
      </c>
      <c r="CP120">
        <v>-3.17985574912895</v>
      </c>
      <c r="CQ120">
        <v>0.326472751672741</v>
      </c>
      <c r="CR120">
        <v>0</v>
      </c>
      <c r="CS120">
        <v>2.28301764705882</v>
      </c>
      <c r="CT120">
        <v>-0.0750648141792925</v>
      </c>
      <c r="CU120">
        <v>0.190309075964505</v>
      </c>
      <c r="CV120">
        <v>1</v>
      </c>
      <c r="CW120">
        <v>0.92599443902439</v>
      </c>
      <c r="CX120">
        <v>-0.0226613310104532</v>
      </c>
      <c r="CY120">
        <v>0.00255143206128542</v>
      </c>
      <c r="CZ120">
        <v>1</v>
      </c>
      <c r="DA120">
        <v>2</v>
      </c>
      <c r="DB120">
        <v>3</v>
      </c>
      <c r="DC120" t="s">
        <v>252</v>
      </c>
      <c r="DD120">
        <v>1.85562</v>
      </c>
      <c r="DE120">
        <v>1.85364</v>
      </c>
      <c r="DF120">
        <v>1.85471</v>
      </c>
      <c r="DG120">
        <v>1.85913</v>
      </c>
      <c r="DH120">
        <v>1.85349</v>
      </c>
      <c r="DI120">
        <v>1.85789</v>
      </c>
      <c r="DJ120">
        <v>1.85501</v>
      </c>
      <c r="DK120">
        <v>1.85368</v>
      </c>
      <c r="DL120" t="s">
        <v>253</v>
      </c>
      <c r="DM120" t="s">
        <v>19</v>
      </c>
      <c r="DN120" t="s">
        <v>19</v>
      </c>
      <c r="DO120" t="s">
        <v>19</v>
      </c>
      <c r="DP120" t="s">
        <v>254</v>
      </c>
      <c r="DQ120" t="s">
        <v>255</v>
      </c>
      <c r="DR120" t="s">
        <v>256</v>
      </c>
      <c r="DS120" t="s">
        <v>256</v>
      </c>
      <c r="DT120" t="s">
        <v>256</v>
      </c>
      <c r="DU120" t="s">
        <v>256</v>
      </c>
      <c r="DV120">
        <v>0</v>
      </c>
      <c r="DW120">
        <v>100</v>
      </c>
      <c r="DX120">
        <v>100</v>
      </c>
      <c r="DY120">
        <v>2.609</v>
      </c>
      <c r="DZ120">
        <v>0.036</v>
      </c>
      <c r="EA120">
        <v>2</v>
      </c>
      <c r="EB120">
        <v>504.1</v>
      </c>
      <c r="EC120">
        <v>546.436</v>
      </c>
      <c r="ED120">
        <v>17.5305</v>
      </c>
      <c r="EE120">
        <v>19.0467</v>
      </c>
      <c r="EF120">
        <v>30</v>
      </c>
      <c r="EG120">
        <v>18.9148</v>
      </c>
      <c r="EH120">
        <v>18.8864</v>
      </c>
      <c r="EI120">
        <v>17.2531</v>
      </c>
      <c r="EJ120">
        <v>30.3209</v>
      </c>
      <c r="EK120">
        <v>61.0748</v>
      </c>
      <c r="EL120">
        <v>17.5217</v>
      </c>
      <c r="EM120">
        <v>344.17</v>
      </c>
      <c r="EN120">
        <v>12.97</v>
      </c>
      <c r="EO120">
        <v>102.302</v>
      </c>
      <c r="EP120">
        <v>102.73</v>
      </c>
    </row>
    <row r="121" spans="1:146">
      <c r="A121">
        <v>105</v>
      </c>
      <c r="B121">
        <v>1559929816</v>
      </c>
      <c r="C121">
        <v>208</v>
      </c>
      <c r="D121" t="s">
        <v>465</v>
      </c>
      <c r="E121" t="s">
        <v>466</v>
      </c>
      <c r="H121">
        <v>1559929805.66129</v>
      </c>
      <c r="I121">
        <f>AY121*AJ121*(AW121-AX121)/(100*AQ121*(1000-AJ121*AW121))</f>
        <v>0</v>
      </c>
      <c r="J121">
        <f>AY121*AJ121*(AV121-AU121*(1000-AJ121*AX121)/(1000-AJ121*AW121))/(100*AQ121)</f>
        <v>0</v>
      </c>
      <c r="K121">
        <f>AU121 - IF(AJ121&gt;1, J121*AQ121*100.0/(AL121*BG121), 0)</f>
        <v>0</v>
      </c>
      <c r="L121">
        <f>((R121-I121/2)*K121-J121)/(R121+I121/2)</f>
        <v>0</v>
      </c>
      <c r="M121">
        <f>L121*(AZ121+BA121)/1000.0</f>
        <v>0</v>
      </c>
      <c r="N121">
        <f>(AU121 - IF(AJ121&gt;1, J121*AQ121*100.0/(AL121*BG121), 0))*(AZ121+BA121)/1000.0</f>
        <v>0</v>
      </c>
      <c r="O121">
        <f>2.0/((1/Q121-1/P121)+SIGN(Q121)*SQRT((1/Q121-1/P121)*(1/Q121-1/P121) + 4*AR121/((AR121+1)*(AR121+1))*(2*1/Q121*1/P121-1/P121*1/P121)))</f>
        <v>0</v>
      </c>
      <c r="P121">
        <f>AG121+AF121*AQ121+AE121*AQ121*AQ121</f>
        <v>0</v>
      </c>
      <c r="Q121">
        <f>I121*(1000-(1000*0.61365*exp(17.502*U121/(240.97+U121))/(AZ121+BA121)+AW121)/2)/(1000*0.61365*exp(17.502*U121/(240.97+U121))/(AZ121+BA121)-AW121)</f>
        <v>0</v>
      </c>
      <c r="R121">
        <f>1/((AR121+1)/(O121/1.6)+1/(P121/1.37)) + AR121/((AR121+1)/(O121/1.6) + AR121/(P121/1.37))</f>
        <v>0</v>
      </c>
      <c r="S121">
        <f>(AN121*AP121)</f>
        <v>0</v>
      </c>
      <c r="T121">
        <f>(BB121+(S121+2*0.95*5.67E-8*(((BB121+$B$7)+273)^4-(BB121+273)^4)-44100*I121)/(1.84*29.3*P121+8*0.95*5.67E-8*(BB121+273)^3))</f>
        <v>0</v>
      </c>
      <c r="U121">
        <f>($C$7*BC121+$D$7*BD121+$E$7*T121)</f>
        <v>0</v>
      </c>
      <c r="V121">
        <f>0.61365*exp(17.502*U121/(240.97+U121))</f>
        <v>0</v>
      </c>
      <c r="W121">
        <f>(X121/Y121*100)</f>
        <v>0</v>
      </c>
      <c r="X121">
        <f>AW121*(AZ121+BA121)/1000</f>
        <v>0</v>
      </c>
      <c r="Y121">
        <f>0.61365*exp(17.502*BB121/(240.97+BB121))</f>
        <v>0</v>
      </c>
      <c r="Z121">
        <f>(V121-AW121*(AZ121+BA121)/1000)</f>
        <v>0</v>
      </c>
      <c r="AA121">
        <f>(-I121*44100)</f>
        <v>0</v>
      </c>
      <c r="AB121">
        <f>2*29.3*P121*0.92*(BB121-U121)</f>
        <v>0</v>
      </c>
      <c r="AC121">
        <f>2*0.95*5.67E-8*(((BB121+$B$7)+273)^4-(U121+273)^4)</f>
        <v>0</v>
      </c>
      <c r="AD121">
        <f>S121+AC121+AA121+AB121</f>
        <v>0</v>
      </c>
      <c r="AE121">
        <v>-0.0417956329607722</v>
      </c>
      <c r="AF121">
        <v>0.0469192594970138</v>
      </c>
      <c r="AG121">
        <v>3.49575199141505</v>
      </c>
      <c r="AH121">
        <v>0</v>
      </c>
      <c r="AI121">
        <v>0</v>
      </c>
      <c r="AJ121">
        <f>IF(AH121*$H$13&gt;=AL121,1.0,(AL121/(AL121-AH121*$H$13)))</f>
        <v>0</v>
      </c>
      <c r="AK121">
        <f>(AJ121-1)*100</f>
        <v>0</v>
      </c>
      <c r="AL121">
        <f>MAX(0,($B$13+$C$13*BG121)/(1+$D$13*BG121)*AZ121/(BB121+273)*$E$13)</f>
        <v>0</v>
      </c>
      <c r="AM121">
        <f>$B$11*BH121+$C$11*BI121+$F$11*BJ121</f>
        <v>0</v>
      </c>
      <c r="AN121">
        <f>AM121*AO121</f>
        <v>0</v>
      </c>
      <c r="AO121">
        <f>($B$11*$D$9+$C$11*$D$9+$F$11*((BW121+BO121)/MAX(BW121+BO121+BX121, 0.1)*$I$9+BX121/MAX(BW121+BO121+BX121, 0.1)*$J$9))/($B$11+$C$11+$F$11)</f>
        <v>0</v>
      </c>
      <c r="AP121">
        <f>($B$11*$K$9+$C$11*$K$9+$F$11*((BW121+BO121)/MAX(BW121+BO121+BX121, 0.1)*$P$9+BX121/MAX(BW121+BO121+BX121, 0.1)*$Q$9))/($B$11+$C$11+$F$11)</f>
        <v>0</v>
      </c>
      <c r="AQ121">
        <v>6</v>
      </c>
      <c r="AR121">
        <v>0.5</v>
      </c>
      <c r="AS121" t="s">
        <v>250</v>
      </c>
      <c r="AT121">
        <v>1559929805.66129</v>
      </c>
      <c r="AU121">
        <v>296.318806451613</v>
      </c>
      <c r="AV121">
        <v>316.671967741935</v>
      </c>
      <c r="AW121">
        <v>13.8713870967742</v>
      </c>
      <c r="AX121">
        <v>12.9462290322581</v>
      </c>
      <c r="AY121">
        <v>500.013258064516</v>
      </c>
      <c r="AZ121">
        <v>100.701806451613</v>
      </c>
      <c r="BA121">
        <v>0.19995435483871</v>
      </c>
      <c r="BB121">
        <v>19.9824903225806</v>
      </c>
      <c r="BC121">
        <v>20.2843709677419</v>
      </c>
      <c r="BD121">
        <v>999.9</v>
      </c>
      <c r="BE121">
        <v>0</v>
      </c>
      <c r="BF121">
        <v>0</v>
      </c>
      <c r="BG121">
        <v>10008.9764516129</v>
      </c>
      <c r="BH121">
        <v>0</v>
      </c>
      <c r="BI121">
        <v>152.462709677419</v>
      </c>
      <c r="BJ121">
        <v>1500.00935483871</v>
      </c>
      <c r="BK121">
        <v>0.973002161290323</v>
      </c>
      <c r="BL121">
        <v>0.026997964516129</v>
      </c>
      <c r="BM121">
        <v>0</v>
      </c>
      <c r="BN121">
        <v>2.28306774193548</v>
      </c>
      <c r="BO121">
        <v>0</v>
      </c>
      <c r="BP121">
        <v>15866.0032258065</v>
      </c>
      <c r="BQ121">
        <v>13122.0903225806</v>
      </c>
      <c r="BR121">
        <v>37.879</v>
      </c>
      <c r="BS121">
        <v>39.9695161290322</v>
      </c>
      <c r="BT121">
        <v>39.312</v>
      </c>
      <c r="BU121">
        <v>38.066064516129</v>
      </c>
      <c r="BV121">
        <v>37.504</v>
      </c>
      <c r="BW121">
        <v>1459.50935483871</v>
      </c>
      <c r="BX121">
        <v>40.5</v>
      </c>
      <c r="BY121">
        <v>0</v>
      </c>
      <c r="BZ121">
        <v>1559929840.7</v>
      </c>
      <c r="CA121">
        <v>2.29581923076923</v>
      </c>
      <c r="CB121">
        <v>0.63985299280748</v>
      </c>
      <c r="CC121">
        <v>73.1589741030622</v>
      </c>
      <c r="CD121">
        <v>15871.4807692308</v>
      </c>
      <c r="CE121">
        <v>15</v>
      </c>
      <c r="CF121">
        <v>1559929575.5</v>
      </c>
      <c r="CG121" t="s">
        <v>251</v>
      </c>
      <c r="CH121">
        <v>12</v>
      </c>
      <c r="CI121">
        <v>2.609</v>
      </c>
      <c r="CJ121">
        <v>0.036</v>
      </c>
      <c r="CK121">
        <v>400</v>
      </c>
      <c r="CL121">
        <v>13</v>
      </c>
      <c r="CM121">
        <v>0.15</v>
      </c>
      <c r="CN121">
        <v>0.08</v>
      </c>
      <c r="CO121">
        <v>-20.3225463414634</v>
      </c>
      <c r="CP121">
        <v>-3.22445644599292</v>
      </c>
      <c r="CQ121">
        <v>0.330415419307095</v>
      </c>
      <c r="CR121">
        <v>0</v>
      </c>
      <c r="CS121">
        <v>2.29653529411765</v>
      </c>
      <c r="CT121">
        <v>0.13094718580453</v>
      </c>
      <c r="CU121">
        <v>0.229986090221782</v>
      </c>
      <c r="CV121">
        <v>1</v>
      </c>
      <c r="CW121">
        <v>0.925451829268293</v>
      </c>
      <c r="CX121">
        <v>-0.0281772334494763</v>
      </c>
      <c r="CY121">
        <v>0.00283351818633905</v>
      </c>
      <c r="CZ121">
        <v>1</v>
      </c>
      <c r="DA121">
        <v>2</v>
      </c>
      <c r="DB121">
        <v>3</v>
      </c>
      <c r="DC121" t="s">
        <v>252</v>
      </c>
      <c r="DD121">
        <v>1.85562</v>
      </c>
      <c r="DE121">
        <v>1.85364</v>
      </c>
      <c r="DF121">
        <v>1.85471</v>
      </c>
      <c r="DG121">
        <v>1.85913</v>
      </c>
      <c r="DH121">
        <v>1.85349</v>
      </c>
      <c r="DI121">
        <v>1.8579</v>
      </c>
      <c r="DJ121">
        <v>1.85501</v>
      </c>
      <c r="DK121">
        <v>1.85371</v>
      </c>
      <c r="DL121" t="s">
        <v>253</v>
      </c>
      <c r="DM121" t="s">
        <v>19</v>
      </c>
      <c r="DN121" t="s">
        <v>19</v>
      </c>
      <c r="DO121" t="s">
        <v>19</v>
      </c>
      <c r="DP121" t="s">
        <v>254</v>
      </c>
      <c r="DQ121" t="s">
        <v>255</v>
      </c>
      <c r="DR121" t="s">
        <v>256</v>
      </c>
      <c r="DS121" t="s">
        <v>256</v>
      </c>
      <c r="DT121" t="s">
        <v>256</v>
      </c>
      <c r="DU121" t="s">
        <v>256</v>
      </c>
      <c r="DV121">
        <v>0</v>
      </c>
      <c r="DW121">
        <v>100</v>
      </c>
      <c r="DX121">
        <v>100</v>
      </c>
      <c r="DY121">
        <v>2.609</v>
      </c>
      <c r="DZ121">
        <v>0.036</v>
      </c>
      <c r="EA121">
        <v>2</v>
      </c>
      <c r="EB121">
        <v>504.179</v>
      </c>
      <c r="EC121">
        <v>546.307</v>
      </c>
      <c r="ED121">
        <v>17.532</v>
      </c>
      <c r="EE121">
        <v>19.0467</v>
      </c>
      <c r="EF121">
        <v>30.0001</v>
      </c>
      <c r="EG121">
        <v>18.9152</v>
      </c>
      <c r="EH121">
        <v>18.8872</v>
      </c>
      <c r="EI121">
        <v>17.3682</v>
      </c>
      <c r="EJ121">
        <v>30.3209</v>
      </c>
      <c r="EK121">
        <v>61.0748</v>
      </c>
      <c r="EL121">
        <v>17.5217</v>
      </c>
      <c r="EM121">
        <v>344.17</v>
      </c>
      <c r="EN121">
        <v>12.9712</v>
      </c>
      <c r="EO121">
        <v>102.302</v>
      </c>
      <c r="EP121">
        <v>102.73</v>
      </c>
    </row>
    <row r="122" spans="1:146">
      <c r="A122">
        <v>106</v>
      </c>
      <c r="B122">
        <v>1559929818</v>
      </c>
      <c r="C122">
        <v>210</v>
      </c>
      <c r="D122" t="s">
        <v>467</v>
      </c>
      <c r="E122" t="s">
        <v>468</v>
      </c>
      <c r="H122">
        <v>1559929807.66129</v>
      </c>
      <c r="I122">
        <f>AY122*AJ122*(AW122-AX122)/(100*AQ122*(1000-AJ122*AW122))</f>
        <v>0</v>
      </c>
      <c r="J122">
        <f>AY122*AJ122*(AV122-AU122*(1000-AJ122*AX122)/(1000-AJ122*AW122))/(100*AQ122)</f>
        <v>0</v>
      </c>
      <c r="K122">
        <f>AU122 - IF(AJ122&gt;1, J122*AQ122*100.0/(AL122*BG122), 0)</f>
        <v>0</v>
      </c>
      <c r="L122">
        <f>((R122-I122/2)*K122-J122)/(R122+I122/2)</f>
        <v>0</v>
      </c>
      <c r="M122">
        <f>L122*(AZ122+BA122)/1000.0</f>
        <v>0</v>
      </c>
      <c r="N122">
        <f>(AU122 - IF(AJ122&gt;1, J122*AQ122*100.0/(AL122*BG122), 0))*(AZ122+BA122)/1000.0</f>
        <v>0</v>
      </c>
      <c r="O122">
        <f>2.0/((1/Q122-1/P122)+SIGN(Q122)*SQRT((1/Q122-1/P122)*(1/Q122-1/P122) + 4*AR122/((AR122+1)*(AR122+1))*(2*1/Q122*1/P122-1/P122*1/P122)))</f>
        <v>0</v>
      </c>
      <c r="P122">
        <f>AG122+AF122*AQ122+AE122*AQ122*AQ122</f>
        <v>0</v>
      </c>
      <c r="Q122">
        <f>I122*(1000-(1000*0.61365*exp(17.502*U122/(240.97+U122))/(AZ122+BA122)+AW122)/2)/(1000*0.61365*exp(17.502*U122/(240.97+U122))/(AZ122+BA122)-AW122)</f>
        <v>0</v>
      </c>
      <c r="R122">
        <f>1/((AR122+1)/(O122/1.6)+1/(P122/1.37)) + AR122/((AR122+1)/(O122/1.6) + AR122/(P122/1.37))</f>
        <v>0</v>
      </c>
      <c r="S122">
        <f>(AN122*AP122)</f>
        <v>0</v>
      </c>
      <c r="T122">
        <f>(BB122+(S122+2*0.95*5.67E-8*(((BB122+$B$7)+273)^4-(BB122+273)^4)-44100*I122)/(1.84*29.3*P122+8*0.95*5.67E-8*(BB122+273)^3))</f>
        <v>0</v>
      </c>
      <c r="U122">
        <f>($C$7*BC122+$D$7*BD122+$E$7*T122)</f>
        <v>0</v>
      </c>
      <c r="V122">
        <f>0.61365*exp(17.502*U122/(240.97+U122))</f>
        <v>0</v>
      </c>
      <c r="W122">
        <f>(X122/Y122*100)</f>
        <v>0</v>
      </c>
      <c r="X122">
        <f>AW122*(AZ122+BA122)/1000</f>
        <v>0</v>
      </c>
      <c r="Y122">
        <f>0.61365*exp(17.502*BB122/(240.97+BB122))</f>
        <v>0</v>
      </c>
      <c r="Z122">
        <f>(V122-AW122*(AZ122+BA122)/1000)</f>
        <v>0</v>
      </c>
      <c r="AA122">
        <f>(-I122*44100)</f>
        <v>0</v>
      </c>
      <c r="AB122">
        <f>2*29.3*P122*0.92*(BB122-U122)</f>
        <v>0</v>
      </c>
      <c r="AC122">
        <f>2*0.95*5.67E-8*(((BB122+$B$7)+273)^4-(U122+273)^4)</f>
        <v>0</v>
      </c>
      <c r="AD122">
        <f>S122+AC122+AA122+AB122</f>
        <v>0</v>
      </c>
      <c r="AE122">
        <v>-0.0417923461903379</v>
      </c>
      <c r="AF122">
        <v>0.0469155698092644</v>
      </c>
      <c r="AG122">
        <v>3.49553483047711</v>
      </c>
      <c r="AH122">
        <v>0</v>
      </c>
      <c r="AI122">
        <v>0</v>
      </c>
      <c r="AJ122">
        <f>IF(AH122*$H$13&gt;=AL122,1.0,(AL122/(AL122-AH122*$H$13)))</f>
        <v>0</v>
      </c>
      <c r="AK122">
        <f>(AJ122-1)*100</f>
        <v>0</v>
      </c>
      <c r="AL122">
        <f>MAX(0,($B$13+$C$13*BG122)/(1+$D$13*BG122)*AZ122/(BB122+273)*$E$13)</f>
        <v>0</v>
      </c>
      <c r="AM122">
        <f>$B$11*BH122+$C$11*BI122+$F$11*BJ122</f>
        <v>0</v>
      </c>
      <c r="AN122">
        <f>AM122*AO122</f>
        <v>0</v>
      </c>
      <c r="AO122">
        <f>($B$11*$D$9+$C$11*$D$9+$F$11*((BW122+BO122)/MAX(BW122+BO122+BX122, 0.1)*$I$9+BX122/MAX(BW122+BO122+BX122, 0.1)*$J$9))/($B$11+$C$11+$F$11)</f>
        <v>0</v>
      </c>
      <c r="AP122">
        <f>($B$11*$K$9+$C$11*$K$9+$F$11*((BW122+BO122)/MAX(BW122+BO122+BX122, 0.1)*$P$9+BX122/MAX(BW122+BO122+BX122, 0.1)*$Q$9))/($B$11+$C$11+$F$11)</f>
        <v>0</v>
      </c>
      <c r="AQ122">
        <v>6</v>
      </c>
      <c r="AR122">
        <v>0.5</v>
      </c>
      <c r="AS122" t="s">
        <v>250</v>
      </c>
      <c r="AT122">
        <v>1559929807.66129</v>
      </c>
      <c r="AU122">
        <v>299.554161290323</v>
      </c>
      <c r="AV122">
        <v>320.008322580645</v>
      </c>
      <c r="AW122">
        <v>13.870535483871</v>
      </c>
      <c r="AX122">
        <v>12.9463709677419</v>
      </c>
      <c r="AY122">
        <v>500.018322580645</v>
      </c>
      <c r="AZ122">
        <v>100.701806451613</v>
      </c>
      <c r="BA122">
        <v>0.199981064516129</v>
      </c>
      <c r="BB122">
        <v>19.9872</v>
      </c>
      <c r="BC122">
        <v>20.2891903225806</v>
      </c>
      <c r="BD122">
        <v>999.9</v>
      </c>
      <c r="BE122">
        <v>0</v>
      </c>
      <c r="BF122">
        <v>0</v>
      </c>
      <c r="BG122">
        <v>10008.1893548387</v>
      </c>
      <c r="BH122">
        <v>0</v>
      </c>
      <c r="BI122">
        <v>148.77964516129</v>
      </c>
      <c r="BJ122">
        <v>1500.00870967742</v>
      </c>
      <c r="BK122">
        <v>0.973002290322581</v>
      </c>
      <c r="BL122">
        <v>0.0269978161290323</v>
      </c>
      <c r="BM122">
        <v>0</v>
      </c>
      <c r="BN122">
        <v>2.29582903225807</v>
      </c>
      <c r="BO122">
        <v>0</v>
      </c>
      <c r="BP122">
        <v>15870.135483871</v>
      </c>
      <c r="BQ122">
        <v>13122.0838709677</v>
      </c>
      <c r="BR122">
        <v>37.879</v>
      </c>
      <c r="BS122">
        <v>39.9634193548387</v>
      </c>
      <c r="BT122">
        <v>39.312</v>
      </c>
      <c r="BU122">
        <v>38.062</v>
      </c>
      <c r="BV122">
        <v>37.504</v>
      </c>
      <c r="BW122">
        <v>1459.50870967742</v>
      </c>
      <c r="BX122">
        <v>40.5</v>
      </c>
      <c r="BY122">
        <v>0</v>
      </c>
      <c r="BZ122">
        <v>1559929842.5</v>
      </c>
      <c r="CA122">
        <v>2.28701538461538</v>
      </c>
      <c r="CB122">
        <v>0.60895042917454</v>
      </c>
      <c r="CC122">
        <v>78.4581194998174</v>
      </c>
      <c r="CD122">
        <v>15877.0346153846</v>
      </c>
      <c r="CE122">
        <v>15</v>
      </c>
      <c r="CF122">
        <v>1559929575.5</v>
      </c>
      <c r="CG122" t="s">
        <v>251</v>
      </c>
      <c r="CH122">
        <v>12</v>
      </c>
      <c r="CI122">
        <v>2.609</v>
      </c>
      <c r="CJ122">
        <v>0.036</v>
      </c>
      <c r="CK122">
        <v>400</v>
      </c>
      <c r="CL122">
        <v>13</v>
      </c>
      <c r="CM122">
        <v>0.15</v>
      </c>
      <c r="CN122">
        <v>0.08</v>
      </c>
      <c r="CO122">
        <v>-20.4162487804878</v>
      </c>
      <c r="CP122">
        <v>-3.24581811846686</v>
      </c>
      <c r="CQ122">
        <v>0.332322806717153</v>
      </c>
      <c r="CR122">
        <v>0</v>
      </c>
      <c r="CS122">
        <v>2.30426176470588</v>
      </c>
      <c r="CT122">
        <v>0.0277072011874964</v>
      </c>
      <c r="CU122">
        <v>0.232855371693027</v>
      </c>
      <c r="CV122">
        <v>1</v>
      </c>
      <c r="CW122">
        <v>0.924473731707317</v>
      </c>
      <c r="CX122">
        <v>-0.0275790940766552</v>
      </c>
      <c r="CY122">
        <v>0.00276590504770086</v>
      </c>
      <c r="CZ122">
        <v>1</v>
      </c>
      <c r="DA122">
        <v>2</v>
      </c>
      <c r="DB122">
        <v>3</v>
      </c>
      <c r="DC122" t="s">
        <v>252</v>
      </c>
      <c r="DD122">
        <v>1.85562</v>
      </c>
      <c r="DE122">
        <v>1.85364</v>
      </c>
      <c r="DF122">
        <v>1.85471</v>
      </c>
      <c r="DG122">
        <v>1.85913</v>
      </c>
      <c r="DH122">
        <v>1.85349</v>
      </c>
      <c r="DI122">
        <v>1.85788</v>
      </c>
      <c r="DJ122">
        <v>1.85501</v>
      </c>
      <c r="DK122">
        <v>1.85371</v>
      </c>
      <c r="DL122" t="s">
        <v>253</v>
      </c>
      <c r="DM122" t="s">
        <v>19</v>
      </c>
      <c r="DN122" t="s">
        <v>19</v>
      </c>
      <c r="DO122" t="s">
        <v>19</v>
      </c>
      <c r="DP122" t="s">
        <v>254</v>
      </c>
      <c r="DQ122" t="s">
        <v>255</v>
      </c>
      <c r="DR122" t="s">
        <v>256</v>
      </c>
      <c r="DS122" t="s">
        <v>256</v>
      </c>
      <c r="DT122" t="s">
        <v>256</v>
      </c>
      <c r="DU122" t="s">
        <v>256</v>
      </c>
      <c r="DV122">
        <v>0</v>
      </c>
      <c r="DW122">
        <v>100</v>
      </c>
      <c r="DX122">
        <v>100</v>
      </c>
      <c r="DY122">
        <v>2.609</v>
      </c>
      <c r="DZ122">
        <v>0.036</v>
      </c>
      <c r="EA122">
        <v>2</v>
      </c>
      <c r="EB122">
        <v>504.067</v>
      </c>
      <c r="EC122">
        <v>546.473</v>
      </c>
      <c r="ED122">
        <v>17.5317</v>
      </c>
      <c r="EE122">
        <v>19.0467</v>
      </c>
      <c r="EF122">
        <v>30.0002</v>
      </c>
      <c r="EG122">
        <v>18.916</v>
      </c>
      <c r="EH122">
        <v>18.888</v>
      </c>
      <c r="EI122">
        <v>17.4997</v>
      </c>
      <c r="EJ122">
        <v>30.3209</v>
      </c>
      <c r="EK122">
        <v>61.0748</v>
      </c>
      <c r="EL122">
        <v>17.5217</v>
      </c>
      <c r="EM122">
        <v>349.17</v>
      </c>
      <c r="EN122">
        <v>12.9731</v>
      </c>
      <c r="EO122">
        <v>102.302</v>
      </c>
      <c r="EP122">
        <v>102.731</v>
      </c>
    </row>
    <row r="123" spans="1:146">
      <c r="A123">
        <v>107</v>
      </c>
      <c r="B123">
        <v>1559929820</v>
      </c>
      <c r="C123">
        <v>212</v>
      </c>
      <c r="D123" t="s">
        <v>469</v>
      </c>
      <c r="E123" t="s">
        <v>470</v>
      </c>
      <c r="H123">
        <v>1559929809.66129</v>
      </c>
      <c r="I123">
        <f>AY123*AJ123*(AW123-AX123)/(100*AQ123*(1000-AJ123*AW123))</f>
        <v>0</v>
      </c>
      <c r="J123">
        <f>AY123*AJ123*(AV123-AU123*(1000-AJ123*AX123)/(1000-AJ123*AW123))/(100*AQ123)</f>
        <v>0</v>
      </c>
      <c r="K123">
        <f>AU123 - IF(AJ123&gt;1, J123*AQ123*100.0/(AL123*BG123), 0)</f>
        <v>0</v>
      </c>
      <c r="L123">
        <f>((R123-I123/2)*K123-J123)/(R123+I123/2)</f>
        <v>0</v>
      </c>
      <c r="M123">
        <f>L123*(AZ123+BA123)/1000.0</f>
        <v>0</v>
      </c>
      <c r="N123">
        <f>(AU123 - IF(AJ123&gt;1, J123*AQ123*100.0/(AL123*BG123), 0))*(AZ123+BA123)/1000.0</f>
        <v>0</v>
      </c>
      <c r="O123">
        <f>2.0/((1/Q123-1/P123)+SIGN(Q123)*SQRT((1/Q123-1/P123)*(1/Q123-1/P123) + 4*AR123/((AR123+1)*(AR123+1))*(2*1/Q123*1/P123-1/P123*1/P123)))</f>
        <v>0</v>
      </c>
      <c r="P123">
        <f>AG123+AF123*AQ123+AE123*AQ123*AQ123</f>
        <v>0</v>
      </c>
      <c r="Q123">
        <f>I123*(1000-(1000*0.61365*exp(17.502*U123/(240.97+U123))/(AZ123+BA123)+AW123)/2)/(1000*0.61365*exp(17.502*U123/(240.97+U123))/(AZ123+BA123)-AW123)</f>
        <v>0</v>
      </c>
      <c r="R123">
        <f>1/((AR123+1)/(O123/1.6)+1/(P123/1.37)) + AR123/((AR123+1)/(O123/1.6) + AR123/(P123/1.37))</f>
        <v>0</v>
      </c>
      <c r="S123">
        <f>(AN123*AP123)</f>
        <v>0</v>
      </c>
      <c r="T123">
        <f>(BB123+(S123+2*0.95*5.67E-8*(((BB123+$B$7)+273)^4-(BB123+273)^4)-44100*I123)/(1.84*29.3*P123+8*0.95*5.67E-8*(BB123+273)^3))</f>
        <v>0</v>
      </c>
      <c r="U123">
        <f>($C$7*BC123+$D$7*BD123+$E$7*T123)</f>
        <v>0</v>
      </c>
      <c r="V123">
        <f>0.61365*exp(17.502*U123/(240.97+U123))</f>
        <v>0</v>
      </c>
      <c r="W123">
        <f>(X123/Y123*100)</f>
        <v>0</v>
      </c>
      <c r="X123">
        <f>AW123*(AZ123+BA123)/1000</f>
        <v>0</v>
      </c>
      <c r="Y123">
        <f>0.61365*exp(17.502*BB123/(240.97+BB123))</f>
        <v>0</v>
      </c>
      <c r="Z123">
        <f>(V123-AW123*(AZ123+BA123)/1000)</f>
        <v>0</v>
      </c>
      <c r="AA123">
        <f>(-I123*44100)</f>
        <v>0</v>
      </c>
      <c r="AB123">
        <f>2*29.3*P123*0.92*(BB123-U123)</f>
        <v>0</v>
      </c>
      <c r="AC123">
        <f>2*0.95*5.67E-8*(((BB123+$B$7)+273)^4-(U123+273)^4)</f>
        <v>0</v>
      </c>
      <c r="AD123">
        <f>S123+AC123+AA123+AB123</f>
        <v>0</v>
      </c>
      <c r="AE123">
        <v>-0.0417861817241429</v>
      </c>
      <c r="AF123">
        <v>0.0469086496559236</v>
      </c>
      <c r="AG123">
        <v>3.49512752051223</v>
      </c>
      <c r="AH123">
        <v>0</v>
      </c>
      <c r="AI123">
        <v>0</v>
      </c>
      <c r="AJ123">
        <f>IF(AH123*$H$13&gt;=AL123,1.0,(AL123/(AL123-AH123*$H$13)))</f>
        <v>0</v>
      </c>
      <c r="AK123">
        <f>(AJ123-1)*100</f>
        <v>0</v>
      </c>
      <c r="AL123">
        <f>MAX(0,($B$13+$C$13*BG123)/(1+$D$13*BG123)*AZ123/(BB123+273)*$E$13)</f>
        <v>0</v>
      </c>
      <c r="AM123">
        <f>$B$11*BH123+$C$11*BI123+$F$11*BJ123</f>
        <v>0</v>
      </c>
      <c r="AN123">
        <f>AM123*AO123</f>
        <v>0</v>
      </c>
      <c r="AO123">
        <f>($B$11*$D$9+$C$11*$D$9+$F$11*((BW123+BO123)/MAX(BW123+BO123+BX123, 0.1)*$I$9+BX123/MAX(BW123+BO123+BX123, 0.1)*$J$9))/($B$11+$C$11+$F$11)</f>
        <v>0</v>
      </c>
      <c r="AP123">
        <f>($B$11*$K$9+$C$11*$K$9+$F$11*((BW123+BO123)/MAX(BW123+BO123+BX123, 0.1)*$P$9+BX123/MAX(BW123+BO123+BX123, 0.1)*$Q$9))/($B$11+$C$11+$F$11)</f>
        <v>0</v>
      </c>
      <c r="AQ123">
        <v>6</v>
      </c>
      <c r="AR123">
        <v>0.5</v>
      </c>
      <c r="AS123" t="s">
        <v>250</v>
      </c>
      <c r="AT123">
        <v>1559929809.66129</v>
      </c>
      <c r="AU123">
        <v>302.785967741935</v>
      </c>
      <c r="AV123">
        <v>323.363225806452</v>
      </c>
      <c r="AW123">
        <v>13.8697612903226</v>
      </c>
      <c r="AX123">
        <v>12.9464677419355</v>
      </c>
      <c r="AY123">
        <v>500.021516129032</v>
      </c>
      <c r="AZ123">
        <v>100.701967741935</v>
      </c>
      <c r="BA123">
        <v>0.199989838709677</v>
      </c>
      <c r="BB123">
        <v>19.9919129032258</v>
      </c>
      <c r="BC123">
        <v>20.2938451612903</v>
      </c>
      <c r="BD123">
        <v>999.9</v>
      </c>
      <c r="BE123">
        <v>0</v>
      </c>
      <c r="BF123">
        <v>0</v>
      </c>
      <c r="BG123">
        <v>10006.6970967742</v>
      </c>
      <c r="BH123">
        <v>0</v>
      </c>
      <c r="BI123">
        <v>147.420032258065</v>
      </c>
      <c r="BJ123">
        <v>1500.01580645161</v>
      </c>
      <c r="BK123">
        <v>0.973002419354839</v>
      </c>
      <c r="BL123">
        <v>0.0269976677419355</v>
      </c>
      <c r="BM123">
        <v>0</v>
      </c>
      <c r="BN123">
        <v>2.26053548387097</v>
      </c>
      <c r="BO123">
        <v>0</v>
      </c>
      <c r="BP123">
        <v>15874.7258064516</v>
      </c>
      <c r="BQ123">
        <v>13122.1516129032</v>
      </c>
      <c r="BR123">
        <v>37.879</v>
      </c>
      <c r="BS123">
        <v>39.9573225806451</v>
      </c>
      <c r="BT123">
        <v>39.312</v>
      </c>
      <c r="BU123">
        <v>38.062</v>
      </c>
      <c r="BV123">
        <v>37.504</v>
      </c>
      <c r="BW123">
        <v>1459.51580645161</v>
      </c>
      <c r="BX123">
        <v>40.5</v>
      </c>
      <c r="BY123">
        <v>0</v>
      </c>
      <c r="BZ123">
        <v>1559929844.3</v>
      </c>
      <c r="CA123">
        <v>2.28816923076923</v>
      </c>
      <c r="CB123">
        <v>-0.766297438270497</v>
      </c>
      <c r="CC123">
        <v>80.3111110245602</v>
      </c>
      <c r="CD123">
        <v>15880.5961538462</v>
      </c>
      <c r="CE123">
        <v>15</v>
      </c>
      <c r="CF123">
        <v>1559929575.5</v>
      </c>
      <c r="CG123" t="s">
        <v>251</v>
      </c>
      <c r="CH123">
        <v>12</v>
      </c>
      <c r="CI123">
        <v>2.609</v>
      </c>
      <c r="CJ123">
        <v>0.036</v>
      </c>
      <c r="CK123">
        <v>400</v>
      </c>
      <c r="CL123">
        <v>13</v>
      </c>
      <c r="CM123">
        <v>0.15</v>
      </c>
      <c r="CN123">
        <v>0.08</v>
      </c>
      <c r="CO123">
        <v>-20.5391341463415</v>
      </c>
      <c r="CP123">
        <v>-3.33130871080123</v>
      </c>
      <c r="CQ123">
        <v>0.341219968112808</v>
      </c>
      <c r="CR123">
        <v>0</v>
      </c>
      <c r="CS123">
        <v>2.29389117647059</v>
      </c>
      <c r="CT123">
        <v>-0.186773421060795</v>
      </c>
      <c r="CU123">
        <v>0.233589352305238</v>
      </c>
      <c r="CV123">
        <v>1</v>
      </c>
      <c r="CW123">
        <v>0.923513243902439</v>
      </c>
      <c r="CX123">
        <v>-0.0260182787456431</v>
      </c>
      <c r="CY123">
        <v>0.00260329851535005</v>
      </c>
      <c r="CZ123">
        <v>1</v>
      </c>
      <c r="DA123">
        <v>2</v>
      </c>
      <c r="DB123">
        <v>3</v>
      </c>
      <c r="DC123" t="s">
        <v>252</v>
      </c>
      <c r="DD123">
        <v>1.8556</v>
      </c>
      <c r="DE123">
        <v>1.85364</v>
      </c>
      <c r="DF123">
        <v>1.85471</v>
      </c>
      <c r="DG123">
        <v>1.85913</v>
      </c>
      <c r="DH123">
        <v>1.85348</v>
      </c>
      <c r="DI123">
        <v>1.85788</v>
      </c>
      <c r="DJ123">
        <v>1.85501</v>
      </c>
      <c r="DK123">
        <v>1.85371</v>
      </c>
      <c r="DL123" t="s">
        <v>253</v>
      </c>
      <c r="DM123" t="s">
        <v>19</v>
      </c>
      <c r="DN123" t="s">
        <v>19</v>
      </c>
      <c r="DO123" t="s">
        <v>19</v>
      </c>
      <c r="DP123" t="s">
        <v>254</v>
      </c>
      <c r="DQ123" t="s">
        <v>255</v>
      </c>
      <c r="DR123" t="s">
        <v>256</v>
      </c>
      <c r="DS123" t="s">
        <v>256</v>
      </c>
      <c r="DT123" t="s">
        <v>256</v>
      </c>
      <c r="DU123" t="s">
        <v>256</v>
      </c>
      <c r="DV123">
        <v>0</v>
      </c>
      <c r="DW123">
        <v>100</v>
      </c>
      <c r="DX123">
        <v>100</v>
      </c>
      <c r="DY123">
        <v>2.609</v>
      </c>
      <c r="DZ123">
        <v>0.036</v>
      </c>
      <c r="EA123">
        <v>2</v>
      </c>
      <c r="EB123">
        <v>504.059</v>
      </c>
      <c r="EC123">
        <v>546.396</v>
      </c>
      <c r="ED123">
        <v>17.529</v>
      </c>
      <c r="EE123">
        <v>19.0467</v>
      </c>
      <c r="EF123">
        <v>30.0002</v>
      </c>
      <c r="EG123">
        <v>18.9166</v>
      </c>
      <c r="EH123">
        <v>18.8888</v>
      </c>
      <c r="EI123">
        <v>17.6499</v>
      </c>
      <c r="EJ123">
        <v>30.3209</v>
      </c>
      <c r="EK123">
        <v>61.0748</v>
      </c>
      <c r="EL123">
        <v>17.2057</v>
      </c>
      <c r="EM123">
        <v>354.17</v>
      </c>
      <c r="EN123">
        <v>12.9753</v>
      </c>
      <c r="EO123">
        <v>102.303</v>
      </c>
      <c r="EP123">
        <v>102.731</v>
      </c>
    </row>
    <row r="124" spans="1:146">
      <c r="A124">
        <v>108</v>
      </c>
      <c r="B124">
        <v>1559929822</v>
      </c>
      <c r="C124">
        <v>214</v>
      </c>
      <c r="D124" t="s">
        <v>471</v>
      </c>
      <c r="E124" t="s">
        <v>472</v>
      </c>
      <c r="H124">
        <v>1559929811.66129</v>
      </c>
      <c r="I124">
        <f>AY124*AJ124*(AW124-AX124)/(100*AQ124*(1000-AJ124*AW124))</f>
        <v>0</v>
      </c>
      <c r="J124">
        <f>AY124*AJ124*(AV124-AU124*(1000-AJ124*AX124)/(1000-AJ124*AW124))/(100*AQ124)</f>
        <v>0</v>
      </c>
      <c r="K124">
        <f>AU124 - IF(AJ124&gt;1, J124*AQ124*100.0/(AL124*BG124), 0)</f>
        <v>0</v>
      </c>
      <c r="L124">
        <f>((R124-I124/2)*K124-J124)/(R124+I124/2)</f>
        <v>0</v>
      </c>
      <c r="M124">
        <f>L124*(AZ124+BA124)/1000.0</f>
        <v>0</v>
      </c>
      <c r="N124">
        <f>(AU124 - IF(AJ124&gt;1, J124*AQ124*100.0/(AL124*BG124), 0))*(AZ124+BA124)/1000.0</f>
        <v>0</v>
      </c>
      <c r="O124">
        <f>2.0/((1/Q124-1/P124)+SIGN(Q124)*SQRT((1/Q124-1/P124)*(1/Q124-1/P124) + 4*AR124/((AR124+1)*(AR124+1))*(2*1/Q124*1/P124-1/P124*1/P124)))</f>
        <v>0</v>
      </c>
      <c r="P124">
        <f>AG124+AF124*AQ124+AE124*AQ124*AQ124</f>
        <v>0</v>
      </c>
      <c r="Q124">
        <f>I124*(1000-(1000*0.61365*exp(17.502*U124/(240.97+U124))/(AZ124+BA124)+AW124)/2)/(1000*0.61365*exp(17.502*U124/(240.97+U124))/(AZ124+BA124)-AW124)</f>
        <v>0</v>
      </c>
      <c r="R124">
        <f>1/((AR124+1)/(O124/1.6)+1/(P124/1.37)) + AR124/((AR124+1)/(O124/1.6) + AR124/(P124/1.37))</f>
        <v>0</v>
      </c>
      <c r="S124">
        <f>(AN124*AP124)</f>
        <v>0</v>
      </c>
      <c r="T124">
        <f>(BB124+(S124+2*0.95*5.67E-8*(((BB124+$B$7)+273)^4-(BB124+273)^4)-44100*I124)/(1.84*29.3*P124+8*0.95*5.67E-8*(BB124+273)^3))</f>
        <v>0</v>
      </c>
      <c r="U124">
        <f>($C$7*BC124+$D$7*BD124+$E$7*T124)</f>
        <v>0</v>
      </c>
      <c r="V124">
        <f>0.61365*exp(17.502*U124/(240.97+U124))</f>
        <v>0</v>
      </c>
      <c r="W124">
        <f>(X124/Y124*100)</f>
        <v>0</v>
      </c>
      <c r="X124">
        <f>AW124*(AZ124+BA124)/1000</f>
        <v>0</v>
      </c>
      <c r="Y124">
        <f>0.61365*exp(17.502*BB124/(240.97+BB124))</f>
        <v>0</v>
      </c>
      <c r="Z124">
        <f>(V124-AW124*(AZ124+BA124)/1000)</f>
        <v>0</v>
      </c>
      <c r="AA124">
        <f>(-I124*44100)</f>
        <v>0</v>
      </c>
      <c r="AB124">
        <f>2*29.3*P124*0.92*(BB124-U124)</f>
        <v>0</v>
      </c>
      <c r="AC124">
        <f>2*0.95*5.67E-8*(((BB124+$B$7)+273)^4-(U124+273)^4)</f>
        <v>0</v>
      </c>
      <c r="AD124">
        <f>S124+AC124+AA124+AB124</f>
        <v>0</v>
      </c>
      <c r="AE124">
        <v>-0.0417929204645198</v>
      </c>
      <c r="AF124">
        <v>0.0469162144823428</v>
      </c>
      <c r="AG124">
        <v>3.49557277390575</v>
      </c>
      <c r="AH124">
        <v>0</v>
      </c>
      <c r="AI124">
        <v>0</v>
      </c>
      <c r="AJ124">
        <f>IF(AH124*$H$13&gt;=AL124,1.0,(AL124/(AL124-AH124*$H$13)))</f>
        <v>0</v>
      </c>
      <c r="AK124">
        <f>(AJ124-1)*100</f>
        <v>0</v>
      </c>
      <c r="AL124">
        <f>MAX(0,($B$13+$C$13*BG124)/(1+$D$13*BG124)*AZ124/(BB124+273)*$E$13)</f>
        <v>0</v>
      </c>
      <c r="AM124">
        <f>$B$11*BH124+$C$11*BI124+$F$11*BJ124</f>
        <v>0</v>
      </c>
      <c r="AN124">
        <f>AM124*AO124</f>
        <v>0</v>
      </c>
      <c r="AO124">
        <f>($B$11*$D$9+$C$11*$D$9+$F$11*((BW124+BO124)/MAX(BW124+BO124+BX124, 0.1)*$I$9+BX124/MAX(BW124+BO124+BX124, 0.1)*$J$9))/($B$11+$C$11+$F$11)</f>
        <v>0</v>
      </c>
      <c r="AP124">
        <f>($B$11*$K$9+$C$11*$K$9+$F$11*((BW124+BO124)/MAX(BW124+BO124+BX124, 0.1)*$P$9+BX124/MAX(BW124+BO124+BX124, 0.1)*$Q$9))/($B$11+$C$11+$F$11)</f>
        <v>0</v>
      </c>
      <c r="AQ124">
        <v>6</v>
      </c>
      <c r="AR124">
        <v>0.5</v>
      </c>
      <c r="AS124" t="s">
        <v>250</v>
      </c>
      <c r="AT124">
        <v>1559929811.66129</v>
      </c>
      <c r="AU124">
        <v>306.016258064516</v>
      </c>
      <c r="AV124">
        <v>326.693709677419</v>
      </c>
      <c r="AW124">
        <v>13.8690612903226</v>
      </c>
      <c r="AX124">
        <v>12.9464838709677</v>
      </c>
      <c r="AY124">
        <v>500.015967741935</v>
      </c>
      <c r="AZ124">
        <v>100.702161290323</v>
      </c>
      <c r="BA124">
        <v>0.199973</v>
      </c>
      <c r="BB124">
        <v>19.9965838709677</v>
      </c>
      <c r="BC124">
        <v>20.2979096774194</v>
      </c>
      <c r="BD124">
        <v>999.9</v>
      </c>
      <c r="BE124">
        <v>0</v>
      </c>
      <c r="BF124">
        <v>0</v>
      </c>
      <c r="BG124">
        <v>10008.2916129032</v>
      </c>
      <c r="BH124">
        <v>0</v>
      </c>
      <c r="BI124">
        <v>147.52635483871</v>
      </c>
      <c r="BJ124">
        <v>1500.00677419355</v>
      </c>
      <c r="BK124">
        <v>0.973002290322581</v>
      </c>
      <c r="BL124">
        <v>0.0269978161290323</v>
      </c>
      <c r="BM124">
        <v>0</v>
      </c>
      <c r="BN124">
        <v>2.22924516129032</v>
      </c>
      <c r="BO124">
        <v>0</v>
      </c>
      <c r="BP124">
        <v>15876.5806451613</v>
      </c>
      <c r="BQ124">
        <v>13122.0709677419</v>
      </c>
      <c r="BR124">
        <v>37.879</v>
      </c>
      <c r="BS124">
        <v>39.9512258064516</v>
      </c>
      <c r="BT124">
        <v>39.312</v>
      </c>
      <c r="BU124">
        <v>38.062</v>
      </c>
      <c r="BV124">
        <v>37.504</v>
      </c>
      <c r="BW124">
        <v>1459.50677419355</v>
      </c>
      <c r="BX124">
        <v>40.5</v>
      </c>
      <c r="BY124">
        <v>0</v>
      </c>
      <c r="BZ124">
        <v>1559929846.7</v>
      </c>
      <c r="CA124">
        <v>2.24197692307692</v>
      </c>
      <c r="CB124">
        <v>-0.446105984495272</v>
      </c>
      <c r="CC124">
        <v>9.6854699418241</v>
      </c>
      <c r="CD124">
        <v>15880.6576923077</v>
      </c>
      <c r="CE124">
        <v>15</v>
      </c>
      <c r="CF124">
        <v>1559929575.5</v>
      </c>
      <c r="CG124" t="s">
        <v>251</v>
      </c>
      <c r="CH124">
        <v>12</v>
      </c>
      <c r="CI124">
        <v>2.609</v>
      </c>
      <c r="CJ124">
        <v>0.036</v>
      </c>
      <c r="CK124">
        <v>400</v>
      </c>
      <c r="CL124">
        <v>13</v>
      </c>
      <c r="CM124">
        <v>0.15</v>
      </c>
      <c r="CN124">
        <v>0.08</v>
      </c>
      <c r="CO124">
        <v>-20.6473878048781</v>
      </c>
      <c r="CP124">
        <v>-3.5492592334496</v>
      </c>
      <c r="CQ124">
        <v>0.360569552977239</v>
      </c>
      <c r="CR124">
        <v>0</v>
      </c>
      <c r="CS124">
        <v>2.25643823529412</v>
      </c>
      <c r="CT124">
        <v>-0.296102191144562</v>
      </c>
      <c r="CU124">
        <v>0.23958025796933</v>
      </c>
      <c r="CV124">
        <v>1</v>
      </c>
      <c r="CW124">
        <v>0.922808487804878</v>
      </c>
      <c r="CX124">
        <v>-0.0252776027874577</v>
      </c>
      <c r="CY124">
        <v>0.00254226252335516</v>
      </c>
      <c r="CZ124">
        <v>1</v>
      </c>
      <c r="DA124">
        <v>2</v>
      </c>
      <c r="DB124">
        <v>3</v>
      </c>
      <c r="DC124" t="s">
        <v>252</v>
      </c>
      <c r="DD124">
        <v>1.85559</v>
      </c>
      <c r="DE124">
        <v>1.85364</v>
      </c>
      <c r="DF124">
        <v>1.85471</v>
      </c>
      <c r="DG124">
        <v>1.85913</v>
      </c>
      <c r="DH124">
        <v>1.85348</v>
      </c>
      <c r="DI124">
        <v>1.85787</v>
      </c>
      <c r="DJ124">
        <v>1.85501</v>
      </c>
      <c r="DK124">
        <v>1.85369</v>
      </c>
      <c r="DL124" t="s">
        <v>253</v>
      </c>
      <c r="DM124" t="s">
        <v>19</v>
      </c>
      <c r="DN124" t="s">
        <v>19</v>
      </c>
      <c r="DO124" t="s">
        <v>19</v>
      </c>
      <c r="DP124" t="s">
        <v>254</v>
      </c>
      <c r="DQ124" t="s">
        <v>255</v>
      </c>
      <c r="DR124" t="s">
        <v>256</v>
      </c>
      <c r="DS124" t="s">
        <v>256</v>
      </c>
      <c r="DT124" t="s">
        <v>256</v>
      </c>
      <c r="DU124" t="s">
        <v>256</v>
      </c>
      <c r="DV124">
        <v>0</v>
      </c>
      <c r="DW124">
        <v>100</v>
      </c>
      <c r="DX124">
        <v>100</v>
      </c>
      <c r="DY124">
        <v>2.609</v>
      </c>
      <c r="DZ124">
        <v>0.036</v>
      </c>
      <c r="EA124">
        <v>2</v>
      </c>
      <c r="EB124">
        <v>504.076</v>
      </c>
      <c r="EC124">
        <v>546.334</v>
      </c>
      <c r="ED124">
        <v>17.4619</v>
      </c>
      <c r="EE124">
        <v>19.0467</v>
      </c>
      <c r="EF124">
        <v>30.0008</v>
      </c>
      <c r="EG124">
        <v>18.9168</v>
      </c>
      <c r="EH124">
        <v>18.8895</v>
      </c>
      <c r="EI124">
        <v>17.7666</v>
      </c>
      <c r="EJ124">
        <v>30.3209</v>
      </c>
      <c r="EK124">
        <v>61.0748</v>
      </c>
      <c r="EL124">
        <v>17.2057</v>
      </c>
      <c r="EM124">
        <v>354.17</v>
      </c>
      <c r="EN124">
        <v>12.9718</v>
      </c>
      <c r="EO124">
        <v>102.302</v>
      </c>
      <c r="EP124">
        <v>102.732</v>
      </c>
    </row>
    <row r="125" spans="1:146">
      <c r="A125">
        <v>109</v>
      </c>
      <c r="B125">
        <v>1559929824</v>
      </c>
      <c r="C125">
        <v>216</v>
      </c>
      <c r="D125" t="s">
        <v>473</v>
      </c>
      <c r="E125" t="s">
        <v>474</v>
      </c>
      <c r="H125">
        <v>1559929813.66129</v>
      </c>
      <c r="I125">
        <f>AY125*AJ125*(AW125-AX125)/(100*AQ125*(1000-AJ125*AW125))</f>
        <v>0</v>
      </c>
      <c r="J125">
        <f>AY125*AJ125*(AV125-AU125*(1000-AJ125*AX125)/(1000-AJ125*AW125))/(100*AQ125)</f>
        <v>0</v>
      </c>
      <c r="K125">
        <f>AU125 - IF(AJ125&gt;1, J125*AQ125*100.0/(AL125*BG125), 0)</f>
        <v>0</v>
      </c>
      <c r="L125">
        <f>((R125-I125/2)*K125-J125)/(R125+I125/2)</f>
        <v>0</v>
      </c>
      <c r="M125">
        <f>L125*(AZ125+BA125)/1000.0</f>
        <v>0</v>
      </c>
      <c r="N125">
        <f>(AU125 - IF(AJ125&gt;1, J125*AQ125*100.0/(AL125*BG125), 0))*(AZ125+BA125)/1000.0</f>
        <v>0</v>
      </c>
      <c r="O125">
        <f>2.0/((1/Q125-1/P125)+SIGN(Q125)*SQRT((1/Q125-1/P125)*(1/Q125-1/P125) + 4*AR125/((AR125+1)*(AR125+1))*(2*1/Q125*1/P125-1/P125*1/P125)))</f>
        <v>0</v>
      </c>
      <c r="P125">
        <f>AG125+AF125*AQ125+AE125*AQ125*AQ125</f>
        <v>0</v>
      </c>
      <c r="Q125">
        <f>I125*(1000-(1000*0.61365*exp(17.502*U125/(240.97+U125))/(AZ125+BA125)+AW125)/2)/(1000*0.61365*exp(17.502*U125/(240.97+U125))/(AZ125+BA125)-AW125)</f>
        <v>0</v>
      </c>
      <c r="R125">
        <f>1/((AR125+1)/(O125/1.6)+1/(P125/1.37)) + AR125/((AR125+1)/(O125/1.6) + AR125/(P125/1.37))</f>
        <v>0</v>
      </c>
      <c r="S125">
        <f>(AN125*AP125)</f>
        <v>0</v>
      </c>
      <c r="T125">
        <f>(BB125+(S125+2*0.95*5.67E-8*(((BB125+$B$7)+273)^4-(BB125+273)^4)-44100*I125)/(1.84*29.3*P125+8*0.95*5.67E-8*(BB125+273)^3))</f>
        <v>0</v>
      </c>
      <c r="U125">
        <f>($C$7*BC125+$D$7*BD125+$E$7*T125)</f>
        <v>0</v>
      </c>
      <c r="V125">
        <f>0.61365*exp(17.502*U125/(240.97+U125))</f>
        <v>0</v>
      </c>
      <c r="W125">
        <f>(X125/Y125*100)</f>
        <v>0</v>
      </c>
      <c r="X125">
        <f>AW125*(AZ125+BA125)/1000</f>
        <v>0</v>
      </c>
      <c r="Y125">
        <f>0.61365*exp(17.502*BB125/(240.97+BB125))</f>
        <v>0</v>
      </c>
      <c r="Z125">
        <f>(V125-AW125*(AZ125+BA125)/1000)</f>
        <v>0</v>
      </c>
      <c r="AA125">
        <f>(-I125*44100)</f>
        <v>0</v>
      </c>
      <c r="AB125">
        <f>2*29.3*P125*0.92*(BB125-U125)</f>
        <v>0</v>
      </c>
      <c r="AC125">
        <f>2*0.95*5.67E-8*(((BB125+$B$7)+273)^4-(U125+273)^4)</f>
        <v>0</v>
      </c>
      <c r="AD125">
        <f>S125+AC125+AA125+AB125</f>
        <v>0</v>
      </c>
      <c r="AE125">
        <v>-0.0418091988435654</v>
      </c>
      <c r="AF125">
        <v>0.0469344883888858</v>
      </c>
      <c r="AG125">
        <v>3.49664824248156</v>
      </c>
      <c r="AH125">
        <v>0</v>
      </c>
      <c r="AI125">
        <v>0</v>
      </c>
      <c r="AJ125">
        <f>IF(AH125*$H$13&gt;=AL125,1.0,(AL125/(AL125-AH125*$H$13)))</f>
        <v>0</v>
      </c>
      <c r="AK125">
        <f>(AJ125-1)*100</f>
        <v>0</v>
      </c>
      <c r="AL125">
        <f>MAX(0,($B$13+$C$13*BG125)/(1+$D$13*BG125)*AZ125/(BB125+273)*$E$13)</f>
        <v>0</v>
      </c>
      <c r="AM125">
        <f>$B$11*BH125+$C$11*BI125+$F$11*BJ125</f>
        <v>0</v>
      </c>
      <c r="AN125">
        <f>AM125*AO125</f>
        <v>0</v>
      </c>
      <c r="AO125">
        <f>($B$11*$D$9+$C$11*$D$9+$F$11*((BW125+BO125)/MAX(BW125+BO125+BX125, 0.1)*$I$9+BX125/MAX(BW125+BO125+BX125, 0.1)*$J$9))/($B$11+$C$11+$F$11)</f>
        <v>0</v>
      </c>
      <c r="AP125">
        <f>($B$11*$K$9+$C$11*$K$9+$F$11*((BW125+BO125)/MAX(BW125+BO125+BX125, 0.1)*$P$9+BX125/MAX(BW125+BO125+BX125, 0.1)*$Q$9))/($B$11+$C$11+$F$11)</f>
        <v>0</v>
      </c>
      <c r="AQ125">
        <v>6</v>
      </c>
      <c r="AR125">
        <v>0.5</v>
      </c>
      <c r="AS125" t="s">
        <v>250</v>
      </c>
      <c r="AT125">
        <v>1559929813.66129</v>
      </c>
      <c r="AU125">
        <v>309.242419354839</v>
      </c>
      <c r="AV125">
        <v>330.024612903226</v>
      </c>
      <c r="AW125">
        <v>13.8683032258065</v>
      </c>
      <c r="AX125">
        <v>12.9465548387097</v>
      </c>
      <c r="AY125">
        <v>500.017483870968</v>
      </c>
      <c r="AZ125">
        <v>100.702419354839</v>
      </c>
      <c r="BA125">
        <v>0.199951741935484</v>
      </c>
      <c r="BB125">
        <v>20.0008258064516</v>
      </c>
      <c r="BC125">
        <v>20.3021419354839</v>
      </c>
      <c r="BD125">
        <v>999.9</v>
      </c>
      <c r="BE125">
        <v>0</v>
      </c>
      <c r="BF125">
        <v>0</v>
      </c>
      <c r="BG125">
        <v>10012.1641935484</v>
      </c>
      <c r="BH125">
        <v>0</v>
      </c>
      <c r="BI125">
        <v>148.129225806452</v>
      </c>
      <c r="BJ125">
        <v>1500.01387096774</v>
      </c>
      <c r="BK125">
        <v>0.973002290322581</v>
      </c>
      <c r="BL125">
        <v>0.0269978161290323</v>
      </c>
      <c r="BM125">
        <v>0</v>
      </c>
      <c r="BN125">
        <v>2.24807419354839</v>
      </c>
      <c r="BO125">
        <v>0</v>
      </c>
      <c r="BP125">
        <v>15877.7225806452</v>
      </c>
      <c r="BQ125">
        <v>13122.1387096774</v>
      </c>
      <c r="BR125">
        <v>37.879</v>
      </c>
      <c r="BS125">
        <v>39.9451290322581</v>
      </c>
      <c r="BT125">
        <v>39.312</v>
      </c>
      <c r="BU125">
        <v>38.062</v>
      </c>
      <c r="BV125">
        <v>37.502</v>
      </c>
      <c r="BW125">
        <v>1459.51387096774</v>
      </c>
      <c r="BX125">
        <v>40.5</v>
      </c>
      <c r="BY125">
        <v>0</v>
      </c>
      <c r="BZ125">
        <v>1559929848.5</v>
      </c>
      <c r="CA125">
        <v>2.27017692307692</v>
      </c>
      <c r="CB125">
        <v>-0.324779480964708</v>
      </c>
      <c r="CC125">
        <v>-11.8495727907227</v>
      </c>
      <c r="CD125">
        <v>15878.5</v>
      </c>
      <c r="CE125">
        <v>15</v>
      </c>
      <c r="CF125">
        <v>1559929575.5</v>
      </c>
      <c r="CG125" t="s">
        <v>251</v>
      </c>
      <c r="CH125">
        <v>12</v>
      </c>
      <c r="CI125">
        <v>2.609</v>
      </c>
      <c r="CJ125">
        <v>0.036</v>
      </c>
      <c r="CK125">
        <v>400</v>
      </c>
      <c r="CL125">
        <v>13</v>
      </c>
      <c r="CM125">
        <v>0.15</v>
      </c>
      <c r="CN125">
        <v>0.08</v>
      </c>
      <c r="CO125">
        <v>-20.7413414634146</v>
      </c>
      <c r="CP125">
        <v>-3.5554891986063</v>
      </c>
      <c r="CQ125">
        <v>0.361080873297483</v>
      </c>
      <c r="CR125">
        <v>0</v>
      </c>
      <c r="CS125">
        <v>2.24781764705882</v>
      </c>
      <c r="CT125">
        <v>-0.221692417855407</v>
      </c>
      <c r="CU125">
        <v>0.239263806498906</v>
      </c>
      <c r="CV125">
        <v>1</v>
      </c>
      <c r="CW125">
        <v>0.922057073170732</v>
      </c>
      <c r="CX125">
        <v>-0.0245649407665498</v>
      </c>
      <c r="CY125">
        <v>0.00248184992363086</v>
      </c>
      <c r="CZ125">
        <v>1</v>
      </c>
      <c r="DA125">
        <v>2</v>
      </c>
      <c r="DB125">
        <v>3</v>
      </c>
      <c r="DC125" t="s">
        <v>252</v>
      </c>
      <c r="DD125">
        <v>1.85559</v>
      </c>
      <c r="DE125">
        <v>1.85364</v>
      </c>
      <c r="DF125">
        <v>1.85471</v>
      </c>
      <c r="DG125">
        <v>1.85913</v>
      </c>
      <c r="DH125">
        <v>1.85349</v>
      </c>
      <c r="DI125">
        <v>1.85784</v>
      </c>
      <c r="DJ125">
        <v>1.85501</v>
      </c>
      <c r="DK125">
        <v>1.85368</v>
      </c>
      <c r="DL125" t="s">
        <v>253</v>
      </c>
      <c r="DM125" t="s">
        <v>19</v>
      </c>
      <c r="DN125" t="s">
        <v>19</v>
      </c>
      <c r="DO125" t="s">
        <v>19</v>
      </c>
      <c r="DP125" t="s">
        <v>254</v>
      </c>
      <c r="DQ125" t="s">
        <v>255</v>
      </c>
      <c r="DR125" t="s">
        <v>256</v>
      </c>
      <c r="DS125" t="s">
        <v>256</v>
      </c>
      <c r="DT125" t="s">
        <v>256</v>
      </c>
      <c r="DU125" t="s">
        <v>256</v>
      </c>
      <c r="DV125">
        <v>0</v>
      </c>
      <c r="DW125">
        <v>100</v>
      </c>
      <c r="DX125">
        <v>100</v>
      </c>
      <c r="DY125">
        <v>2.609</v>
      </c>
      <c r="DZ125">
        <v>0.036</v>
      </c>
      <c r="EA125">
        <v>2</v>
      </c>
      <c r="EB125">
        <v>503.798</v>
      </c>
      <c r="EC125">
        <v>546.619</v>
      </c>
      <c r="ED125">
        <v>17.3268</v>
      </c>
      <c r="EE125">
        <v>19.0467</v>
      </c>
      <c r="EF125">
        <v>30.0013</v>
      </c>
      <c r="EG125">
        <v>18.9177</v>
      </c>
      <c r="EH125">
        <v>18.89</v>
      </c>
      <c r="EI125">
        <v>17.8965</v>
      </c>
      <c r="EJ125">
        <v>30.3209</v>
      </c>
      <c r="EK125">
        <v>61.0748</v>
      </c>
      <c r="EL125">
        <v>17.1891</v>
      </c>
      <c r="EM125">
        <v>359.17</v>
      </c>
      <c r="EN125">
        <v>12.9791</v>
      </c>
      <c r="EO125">
        <v>102.303</v>
      </c>
      <c r="EP125">
        <v>102.732</v>
      </c>
    </row>
    <row r="126" spans="1:146">
      <c r="A126">
        <v>110</v>
      </c>
      <c r="B126">
        <v>1559929826</v>
      </c>
      <c r="C126">
        <v>218</v>
      </c>
      <c r="D126" t="s">
        <v>475</v>
      </c>
      <c r="E126" t="s">
        <v>476</v>
      </c>
      <c r="H126">
        <v>1559929815.66129</v>
      </c>
      <c r="I126">
        <f>AY126*AJ126*(AW126-AX126)/(100*AQ126*(1000-AJ126*AW126))</f>
        <v>0</v>
      </c>
      <c r="J126">
        <f>AY126*AJ126*(AV126-AU126*(1000-AJ126*AX126)/(1000-AJ126*AW126))/(100*AQ126)</f>
        <v>0</v>
      </c>
      <c r="K126">
        <f>AU126 - IF(AJ126&gt;1, J126*AQ126*100.0/(AL126*BG126), 0)</f>
        <v>0</v>
      </c>
      <c r="L126">
        <f>((R126-I126/2)*K126-J126)/(R126+I126/2)</f>
        <v>0</v>
      </c>
      <c r="M126">
        <f>L126*(AZ126+BA126)/1000.0</f>
        <v>0</v>
      </c>
      <c r="N126">
        <f>(AU126 - IF(AJ126&gt;1, J126*AQ126*100.0/(AL126*BG126), 0))*(AZ126+BA126)/1000.0</f>
        <v>0</v>
      </c>
      <c r="O126">
        <f>2.0/((1/Q126-1/P126)+SIGN(Q126)*SQRT((1/Q126-1/P126)*(1/Q126-1/P126) + 4*AR126/((AR126+1)*(AR126+1))*(2*1/Q126*1/P126-1/P126*1/P126)))</f>
        <v>0</v>
      </c>
      <c r="P126">
        <f>AG126+AF126*AQ126+AE126*AQ126*AQ126</f>
        <v>0</v>
      </c>
      <c r="Q126">
        <f>I126*(1000-(1000*0.61365*exp(17.502*U126/(240.97+U126))/(AZ126+BA126)+AW126)/2)/(1000*0.61365*exp(17.502*U126/(240.97+U126))/(AZ126+BA126)-AW126)</f>
        <v>0</v>
      </c>
      <c r="R126">
        <f>1/((AR126+1)/(O126/1.6)+1/(P126/1.37)) + AR126/((AR126+1)/(O126/1.6) + AR126/(P126/1.37))</f>
        <v>0</v>
      </c>
      <c r="S126">
        <f>(AN126*AP126)</f>
        <v>0</v>
      </c>
      <c r="T126">
        <f>(BB126+(S126+2*0.95*5.67E-8*(((BB126+$B$7)+273)^4-(BB126+273)^4)-44100*I126)/(1.84*29.3*P126+8*0.95*5.67E-8*(BB126+273)^3))</f>
        <v>0</v>
      </c>
      <c r="U126">
        <f>($C$7*BC126+$D$7*BD126+$E$7*T126)</f>
        <v>0</v>
      </c>
      <c r="V126">
        <f>0.61365*exp(17.502*U126/(240.97+U126))</f>
        <v>0</v>
      </c>
      <c r="W126">
        <f>(X126/Y126*100)</f>
        <v>0</v>
      </c>
      <c r="X126">
        <f>AW126*(AZ126+BA126)/1000</f>
        <v>0</v>
      </c>
      <c r="Y126">
        <f>0.61365*exp(17.502*BB126/(240.97+BB126))</f>
        <v>0</v>
      </c>
      <c r="Z126">
        <f>(V126-AW126*(AZ126+BA126)/1000)</f>
        <v>0</v>
      </c>
      <c r="AA126">
        <f>(-I126*44100)</f>
        <v>0</v>
      </c>
      <c r="AB126">
        <f>2*29.3*P126*0.92*(BB126-U126)</f>
        <v>0</v>
      </c>
      <c r="AC126">
        <f>2*0.95*5.67E-8*(((BB126+$B$7)+273)^4-(U126+273)^4)</f>
        <v>0</v>
      </c>
      <c r="AD126">
        <f>S126+AC126+AA126+AB126</f>
        <v>0</v>
      </c>
      <c r="AE126">
        <v>-0.0418131317570083</v>
      </c>
      <c r="AF126">
        <v>0.0469389034287676</v>
      </c>
      <c r="AG126">
        <v>3.49690805742213</v>
      </c>
      <c r="AH126">
        <v>0</v>
      </c>
      <c r="AI126">
        <v>0</v>
      </c>
      <c r="AJ126">
        <f>IF(AH126*$H$13&gt;=AL126,1.0,(AL126/(AL126-AH126*$H$13)))</f>
        <v>0</v>
      </c>
      <c r="AK126">
        <f>(AJ126-1)*100</f>
        <v>0</v>
      </c>
      <c r="AL126">
        <f>MAX(0,($B$13+$C$13*BG126)/(1+$D$13*BG126)*AZ126/(BB126+273)*$E$13)</f>
        <v>0</v>
      </c>
      <c r="AM126">
        <f>$B$11*BH126+$C$11*BI126+$F$11*BJ126</f>
        <v>0</v>
      </c>
      <c r="AN126">
        <f>AM126*AO126</f>
        <v>0</v>
      </c>
      <c r="AO126">
        <f>($B$11*$D$9+$C$11*$D$9+$F$11*((BW126+BO126)/MAX(BW126+BO126+BX126, 0.1)*$I$9+BX126/MAX(BW126+BO126+BX126, 0.1)*$J$9))/($B$11+$C$11+$F$11)</f>
        <v>0</v>
      </c>
      <c r="AP126">
        <f>($B$11*$K$9+$C$11*$K$9+$F$11*((BW126+BO126)/MAX(BW126+BO126+BX126, 0.1)*$P$9+BX126/MAX(BW126+BO126+BX126, 0.1)*$Q$9))/($B$11+$C$11+$F$11)</f>
        <v>0</v>
      </c>
      <c r="AQ126">
        <v>6</v>
      </c>
      <c r="AR126">
        <v>0.5</v>
      </c>
      <c r="AS126" t="s">
        <v>250</v>
      </c>
      <c r="AT126">
        <v>1559929815.66129</v>
      </c>
      <c r="AU126">
        <v>312.470451612903</v>
      </c>
      <c r="AV126">
        <v>333.384741935484</v>
      </c>
      <c r="AW126">
        <v>13.867335483871</v>
      </c>
      <c r="AX126">
        <v>12.9466483870968</v>
      </c>
      <c r="AY126">
        <v>500.020677419355</v>
      </c>
      <c r="AZ126">
        <v>100.702612903226</v>
      </c>
      <c r="BA126">
        <v>0.199962290322581</v>
      </c>
      <c r="BB126">
        <v>20.0040612903226</v>
      </c>
      <c r="BC126">
        <v>20.3068516129032</v>
      </c>
      <c r="BD126">
        <v>999.9</v>
      </c>
      <c r="BE126">
        <v>0</v>
      </c>
      <c r="BF126">
        <v>0</v>
      </c>
      <c r="BG126">
        <v>10013.0867741935</v>
      </c>
      <c r="BH126">
        <v>0</v>
      </c>
      <c r="BI126">
        <v>149.017838709677</v>
      </c>
      <c r="BJ126">
        <v>1500.02838709677</v>
      </c>
      <c r="BK126">
        <v>0.973002290322581</v>
      </c>
      <c r="BL126">
        <v>0.0269978161290323</v>
      </c>
      <c r="BM126">
        <v>0</v>
      </c>
      <c r="BN126">
        <v>2.24377419354839</v>
      </c>
      <c r="BO126">
        <v>0</v>
      </c>
      <c r="BP126">
        <v>15878.2193548387</v>
      </c>
      <c r="BQ126">
        <v>13122.2677419355</v>
      </c>
      <c r="BR126">
        <v>37.879</v>
      </c>
      <c r="BS126">
        <v>39.9430967741935</v>
      </c>
      <c r="BT126">
        <v>39.312</v>
      </c>
      <c r="BU126">
        <v>38.058</v>
      </c>
      <c r="BV126">
        <v>37.5</v>
      </c>
      <c r="BW126">
        <v>1459.52838709677</v>
      </c>
      <c r="BX126">
        <v>40.5</v>
      </c>
      <c r="BY126">
        <v>0</v>
      </c>
      <c r="BZ126">
        <v>1559929850.3</v>
      </c>
      <c r="CA126">
        <v>2.26441923076923</v>
      </c>
      <c r="CB126">
        <v>-0.223066665253925</v>
      </c>
      <c r="CC126">
        <v>-20.519658112586</v>
      </c>
      <c r="CD126">
        <v>15877.3307692308</v>
      </c>
      <c r="CE126">
        <v>15</v>
      </c>
      <c r="CF126">
        <v>1559929575.5</v>
      </c>
      <c r="CG126" t="s">
        <v>251</v>
      </c>
      <c r="CH126">
        <v>12</v>
      </c>
      <c r="CI126">
        <v>2.609</v>
      </c>
      <c r="CJ126">
        <v>0.036</v>
      </c>
      <c r="CK126">
        <v>400</v>
      </c>
      <c r="CL126">
        <v>13</v>
      </c>
      <c r="CM126">
        <v>0.15</v>
      </c>
      <c r="CN126">
        <v>0.08</v>
      </c>
      <c r="CO126">
        <v>-20.8734414634146</v>
      </c>
      <c r="CP126">
        <v>-3.41896724738729</v>
      </c>
      <c r="CQ126">
        <v>0.345673038081357</v>
      </c>
      <c r="CR126">
        <v>0</v>
      </c>
      <c r="CS126">
        <v>2.27120294117647</v>
      </c>
      <c r="CT126">
        <v>-0.29304685113322</v>
      </c>
      <c r="CU126">
        <v>0.239675089487333</v>
      </c>
      <c r="CV126">
        <v>1</v>
      </c>
      <c r="CW126">
        <v>0.921069731707317</v>
      </c>
      <c r="CX126">
        <v>-0.0245974285714317</v>
      </c>
      <c r="CY126">
        <v>0.0024903965794911</v>
      </c>
      <c r="CZ126">
        <v>1</v>
      </c>
      <c r="DA126">
        <v>2</v>
      </c>
      <c r="DB126">
        <v>3</v>
      </c>
      <c r="DC126" t="s">
        <v>252</v>
      </c>
      <c r="DD126">
        <v>1.85559</v>
      </c>
      <c r="DE126">
        <v>1.85364</v>
      </c>
      <c r="DF126">
        <v>1.85471</v>
      </c>
      <c r="DG126">
        <v>1.85913</v>
      </c>
      <c r="DH126">
        <v>1.85349</v>
      </c>
      <c r="DI126">
        <v>1.85784</v>
      </c>
      <c r="DJ126">
        <v>1.85501</v>
      </c>
      <c r="DK126">
        <v>1.85369</v>
      </c>
      <c r="DL126" t="s">
        <v>253</v>
      </c>
      <c r="DM126" t="s">
        <v>19</v>
      </c>
      <c r="DN126" t="s">
        <v>19</v>
      </c>
      <c r="DO126" t="s">
        <v>19</v>
      </c>
      <c r="DP126" t="s">
        <v>254</v>
      </c>
      <c r="DQ126" t="s">
        <v>255</v>
      </c>
      <c r="DR126" t="s">
        <v>256</v>
      </c>
      <c r="DS126" t="s">
        <v>256</v>
      </c>
      <c r="DT126" t="s">
        <v>256</v>
      </c>
      <c r="DU126" t="s">
        <v>256</v>
      </c>
      <c r="DV126">
        <v>0</v>
      </c>
      <c r="DW126">
        <v>100</v>
      </c>
      <c r="DX126">
        <v>100</v>
      </c>
      <c r="DY126">
        <v>2.609</v>
      </c>
      <c r="DZ126">
        <v>0.036</v>
      </c>
      <c r="EA126">
        <v>2</v>
      </c>
      <c r="EB126">
        <v>503.985</v>
      </c>
      <c r="EC126">
        <v>546.542</v>
      </c>
      <c r="ED126">
        <v>17.2298</v>
      </c>
      <c r="EE126">
        <v>19.0467</v>
      </c>
      <c r="EF126">
        <v>30.0007</v>
      </c>
      <c r="EG126">
        <v>18.9182</v>
      </c>
      <c r="EH126">
        <v>18.8908</v>
      </c>
      <c r="EI126">
        <v>18.0481</v>
      </c>
      <c r="EJ126">
        <v>30.3209</v>
      </c>
      <c r="EK126">
        <v>61.0748</v>
      </c>
      <c r="EL126">
        <v>17.1891</v>
      </c>
      <c r="EM126">
        <v>364.17</v>
      </c>
      <c r="EN126">
        <v>12.9862</v>
      </c>
      <c r="EO126">
        <v>102.302</v>
      </c>
      <c r="EP126">
        <v>102.731</v>
      </c>
    </row>
    <row r="127" spans="1:146">
      <c r="A127">
        <v>111</v>
      </c>
      <c r="B127">
        <v>1559929828</v>
      </c>
      <c r="C127">
        <v>220</v>
      </c>
      <c r="D127" t="s">
        <v>477</v>
      </c>
      <c r="E127" t="s">
        <v>478</v>
      </c>
      <c r="H127">
        <v>1559929817.66129</v>
      </c>
      <c r="I127">
        <f>AY127*AJ127*(AW127-AX127)/(100*AQ127*(1000-AJ127*AW127))</f>
        <v>0</v>
      </c>
      <c r="J127">
        <f>AY127*AJ127*(AV127-AU127*(1000-AJ127*AX127)/(1000-AJ127*AW127))/(100*AQ127)</f>
        <v>0</v>
      </c>
      <c r="K127">
        <f>AU127 - IF(AJ127&gt;1, J127*AQ127*100.0/(AL127*BG127), 0)</f>
        <v>0</v>
      </c>
      <c r="L127">
        <f>((R127-I127/2)*K127-J127)/(R127+I127/2)</f>
        <v>0</v>
      </c>
      <c r="M127">
        <f>L127*(AZ127+BA127)/1000.0</f>
        <v>0</v>
      </c>
      <c r="N127">
        <f>(AU127 - IF(AJ127&gt;1, J127*AQ127*100.0/(AL127*BG127), 0))*(AZ127+BA127)/1000.0</f>
        <v>0</v>
      </c>
      <c r="O127">
        <f>2.0/((1/Q127-1/P127)+SIGN(Q127)*SQRT((1/Q127-1/P127)*(1/Q127-1/P127) + 4*AR127/((AR127+1)*(AR127+1))*(2*1/Q127*1/P127-1/P127*1/P127)))</f>
        <v>0</v>
      </c>
      <c r="P127">
        <f>AG127+AF127*AQ127+AE127*AQ127*AQ127</f>
        <v>0</v>
      </c>
      <c r="Q127">
        <f>I127*(1000-(1000*0.61365*exp(17.502*U127/(240.97+U127))/(AZ127+BA127)+AW127)/2)/(1000*0.61365*exp(17.502*U127/(240.97+U127))/(AZ127+BA127)-AW127)</f>
        <v>0</v>
      </c>
      <c r="R127">
        <f>1/((AR127+1)/(O127/1.6)+1/(P127/1.37)) + AR127/((AR127+1)/(O127/1.6) + AR127/(P127/1.37))</f>
        <v>0</v>
      </c>
      <c r="S127">
        <f>(AN127*AP127)</f>
        <v>0</v>
      </c>
      <c r="T127">
        <f>(BB127+(S127+2*0.95*5.67E-8*(((BB127+$B$7)+273)^4-(BB127+273)^4)-44100*I127)/(1.84*29.3*P127+8*0.95*5.67E-8*(BB127+273)^3))</f>
        <v>0</v>
      </c>
      <c r="U127">
        <f>($C$7*BC127+$D$7*BD127+$E$7*T127)</f>
        <v>0</v>
      </c>
      <c r="V127">
        <f>0.61365*exp(17.502*U127/(240.97+U127))</f>
        <v>0</v>
      </c>
      <c r="W127">
        <f>(X127/Y127*100)</f>
        <v>0</v>
      </c>
      <c r="X127">
        <f>AW127*(AZ127+BA127)/1000</f>
        <v>0</v>
      </c>
      <c r="Y127">
        <f>0.61365*exp(17.502*BB127/(240.97+BB127))</f>
        <v>0</v>
      </c>
      <c r="Z127">
        <f>(V127-AW127*(AZ127+BA127)/1000)</f>
        <v>0</v>
      </c>
      <c r="AA127">
        <f>(-I127*44100)</f>
        <v>0</v>
      </c>
      <c r="AB127">
        <f>2*29.3*P127*0.92*(BB127-U127)</f>
        <v>0</v>
      </c>
      <c r="AC127">
        <f>2*0.95*5.67E-8*(((BB127+$B$7)+273)^4-(U127+273)^4)</f>
        <v>0</v>
      </c>
      <c r="AD127">
        <f>S127+AC127+AA127+AB127</f>
        <v>0</v>
      </c>
      <c r="AE127">
        <v>-0.0417922659026328</v>
      </c>
      <c r="AF127">
        <v>0.0469154796792818</v>
      </c>
      <c r="AG127">
        <v>3.4955295256954</v>
      </c>
      <c r="AH127">
        <v>0</v>
      </c>
      <c r="AI127">
        <v>0</v>
      </c>
      <c r="AJ127">
        <f>IF(AH127*$H$13&gt;=AL127,1.0,(AL127/(AL127-AH127*$H$13)))</f>
        <v>0</v>
      </c>
      <c r="AK127">
        <f>(AJ127-1)*100</f>
        <v>0</v>
      </c>
      <c r="AL127">
        <f>MAX(0,($B$13+$C$13*BG127)/(1+$D$13*BG127)*AZ127/(BB127+273)*$E$13)</f>
        <v>0</v>
      </c>
      <c r="AM127">
        <f>$B$11*BH127+$C$11*BI127+$F$11*BJ127</f>
        <v>0</v>
      </c>
      <c r="AN127">
        <f>AM127*AO127</f>
        <v>0</v>
      </c>
      <c r="AO127">
        <f>($B$11*$D$9+$C$11*$D$9+$F$11*((BW127+BO127)/MAX(BW127+BO127+BX127, 0.1)*$I$9+BX127/MAX(BW127+BO127+BX127, 0.1)*$J$9))/($B$11+$C$11+$F$11)</f>
        <v>0</v>
      </c>
      <c r="AP127">
        <f>($B$11*$K$9+$C$11*$K$9+$F$11*((BW127+BO127)/MAX(BW127+BO127+BX127, 0.1)*$P$9+BX127/MAX(BW127+BO127+BX127, 0.1)*$Q$9))/($B$11+$C$11+$F$11)</f>
        <v>0</v>
      </c>
      <c r="AQ127">
        <v>6</v>
      </c>
      <c r="AR127">
        <v>0.5</v>
      </c>
      <c r="AS127" t="s">
        <v>250</v>
      </c>
      <c r="AT127">
        <v>1559929817.66129</v>
      </c>
      <c r="AU127">
        <v>315.705419354839</v>
      </c>
      <c r="AV127">
        <v>336.721548387097</v>
      </c>
      <c r="AW127">
        <v>13.8659935483871</v>
      </c>
      <c r="AX127">
        <v>12.946764516129</v>
      </c>
      <c r="AY127">
        <v>500.018032258064</v>
      </c>
      <c r="AZ127">
        <v>100.70264516129</v>
      </c>
      <c r="BA127">
        <v>0.200005967741935</v>
      </c>
      <c r="BB127">
        <v>20.0064419354839</v>
      </c>
      <c r="BC127">
        <v>20.3111225806452</v>
      </c>
      <c r="BD127">
        <v>999.9</v>
      </c>
      <c r="BE127">
        <v>0</v>
      </c>
      <c r="BF127">
        <v>0</v>
      </c>
      <c r="BG127">
        <v>10008.0867741935</v>
      </c>
      <c r="BH127">
        <v>0</v>
      </c>
      <c r="BI127">
        <v>150.094774193548</v>
      </c>
      <c r="BJ127">
        <v>1500.02</v>
      </c>
      <c r="BK127">
        <v>0.973002161290323</v>
      </c>
      <c r="BL127">
        <v>0.026997964516129</v>
      </c>
      <c r="BM127">
        <v>0</v>
      </c>
      <c r="BN127">
        <v>2.23522258064516</v>
      </c>
      <c r="BO127">
        <v>0</v>
      </c>
      <c r="BP127">
        <v>15877.0967741936</v>
      </c>
      <c r="BQ127">
        <v>13122.1935483871</v>
      </c>
      <c r="BR127">
        <v>37.879</v>
      </c>
      <c r="BS127">
        <v>39.9390322580645</v>
      </c>
      <c r="BT127">
        <v>39.312</v>
      </c>
      <c r="BU127">
        <v>38.058</v>
      </c>
      <c r="BV127">
        <v>37.5</v>
      </c>
      <c r="BW127">
        <v>1459.52</v>
      </c>
      <c r="BX127">
        <v>40.5</v>
      </c>
      <c r="BY127">
        <v>0</v>
      </c>
      <c r="BZ127">
        <v>1559929852.7</v>
      </c>
      <c r="CA127">
        <v>2.27657307692308</v>
      </c>
      <c r="CB127">
        <v>-0.530601706327292</v>
      </c>
      <c r="CC127">
        <v>-59.1931623790014</v>
      </c>
      <c r="CD127">
        <v>15875.7</v>
      </c>
      <c r="CE127">
        <v>15</v>
      </c>
      <c r="CF127">
        <v>1559929575.5</v>
      </c>
      <c r="CG127" t="s">
        <v>251</v>
      </c>
      <c r="CH127">
        <v>12</v>
      </c>
      <c r="CI127">
        <v>2.609</v>
      </c>
      <c r="CJ127">
        <v>0.036</v>
      </c>
      <c r="CK127">
        <v>400</v>
      </c>
      <c r="CL127">
        <v>13</v>
      </c>
      <c r="CM127">
        <v>0.15</v>
      </c>
      <c r="CN127">
        <v>0.08</v>
      </c>
      <c r="CO127">
        <v>-20.9868170731707</v>
      </c>
      <c r="CP127">
        <v>-3.31590313588878</v>
      </c>
      <c r="CQ127">
        <v>0.335184327084577</v>
      </c>
      <c r="CR127">
        <v>0</v>
      </c>
      <c r="CS127">
        <v>2.25546470588235</v>
      </c>
      <c r="CT127">
        <v>-0.0619707224739202</v>
      </c>
      <c r="CU127">
        <v>0.234776551943674</v>
      </c>
      <c r="CV127">
        <v>1</v>
      </c>
      <c r="CW127">
        <v>0.919764219512195</v>
      </c>
      <c r="CX127">
        <v>-0.0308622439024419</v>
      </c>
      <c r="CY127">
        <v>0.00333481150607987</v>
      </c>
      <c r="CZ127">
        <v>1</v>
      </c>
      <c r="DA127">
        <v>2</v>
      </c>
      <c r="DB127">
        <v>3</v>
      </c>
      <c r="DC127" t="s">
        <v>252</v>
      </c>
      <c r="DD127">
        <v>1.8556</v>
      </c>
      <c r="DE127">
        <v>1.85364</v>
      </c>
      <c r="DF127">
        <v>1.85471</v>
      </c>
      <c r="DG127">
        <v>1.85913</v>
      </c>
      <c r="DH127">
        <v>1.85349</v>
      </c>
      <c r="DI127">
        <v>1.85785</v>
      </c>
      <c r="DJ127">
        <v>1.85501</v>
      </c>
      <c r="DK127">
        <v>1.85369</v>
      </c>
      <c r="DL127" t="s">
        <v>253</v>
      </c>
      <c r="DM127" t="s">
        <v>19</v>
      </c>
      <c r="DN127" t="s">
        <v>19</v>
      </c>
      <c r="DO127" t="s">
        <v>19</v>
      </c>
      <c r="DP127" t="s">
        <v>254</v>
      </c>
      <c r="DQ127" t="s">
        <v>255</v>
      </c>
      <c r="DR127" t="s">
        <v>256</v>
      </c>
      <c r="DS127" t="s">
        <v>256</v>
      </c>
      <c r="DT127" t="s">
        <v>256</v>
      </c>
      <c r="DU127" t="s">
        <v>256</v>
      </c>
      <c r="DV127">
        <v>0</v>
      </c>
      <c r="DW127">
        <v>100</v>
      </c>
      <c r="DX127">
        <v>100</v>
      </c>
      <c r="DY127">
        <v>2.609</v>
      </c>
      <c r="DZ127">
        <v>0.036</v>
      </c>
      <c r="EA127">
        <v>2</v>
      </c>
      <c r="EB127">
        <v>504.248</v>
      </c>
      <c r="EC127">
        <v>546.338</v>
      </c>
      <c r="ED127">
        <v>17.1873</v>
      </c>
      <c r="EE127">
        <v>19.0469</v>
      </c>
      <c r="EF127">
        <v>30.0002</v>
      </c>
      <c r="EG127">
        <v>18.9189</v>
      </c>
      <c r="EH127">
        <v>18.8912</v>
      </c>
      <c r="EI127">
        <v>18.1622</v>
      </c>
      <c r="EJ127">
        <v>30.3209</v>
      </c>
      <c r="EK127">
        <v>61.0748</v>
      </c>
      <c r="EL127">
        <v>17.1891</v>
      </c>
      <c r="EM127">
        <v>364.17</v>
      </c>
      <c r="EN127">
        <v>12.9922</v>
      </c>
      <c r="EO127">
        <v>102.301</v>
      </c>
      <c r="EP127">
        <v>102.73</v>
      </c>
    </row>
    <row r="128" spans="1:146">
      <c r="A128">
        <v>112</v>
      </c>
      <c r="B128">
        <v>1559929830</v>
      </c>
      <c r="C128">
        <v>222</v>
      </c>
      <c r="D128" t="s">
        <v>479</v>
      </c>
      <c r="E128" t="s">
        <v>480</v>
      </c>
      <c r="H128">
        <v>1559929819.66129</v>
      </c>
      <c r="I128">
        <f>AY128*AJ128*(AW128-AX128)/(100*AQ128*(1000-AJ128*AW128))</f>
        <v>0</v>
      </c>
      <c r="J128">
        <f>AY128*AJ128*(AV128-AU128*(1000-AJ128*AX128)/(1000-AJ128*AW128))/(100*AQ128)</f>
        <v>0</v>
      </c>
      <c r="K128">
        <f>AU128 - IF(AJ128&gt;1, J128*AQ128*100.0/(AL128*BG128), 0)</f>
        <v>0</v>
      </c>
      <c r="L128">
        <f>((R128-I128/2)*K128-J128)/(R128+I128/2)</f>
        <v>0</v>
      </c>
      <c r="M128">
        <f>L128*(AZ128+BA128)/1000.0</f>
        <v>0</v>
      </c>
      <c r="N128">
        <f>(AU128 - IF(AJ128&gt;1, J128*AQ128*100.0/(AL128*BG128), 0))*(AZ128+BA128)/1000.0</f>
        <v>0</v>
      </c>
      <c r="O128">
        <f>2.0/((1/Q128-1/P128)+SIGN(Q128)*SQRT((1/Q128-1/P128)*(1/Q128-1/P128) + 4*AR128/((AR128+1)*(AR128+1))*(2*1/Q128*1/P128-1/P128*1/P128)))</f>
        <v>0</v>
      </c>
      <c r="P128">
        <f>AG128+AF128*AQ128+AE128*AQ128*AQ128</f>
        <v>0</v>
      </c>
      <c r="Q128">
        <f>I128*(1000-(1000*0.61365*exp(17.502*U128/(240.97+U128))/(AZ128+BA128)+AW128)/2)/(1000*0.61365*exp(17.502*U128/(240.97+U128))/(AZ128+BA128)-AW128)</f>
        <v>0</v>
      </c>
      <c r="R128">
        <f>1/((AR128+1)/(O128/1.6)+1/(P128/1.37)) + AR128/((AR128+1)/(O128/1.6) + AR128/(P128/1.37))</f>
        <v>0</v>
      </c>
      <c r="S128">
        <f>(AN128*AP128)</f>
        <v>0</v>
      </c>
      <c r="T128">
        <f>(BB128+(S128+2*0.95*5.67E-8*(((BB128+$B$7)+273)^4-(BB128+273)^4)-44100*I128)/(1.84*29.3*P128+8*0.95*5.67E-8*(BB128+273)^3))</f>
        <v>0</v>
      </c>
      <c r="U128">
        <f>($C$7*BC128+$D$7*BD128+$E$7*T128)</f>
        <v>0</v>
      </c>
      <c r="V128">
        <f>0.61365*exp(17.502*U128/(240.97+U128))</f>
        <v>0</v>
      </c>
      <c r="W128">
        <f>(X128/Y128*100)</f>
        <v>0</v>
      </c>
      <c r="X128">
        <f>AW128*(AZ128+BA128)/1000</f>
        <v>0</v>
      </c>
      <c r="Y128">
        <f>0.61365*exp(17.502*BB128/(240.97+BB128))</f>
        <v>0</v>
      </c>
      <c r="Z128">
        <f>(V128-AW128*(AZ128+BA128)/1000)</f>
        <v>0</v>
      </c>
      <c r="AA128">
        <f>(-I128*44100)</f>
        <v>0</v>
      </c>
      <c r="AB128">
        <f>2*29.3*P128*0.92*(BB128-U128)</f>
        <v>0</v>
      </c>
      <c r="AC128">
        <f>2*0.95*5.67E-8*(((BB128+$B$7)+273)^4-(U128+273)^4)</f>
        <v>0</v>
      </c>
      <c r="AD128">
        <f>S128+AC128+AA128+AB128</f>
        <v>0</v>
      </c>
      <c r="AE128">
        <v>-0.0417644562749894</v>
      </c>
      <c r="AF128">
        <v>0.046884260935995</v>
      </c>
      <c r="AG128">
        <v>3.49369186863446</v>
      </c>
      <c r="AH128">
        <v>0</v>
      </c>
      <c r="AI128">
        <v>0</v>
      </c>
      <c r="AJ128">
        <f>IF(AH128*$H$13&gt;=AL128,1.0,(AL128/(AL128-AH128*$H$13)))</f>
        <v>0</v>
      </c>
      <c r="AK128">
        <f>(AJ128-1)*100</f>
        <v>0</v>
      </c>
      <c r="AL128">
        <f>MAX(0,($B$13+$C$13*BG128)/(1+$D$13*BG128)*AZ128/(BB128+273)*$E$13)</f>
        <v>0</v>
      </c>
      <c r="AM128">
        <f>$B$11*BH128+$C$11*BI128+$F$11*BJ128</f>
        <v>0</v>
      </c>
      <c r="AN128">
        <f>AM128*AO128</f>
        <v>0</v>
      </c>
      <c r="AO128">
        <f>($B$11*$D$9+$C$11*$D$9+$F$11*((BW128+BO128)/MAX(BW128+BO128+BX128, 0.1)*$I$9+BX128/MAX(BW128+BO128+BX128, 0.1)*$J$9))/($B$11+$C$11+$F$11)</f>
        <v>0</v>
      </c>
      <c r="AP128">
        <f>($B$11*$K$9+$C$11*$K$9+$F$11*((BW128+BO128)/MAX(BW128+BO128+BX128, 0.1)*$P$9+BX128/MAX(BW128+BO128+BX128, 0.1)*$Q$9))/($B$11+$C$11+$F$11)</f>
        <v>0</v>
      </c>
      <c r="AQ128">
        <v>6</v>
      </c>
      <c r="AR128">
        <v>0.5</v>
      </c>
      <c r="AS128" t="s">
        <v>250</v>
      </c>
      <c r="AT128">
        <v>1559929819.66129</v>
      </c>
      <c r="AU128">
        <v>318.941387096774</v>
      </c>
      <c r="AV128">
        <v>340.054290322581</v>
      </c>
      <c r="AW128">
        <v>13.8642935483871</v>
      </c>
      <c r="AX128">
        <v>12.9469064516129</v>
      </c>
      <c r="AY128">
        <v>500.023806451613</v>
      </c>
      <c r="AZ128">
        <v>100.702580645161</v>
      </c>
      <c r="BA128">
        <v>0.20002064516129</v>
      </c>
      <c r="BB128">
        <v>20.007864516129</v>
      </c>
      <c r="BC128">
        <v>20.3148096774194</v>
      </c>
      <c r="BD128">
        <v>999.9</v>
      </c>
      <c r="BE128">
        <v>0</v>
      </c>
      <c r="BF128">
        <v>0</v>
      </c>
      <c r="BG128">
        <v>10001.4335483871</v>
      </c>
      <c r="BH128">
        <v>0</v>
      </c>
      <c r="BI128">
        <v>151.589129032258</v>
      </c>
      <c r="BJ128">
        <v>1500.02</v>
      </c>
      <c r="BK128">
        <v>0.973002161290323</v>
      </c>
      <c r="BL128">
        <v>0.026997964516129</v>
      </c>
      <c r="BM128">
        <v>0</v>
      </c>
      <c r="BN128">
        <v>2.2452</v>
      </c>
      <c r="BO128">
        <v>0</v>
      </c>
      <c r="BP128">
        <v>15875.964516129</v>
      </c>
      <c r="BQ128">
        <v>13122.1935483871</v>
      </c>
      <c r="BR128">
        <v>37.879</v>
      </c>
      <c r="BS128">
        <v>39.937</v>
      </c>
      <c r="BT128">
        <v>39.31</v>
      </c>
      <c r="BU128">
        <v>38.058</v>
      </c>
      <c r="BV128">
        <v>37.5</v>
      </c>
      <c r="BW128">
        <v>1459.52</v>
      </c>
      <c r="BX128">
        <v>40.5</v>
      </c>
      <c r="BY128">
        <v>0</v>
      </c>
      <c r="BZ128">
        <v>1559929854.5</v>
      </c>
      <c r="CA128">
        <v>2.22195</v>
      </c>
      <c r="CB128">
        <v>0.226635898585127</v>
      </c>
      <c r="CC128">
        <v>-90.0923070904931</v>
      </c>
      <c r="CD128">
        <v>15877.4</v>
      </c>
      <c r="CE128">
        <v>15</v>
      </c>
      <c r="CF128">
        <v>1559929575.5</v>
      </c>
      <c r="CG128" t="s">
        <v>251</v>
      </c>
      <c r="CH128">
        <v>12</v>
      </c>
      <c r="CI128">
        <v>2.609</v>
      </c>
      <c r="CJ128">
        <v>0.036</v>
      </c>
      <c r="CK128">
        <v>400</v>
      </c>
      <c r="CL128">
        <v>13</v>
      </c>
      <c r="CM128">
        <v>0.15</v>
      </c>
      <c r="CN128">
        <v>0.08</v>
      </c>
      <c r="CO128">
        <v>-21.0757317073171</v>
      </c>
      <c r="CP128">
        <v>-3.14759581881542</v>
      </c>
      <c r="CQ128">
        <v>0.322131926041387</v>
      </c>
      <c r="CR128">
        <v>0</v>
      </c>
      <c r="CS128">
        <v>2.27076764705882</v>
      </c>
      <c r="CT128">
        <v>-0.125481485171289</v>
      </c>
      <c r="CU128">
        <v>0.232262220878482</v>
      </c>
      <c r="CV128">
        <v>1</v>
      </c>
      <c r="CW128">
        <v>0.918070292682927</v>
      </c>
      <c r="CX128">
        <v>-0.0441681324041832</v>
      </c>
      <c r="CY128">
        <v>0.00493647113142677</v>
      </c>
      <c r="CZ128">
        <v>1</v>
      </c>
      <c r="DA128">
        <v>2</v>
      </c>
      <c r="DB128">
        <v>3</v>
      </c>
      <c r="DC128" t="s">
        <v>252</v>
      </c>
      <c r="DD128">
        <v>1.85562</v>
      </c>
      <c r="DE128">
        <v>1.85364</v>
      </c>
      <c r="DF128">
        <v>1.85471</v>
      </c>
      <c r="DG128">
        <v>1.85913</v>
      </c>
      <c r="DH128">
        <v>1.85349</v>
      </c>
      <c r="DI128">
        <v>1.85785</v>
      </c>
      <c r="DJ128">
        <v>1.85501</v>
      </c>
      <c r="DK128">
        <v>1.8537</v>
      </c>
      <c r="DL128" t="s">
        <v>253</v>
      </c>
      <c r="DM128" t="s">
        <v>19</v>
      </c>
      <c r="DN128" t="s">
        <v>19</v>
      </c>
      <c r="DO128" t="s">
        <v>19</v>
      </c>
      <c r="DP128" t="s">
        <v>254</v>
      </c>
      <c r="DQ128" t="s">
        <v>255</v>
      </c>
      <c r="DR128" t="s">
        <v>256</v>
      </c>
      <c r="DS128" t="s">
        <v>256</v>
      </c>
      <c r="DT128" t="s">
        <v>256</v>
      </c>
      <c r="DU128" t="s">
        <v>256</v>
      </c>
      <c r="DV128">
        <v>0</v>
      </c>
      <c r="DW128">
        <v>100</v>
      </c>
      <c r="DX128">
        <v>100</v>
      </c>
      <c r="DY128">
        <v>2.609</v>
      </c>
      <c r="DZ128">
        <v>0.036</v>
      </c>
      <c r="EA128">
        <v>2</v>
      </c>
      <c r="EB128">
        <v>503.954</v>
      </c>
      <c r="EC128">
        <v>546.644</v>
      </c>
      <c r="ED128">
        <v>17.1626</v>
      </c>
      <c r="EE128">
        <v>19.0473</v>
      </c>
      <c r="EF128">
        <v>30.0002</v>
      </c>
      <c r="EG128">
        <v>18.9197</v>
      </c>
      <c r="EH128">
        <v>18.8921</v>
      </c>
      <c r="EI128">
        <v>18.2926</v>
      </c>
      <c r="EJ128">
        <v>30.3209</v>
      </c>
      <c r="EK128">
        <v>61.0748</v>
      </c>
      <c r="EL128">
        <v>17.1792</v>
      </c>
      <c r="EM128">
        <v>369.17</v>
      </c>
      <c r="EN128">
        <v>12.9979</v>
      </c>
      <c r="EO128">
        <v>102.301</v>
      </c>
      <c r="EP128">
        <v>102.73</v>
      </c>
    </row>
    <row r="129" spans="1:146">
      <c r="A129">
        <v>113</v>
      </c>
      <c r="B129">
        <v>1559929832</v>
      </c>
      <c r="C129">
        <v>224</v>
      </c>
      <c r="D129" t="s">
        <v>481</v>
      </c>
      <c r="E129" t="s">
        <v>482</v>
      </c>
      <c r="H129">
        <v>1559929821.66129</v>
      </c>
      <c r="I129">
        <f>AY129*AJ129*(AW129-AX129)/(100*AQ129*(1000-AJ129*AW129))</f>
        <v>0</v>
      </c>
      <c r="J129">
        <f>AY129*AJ129*(AV129-AU129*(1000-AJ129*AX129)/(1000-AJ129*AW129))/(100*AQ129)</f>
        <v>0</v>
      </c>
      <c r="K129">
        <f>AU129 - IF(AJ129&gt;1, J129*AQ129*100.0/(AL129*BG129), 0)</f>
        <v>0</v>
      </c>
      <c r="L129">
        <f>((R129-I129/2)*K129-J129)/(R129+I129/2)</f>
        <v>0</v>
      </c>
      <c r="M129">
        <f>L129*(AZ129+BA129)/1000.0</f>
        <v>0</v>
      </c>
      <c r="N129">
        <f>(AU129 - IF(AJ129&gt;1, J129*AQ129*100.0/(AL129*BG129), 0))*(AZ129+BA129)/1000.0</f>
        <v>0</v>
      </c>
      <c r="O129">
        <f>2.0/((1/Q129-1/P129)+SIGN(Q129)*SQRT((1/Q129-1/P129)*(1/Q129-1/P129) + 4*AR129/((AR129+1)*(AR129+1))*(2*1/Q129*1/P129-1/P129*1/P129)))</f>
        <v>0</v>
      </c>
      <c r="P129">
        <f>AG129+AF129*AQ129+AE129*AQ129*AQ129</f>
        <v>0</v>
      </c>
      <c r="Q129">
        <f>I129*(1000-(1000*0.61365*exp(17.502*U129/(240.97+U129))/(AZ129+BA129)+AW129)/2)/(1000*0.61365*exp(17.502*U129/(240.97+U129))/(AZ129+BA129)-AW129)</f>
        <v>0</v>
      </c>
      <c r="R129">
        <f>1/((AR129+1)/(O129/1.6)+1/(P129/1.37)) + AR129/((AR129+1)/(O129/1.6) + AR129/(P129/1.37))</f>
        <v>0</v>
      </c>
      <c r="S129">
        <f>(AN129*AP129)</f>
        <v>0</v>
      </c>
      <c r="T129">
        <f>(BB129+(S129+2*0.95*5.67E-8*(((BB129+$B$7)+273)^4-(BB129+273)^4)-44100*I129)/(1.84*29.3*P129+8*0.95*5.67E-8*(BB129+273)^3))</f>
        <v>0</v>
      </c>
      <c r="U129">
        <f>($C$7*BC129+$D$7*BD129+$E$7*T129)</f>
        <v>0</v>
      </c>
      <c r="V129">
        <f>0.61365*exp(17.502*U129/(240.97+U129))</f>
        <v>0</v>
      </c>
      <c r="W129">
        <f>(X129/Y129*100)</f>
        <v>0</v>
      </c>
      <c r="X129">
        <f>AW129*(AZ129+BA129)/1000</f>
        <v>0</v>
      </c>
      <c r="Y129">
        <f>0.61365*exp(17.502*BB129/(240.97+BB129))</f>
        <v>0</v>
      </c>
      <c r="Z129">
        <f>(V129-AW129*(AZ129+BA129)/1000)</f>
        <v>0</v>
      </c>
      <c r="AA129">
        <f>(-I129*44100)</f>
        <v>0</v>
      </c>
      <c r="AB129">
        <f>2*29.3*P129*0.92*(BB129-U129)</f>
        <v>0</v>
      </c>
      <c r="AC129">
        <f>2*0.95*5.67E-8*(((BB129+$B$7)+273)^4-(U129+273)^4)</f>
        <v>0</v>
      </c>
      <c r="AD129">
        <f>S129+AC129+AA129+AB129</f>
        <v>0</v>
      </c>
      <c r="AE129">
        <v>-0.0417551618378603</v>
      </c>
      <c r="AF129">
        <v>0.0468738271160801</v>
      </c>
      <c r="AG129">
        <v>3.49307759766734</v>
      </c>
      <c r="AH129">
        <v>0</v>
      </c>
      <c r="AI129">
        <v>0</v>
      </c>
      <c r="AJ129">
        <f>IF(AH129*$H$13&gt;=AL129,1.0,(AL129/(AL129-AH129*$H$13)))</f>
        <v>0</v>
      </c>
      <c r="AK129">
        <f>(AJ129-1)*100</f>
        <v>0</v>
      </c>
      <c r="AL129">
        <f>MAX(0,($B$13+$C$13*BG129)/(1+$D$13*BG129)*AZ129/(BB129+273)*$E$13)</f>
        <v>0</v>
      </c>
      <c r="AM129">
        <f>$B$11*BH129+$C$11*BI129+$F$11*BJ129</f>
        <v>0</v>
      </c>
      <c r="AN129">
        <f>AM129*AO129</f>
        <v>0</v>
      </c>
      <c r="AO129">
        <f>($B$11*$D$9+$C$11*$D$9+$F$11*((BW129+BO129)/MAX(BW129+BO129+BX129, 0.1)*$I$9+BX129/MAX(BW129+BO129+BX129, 0.1)*$J$9))/($B$11+$C$11+$F$11)</f>
        <v>0</v>
      </c>
      <c r="AP129">
        <f>($B$11*$K$9+$C$11*$K$9+$F$11*((BW129+BO129)/MAX(BW129+BO129+BX129, 0.1)*$P$9+BX129/MAX(BW129+BO129+BX129, 0.1)*$Q$9))/($B$11+$C$11+$F$11)</f>
        <v>0</v>
      </c>
      <c r="AQ129">
        <v>6</v>
      </c>
      <c r="AR129">
        <v>0.5</v>
      </c>
      <c r="AS129" t="s">
        <v>250</v>
      </c>
      <c r="AT129">
        <v>1559929821.66129</v>
      </c>
      <c r="AU129">
        <v>322.179677419355</v>
      </c>
      <c r="AV129">
        <v>343.413161290323</v>
      </c>
      <c r="AW129">
        <v>13.8622774193548</v>
      </c>
      <c r="AX129">
        <v>12.9470322580645</v>
      </c>
      <c r="AY129">
        <v>500.02335483871</v>
      </c>
      <c r="AZ129">
        <v>100.702516129032</v>
      </c>
      <c r="BA129">
        <v>0.199991806451613</v>
      </c>
      <c r="BB129">
        <v>20.0083387096774</v>
      </c>
      <c r="BC129">
        <v>20.3178161290323</v>
      </c>
      <c r="BD129">
        <v>999.9</v>
      </c>
      <c r="BE129">
        <v>0</v>
      </c>
      <c r="BF129">
        <v>0</v>
      </c>
      <c r="BG129">
        <v>9999.21419354839</v>
      </c>
      <c r="BH129">
        <v>0</v>
      </c>
      <c r="BI129">
        <v>153.740258064516</v>
      </c>
      <c r="BJ129">
        <v>1500.01290322581</v>
      </c>
      <c r="BK129">
        <v>0.973002032258065</v>
      </c>
      <c r="BL129">
        <v>0.0269981129032258</v>
      </c>
      <c r="BM129">
        <v>0</v>
      </c>
      <c r="BN129">
        <v>2.21460322580645</v>
      </c>
      <c r="BO129">
        <v>0</v>
      </c>
      <c r="BP129">
        <v>15876.135483871</v>
      </c>
      <c r="BQ129">
        <v>13122.1290322581</v>
      </c>
      <c r="BR129">
        <v>37.877</v>
      </c>
      <c r="BS129">
        <v>39.935</v>
      </c>
      <c r="BT129">
        <v>39.306</v>
      </c>
      <c r="BU129">
        <v>38.058</v>
      </c>
      <c r="BV129">
        <v>37.5</v>
      </c>
      <c r="BW129">
        <v>1459.51290322581</v>
      </c>
      <c r="BX129">
        <v>40.5</v>
      </c>
      <c r="BY129">
        <v>0</v>
      </c>
      <c r="BZ129">
        <v>1559929856.3</v>
      </c>
      <c r="CA129">
        <v>2.20091923076923</v>
      </c>
      <c r="CB129">
        <v>-0.1378769190071</v>
      </c>
      <c r="CC129">
        <v>-79.1179485587132</v>
      </c>
      <c r="CD129">
        <v>15877.5846153846</v>
      </c>
      <c r="CE129">
        <v>15</v>
      </c>
      <c r="CF129">
        <v>1559929575.5</v>
      </c>
      <c r="CG129" t="s">
        <v>251</v>
      </c>
      <c r="CH129">
        <v>12</v>
      </c>
      <c r="CI129">
        <v>2.609</v>
      </c>
      <c r="CJ129">
        <v>0.036</v>
      </c>
      <c r="CK129">
        <v>400</v>
      </c>
      <c r="CL129">
        <v>13</v>
      </c>
      <c r="CM129">
        <v>0.15</v>
      </c>
      <c r="CN129">
        <v>0.08</v>
      </c>
      <c r="CO129">
        <v>-21.1956487804878</v>
      </c>
      <c r="CP129">
        <v>-3.05957351916347</v>
      </c>
      <c r="CQ129">
        <v>0.311917171715037</v>
      </c>
      <c r="CR129">
        <v>0</v>
      </c>
      <c r="CS129">
        <v>2.24535588235294</v>
      </c>
      <c r="CT129">
        <v>-0.590468962063455</v>
      </c>
      <c r="CU129">
        <v>0.240362286842146</v>
      </c>
      <c r="CV129">
        <v>1</v>
      </c>
      <c r="CW129">
        <v>0.916060024390244</v>
      </c>
      <c r="CX129">
        <v>-0.0592672264808264</v>
      </c>
      <c r="CY129">
        <v>0.00648932072241999</v>
      </c>
      <c r="CZ129">
        <v>1</v>
      </c>
      <c r="DA129">
        <v>2</v>
      </c>
      <c r="DB129">
        <v>3</v>
      </c>
      <c r="DC129" t="s">
        <v>252</v>
      </c>
      <c r="DD129">
        <v>1.85562</v>
      </c>
      <c r="DE129">
        <v>1.85364</v>
      </c>
      <c r="DF129">
        <v>1.85471</v>
      </c>
      <c r="DG129">
        <v>1.85913</v>
      </c>
      <c r="DH129">
        <v>1.85349</v>
      </c>
      <c r="DI129">
        <v>1.85787</v>
      </c>
      <c r="DJ129">
        <v>1.85501</v>
      </c>
      <c r="DK129">
        <v>1.8537</v>
      </c>
      <c r="DL129" t="s">
        <v>253</v>
      </c>
      <c r="DM129" t="s">
        <v>19</v>
      </c>
      <c r="DN129" t="s">
        <v>19</v>
      </c>
      <c r="DO129" t="s">
        <v>19</v>
      </c>
      <c r="DP129" t="s">
        <v>254</v>
      </c>
      <c r="DQ129" t="s">
        <v>255</v>
      </c>
      <c r="DR129" t="s">
        <v>256</v>
      </c>
      <c r="DS129" t="s">
        <v>256</v>
      </c>
      <c r="DT129" t="s">
        <v>256</v>
      </c>
      <c r="DU129" t="s">
        <v>256</v>
      </c>
      <c r="DV129">
        <v>0</v>
      </c>
      <c r="DW129">
        <v>100</v>
      </c>
      <c r="DX129">
        <v>100</v>
      </c>
      <c r="DY129">
        <v>2.609</v>
      </c>
      <c r="DZ129">
        <v>0.036</v>
      </c>
      <c r="EA129">
        <v>2</v>
      </c>
      <c r="EB129">
        <v>504.017</v>
      </c>
      <c r="EC129">
        <v>546.724</v>
      </c>
      <c r="ED129">
        <v>17.1487</v>
      </c>
      <c r="EE129">
        <v>19.0479</v>
      </c>
      <c r="EF129">
        <v>30.0001</v>
      </c>
      <c r="EG129">
        <v>18.9198</v>
      </c>
      <c r="EH129">
        <v>18.8929</v>
      </c>
      <c r="EI129">
        <v>18.4415</v>
      </c>
      <c r="EJ129">
        <v>30.3209</v>
      </c>
      <c r="EK129">
        <v>61.0748</v>
      </c>
      <c r="EL129">
        <v>17.1792</v>
      </c>
      <c r="EM129">
        <v>374.17</v>
      </c>
      <c r="EN129">
        <v>13.0011</v>
      </c>
      <c r="EO129">
        <v>102.303</v>
      </c>
      <c r="EP129">
        <v>102.729</v>
      </c>
    </row>
    <row r="130" spans="1:146">
      <c r="A130">
        <v>114</v>
      </c>
      <c r="B130">
        <v>1559929834</v>
      </c>
      <c r="C130">
        <v>226</v>
      </c>
      <c r="D130" t="s">
        <v>483</v>
      </c>
      <c r="E130" t="s">
        <v>484</v>
      </c>
      <c r="H130">
        <v>1559929823.66129</v>
      </c>
      <c r="I130">
        <f>AY130*AJ130*(AW130-AX130)/(100*AQ130*(1000-AJ130*AW130))</f>
        <v>0</v>
      </c>
      <c r="J130">
        <f>AY130*AJ130*(AV130-AU130*(1000-AJ130*AX130)/(1000-AJ130*AW130))/(100*AQ130)</f>
        <v>0</v>
      </c>
      <c r="K130">
        <f>AU130 - IF(AJ130&gt;1, J130*AQ130*100.0/(AL130*BG130), 0)</f>
        <v>0</v>
      </c>
      <c r="L130">
        <f>((R130-I130/2)*K130-J130)/(R130+I130/2)</f>
        <v>0</v>
      </c>
      <c r="M130">
        <f>L130*(AZ130+BA130)/1000.0</f>
        <v>0</v>
      </c>
      <c r="N130">
        <f>(AU130 - IF(AJ130&gt;1, J130*AQ130*100.0/(AL130*BG130), 0))*(AZ130+BA130)/1000.0</f>
        <v>0</v>
      </c>
      <c r="O130">
        <f>2.0/((1/Q130-1/P130)+SIGN(Q130)*SQRT((1/Q130-1/P130)*(1/Q130-1/P130) + 4*AR130/((AR130+1)*(AR130+1))*(2*1/Q130*1/P130-1/P130*1/P130)))</f>
        <v>0</v>
      </c>
      <c r="P130">
        <f>AG130+AF130*AQ130+AE130*AQ130*AQ130</f>
        <v>0</v>
      </c>
      <c r="Q130">
        <f>I130*(1000-(1000*0.61365*exp(17.502*U130/(240.97+U130))/(AZ130+BA130)+AW130)/2)/(1000*0.61365*exp(17.502*U130/(240.97+U130))/(AZ130+BA130)-AW130)</f>
        <v>0</v>
      </c>
      <c r="R130">
        <f>1/((AR130+1)/(O130/1.6)+1/(P130/1.37)) + AR130/((AR130+1)/(O130/1.6) + AR130/(P130/1.37))</f>
        <v>0</v>
      </c>
      <c r="S130">
        <f>(AN130*AP130)</f>
        <v>0</v>
      </c>
      <c r="T130">
        <f>(BB130+(S130+2*0.95*5.67E-8*(((BB130+$B$7)+273)^4-(BB130+273)^4)-44100*I130)/(1.84*29.3*P130+8*0.95*5.67E-8*(BB130+273)^3))</f>
        <v>0</v>
      </c>
      <c r="U130">
        <f>($C$7*BC130+$D$7*BD130+$E$7*T130)</f>
        <v>0</v>
      </c>
      <c r="V130">
        <f>0.61365*exp(17.502*U130/(240.97+U130))</f>
        <v>0</v>
      </c>
      <c r="W130">
        <f>(X130/Y130*100)</f>
        <v>0</v>
      </c>
      <c r="X130">
        <f>AW130*(AZ130+BA130)/1000</f>
        <v>0</v>
      </c>
      <c r="Y130">
        <f>0.61365*exp(17.502*BB130/(240.97+BB130))</f>
        <v>0</v>
      </c>
      <c r="Z130">
        <f>(V130-AW130*(AZ130+BA130)/1000)</f>
        <v>0</v>
      </c>
      <c r="AA130">
        <f>(-I130*44100)</f>
        <v>0</v>
      </c>
      <c r="AB130">
        <f>2*29.3*P130*0.92*(BB130-U130)</f>
        <v>0</v>
      </c>
      <c r="AC130">
        <f>2*0.95*5.67E-8*(((BB130+$B$7)+273)^4-(U130+273)^4)</f>
        <v>0</v>
      </c>
      <c r="AD130">
        <f>S130+AC130+AA130+AB130</f>
        <v>0</v>
      </c>
      <c r="AE130">
        <v>-0.0417519492278716</v>
      </c>
      <c r="AF130">
        <v>0.0468702206799278</v>
      </c>
      <c r="AG130">
        <v>3.49286526457466</v>
      </c>
      <c r="AH130">
        <v>0</v>
      </c>
      <c r="AI130">
        <v>0</v>
      </c>
      <c r="AJ130">
        <f>IF(AH130*$H$13&gt;=AL130,1.0,(AL130/(AL130-AH130*$H$13)))</f>
        <v>0</v>
      </c>
      <c r="AK130">
        <f>(AJ130-1)*100</f>
        <v>0</v>
      </c>
      <c r="AL130">
        <f>MAX(0,($B$13+$C$13*BG130)/(1+$D$13*BG130)*AZ130/(BB130+273)*$E$13)</f>
        <v>0</v>
      </c>
      <c r="AM130">
        <f>$B$11*BH130+$C$11*BI130+$F$11*BJ130</f>
        <v>0</v>
      </c>
      <c r="AN130">
        <f>AM130*AO130</f>
        <v>0</v>
      </c>
      <c r="AO130">
        <f>($B$11*$D$9+$C$11*$D$9+$F$11*((BW130+BO130)/MAX(BW130+BO130+BX130, 0.1)*$I$9+BX130/MAX(BW130+BO130+BX130, 0.1)*$J$9))/($B$11+$C$11+$F$11)</f>
        <v>0</v>
      </c>
      <c r="AP130">
        <f>($B$11*$K$9+$C$11*$K$9+$F$11*((BW130+BO130)/MAX(BW130+BO130+BX130, 0.1)*$P$9+BX130/MAX(BW130+BO130+BX130, 0.1)*$Q$9))/($B$11+$C$11+$F$11)</f>
        <v>0</v>
      </c>
      <c r="AQ130">
        <v>6</v>
      </c>
      <c r="AR130">
        <v>0.5</v>
      </c>
      <c r="AS130" t="s">
        <v>250</v>
      </c>
      <c r="AT130">
        <v>1559929823.66129</v>
      </c>
      <c r="AU130">
        <v>325.425193548387</v>
      </c>
      <c r="AV130">
        <v>346.754935483871</v>
      </c>
      <c r="AW130">
        <v>13.8600483870968</v>
      </c>
      <c r="AX130">
        <v>12.9472225806452</v>
      </c>
      <c r="AY130">
        <v>500.014129032258</v>
      </c>
      <c r="AZ130">
        <v>100.702483870968</v>
      </c>
      <c r="BA130">
        <v>0.199979580645161</v>
      </c>
      <c r="BB130">
        <v>20.0084032258065</v>
      </c>
      <c r="BC130">
        <v>20.319835483871</v>
      </c>
      <c r="BD130">
        <v>999.9</v>
      </c>
      <c r="BE130">
        <v>0</v>
      </c>
      <c r="BF130">
        <v>0</v>
      </c>
      <c r="BG130">
        <v>9998.44806451613</v>
      </c>
      <c r="BH130">
        <v>0</v>
      </c>
      <c r="BI130">
        <v>156.531709677419</v>
      </c>
      <c r="BJ130">
        <v>1500.0064516129</v>
      </c>
      <c r="BK130">
        <v>0.973002032258065</v>
      </c>
      <c r="BL130">
        <v>0.0269981129032258</v>
      </c>
      <c r="BM130">
        <v>0</v>
      </c>
      <c r="BN130">
        <v>2.2277064516129</v>
      </c>
      <c r="BO130">
        <v>0</v>
      </c>
      <c r="BP130">
        <v>15877.9193548387</v>
      </c>
      <c r="BQ130">
        <v>13122.0709677419</v>
      </c>
      <c r="BR130">
        <v>37.875</v>
      </c>
      <c r="BS130">
        <v>39.929</v>
      </c>
      <c r="BT130">
        <v>39.304</v>
      </c>
      <c r="BU130">
        <v>38.058</v>
      </c>
      <c r="BV130">
        <v>37.5</v>
      </c>
      <c r="BW130">
        <v>1459.5064516129</v>
      </c>
      <c r="BX130">
        <v>40.5</v>
      </c>
      <c r="BY130">
        <v>0</v>
      </c>
      <c r="BZ130">
        <v>1559929858.7</v>
      </c>
      <c r="CA130">
        <v>2.21213076923077</v>
      </c>
      <c r="CB130">
        <v>0.442317953962135</v>
      </c>
      <c r="CC130">
        <v>59.3196584642059</v>
      </c>
      <c r="CD130">
        <v>15876.8269230769</v>
      </c>
      <c r="CE130">
        <v>15</v>
      </c>
      <c r="CF130">
        <v>1559929575.5</v>
      </c>
      <c r="CG130" t="s">
        <v>251</v>
      </c>
      <c r="CH130">
        <v>12</v>
      </c>
      <c r="CI130">
        <v>2.609</v>
      </c>
      <c r="CJ130">
        <v>0.036</v>
      </c>
      <c r="CK130">
        <v>400</v>
      </c>
      <c r="CL130">
        <v>13</v>
      </c>
      <c r="CM130">
        <v>0.15</v>
      </c>
      <c r="CN130">
        <v>0.08</v>
      </c>
      <c r="CO130">
        <v>-21.300543902439</v>
      </c>
      <c r="CP130">
        <v>-3.05697700348436</v>
      </c>
      <c r="CQ130">
        <v>0.311471169279097</v>
      </c>
      <c r="CR130">
        <v>0</v>
      </c>
      <c r="CS130">
        <v>2.25182352941176</v>
      </c>
      <c r="CT130">
        <v>-0.537122931986719</v>
      </c>
      <c r="CU130">
        <v>0.23723357943401</v>
      </c>
      <c r="CV130">
        <v>1</v>
      </c>
      <c r="CW130">
        <v>0.913714487804878</v>
      </c>
      <c r="CX130">
        <v>-0.0752085993031341</v>
      </c>
      <c r="CY130">
        <v>0.00799473838898984</v>
      </c>
      <c r="CZ130">
        <v>1</v>
      </c>
      <c r="DA130">
        <v>2</v>
      </c>
      <c r="DB130">
        <v>3</v>
      </c>
      <c r="DC130" t="s">
        <v>252</v>
      </c>
      <c r="DD130">
        <v>1.85562</v>
      </c>
      <c r="DE130">
        <v>1.85364</v>
      </c>
      <c r="DF130">
        <v>1.85471</v>
      </c>
      <c r="DG130">
        <v>1.85913</v>
      </c>
      <c r="DH130">
        <v>1.85349</v>
      </c>
      <c r="DI130">
        <v>1.8579</v>
      </c>
      <c r="DJ130">
        <v>1.85501</v>
      </c>
      <c r="DK130">
        <v>1.8537</v>
      </c>
      <c r="DL130" t="s">
        <v>253</v>
      </c>
      <c r="DM130" t="s">
        <v>19</v>
      </c>
      <c r="DN130" t="s">
        <v>19</v>
      </c>
      <c r="DO130" t="s">
        <v>19</v>
      </c>
      <c r="DP130" t="s">
        <v>254</v>
      </c>
      <c r="DQ130" t="s">
        <v>255</v>
      </c>
      <c r="DR130" t="s">
        <v>256</v>
      </c>
      <c r="DS130" t="s">
        <v>256</v>
      </c>
      <c r="DT130" t="s">
        <v>256</v>
      </c>
      <c r="DU130" t="s">
        <v>256</v>
      </c>
      <c r="DV130">
        <v>0</v>
      </c>
      <c r="DW130">
        <v>100</v>
      </c>
      <c r="DX130">
        <v>100</v>
      </c>
      <c r="DY130">
        <v>2.609</v>
      </c>
      <c r="DZ130">
        <v>0.036</v>
      </c>
      <c r="EA130">
        <v>2</v>
      </c>
      <c r="EB130">
        <v>504.22</v>
      </c>
      <c r="EC130">
        <v>546.611</v>
      </c>
      <c r="ED130">
        <v>17.1417</v>
      </c>
      <c r="EE130">
        <v>19.0483</v>
      </c>
      <c r="EF130">
        <v>29.9999</v>
      </c>
      <c r="EG130">
        <v>18.9205</v>
      </c>
      <c r="EH130">
        <v>18.8937</v>
      </c>
      <c r="EI130">
        <v>18.556</v>
      </c>
      <c r="EJ130">
        <v>30.3209</v>
      </c>
      <c r="EK130">
        <v>61.0748</v>
      </c>
      <c r="EL130">
        <v>17.1776</v>
      </c>
      <c r="EM130">
        <v>374.17</v>
      </c>
      <c r="EN130">
        <v>13.0065</v>
      </c>
      <c r="EO130">
        <v>102.303</v>
      </c>
      <c r="EP130">
        <v>102.729</v>
      </c>
    </row>
    <row r="131" spans="1:146">
      <c r="A131">
        <v>115</v>
      </c>
      <c r="B131">
        <v>1559929836</v>
      </c>
      <c r="C131">
        <v>228</v>
      </c>
      <c r="D131" t="s">
        <v>485</v>
      </c>
      <c r="E131" t="s">
        <v>486</v>
      </c>
      <c r="H131">
        <v>1559929825.66129</v>
      </c>
      <c r="I131">
        <f>AY131*AJ131*(AW131-AX131)/(100*AQ131*(1000-AJ131*AW131))</f>
        <v>0</v>
      </c>
      <c r="J131">
        <f>AY131*AJ131*(AV131-AU131*(1000-AJ131*AX131)/(1000-AJ131*AW131))/(100*AQ131)</f>
        <v>0</v>
      </c>
      <c r="K131">
        <f>AU131 - IF(AJ131&gt;1, J131*AQ131*100.0/(AL131*BG131), 0)</f>
        <v>0</v>
      </c>
      <c r="L131">
        <f>((R131-I131/2)*K131-J131)/(R131+I131/2)</f>
        <v>0</v>
      </c>
      <c r="M131">
        <f>L131*(AZ131+BA131)/1000.0</f>
        <v>0</v>
      </c>
      <c r="N131">
        <f>(AU131 - IF(AJ131&gt;1, J131*AQ131*100.0/(AL131*BG131), 0))*(AZ131+BA131)/1000.0</f>
        <v>0</v>
      </c>
      <c r="O131">
        <f>2.0/((1/Q131-1/P131)+SIGN(Q131)*SQRT((1/Q131-1/P131)*(1/Q131-1/P131) + 4*AR131/((AR131+1)*(AR131+1))*(2*1/Q131*1/P131-1/P131*1/P131)))</f>
        <v>0</v>
      </c>
      <c r="P131">
        <f>AG131+AF131*AQ131+AE131*AQ131*AQ131</f>
        <v>0</v>
      </c>
      <c r="Q131">
        <f>I131*(1000-(1000*0.61365*exp(17.502*U131/(240.97+U131))/(AZ131+BA131)+AW131)/2)/(1000*0.61365*exp(17.502*U131/(240.97+U131))/(AZ131+BA131)-AW131)</f>
        <v>0</v>
      </c>
      <c r="R131">
        <f>1/((AR131+1)/(O131/1.6)+1/(P131/1.37)) + AR131/((AR131+1)/(O131/1.6) + AR131/(P131/1.37))</f>
        <v>0</v>
      </c>
      <c r="S131">
        <f>(AN131*AP131)</f>
        <v>0</v>
      </c>
      <c r="T131">
        <f>(BB131+(S131+2*0.95*5.67E-8*(((BB131+$B$7)+273)^4-(BB131+273)^4)-44100*I131)/(1.84*29.3*P131+8*0.95*5.67E-8*(BB131+273)^3))</f>
        <v>0</v>
      </c>
      <c r="U131">
        <f>($C$7*BC131+$D$7*BD131+$E$7*T131)</f>
        <v>0</v>
      </c>
      <c r="V131">
        <f>0.61365*exp(17.502*U131/(240.97+U131))</f>
        <v>0</v>
      </c>
      <c r="W131">
        <f>(X131/Y131*100)</f>
        <v>0</v>
      </c>
      <c r="X131">
        <f>AW131*(AZ131+BA131)/1000</f>
        <v>0</v>
      </c>
      <c r="Y131">
        <f>0.61365*exp(17.502*BB131/(240.97+BB131))</f>
        <v>0</v>
      </c>
      <c r="Z131">
        <f>(V131-AW131*(AZ131+BA131)/1000)</f>
        <v>0</v>
      </c>
      <c r="AA131">
        <f>(-I131*44100)</f>
        <v>0</v>
      </c>
      <c r="AB131">
        <f>2*29.3*P131*0.92*(BB131-U131)</f>
        <v>0</v>
      </c>
      <c r="AC131">
        <f>2*0.95*5.67E-8*(((BB131+$B$7)+273)^4-(U131+273)^4)</f>
        <v>0</v>
      </c>
      <c r="AD131">
        <f>S131+AC131+AA131+AB131</f>
        <v>0</v>
      </c>
      <c r="AE131">
        <v>-0.0417210172195965</v>
      </c>
      <c r="AF131">
        <v>0.0468354967908461</v>
      </c>
      <c r="AG131">
        <v>3.49082056270166</v>
      </c>
      <c r="AH131">
        <v>0</v>
      </c>
      <c r="AI131">
        <v>0</v>
      </c>
      <c r="AJ131">
        <f>IF(AH131*$H$13&gt;=AL131,1.0,(AL131/(AL131-AH131*$H$13)))</f>
        <v>0</v>
      </c>
      <c r="AK131">
        <f>(AJ131-1)*100</f>
        <v>0</v>
      </c>
      <c r="AL131">
        <f>MAX(0,($B$13+$C$13*BG131)/(1+$D$13*BG131)*AZ131/(BB131+273)*$E$13)</f>
        <v>0</v>
      </c>
      <c r="AM131">
        <f>$B$11*BH131+$C$11*BI131+$F$11*BJ131</f>
        <v>0</v>
      </c>
      <c r="AN131">
        <f>AM131*AO131</f>
        <v>0</v>
      </c>
      <c r="AO131">
        <f>($B$11*$D$9+$C$11*$D$9+$F$11*((BW131+BO131)/MAX(BW131+BO131+BX131, 0.1)*$I$9+BX131/MAX(BW131+BO131+BX131, 0.1)*$J$9))/($B$11+$C$11+$F$11)</f>
        <v>0</v>
      </c>
      <c r="AP131">
        <f>($B$11*$K$9+$C$11*$K$9+$F$11*((BW131+BO131)/MAX(BW131+BO131+BX131, 0.1)*$P$9+BX131/MAX(BW131+BO131+BX131, 0.1)*$Q$9))/($B$11+$C$11+$F$11)</f>
        <v>0</v>
      </c>
      <c r="AQ131">
        <v>6</v>
      </c>
      <c r="AR131">
        <v>0.5</v>
      </c>
      <c r="AS131" t="s">
        <v>250</v>
      </c>
      <c r="AT131">
        <v>1559929825.66129</v>
      </c>
      <c r="AU131">
        <v>328.669677419355</v>
      </c>
      <c r="AV131">
        <v>350.091806451613</v>
      </c>
      <c r="AW131">
        <v>13.8577419354839</v>
      </c>
      <c r="AX131">
        <v>12.9474096774194</v>
      </c>
      <c r="AY131">
        <v>500.021</v>
      </c>
      <c r="AZ131">
        <v>100.702419354839</v>
      </c>
      <c r="BA131">
        <v>0.200012</v>
      </c>
      <c r="BB131">
        <v>20.0085967741935</v>
      </c>
      <c r="BC131">
        <v>20.3216903225806</v>
      </c>
      <c r="BD131">
        <v>999.9</v>
      </c>
      <c r="BE131">
        <v>0</v>
      </c>
      <c r="BF131">
        <v>0</v>
      </c>
      <c r="BG131">
        <v>9991.04709677419</v>
      </c>
      <c r="BH131">
        <v>0</v>
      </c>
      <c r="BI131">
        <v>159.475</v>
      </c>
      <c r="BJ131">
        <v>1500.00806451613</v>
      </c>
      <c r="BK131">
        <v>0.973002161290322</v>
      </c>
      <c r="BL131">
        <v>0.026997964516129</v>
      </c>
      <c r="BM131">
        <v>0</v>
      </c>
      <c r="BN131">
        <v>2.23426774193548</v>
      </c>
      <c r="BO131">
        <v>0</v>
      </c>
      <c r="BP131">
        <v>15881.8774193548</v>
      </c>
      <c r="BQ131">
        <v>13122.0870967742</v>
      </c>
      <c r="BR131">
        <v>37.875</v>
      </c>
      <c r="BS131">
        <v>39.929</v>
      </c>
      <c r="BT131">
        <v>39.298</v>
      </c>
      <c r="BU131">
        <v>38.058</v>
      </c>
      <c r="BV131">
        <v>37.5</v>
      </c>
      <c r="BW131">
        <v>1459.50806451613</v>
      </c>
      <c r="BX131">
        <v>40.5</v>
      </c>
      <c r="BY131">
        <v>0</v>
      </c>
      <c r="BZ131">
        <v>1559929860.5</v>
      </c>
      <c r="CA131">
        <v>2.26615384615385</v>
      </c>
      <c r="CB131">
        <v>0.405429067099828</v>
      </c>
      <c r="CC131">
        <v>165.063247791886</v>
      </c>
      <c r="CD131">
        <v>15879.0346153846</v>
      </c>
      <c r="CE131">
        <v>15</v>
      </c>
      <c r="CF131">
        <v>1559929575.5</v>
      </c>
      <c r="CG131" t="s">
        <v>251</v>
      </c>
      <c r="CH131">
        <v>12</v>
      </c>
      <c r="CI131">
        <v>2.609</v>
      </c>
      <c r="CJ131">
        <v>0.036</v>
      </c>
      <c r="CK131">
        <v>400</v>
      </c>
      <c r="CL131">
        <v>13</v>
      </c>
      <c r="CM131">
        <v>0.15</v>
      </c>
      <c r="CN131">
        <v>0.08</v>
      </c>
      <c r="CO131">
        <v>-21.3864975609756</v>
      </c>
      <c r="CP131">
        <v>-2.92218815330983</v>
      </c>
      <c r="CQ131">
        <v>0.300529546851281</v>
      </c>
      <c r="CR131">
        <v>0</v>
      </c>
      <c r="CS131">
        <v>2.22169411764706</v>
      </c>
      <c r="CT131">
        <v>0.153033567661604</v>
      </c>
      <c r="CU131">
        <v>0.198855624454433</v>
      </c>
      <c r="CV131">
        <v>1</v>
      </c>
      <c r="CW131">
        <v>0.911198682926829</v>
      </c>
      <c r="CX131">
        <v>-0.087702376306607</v>
      </c>
      <c r="CY131">
        <v>0.00906895835156339</v>
      </c>
      <c r="CZ131">
        <v>1</v>
      </c>
      <c r="DA131">
        <v>2</v>
      </c>
      <c r="DB131">
        <v>3</v>
      </c>
      <c r="DC131" t="s">
        <v>252</v>
      </c>
      <c r="DD131">
        <v>1.85562</v>
      </c>
      <c r="DE131">
        <v>1.85364</v>
      </c>
      <c r="DF131">
        <v>1.85471</v>
      </c>
      <c r="DG131">
        <v>1.85913</v>
      </c>
      <c r="DH131">
        <v>1.85348</v>
      </c>
      <c r="DI131">
        <v>1.85789</v>
      </c>
      <c r="DJ131">
        <v>1.85501</v>
      </c>
      <c r="DK131">
        <v>1.85371</v>
      </c>
      <c r="DL131" t="s">
        <v>253</v>
      </c>
      <c r="DM131" t="s">
        <v>19</v>
      </c>
      <c r="DN131" t="s">
        <v>19</v>
      </c>
      <c r="DO131" t="s">
        <v>19</v>
      </c>
      <c r="DP131" t="s">
        <v>254</v>
      </c>
      <c r="DQ131" t="s">
        <v>255</v>
      </c>
      <c r="DR131" t="s">
        <v>256</v>
      </c>
      <c r="DS131" t="s">
        <v>256</v>
      </c>
      <c r="DT131" t="s">
        <v>256</v>
      </c>
      <c r="DU131" t="s">
        <v>256</v>
      </c>
      <c r="DV131">
        <v>0</v>
      </c>
      <c r="DW131">
        <v>100</v>
      </c>
      <c r="DX131">
        <v>100</v>
      </c>
      <c r="DY131">
        <v>2.609</v>
      </c>
      <c r="DZ131">
        <v>0.036</v>
      </c>
      <c r="EA131">
        <v>2</v>
      </c>
      <c r="EB131">
        <v>504.017</v>
      </c>
      <c r="EC131">
        <v>546.708</v>
      </c>
      <c r="ED131">
        <v>17.1412</v>
      </c>
      <c r="EE131">
        <v>19.0483</v>
      </c>
      <c r="EF131">
        <v>30</v>
      </c>
      <c r="EG131">
        <v>18.9213</v>
      </c>
      <c r="EH131">
        <v>18.8945</v>
      </c>
      <c r="EI131">
        <v>18.6864</v>
      </c>
      <c r="EJ131">
        <v>30.3209</v>
      </c>
      <c r="EK131">
        <v>61.0748</v>
      </c>
      <c r="EL131">
        <v>17.1776</v>
      </c>
      <c r="EM131">
        <v>379.17</v>
      </c>
      <c r="EN131">
        <v>13.0097</v>
      </c>
      <c r="EO131">
        <v>102.302</v>
      </c>
      <c r="EP131">
        <v>102.729</v>
      </c>
    </row>
    <row r="132" spans="1:146">
      <c r="A132">
        <v>116</v>
      </c>
      <c r="B132">
        <v>1559929838</v>
      </c>
      <c r="C132">
        <v>230</v>
      </c>
      <c r="D132" t="s">
        <v>487</v>
      </c>
      <c r="E132" t="s">
        <v>488</v>
      </c>
      <c r="H132">
        <v>1559929827.66129</v>
      </c>
      <c r="I132">
        <f>AY132*AJ132*(AW132-AX132)/(100*AQ132*(1000-AJ132*AW132))</f>
        <v>0</v>
      </c>
      <c r="J132">
        <f>AY132*AJ132*(AV132-AU132*(1000-AJ132*AX132)/(1000-AJ132*AW132))/(100*AQ132)</f>
        <v>0</v>
      </c>
      <c r="K132">
        <f>AU132 - IF(AJ132&gt;1, J132*AQ132*100.0/(AL132*BG132), 0)</f>
        <v>0</v>
      </c>
      <c r="L132">
        <f>((R132-I132/2)*K132-J132)/(R132+I132/2)</f>
        <v>0</v>
      </c>
      <c r="M132">
        <f>L132*(AZ132+BA132)/1000.0</f>
        <v>0</v>
      </c>
      <c r="N132">
        <f>(AU132 - IF(AJ132&gt;1, J132*AQ132*100.0/(AL132*BG132), 0))*(AZ132+BA132)/1000.0</f>
        <v>0</v>
      </c>
      <c r="O132">
        <f>2.0/((1/Q132-1/P132)+SIGN(Q132)*SQRT((1/Q132-1/P132)*(1/Q132-1/P132) + 4*AR132/((AR132+1)*(AR132+1))*(2*1/Q132*1/P132-1/P132*1/P132)))</f>
        <v>0</v>
      </c>
      <c r="P132">
        <f>AG132+AF132*AQ132+AE132*AQ132*AQ132</f>
        <v>0</v>
      </c>
      <c r="Q132">
        <f>I132*(1000-(1000*0.61365*exp(17.502*U132/(240.97+U132))/(AZ132+BA132)+AW132)/2)/(1000*0.61365*exp(17.502*U132/(240.97+U132))/(AZ132+BA132)-AW132)</f>
        <v>0</v>
      </c>
      <c r="R132">
        <f>1/((AR132+1)/(O132/1.6)+1/(P132/1.37)) + AR132/((AR132+1)/(O132/1.6) + AR132/(P132/1.37))</f>
        <v>0</v>
      </c>
      <c r="S132">
        <f>(AN132*AP132)</f>
        <v>0</v>
      </c>
      <c r="T132">
        <f>(BB132+(S132+2*0.95*5.67E-8*(((BB132+$B$7)+273)^4-(BB132+273)^4)-44100*I132)/(1.84*29.3*P132+8*0.95*5.67E-8*(BB132+273)^3))</f>
        <v>0</v>
      </c>
      <c r="U132">
        <f>($C$7*BC132+$D$7*BD132+$E$7*T132)</f>
        <v>0</v>
      </c>
      <c r="V132">
        <f>0.61365*exp(17.502*U132/(240.97+U132))</f>
        <v>0</v>
      </c>
      <c r="W132">
        <f>(X132/Y132*100)</f>
        <v>0</v>
      </c>
      <c r="X132">
        <f>AW132*(AZ132+BA132)/1000</f>
        <v>0</v>
      </c>
      <c r="Y132">
        <f>0.61365*exp(17.502*BB132/(240.97+BB132))</f>
        <v>0</v>
      </c>
      <c r="Z132">
        <f>(V132-AW132*(AZ132+BA132)/1000)</f>
        <v>0</v>
      </c>
      <c r="AA132">
        <f>(-I132*44100)</f>
        <v>0</v>
      </c>
      <c r="AB132">
        <f>2*29.3*P132*0.92*(BB132-U132)</f>
        <v>0</v>
      </c>
      <c r="AC132">
        <f>2*0.95*5.67E-8*(((BB132+$B$7)+273)^4-(U132+273)^4)</f>
        <v>0</v>
      </c>
      <c r="AD132">
        <f>S132+AC132+AA132+AB132</f>
        <v>0</v>
      </c>
      <c r="AE132">
        <v>-0.0417101132164476</v>
      </c>
      <c r="AF132">
        <v>0.0468232560920684</v>
      </c>
      <c r="AG132">
        <v>3.49009964773684</v>
      </c>
      <c r="AH132">
        <v>0</v>
      </c>
      <c r="AI132">
        <v>0</v>
      </c>
      <c r="AJ132">
        <f>IF(AH132*$H$13&gt;=AL132,1.0,(AL132/(AL132-AH132*$H$13)))</f>
        <v>0</v>
      </c>
      <c r="AK132">
        <f>(AJ132-1)*100</f>
        <v>0</v>
      </c>
      <c r="AL132">
        <f>MAX(0,($B$13+$C$13*BG132)/(1+$D$13*BG132)*AZ132/(BB132+273)*$E$13)</f>
        <v>0</v>
      </c>
      <c r="AM132">
        <f>$B$11*BH132+$C$11*BI132+$F$11*BJ132</f>
        <v>0</v>
      </c>
      <c r="AN132">
        <f>AM132*AO132</f>
        <v>0</v>
      </c>
      <c r="AO132">
        <f>($B$11*$D$9+$C$11*$D$9+$F$11*((BW132+BO132)/MAX(BW132+BO132+BX132, 0.1)*$I$9+BX132/MAX(BW132+BO132+BX132, 0.1)*$J$9))/($B$11+$C$11+$F$11)</f>
        <v>0</v>
      </c>
      <c r="AP132">
        <f>($B$11*$K$9+$C$11*$K$9+$F$11*((BW132+BO132)/MAX(BW132+BO132+BX132, 0.1)*$P$9+BX132/MAX(BW132+BO132+BX132, 0.1)*$Q$9))/($B$11+$C$11+$F$11)</f>
        <v>0</v>
      </c>
      <c r="AQ132">
        <v>6</v>
      </c>
      <c r="AR132">
        <v>0.5</v>
      </c>
      <c r="AS132" t="s">
        <v>250</v>
      </c>
      <c r="AT132">
        <v>1559929827.66129</v>
      </c>
      <c r="AU132">
        <v>331.911838709678</v>
      </c>
      <c r="AV132">
        <v>353.445935483871</v>
      </c>
      <c r="AW132">
        <v>13.8555193548387</v>
      </c>
      <c r="AX132">
        <v>12.9476258064516</v>
      </c>
      <c r="AY132">
        <v>500.022806451613</v>
      </c>
      <c r="AZ132">
        <v>100.702322580645</v>
      </c>
      <c r="BA132">
        <v>0.199994741935484</v>
      </c>
      <c r="BB132">
        <v>20.0086903225806</v>
      </c>
      <c r="BC132">
        <v>20.3238387096774</v>
      </c>
      <c r="BD132">
        <v>999.9</v>
      </c>
      <c r="BE132">
        <v>0</v>
      </c>
      <c r="BF132">
        <v>0</v>
      </c>
      <c r="BG132">
        <v>9988.44548387097</v>
      </c>
      <c r="BH132">
        <v>0</v>
      </c>
      <c r="BI132">
        <v>162.43264516129</v>
      </c>
      <c r="BJ132">
        <v>1499.99258064516</v>
      </c>
      <c r="BK132">
        <v>0.973002032258065</v>
      </c>
      <c r="BL132">
        <v>0.0269981129032258</v>
      </c>
      <c r="BM132">
        <v>0</v>
      </c>
      <c r="BN132">
        <v>2.2369</v>
      </c>
      <c r="BO132">
        <v>0</v>
      </c>
      <c r="BP132">
        <v>15884.3580645161</v>
      </c>
      <c r="BQ132">
        <v>13121.9516129032</v>
      </c>
      <c r="BR132">
        <v>37.875</v>
      </c>
      <c r="BS132">
        <v>39.927</v>
      </c>
      <c r="BT132">
        <v>39.296</v>
      </c>
      <c r="BU132">
        <v>38.052</v>
      </c>
      <c r="BV132">
        <v>37.5</v>
      </c>
      <c r="BW132">
        <v>1459.49258064516</v>
      </c>
      <c r="BX132">
        <v>40.5</v>
      </c>
      <c r="BY132">
        <v>0</v>
      </c>
      <c r="BZ132">
        <v>1559929862.3</v>
      </c>
      <c r="CA132">
        <v>2.29342692307692</v>
      </c>
      <c r="CB132">
        <v>0.372769235708398</v>
      </c>
      <c r="CC132">
        <v>231.870085625342</v>
      </c>
      <c r="CD132">
        <v>15884.8076923077</v>
      </c>
      <c r="CE132">
        <v>15</v>
      </c>
      <c r="CF132">
        <v>1559929575.5</v>
      </c>
      <c r="CG132" t="s">
        <v>251</v>
      </c>
      <c r="CH132">
        <v>12</v>
      </c>
      <c r="CI132">
        <v>2.609</v>
      </c>
      <c r="CJ132">
        <v>0.036</v>
      </c>
      <c r="CK132">
        <v>400</v>
      </c>
      <c r="CL132">
        <v>13</v>
      </c>
      <c r="CM132">
        <v>0.15</v>
      </c>
      <c r="CN132">
        <v>0.08</v>
      </c>
      <c r="CO132">
        <v>-21.5001097560976</v>
      </c>
      <c r="CP132">
        <v>-2.83748153310097</v>
      </c>
      <c r="CQ132">
        <v>0.290825702394254</v>
      </c>
      <c r="CR132">
        <v>0</v>
      </c>
      <c r="CS132">
        <v>2.25119117647059</v>
      </c>
      <c r="CT132">
        <v>0.549057468385962</v>
      </c>
      <c r="CU132">
        <v>0.202433983963468</v>
      </c>
      <c r="CV132">
        <v>1</v>
      </c>
      <c r="CW132">
        <v>0.908757804878049</v>
      </c>
      <c r="CX132">
        <v>-0.0948937630662039</v>
      </c>
      <c r="CY132">
        <v>0.00961719610073416</v>
      </c>
      <c r="CZ132">
        <v>1</v>
      </c>
      <c r="DA132">
        <v>2</v>
      </c>
      <c r="DB132">
        <v>3</v>
      </c>
      <c r="DC132" t="s">
        <v>252</v>
      </c>
      <c r="DD132">
        <v>1.8556</v>
      </c>
      <c r="DE132">
        <v>1.85364</v>
      </c>
      <c r="DF132">
        <v>1.85471</v>
      </c>
      <c r="DG132">
        <v>1.85913</v>
      </c>
      <c r="DH132">
        <v>1.85348</v>
      </c>
      <c r="DI132">
        <v>1.85789</v>
      </c>
      <c r="DJ132">
        <v>1.85501</v>
      </c>
      <c r="DK132">
        <v>1.85371</v>
      </c>
      <c r="DL132" t="s">
        <v>253</v>
      </c>
      <c r="DM132" t="s">
        <v>19</v>
      </c>
      <c r="DN132" t="s">
        <v>19</v>
      </c>
      <c r="DO132" t="s">
        <v>19</v>
      </c>
      <c r="DP132" t="s">
        <v>254</v>
      </c>
      <c r="DQ132" t="s">
        <v>255</v>
      </c>
      <c r="DR132" t="s">
        <v>256</v>
      </c>
      <c r="DS132" t="s">
        <v>256</v>
      </c>
      <c r="DT132" t="s">
        <v>256</v>
      </c>
      <c r="DU132" t="s">
        <v>256</v>
      </c>
      <c r="DV132">
        <v>0</v>
      </c>
      <c r="DW132">
        <v>100</v>
      </c>
      <c r="DX132">
        <v>100</v>
      </c>
      <c r="DY132">
        <v>2.609</v>
      </c>
      <c r="DZ132">
        <v>0.036</v>
      </c>
      <c r="EA132">
        <v>2</v>
      </c>
      <c r="EB132">
        <v>503.991</v>
      </c>
      <c r="EC132">
        <v>546.561</v>
      </c>
      <c r="ED132">
        <v>17.1448</v>
      </c>
      <c r="EE132">
        <v>19.0483</v>
      </c>
      <c r="EF132">
        <v>30.0001</v>
      </c>
      <c r="EG132">
        <v>18.9217</v>
      </c>
      <c r="EH132">
        <v>18.8953</v>
      </c>
      <c r="EI132">
        <v>18.8361</v>
      </c>
      <c r="EJ132">
        <v>30.3209</v>
      </c>
      <c r="EK132">
        <v>61.0748</v>
      </c>
      <c r="EL132">
        <v>17.1776</v>
      </c>
      <c r="EM132">
        <v>384.17</v>
      </c>
      <c r="EN132">
        <v>13.0145</v>
      </c>
      <c r="EO132">
        <v>102.302</v>
      </c>
      <c r="EP132">
        <v>102.729</v>
      </c>
    </row>
    <row r="133" spans="1:146">
      <c r="A133">
        <v>117</v>
      </c>
      <c r="B133">
        <v>1559929840</v>
      </c>
      <c r="C133">
        <v>232</v>
      </c>
      <c r="D133" t="s">
        <v>489</v>
      </c>
      <c r="E133" t="s">
        <v>490</v>
      </c>
      <c r="H133">
        <v>1559929829.66129</v>
      </c>
      <c r="I133">
        <f>AY133*AJ133*(AW133-AX133)/(100*AQ133*(1000-AJ133*AW133))</f>
        <v>0</v>
      </c>
      <c r="J133">
        <f>AY133*AJ133*(AV133-AU133*(1000-AJ133*AX133)/(1000-AJ133*AW133))/(100*AQ133)</f>
        <v>0</v>
      </c>
      <c r="K133">
        <f>AU133 - IF(AJ133&gt;1, J133*AQ133*100.0/(AL133*BG133), 0)</f>
        <v>0</v>
      </c>
      <c r="L133">
        <f>((R133-I133/2)*K133-J133)/(R133+I133/2)</f>
        <v>0</v>
      </c>
      <c r="M133">
        <f>L133*(AZ133+BA133)/1000.0</f>
        <v>0</v>
      </c>
      <c r="N133">
        <f>(AU133 - IF(AJ133&gt;1, J133*AQ133*100.0/(AL133*BG133), 0))*(AZ133+BA133)/1000.0</f>
        <v>0</v>
      </c>
      <c r="O133">
        <f>2.0/((1/Q133-1/P133)+SIGN(Q133)*SQRT((1/Q133-1/P133)*(1/Q133-1/P133) + 4*AR133/((AR133+1)*(AR133+1))*(2*1/Q133*1/P133-1/P133*1/P133)))</f>
        <v>0</v>
      </c>
      <c r="P133">
        <f>AG133+AF133*AQ133+AE133*AQ133*AQ133</f>
        <v>0</v>
      </c>
      <c r="Q133">
        <f>I133*(1000-(1000*0.61365*exp(17.502*U133/(240.97+U133))/(AZ133+BA133)+AW133)/2)/(1000*0.61365*exp(17.502*U133/(240.97+U133))/(AZ133+BA133)-AW133)</f>
        <v>0</v>
      </c>
      <c r="R133">
        <f>1/((AR133+1)/(O133/1.6)+1/(P133/1.37)) + AR133/((AR133+1)/(O133/1.6) + AR133/(P133/1.37))</f>
        <v>0</v>
      </c>
      <c r="S133">
        <f>(AN133*AP133)</f>
        <v>0</v>
      </c>
      <c r="T133">
        <f>(BB133+(S133+2*0.95*5.67E-8*(((BB133+$B$7)+273)^4-(BB133+273)^4)-44100*I133)/(1.84*29.3*P133+8*0.95*5.67E-8*(BB133+273)^3))</f>
        <v>0</v>
      </c>
      <c r="U133">
        <f>($C$7*BC133+$D$7*BD133+$E$7*T133)</f>
        <v>0</v>
      </c>
      <c r="V133">
        <f>0.61365*exp(17.502*U133/(240.97+U133))</f>
        <v>0</v>
      </c>
      <c r="W133">
        <f>(X133/Y133*100)</f>
        <v>0</v>
      </c>
      <c r="X133">
        <f>AW133*(AZ133+BA133)/1000</f>
        <v>0</v>
      </c>
      <c r="Y133">
        <f>0.61365*exp(17.502*BB133/(240.97+BB133))</f>
        <v>0</v>
      </c>
      <c r="Z133">
        <f>(V133-AW133*(AZ133+BA133)/1000)</f>
        <v>0</v>
      </c>
      <c r="AA133">
        <f>(-I133*44100)</f>
        <v>0</v>
      </c>
      <c r="AB133">
        <f>2*29.3*P133*0.92*(BB133-U133)</f>
        <v>0</v>
      </c>
      <c r="AC133">
        <f>2*0.95*5.67E-8*(((BB133+$B$7)+273)^4-(U133+273)^4)</f>
        <v>0</v>
      </c>
      <c r="AD133">
        <f>S133+AC133+AA133+AB133</f>
        <v>0</v>
      </c>
      <c r="AE133">
        <v>-0.0417380463235117</v>
      </c>
      <c r="AF133">
        <v>0.0468546134518223</v>
      </c>
      <c r="AG133">
        <v>3.49194630502844</v>
      </c>
      <c r="AH133">
        <v>0</v>
      </c>
      <c r="AI133">
        <v>0</v>
      </c>
      <c r="AJ133">
        <f>IF(AH133*$H$13&gt;=AL133,1.0,(AL133/(AL133-AH133*$H$13)))</f>
        <v>0</v>
      </c>
      <c r="AK133">
        <f>(AJ133-1)*100</f>
        <v>0</v>
      </c>
      <c r="AL133">
        <f>MAX(0,($B$13+$C$13*BG133)/(1+$D$13*BG133)*AZ133/(BB133+273)*$E$13)</f>
        <v>0</v>
      </c>
      <c r="AM133">
        <f>$B$11*BH133+$C$11*BI133+$F$11*BJ133</f>
        <v>0</v>
      </c>
      <c r="AN133">
        <f>AM133*AO133</f>
        <v>0</v>
      </c>
      <c r="AO133">
        <f>($B$11*$D$9+$C$11*$D$9+$F$11*((BW133+BO133)/MAX(BW133+BO133+BX133, 0.1)*$I$9+BX133/MAX(BW133+BO133+BX133, 0.1)*$J$9))/($B$11+$C$11+$F$11)</f>
        <v>0</v>
      </c>
      <c r="AP133">
        <f>($B$11*$K$9+$C$11*$K$9+$F$11*((BW133+BO133)/MAX(BW133+BO133+BX133, 0.1)*$P$9+BX133/MAX(BW133+BO133+BX133, 0.1)*$Q$9))/($B$11+$C$11+$F$11)</f>
        <v>0</v>
      </c>
      <c r="AQ133">
        <v>6</v>
      </c>
      <c r="AR133">
        <v>0.5</v>
      </c>
      <c r="AS133" t="s">
        <v>250</v>
      </c>
      <c r="AT133">
        <v>1559929829.66129</v>
      </c>
      <c r="AU133">
        <v>335.158032258065</v>
      </c>
      <c r="AV133">
        <v>356.778903225806</v>
      </c>
      <c r="AW133">
        <v>13.8534387096774</v>
      </c>
      <c r="AX133">
        <v>12.9479290322581</v>
      </c>
      <c r="AY133">
        <v>500.012</v>
      </c>
      <c r="AZ133">
        <v>100.702064516129</v>
      </c>
      <c r="BA133">
        <v>0.199952677419355</v>
      </c>
      <c r="BB133">
        <v>20.0082967741936</v>
      </c>
      <c r="BC133">
        <v>20.3248580645161</v>
      </c>
      <c r="BD133">
        <v>999.9</v>
      </c>
      <c r="BE133">
        <v>0</v>
      </c>
      <c r="BF133">
        <v>0</v>
      </c>
      <c r="BG133">
        <v>9995.16032258064</v>
      </c>
      <c r="BH133">
        <v>0</v>
      </c>
      <c r="BI133">
        <v>165.376774193548</v>
      </c>
      <c r="BJ133">
        <v>1499.98483870968</v>
      </c>
      <c r="BK133">
        <v>0.973001903225807</v>
      </c>
      <c r="BL133">
        <v>0.0269982612903226</v>
      </c>
      <c r="BM133">
        <v>0</v>
      </c>
      <c r="BN133">
        <v>2.24717741935484</v>
      </c>
      <c r="BO133">
        <v>0</v>
      </c>
      <c r="BP133">
        <v>15886.3322580645</v>
      </c>
      <c r="BQ133">
        <v>13121.8806451613</v>
      </c>
      <c r="BR133">
        <v>37.875</v>
      </c>
      <c r="BS133">
        <v>39.921</v>
      </c>
      <c r="BT133">
        <v>39.29</v>
      </c>
      <c r="BU133">
        <v>38.046</v>
      </c>
      <c r="BV133">
        <v>37.5</v>
      </c>
      <c r="BW133">
        <v>1459.48483870968</v>
      </c>
      <c r="BX133">
        <v>40.5</v>
      </c>
      <c r="BY133">
        <v>0</v>
      </c>
      <c r="BZ133">
        <v>1559929864.7</v>
      </c>
      <c r="CA133">
        <v>2.28921923076923</v>
      </c>
      <c r="CB133">
        <v>1.0890564133099</v>
      </c>
      <c r="CC133">
        <v>258.266666868465</v>
      </c>
      <c r="CD133">
        <v>15892.8346153846</v>
      </c>
      <c r="CE133">
        <v>15</v>
      </c>
      <c r="CF133">
        <v>1559929575.5</v>
      </c>
      <c r="CG133" t="s">
        <v>251</v>
      </c>
      <c r="CH133">
        <v>12</v>
      </c>
      <c r="CI133">
        <v>2.609</v>
      </c>
      <c r="CJ133">
        <v>0.036</v>
      </c>
      <c r="CK133">
        <v>400</v>
      </c>
      <c r="CL133">
        <v>13</v>
      </c>
      <c r="CM133">
        <v>0.15</v>
      </c>
      <c r="CN133">
        <v>0.08</v>
      </c>
      <c r="CO133">
        <v>-21.595543902439</v>
      </c>
      <c r="CP133">
        <v>-2.87337073170806</v>
      </c>
      <c r="CQ133">
        <v>0.293740651370725</v>
      </c>
      <c r="CR133">
        <v>0</v>
      </c>
      <c r="CS133">
        <v>2.26263823529412</v>
      </c>
      <c r="CT133">
        <v>0.888820493023047</v>
      </c>
      <c r="CU133">
        <v>0.202186559183673</v>
      </c>
      <c r="CV133">
        <v>1</v>
      </c>
      <c r="CW133">
        <v>0.906325146341463</v>
      </c>
      <c r="CX133">
        <v>-0.0962400418118626</v>
      </c>
      <c r="CY133">
        <v>0.0097187851959955</v>
      </c>
      <c r="CZ133">
        <v>1</v>
      </c>
      <c r="DA133">
        <v>2</v>
      </c>
      <c r="DB133">
        <v>3</v>
      </c>
      <c r="DC133" t="s">
        <v>252</v>
      </c>
      <c r="DD133">
        <v>1.8556</v>
      </c>
      <c r="DE133">
        <v>1.85364</v>
      </c>
      <c r="DF133">
        <v>1.85471</v>
      </c>
      <c r="DG133">
        <v>1.85913</v>
      </c>
      <c r="DH133">
        <v>1.85349</v>
      </c>
      <c r="DI133">
        <v>1.8579</v>
      </c>
      <c r="DJ133">
        <v>1.85501</v>
      </c>
      <c r="DK133">
        <v>1.85371</v>
      </c>
      <c r="DL133" t="s">
        <v>253</v>
      </c>
      <c r="DM133" t="s">
        <v>19</v>
      </c>
      <c r="DN133" t="s">
        <v>19</v>
      </c>
      <c r="DO133" t="s">
        <v>19</v>
      </c>
      <c r="DP133" t="s">
        <v>254</v>
      </c>
      <c r="DQ133" t="s">
        <v>255</v>
      </c>
      <c r="DR133" t="s">
        <v>256</v>
      </c>
      <c r="DS133" t="s">
        <v>256</v>
      </c>
      <c r="DT133" t="s">
        <v>256</v>
      </c>
      <c r="DU133" t="s">
        <v>256</v>
      </c>
      <c r="DV133">
        <v>0</v>
      </c>
      <c r="DW133">
        <v>100</v>
      </c>
      <c r="DX133">
        <v>100</v>
      </c>
      <c r="DY133">
        <v>2.609</v>
      </c>
      <c r="DZ133">
        <v>0.036</v>
      </c>
      <c r="EA133">
        <v>2</v>
      </c>
      <c r="EB133">
        <v>504.256</v>
      </c>
      <c r="EC133">
        <v>546.412</v>
      </c>
      <c r="ED133">
        <v>17.1498</v>
      </c>
      <c r="EE133">
        <v>19.0483</v>
      </c>
      <c r="EF133">
        <v>30.0001</v>
      </c>
      <c r="EG133">
        <v>18.9225</v>
      </c>
      <c r="EH133">
        <v>18.896</v>
      </c>
      <c r="EI133">
        <v>18.9496</v>
      </c>
      <c r="EJ133">
        <v>30.3209</v>
      </c>
      <c r="EK133">
        <v>61.0748</v>
      </c>
      <c r="EL133">
        <v>17.1723</v>
      </c>
      <c r="EM133">
        <v>384.17</v>
      </c>
      <c r="EN133">
        <v>13.018</v>
      </c>
      <c r="EO133">
        <v>102.303</v>
      </c>
      <c r="EP133">
        <v>102.729</v>
      </c>
    </row>
    <row r="134" spans="1:146">
      <c r="A134">
        <v>118</v>
      </c>
      <c r="B134">
        <v>1559929842</v>
      </c>
      <c r="C134">
        <v>234</v>
      </c>
      <c r="D134" t="s">
        <v>491</v>
      </c>
      <c r="E134" t="s">
        <v>492</v>
      </c>
      <c r="H134">
        <v>1559929831.66129</v>
      </c>
      <c r="I134">
        <f>AY134*AJ134*(AW134-AX134)/(100*AQ134*(1000-AJ134*AW134))</f>
        <v>0</v>
      </c>
      <c r="J134">
        <f>AY134*AJ134*(AV134-AU134*(1000-AJ134*AX134)/(1000-AJ134*AW134))/(100*AQ134)</f>
        <v>0</v>
      </c>
      <c r="K134">
        <f>AU134 - IF(AJ134&gt;1, J134*AQ134*100.0/(AL134*BG134), 0)</f>
        <v>0</v>
      </c>
      <c r="L134">
        <f>((R134-I134/2)*K134-J134)/(R134+I134/2)</f>
        <v>0</v>
      </c>
      <c r="M134">
        <f>L134*(AZ134+BA134)/1000.0</f>
        <v>0</v>
      </c>
      <c r="N134">
        <f>(AU134 - IF(AJ134&gt;1, J134*AQ134*100.0/(AL134*BG134), 0))*(AZ134+BA134)/1000.0</f>
        <v>0</v>
      </c>
      <c r="O134">
        <f>2.0/((1/Q134-1/P134)+SIGN(Q134)*SQRT((1/Q134-1/P134)*(1/Q134-1/P134) + 4*AR134/((AR134+1)*(AR134+1))*(2*1/Q134*1/P134-1/P134*1/P134)))</f>
        <v>0</v>
      </c>
      <c r="P134">
        <f>AG134+AF134*AQ134+AE134*AQ134*AQ134</f>
        <v>0</v>
      </c>
      <c r="Q134">
        <f>I134*(1000-(1000*0.61365*exp(17.502*U134/(240.97+U134))/(AZ134+BA134)+AW134)/2)/(1000*0.61365*exp(17.502*U134/(240.97+U134))/(AZ134+BA134)-AW134)</f>
        <v>0</v>
      </c>
      <c r="R134">
        <f>1/((AR134+1)/(O134/1.6)+1/(P134/1.37)) + AR134/((AR134+1)/(O134/1.6) + AR134/(P134/1.37))</f>
        <v>0</v>
      </c>
      <c r="S134">
        <f>(AN134*AP134)</f>
        <v>0</v>
      </c>
      <c r="T134">
        <f>(BB134+(S134+2*0.95*5.67E-8*(((BB134+$B$7)+273)^4-(BB134+273)^4)-44100*I134)/(1.84*29.3*P134+8*0.95*5.67E-8*(BB134+273)^3))</f>
        <v>0</v>
      </c>
      <c r="U134">
        <f>($C$7*BC134+$D$7*BD134+$E$7*T134)</f>
        <v>0</v>
      </c>
      <c r="V134">
        <f>0.61365*exp(17.502*U134/(240.97+U134))</f>
        <v>0</v>
      </c>
      <c r="W134">
        <f>(X134/Y134*100)</f>
        <v>0</v>
      </c>
      <c r="X134">
        <f>AW134*(AZ134+BA134)/1000</f>
        <v>0</v>
      </c>
      <c r="Y134">
        <f>0.61365*exp(17.502*BB134/(240.97+BB134))</f>
        <v>0</v>
      </c>
      <c r="Z134">
        <f>(V134-AW134*(AZ134+BA134)/1000)</f>
        <v>0</v>
      </c>
      <c r="AA134">
        <f>(-I134*44100)</f>
        <v>0</v>
      </c>
      <c r="AB134">
        <f>2*29.3*P134*0.92*(BB134-U134)</f>
        <v>0</v>
      </c>
      <c r="AC134">
        <f>2*0.95*5.67E-8*(((BB134+$B$7)+273)^4-(U134+273)^4)</f>
        <v>0</v>
      </c>
      <c r="AD134">
        <f>S134+AC134+AA134+AB134</f>
        <v>0</v>
      </c>
      <c r="AE134">
        <v>-0.0417574011665929</v>
      </c>
      <c r="AF134">
        <v>0.0468763409587585</v>
      </c>
      <c r="AG134">
        <v>3.49322559967294</v>
      </c>
      <c r="AH134">
        <v>0</v>
      </c>
      <c r="AI134">
        <v>0</v>
      </c>
      <c r="AJ134">
        <f>IF(AH134*$H$13&gt;=AL134,1.0,(AL134/(AL134-AH134*$H$13)))</f>
        <v>0</v>
      </c>
      <c r="AK134">
        <f>(AJ134-1)*100</f>
        <v>0</v>
      </c>
      <c r="AL134">
        <f>MAX(0,($B$13+$C$13*BG134)/(1+$D$13*BG134)*AZ134/(BB134+273)*$E$13)</f>
        <v>0</v>
      </c>
      <c r="AM134">
        <f>$B$11*BH134+$C$11*BI134+$F$11*BJ134</f>
        <v>0</v>
      </c>
      <c r="AN134">
        <f>AM134*AO134</f>
        <v>0</v>
      </c>
      <c r="AO134">
        <f>($B$11*$D$9+$C$11*$D$9+$F$11*((BW134+BO134)/MAX(BW134+BO134+BX134, 0.1)*$I$9+BX134/MAX(BW134+BO134+BX134, 0.1)*$J$9))/($B$11+$C$11+$F$11)</f>
        <v>0</v>
      </c>
      <c r="AP134">
        <f>($B$11*$K$9+$C$11*$K$9+$F$11*((BW134+BO134)/MAX(BW134+BO134+BX134, 0.1)*$P$9+BX134/MAX(BW134+BO134+BX134, 0.1)*$Q$9))/($B$11+$C$11+$F$11)</f>
        <v>0</v>
      </c>
      <c r="AQ134">
        <v>6</v>
      </c>
      <c r="AR134">
        <v>0.5</v>
      </c>
      <c r="AS134" t="s">
        <v>250</v>
      </c>
      <c r="AT134">
        <v>1559929831.66129</v>
      </c>
      <c r="AU134">
        <v>338.403096774194</v>
      </c>
      <c r="AV134">
        <v>360.112451612903</v>
      </c>
      <c r="AW134">
        <v>13.8512967741935</v>
      </c>
      <c r="AX134">
        <v>12.9482838709677</v>
      </c>
      <c r="AY134">
        <v>500.01664516129</v>
      </c>
      <c r="AZ134">
        <v>100.701870967742</v>
      </c>
      <c r="BA134">
        <v>0.199949935483871</v>
      </c>
      <c r="BB134">
        <v>20.0077</v>
      </c>
      <c r="BC134">
        <v>20.3254225806452</v>
      </c>
      <c r="BD134">
        <v>999.9</v>
      </c>
      <c r="BE134">
        <v>0</v>
      </c>
      <c r="BF134">
        <v>0</v>
      </c>
      <c r="BG134">
        <v>9999.81451612903</v>
      </c>
      <c r="BH134">
        <v>0</v>
      </c>
      <c r="BI134">
        <v>168.386161290323</v>
      </c>
      <c r="BJ134">
        <v>1499.98483870968</v>
      </c>
      <c r="BK134">
        <v>0.973001903225807</v>
      </c>
      <c r="BL134">
        <v>0.0269982612903226</v>
      </c>
      <c r="BM134">
        <v>0</v>
      </c>
      <c r="BN134">
        <v>2.26672903225806</v>
      </c>
      <c r="BO134">
        <v>0</v>
      </c>
      <c r="BP134">
        <v>15888.9387096774</v>
      </c>
      <c r="BQ134">
        <v>13121.8774193548</v>
      </c>
      <c r="BR134">
        <v>37.875</v>
      </c>
      <c r="BS134">
        <v>39.917</v>
      </c>
      <c r="BT134">
        <v>39.286</v>
      </c>
      <c r="BU134">
        <v>38.04</v>
      </c>
      <c r="BV134">
        <v>37.5</v>
      </c>
      <c r="BW134">
        <v>1459.48483870968</v>
      </c>
      <c r="BX134">
        <v>40.5</v>
      </c>
      <c r="BY134">
        <v>0</v>
      </c>
      <c r="BZ134">
        <v>1559929866.5</v>
      </c>
      <c r="CA134">
        <v>2.30192307692308</v>
      </c>
      <c r="CB134">
        <v>0.96878632521622</v>
      </c>
      <c r="CC134">
        <v>232.153845718728</v>
      </c>
      <c r="CD134">
        <v>15897.3807692308</v>
      </c>
      <c r="CE134">
        <v>15</v>
      </c>
      <c r="CF134">
        <v>1559929575.5</v>
      </c>
      <c r="CG134" t="s">
        <v>251</v>
      </c>
      <c r="CH134">
        <v>12</v>
      </c>
      <c r="CI134">
        <v>2.609</v>
      </c>
      <c r="CJ134">
        <v>0.036</v>
      </c>
      <c r="CK134">
        <v>400</v>
      </c>
      <c r="CL134">
        <v>13</v>
      </c>
      <c r="CM134">
        <v>0.15</v>
      </c>
      <c r="CN134">
        <v>0.08</v>
      </c>
      <c r="CO134">
        <v>-21.6749219512195</v>
      </c>
      <c r="CP134">
        <v>-2.80260627177717</v>
      </c>
      <c r="CQ134">
        <v>0.28853797865775</v>
      </c>
      <c r="CR134">
        <v>0</v>
      </c>
      <c r="CS134">
        <v>2.2864</v>
      </c>
      <c r="CT134">
        <v>0.432258827778179</v>
      </c>
      <c r="CU134">
        <v>0.186232231683044</v>
      </c>
      <c r="CV134">
        <v>1</v>
      </c>
      <c r="CW134">
        <v>0.903842219512195</v>
      </c>
      <c r="CX134">
        <v>-0.08941026480837</v>
      </c>
      <c r="CY134">
        <v>0.0091926712631212</v>
      </c>
      <c r="CZ134">
        <v>1</v>
      </c>
      <c r="DA134">
        <v>2</v>
      </c>
      <c r="DB134">
        <v>3</v>
      </c>
      <c r="DC134" t="s">
        <v>252</v>
      </c>
      <c r="DD134">
        <v>1.8556</v>
      </c>
      <c r="DE134">
        <v>1.85364</v>
      </c>
      <c r="DF134">
        <v>1.85471</v>
      </c>
      <c r="DG134">
        <v>1.85913</v>
      </c>
      <c r="DH134">
        <v>1.85349</v>
      </c>
      <c r="DI134">
        <v>1.85788</v>
      </c>
      <c r="DJ134">
        <v>1.85501</v>
      </c>
      <c r="DK134">
        <v>1.8537</v>
      </c>
      <c r="DL134" t="s">
        <v>253</v>
      </c>
      <c r="DM134" t="s">
        <v>19</v>
      </c>
      <c r="DN134" t="s">
        <v>19</v>
      </c>
      <c r="DO134" t="s">
        <v>19</v>
      </c>
      <c r="DP134" t="s">
        <v>254</v>
      </c>
      <c r="DQ134" t="s">
        <v>255</v>
      </c>
      <c r="DR134" t="s">
        <v>256</v>
      </c>
      <c r="DS134" t="s">
        <v>256</v>
      </c>
      <c r="DT134" t="s">
        <v>256</v>
      </c>
      <c r="DU134" t="s">
        <v>256</v>
      </c>
      <c r="DV134">
        <v>0</v>
      </c>
      <c r="DW134">
        <v>100</v>
      </c>
      <c r="DX134">
        <v>100</v>
      </c>
      <c r="DY134">
        <v>2.609</v>
      </c>
      <c r="DZ134">
        <v>0.036</v>
      </c>
      <c r="EA134">
        <v>2</v>
      </c>
      <c r="EB134">
        <v>504.007</v>
      </c>
      <c r="EC134">
        <v>546.715</v>
      </c>
      <c r="ED134">
        <v>17.1543</v>
      </c>
      <c r="EE134">
        <v>19.049</v>
      </c>
      <c r="EF134">
        <v>30.0002</v>
      </c>
      <c r="EG134">
        <v>18.9231</v>
      </c>
      <c r="EH134">
        <v>18.8965</v>
      </c>
      <c r="EI134">
        <v>19.0799</v>
      </c>
      <c r="EJ134">
        <v>30.3209</v>
      </c>
      <c r="EK134">
        <v>61.0748</v>
      </c>
      <c r="EL134">
        <v>17.1723</v>
      </c>
      <c r="EM134">
        <v>389.17</v>
      </c>
      <c r="EN134">
        <v>13.0222</v>
      </c>
      <c r="EO134">
        <v>102.302</v>
      </c>
      <c r="EP134">
        <v>102.729</v>
      </c>
    </row>
    <row r="135" spans="1:146">
      <c r="A135">
        <v>119</v>
      </c>
      <c r="B135">
        <v>1559929844</v>
      </c>
      <c r="C135">
        <v>236</v>
      </c>
      <c r="D135" t="s">
        <v>493</v>
      </c>
      <c r="E135" t="s">
        <v>494</v>
      </c>
      <c r="H135">
        <v>1559929833.66129</v>
      </c>
      <c r="I135">
        <f>AY135*AJ135*(AW135-AX135)/(100*AQ135*(1000-AJ135*AW135))</f>
        <v>0</v>
      </c>
      <c r="J135">
        <f>AY135*AJ135*(AV135-AU135*(1000-AJ135*AX135)/(1000-AJ135*AW135))/(100*AQ135)</f>
        <v>0</v>
      </c>
      <c r="K135">
        <f>AU135 - IF(AJ135&gt;1, J135*AQ135*100.0/(AL135*BG135), 0)</f>
        <v>0</v>
      </c>
      <c r="L135">
        <f>((R135-I135/2)*K135-J135)/(R135+I135/2)</f>
        <v>0</v>
      </c>
      <c r="M135">
        <f>L135*(AZ135+BA135)/1000.0</f>
        <v>0</v>
      </c>
      <c r="N135">
        <f>(AU135 - IF(AJ135&gt;1, J135*AQ135*100.0/(AL135*BG135), 0))*(AZ135+BA135)/1000.0</f>
        <v>0</v>
      </c>
      <c r="O135">
        <f>2.0/((1/Q135-1/P135)+SIGN(Q135)*SQRT((1/Q135-1/P135)*(1/Q135-1/P135) + 4*AR135/((AR135+1)*(AR135+1))*(2*1/Q135*1/P135-1/P135*1/P135)))</f>
        <v>0</v>
      </c>
      <c r="P135">
        <f>AG135+AF135*AQ135+AE135*AQ135*AQ135</f>
        <v>0</v>
      </c>
      <c r="Q135">
        <f>I135*(1000-(1000*0.61365*exp(17.502*U135/(240.97+U135))/(AZ135+BA135)+AW135)/2)/(1000*0.61365*exp(17.502*U135/(240.97+U135))/(AZ135+BA135)-AW135)</f>
        <v>0</v>
      </c>
      <c r="R135">
        <f>1/((AR135+1)/(O135/1.6)+1/(P135/1.37)) + AR135/((AR135+1)/(O135/1.6) + AR135/(P135/1.37))</f>
        <v>0</v>
      </c>
      <c r="S135">
        <f>(AN135*AP135)</f>
        <v>0</v>
      </c>
      <c r="T135">
        <f>(BB135+(S135+2*0.95*5.67E-8*(((BB135+$B$7)+273)^4-(BB135+273)^4)-44100*I135)/(1.84*29.3*P135+8*0.95*5.67E-8*(BB135+273)^3))</f>
        <v>0</v>
      </c>
      <c r="U135">
        <f>($C$7*BC135+$D$7*BD135+$E$7*T135)</f>
        <v>0</v>
      </c>
      <c r="V135">
        <f>0.61365*exp(17.502*U135/(240.97+U135))</f>
        <v>0</v>
      </c>
      <c r="W135">
        <f>(X135/Y135*100)</f>
        <v>0</v>
      </c>
      <c r="X135">
        <f>AW135*(AZ135+BA135)/1000</f>
        <v>0</v>
      </c>
      <c r="Y135">
        <f>0.61365*exp(17.502*BB135/(240.97+BB135))</f>
        <v>0</v>
      </c>
      <c r="Z135">
        <f>(V135-AW135*(AZ135+BA135)/1000)</f>
        <v>0</v>
      </c>
      <c r="AA135">
        <f>(-I135*44100)</f>
        <v>0</v>
      </c>
      <c r="AB135">
        <f>2*29.3*P135*0.92*(BB135-U135)</f>
        <v>0</v>
      </c>
      <c r="AC135">
        <f>2*0.95*5.67E-8*(((BB135+$B$7)+273)^4-(U135+273)^4)</f>
        <v>0</v>
      </c>
      <c r="AD135">
        <f>S135+AC135+AA135+AB135</f>
        <v>0</v>
      </c>
      <c r="AE135">
        <v>-0.041746726378687</v>
      </c>
      <c r="AF135">
        <v>0.0468643575741713</v>
      </c>
      <c r="AG135">
        <v>3.492520055239</v>
      </c>
      <c r="AH135">
        <v>0</v>
      </c>
      <c r="AI135">
        <v>0</v>
      </c>
      <c r="AJ135">
        <f>IF(AH135*$H$13&gt;=AL135,1.0,(AL135/(AL135-AH135*$H$13)))</f>
        <v>0</v>
      </c>
      <c r="AK135">
        <f>(AJ135-1)*100</f>
        <v>0</v>
      </c>
      <c r="AL135">
        <f>MAX(0,($B$13+$C$13*BG135)/(1+$D$13*BG135)*AZ135/(BB135+273)*$E$13)</f>
        <v>0</v>
      </c>
      <c r="AM135">
        <f>$B$11*BH135+$C$11*BI135+$F$11*BJ135</f>
        <v>0</v>
      </c>
      <c r="AN135">
        <f>AM135*AO135</f>
        <v>0</v>
      </c>
      <c r="AO135">
        <f>($B$11*$D$9+$C$11*$D$9+$F$11*((BW135+BO135)/MAX(BW135+BO135+BX135, 0.1)*$I$9+BX135/MAX(BW135+BO135+BX135, 0.1)*$J$9))/($B$11+$C$11+$F$11)</f>
        <v>0</v>
      </c>
      <c r="AP135">
        <f>($B$11*$K$9+$C$11*$K$9+$F$11*((BW135+BO135)/MAX(BW135+BO135+BX135, 0.1)*$P$9+BX135/MAX(BW135+BO135+BX135, 0.1)*$Q$9))/($B$11+$C$11+$F$11)</f>
        <v>0</v>
      </c>
      <c r="AQ135">
        <v>6</v>
      </c>
      <c r="AR135">
        <v>0.5</v>
      </c>
      <c r="AS135" t="s">
        <v>250</v>
      </c>
      <c r="AT135">
        <v>1559929833.66129</v>
      </c>
      <c r="AU135">
        <v>341.650064516129</v>
      </c>
      <c r="AV135">
        <v>363.473032258065</v>
      </c>
      <c r="AW135">
        <v>13.8492258064516</v>
      </c>
      <c r="AX135">
        <v>12.9486548387097</v>
      </c>
      <c r="AY135">
        <v>500.021419354839</v>
      </c>
      <c r="AZ135">
        <v>100.701709677419</v>
      </c>
      <c r="BA135">
        <v>0.199994096774194</v>
      </c>
      <c r="BB135">
        <v>20.0071387096774</v>
      </c>
      <c r="BC135">
        <v>20.3258580645161</v>
      </c>
      <c r="BD135">
        <v>999.9</v>
      </c>
      <c r="BE135">
        <v>0</v>
      </c>
      <c r="BF135">
        <v>0</v>
      </c>
      <c r="BG135">
        <v>9997.27419354839</v>
      </c>
      <c r="BH135">
        <v>0</v>
      </c>
      <c r="BI135">
        <v>171.407806451613</v>
      </c>
      <c r="BJ135">
        <v>1499.97612903226</v>
      </c>
      <c r="BK135">
        <v>0.973001903225807</v>
      </c>
      <c r="BL135">
        <v>0.0269982612903226</v>
      </c>
      <c r="BM135">
        <v>0</v>
      </c>
      <c r="BN135">
        <v>2.28066451612903</v>
      </c>
      <c r="BO135">
        <v>0</v>
      </c>
      <c r="BP135">
        <v>15893.9870967742</v>
      </c>
      <c r="BQ135">
        <v>13121.8032258065</v>
      </c>
      <c r="BR135">
        <v>37.875</v>
      </c>
      <c r="BS135">
        <v>39.911</v>
      </c>
      <c r="BT135">
        <v>39.282</v>
      </c>
      <c r="BU135">
        <v>38.034</v>
      </c>
      <c r="BV135">
        <v>37.5</v>
      </c>
      <c r="BW135">
        <v>1459.47612903226</v>
      </c>
      <c r="BX135">
        <v>40.5</v>
      </c>
      <c r="BY135">
        <v>0</v>
      </c>
      <c r="BZ135">
        <v>1559929868.3</v>
      </c>
      <c r="CA135">
        <v>2.30174230769231</v>
      </c>
      <c r="CB135">
        <v>0.816085477796348</v>
      </c>
      <c r="CC135">
        <v>192.988034169983</v>
      </c>
      <c r="CD135">
        <v>15903.7269230769</v>
      </c>
      <c r="CE135">
        <v>15</v>
      </c>
      <c r="CF135">
        <v>1559929575.5</v>
      </c>
      <c r="CG135" t="s">
        <v>251</v>
      </c>
      <c r="CH135">
        <v>12</v>
      </c>
      <c r="CI135">
        <v>2.609</v>
      </c>
      <c r="CJ135">
        <v>0.036</v>
      </c>
      <c r="CK135">
        <v>400</v>
      </c>
      <c r="CL135">
        <v>13</v>
      </c>
      <c r="CM135">
        <v>0.15</v>
      </c>
      <c r="CN135">
        <v>0.08</v>
      </c>
      <c r="CO135">
        <v>-21.7869219512195</v>
      </c>
      <c r="CP135">
        <v>-2.8297003484317</v>
      </c>
      <c r="CQ135">
        <v>0.291173987474085</v>
      </c>
      <c r="CR135">
        <v>0</v>
      </c>
      <c r="CS135">
        <v>2.30973235294118</v>
      </c>
      <c r="CT135">
        <v>0.325297959183754</v>
      </c>
      <c r="CU135">
        <v>0.197080947419176</v>
      </c>
      <c r="CV135">
        <v>1</v>
      </c>
      <c r="CW135">
        <v>0.901346951219512</v>
      </c>
      <c r="CX135">
        <v>-0.0765491916376249</v>
      </c>
      <c r="CY135">
        <v>0.00810833767496637</v>
      </c>
      <c r="CZ135">
        <v>1</v>
      </c>
      <c r="DA135">
        <v>2</v>
      </c>
      <c r="DB135">
        <v>3</v>
      </c>
      <c r="DC135" t="s">
        <v>252</v>
      </c>
      <c r="DD135">
        <v>1.85561</v>
      </c>
      <c r="DE135">
        <v>1.85364</v>
      </c>
      <c r="DF135">
        <v>1.85471</v>
      </c>
      <c r="DG135">
        <v>1.85913</v>
      </c>
      <c r="DH135">
        <v>1.85349</v>
      </c>
      <c r="DI135">
        <v>1.85785</v>
      </c>
      <c r="DJ135">
        <v>1.85501</v>
      </c>
      <c r="DK135">
        <v>1.8537</v>
      </c>
      <c r="DL135" t="s">
        <v>253</v>
      </c>
      <c r="DM135" t="s">
        <v>19</v>
      </c>
      <c r="DN135" t="s">
        <v>19</v>
      </c>
      <c r="DO135" t="s">
        <v>19</v>
      </c>
      <c r="DP135" t="s">
        <v>254</v>
      </c>
      <c r="DQ135" t="s">
        <v>255</v>
      </c>
      <c r="DR135" t="s">
        <v>256</v>
      </c>
      <c r="DS135" t="s">
        <v>256</v>
      </c>
      <c r="DT135" t="s">
        <v>256</v>
      </c>
      <c r="DU135" t="s">
        <v>256</v>
      </c>
      <c r="DV135">
        <v>0</v>
      </c>
      <c r="DW135">
        <v>100</v>
      </c>
      <c r="DX135">
        <v>100</v>
      </c>
      <c r="DY135">
        <v>2.609</v>
      </c>
      <c r="DZ135">
        <v>0.036</v>
      </c>
      <c r="EA135">
        <v>2</v>
      </c>
      <c r="EB135">
        <v>504.088</v>
      </c>
      <c r="EC135">
        <v>546.725</v>
      </c>
      <c r="ED135">
        <v>17.1575</v>
      </c>
      <c r="EE135">
        <v>19.0498</v>
      </c>
      <c r="EF135">
        <v>30.0002</v>
      </c>
      <c r="EG135">
        <v>18.9238</v>
      </c>
      <c r="EH135">
        <v>18.8974</v>
      </c>
      <c r="EI135">
        <v>19.2276</v>
      </c>
      <c r="EJ135">
        <v>30.3209</v>
      </c>
      <c r="EK135">
        <v>61.0748</v>
      </c>
      <c r="EL135">
        <v>17.162</v>
      </c>
      <c r="EM135">
        <v>394.17</v>
      </c>
      <c r="EN135">
        <v>13.0252</v>
      </c>
      <c r="EO135">
        <v>102.301</v>
      </c>
      <c r="EP135">
        <v>102.729</v>
      </c>
    </row>
    <row r="136" spans="1:146">
      <c r="A136">
        <v>120</v>
      </c>
      <c r="B136">
        <v>1559929846</v>
      </c>
      <c r="C136">
        <v>238</v>
      </c>
      <c r="D136" t="s">
        <v>495</v>
      </c>
      <c r="E136" t="s">
        <v>496</v>
      </c>
      <c r="H136">
        <v>1559929835.66129</v>
      </c>
      <c r="I136">
        <f>AY136*AJ136*(AW136-AX136)/(100*AQ136*(1000-AJ136*AW136))</f>
        <v>0</v>
      </c>
      <c r="J136">
        <f>AY136*AJ136*(AV136-AU136*(1000-AJ136*AX136)/(1000-AJ136*AW136))/(100*AQ136)</f>
        <v>0</v>
      </c>
      <c r="K136">
        <f>AU136 - IF(AJ136&gt;1, J136*AQ136*100.0/(AL136*BG136), 0)</f>
        <v>0</v>
      </c>
      <c r="L136">
        <f>((R136-I136/2)*K136-J136)/(R136+I136/2)</f>
        <v>0</v>
      </c>
      <c r="M136">
        <f>L136*(AZ136+BA136)/1000.0</f>
        <v>0</v>
      </c>
      <c r="N136">
        <f>(AU136 - IF(AJ136&gt;1, J136*AQ136*100.0/(AL136*BG136), 0))*(AZ136+BA136)/1000.0</f>
        <v>0</v>
      </c>
      <c r="O136">
        <f>2.0/((1/Q136-1/P136)+SIGN(Q136)*SQRT((1/Q136-1/P136)*(1/Q136-1/P136) + 4*AR136/((AR136+1)*(AR136+1))*(2*1/Q136*1/P136-1/P136*1/P136)))</f>
        <v>0</v>
      </c>
      <c r="P136">
        <f>AG136+AF136*AQ136+AE136*AQ136*AQ136</f>
        <v>0</v>
      </c>
      <c r="Q136">
        <f>I136*(1000-(1000*0.61365*exp(17.502*U136/(240.97+U136))/(AZ136+BA136)+AW136)/2)/(1000*0.61365*exp(17.502*U136/(240.97+U136))/(AZ136+BA136)-AW136)</f>
        <v>0</v>
      </c>
      <c r="R136">
        <f>1/((AR136+1)/(O136/1.6)+1/(P136/1.37)) + AR136/((AR136+1)/(O136/1.6) + AR136/(P136/1.37))</f>
        <v>0</v>
      </c>
      <c r="S136">
        <f>(AN136*AP136)</f>
        <v>0</v>
      </c>
      <c r="T136">
        <f>(BB136+(S136+2*0.95*5.67E-8*(((BB136+$B$7)+273)^4-(BB136+273)^4)-44100*I136)/(1.84*29.3*P136+8*0.95*5.67E-8*(BB136+273)^3))</f>
        <v>0</v>
      </c>
      <c r="U136">
        <f>($C$7*BC136+$D$7*BD136+$E$7*T136)</f>
        <v>0</v>
      </c>
      <c r="V136">
        <f>0.61365*exp(17.502*U136/(240.97+U136))</f>
        <v>0</v>
      </c>
      <c r="W136">
        <f>(X136/Y136*100)</f>
        <v>0</v>
      </c>
      <c r="X136">
        <f>AW136*(AZ136+BA136)/1000</f>
        <v>0</v>
      </c>
      <c r="Y136">
        <f>0.61365*exp(17.502*BB136/(240.97+BB136))</f>
        <v>0</v>
      </c>
      <c r="Z136">
        <f>(V136-AW136*(AZ136+BA136)/1000)</f>
        <v>0</v>
      </c>
      <c r="AA136">
        <f>(-I136*44100)</f>
        <v>0</v>
      </c>
      <c r="AB136">
        <f>2*29.3*P136*0.92*(BB136-U136)</f>
        <v>0</v>
      </c>
      <c r="AC136">
        <f>2*0.95*5.67E-8*(((BB136+$B$7)+273)^4-(U136+273)^4)</f>
        <v>0</v>
      </c>
      <c r="AD136">
        <f>S136+AC136+AA136+AB136</f>
        <v>0</v>
      </c>
      <c r="AE136">
        <v>-0.041723618399656</v>
      </c>
      <c r="AF136">
        <v>0.0468384168433389</v>
      </c>
      <c r="AG136">
        <v>3.49099252921789</v>
      </c>
      <c r="AH136">
        <v>0</v>
      </c>
      <c r="AI136">
        <v>0</v>
      </c>
      <c r="AJ136">
        <f>IF(AH136*$H$13&gt;=AL136,1.0,(AL136/(AL136-AH136*$H$13)))</f>
        <v>0</v>
      </c>
      <c r="AK136">
        <f>(AJ136-1)*100</f>
        <v>0</v>
      </c>
      <c r="AL136">
        <f>MAX(0,($B$13+$C$13*BG136)/(1+$D$13*BG136)*AZ136/(BB136+273)*$E$13)</f>
        <v>0</v>
      </c>
      <c r="AM136">
        <f>$B$11*BH136+$C$11*BI136+$F$11*BJ136</f>
        <v>0</v>
      </c>
      <c r="AN136">
        <f>AM136*AO136</f>
        <v>0</v>
      </c>
      <c r="AO136">
        <f>($B$11*$D$9+$C$11*$D$9+$F$11*((BW136+BO136)/MAX(BW136+BO136+BX136, 0.1)*$I$9+BX136/MAX(BW136+BO136+BX136, 0.1)*$J$9))/($B$11+$C$11+$F$11)</f>
        <v>0</v>
      </c>
      <c r="AP136">
        <f>($B$11*$K$9+$C$11*$K$9+$F$11*((BW136+BO136)/MAX(BW136+BO136+BX136, 0.1)*$P$9+BX136/MAX(BW136+BO136+BX136, 0.1)*$Q$9))/($B$11+$C$11+$F$11)</f>
        <v>0</v>
      </c>
      <c r="AQ136">
        <v>6</v>
      </c>
      <c r="AR136">
        <v>0.5</v>
      </c>
      <c r="AS136" t="s">
        <v>250</v>
      </c>
      <c r="AT136">
        <v>1559929835.66129</v>
      </c>
      <c r="AU136">
        <v>344.902483870968</v>
      </c>
      <c r="AV136">
        <v>366.813612903226</v>
      </c>
      <c r="AW136">
        <v>13.8474451612903</v>
      </c>
      <c r="AX136">
        <v>12.9489806451613</v>
      </c>
      <c r="AY136">
        <v>500.020225806452</v>
      </c>
      <c r="AZ136">
        <v>100.701580645161</v>
      </c>
      <c r="BA136">
        <v>0.200022516129032</v>
      </c>
      <c r="BB136">
        <v>20.0067032258065</v>
      </c>
      <c r="BC136">
        <v>20.3258838709677</v>
      </c>
      <c r="BD136">
        <v>999.9</v>
      </c>
      <c r="BE136">
        <v>0</v>
      </c>
      <c r="BF136">
        <v>0</v>
      </c>
      <c r="BG136">
        <v>9991.75322580645</v>
      </c>
      <c r="BH136">
        <v>0</v>
      </c>
      <c r="BI136">
        <v>173.775838709677</v>
      </c>
      <c r="BJ136">
        <v>1499.96064516129</v>
      </c>
      <c r="BK136">
        <v>0.973001774193548</v>
      </c>
      <c r="BL136">
        <v>0.0269984096774193</v>
      </c>
      <c r="BM136">
        <v>0</v>
      </c>
      <c r="BN136">
        <v>2.26608387096774</v>
      </c>
      <c r="BO136">
        <v>0</v>
      </c>
      <c r="BP136">
        <v>15899.4290322581</v>
      </c>
      <c r="BQ136">
        <v>13121.664516129</v>
      </c>
      <c r="BR136">
        <v>37.875</v>
      </c>
      <c r="BS136">
        <v>39.905</v>
      </c>
      <c r="BT136">
        <v>39.28</v>
      </c>
      <c r="BU136">
        <v>38.032</v>
      </c>
      <c r="BV136">
        <v>37.5</v>
      </c>
      <c r="BW136">
        <v>1459.46064516129</v>
      </c>
      <c r="BX136">
        <v>40.5</v>
      </c>
      <c r="BY136">
        <v>0</v>
      </c>
      <c r="BZ136">
        <v>1559929870.7</v>
      </c>
      <c r="CA136">
        <v>2.31303461538462</v>
      </c>
      <c r="CB136">
        <v>-0.149856406916194</v>
      </c>
      <c r="CC136">
        <v>163.121367349381</v>
      </c>
      <c r="CD136">
        <v>15911.3346153846</v>
      </c>
      <c r="CE136">
        <v>15</v>
      </c>
      <c r="CF136">
        <v>1559929575.5</v>
      </c>
      <c r="CG136" t="s">
        <v>251</v>
      </c>
      <c r="CH136">
        <v>12</v>
      </c>
      <c r="CI136">
        <v>2.609</v>
      </c>
      <c r="CJ136">
        <v>0.036</v>
      </c>
      <c r="CK136">
        <v>400</v>
      </c>
      <c r="CL136">
        <v>13</v>
      </c>
      <c r="CM136">
        <v>0.15</v>
      </c>
      <c r="CN136">
        <v>0.08</v>
      </c>
      <c r="CO136">
        <v>-21.8842414634146</v>
      </c>
      <c r="CP136">
        <v>-3.00099721254417</v>
      </c>
      <c r="CQ136">
        <v>0.307200177826112</v>
      </c>
      <c r="CR136">
        <v>0</v>
      </c>
      <c r="CS136">
        <v>2.28683823529412</v>
      </c>
      <c r="CT136">
        <v>0.453299717934496</v>
      </c>
      <c r="CU136">
        <v>0.18053338132699</v>
      </c>
      <c r="CV136">
        <v>1</v>
      </c>
      <c r="CW136">
        <v>0.89908387804878</v>
      </c>
      <c r="CX136">
        <v>-0.0580949895470549</v>
      </c>
      <c r="CY136">
        <v>0.00644408437059695</v>
      </c>
      <c r="CZ136">
        <v>1</v>
      </c>
      <c r="DA136">
        <v>2</v>
      </c>
      <c r="DB136">
        <v>3</v>
      </c>
      <c r="DC136" t="s">
        <v>252</v>
      </c>
      <c r="DD136">
        <v>1.8556</v>
      </c>
      <c r="DE136">
        <v>1.85364</v>
      </c>
      <c r="DF136">
        <v>1.85471</v>
      </c>
      <c r="DG136">
        <v>1.85913</v>
      </c>
      <c r="DH136">
        <v>1.85349</v>
      </c>
      <c r="DI136">
        <v>1.85784</v>
      </c>
      <c r="DJ136">
        <v>1.85501</v>
      </c>
      <c r="DK136">
        <v>1.85369</v>
      </c>
      <c r="DL136" t="s">
        <v>253</v>
      </c>
      <c r="DM136" t="s">
        <v>19</v>
      </c>
      <c r="DN136" t="s">
        <v>19</v>
      </c>
      <c r="DO136" t="s">
        <v>19</v>
      </c>
      <c r="DP136" t="s">
        <v>254</v>
      </c>
      <c r="DQ136" t="s">
        <v>255</v>
      </c>
      <c r="DR136" t="s">
        <v>256</v>
      </c>
      <c r="DS136" t="s">
        <v>256</v>
      </c>
      <c r="DT136" t="s">
        <v>256</v>
      </c>
      <c r="DU136" t="s">
        <v>256</v>
      </c>
      <c r="DV136">
        <v>0</v>
      </c>
      <c r="DW136">
        <v>100</v>
      </c>
      <c r="DX136">
        <v>100</v>
      </c>
      <c r="DY136">
        <v>2.609</v>
      </c>
      <c r="DZ136">
        <v>0.036</v>
      </c>
      <c r="EA136">
        <v>2</v>
      </c>
      <c r="EB136">
        <v>504.322</v>
      </c>
      <c r="EC136">
        <v>546.613</v>
      </c>
      <c r="ED136">
        <v>17.1599</v>
      </c>
      <c r="EE136">
        <v>19.0499</v>
      </c>
      <c r="EF136">
        <v>30.0001</v>
      </c>
      <c r="EG136">
        <v>18.9246</v>
      </c>
      <c r="EH136">
        <v>18.8982</v>
      </c>
      <c r="EI136">
        <v>19.3406</v>
      </c>
      <c r="EJ136">
        <v>30.0403</v>
      </c>
      <c r="EK136">
        <v>61.0748</v>
      </c>
      <c r="EL136">
        <v>17.162</v>
      </c>
      <c r="EM136">
        <v>394.17</v>
      </c>
      <c r="EN136">
        <v>13.0271</v>
      </c>
      <c r="EO136">
        <v>102.301</v>
      </c>
      <c r="EP136">
        <v>102.728</v>
      </c>
    </row>
    <row r="137" spans="1:146">
      <c r="A137">
        <v>121</v>
      </c>
      <c r="B137">
        <v>1559929848</v>
      </c>
      <c r="C137">
        <v>240</v>
      </c>
      <c r="D137" t="s">
        <v>497</v>
      </c>
      <c r="E137" t="s">
        <v>498</v>
      </c>
      <c r="H137">
        <v>1559929837.66129</v>
      </c>
      <c r="I137">
        <f>AY137*AJ137*(AW137-AX137)/(100*AQ137*(1000-AJ137*AW137))</f>
        <v>0</v>
      </c>
      <c r="J137">
        <f>AY137*AJ137*(AV137-AU137*(1000-AJ137*AX137)/(1000-AJ137*AW137))/(100*AQ137)</f>
        <v>0</v>
      </c>
      <c r="K137">
        <f>AU137 - IF(AJ137&gt;1, J137*AQ137*100.0/(AL137*BG137), 0)</f>
        <v>0</v>
      </c>
      <c r="L137">
        <f>((R137-I137/2)*K137-J137)/(R137+I137/2)</f>
        <v>0</v>
      </c>
      <c r="M137">
        <f>L137*(AZ137+BA137)/1000.0</f>
        <v>0</v>
      </c>
      <c r="N137">
        <f>(AU137 - IF(AJ137&gt;1, J137*AQ137*100.0/(AL137*BG137), 0))*(AZ137+BA137)/1000.0</f>
        <v>0</v>
      </c>
      <c r="O137">
        <f>2.0/((1/Q137-1/P137)+SIGN(Q137)*SQRT((1/Q137-1/P137)*(1/Q137-1/P137) + 4*AR137/((AR137+1)*(AR137+1))*(2*1/Q137*1/P137-1/P137*1/P137)))</f>
        <v>0</v>
      </c>
      <c r="P137">
        <f>AG137+AF137*AQ137+AE137*AQ137*AQ137</f>
        <v>0</v>
      </c>
      <c r="Q137">
        <f>I137*(1000-(1000*0.61365*exp(17.502*U137/(240.97+U137))/(AZ137+BA137)+AW137)/2)/(1000*0.61365*exp(17.502*U137/(240.97+U137))/(AZ137+BA137)-AW137)</f>
        <v>0</v>
      </c>
      <c r="R137">
        <f>1/((AR137+1)/(O137/1.6)+1/(P137/1.37)) + AR137/((AR137+1)/(O137/1.6) + AR137/(P137/1.37))</f>
        <v>0</v>
      </c>
      <c r="S137">
        <f>(AN137*AP137)</f>
        <v>0</v>
      </c>
      <c r="T137">
        <f>(BB137+(S137+2*0.95*5.67E-8*(((BB137+$B$7)+273)^4-(BB137+273)^4)-44100*I137)/(1.84*29.3*P137+8*0.95*5.67E-8*(BB137+273)^3))</f>
        <v>0</v>
      </c>
      <c r="U137">
        <f>($C$7*BC137+$D$7*BD137+$E$7*T137)</f>
        <v>0</v>
      </c>
      <c r="V137">
        <f>0.61365*exp(17.502*U137/(240.97+U137))</f>
        <v>0</v>
      </c>
      <c r="W137">
        <f>(X137/Y137*100)</f>
        <v>0</v>
      </c>
      <c r="X137">
        <f>AW137*(AZ137+BA137)/1000</f>
        <v>0</v>
      </c>
      <c r="Y137">
        <f>0.61365*exp(17.502*BB137/(240.97+BB137))</f>
        <v>0</v>
      </c>
      <c r="Z137">
        <f>(V137-AW137*(AZ137+BA137)/1000)</f>
        <v>0</v>
      </c>
      <c r="AA137">
        <f>(-I137*44100)</f>
        <v>0</v>
      </c>
      <c r="AB137">
        <f>2*29.3*P137*0.92*(BB137-U137)</f>
        <v>0</v>
      </c>
      <c r="AC137">
        <f>2*0.95*5.67E-8*(((BB137+$B$7)+273)^4-(U137+273)^4)</f>
        <v>0</v>
      </c>
      <c r="AD137">
        <f>S137+AC137+AA137+AB137</f>
        <v>0</v>
      </c>
      <c r="AE137">
        <v>-0.0417247730168302</v>
      </c>
      <c r="AF137">
        <v>0.0468397130022669</v>
      </c>
      <c r="AG137">
        <v>3.49106886086784</v>
      </c>
      <c r="AH137">
        <v>0</v>
      </c>
      <c r="AI137">
        <v>0</v>
      </c>
      <c r="AJ137">
        <f>IF(AH137*$H$13&gt;=AL137,1.0,(AL137/(AL137-AH137*$H$13)))</f>
        <v>0</v>
      </c>
      <c r="AK137">
        <f>(AJ137-1)*100</f>
        <v>0</v>
      </c>
      <c r="AL137">
        <f>MAX(0,($B$13+$C$13*BG137)/(1+$D$13*BG137)*AZ137/(BB137+273)*$E$13)</f>
        <v>0</v>
      </c>
      <c r="AM137">
        <f>$B$11*BH137+$C$11*BI137+$F$11*BJ137</f>
        <v>0</v>
      </c>
      <c r="AN137">
        <f>AM137*AO137</f>
        <v>0</v>
      </c>
      <c r="AO137">
        <f>($B$11*$D$9+$C$11*$D$9+$F$11*((BW137+BO137)/MAX(BW137+BO137+BX137, 0.1)*$I$9+BX137/MAX(BW137+BO137+BX137, 0.1)*$J$9))/($B$11+$C$11+$F$11)</f>
        <v>0</v>
      </c>
      <c r="AP137">
        <f>($B$11*$K$9+$C$11*$K$9+$F$11*((BW137+BO137)/MAX(BW137+BO137+BX137, 0.1)*$P$9+BX137/MAX(BW137+BO137+BX137, 0.1)*$Q$9))/($B$11+$C$11+$F$11)</f>
        <v>0</v>
      </c>
      <c r="AQ137">
        <v>6</v>
      </c>
      <c r="AR137">
        <v>0.5</v>
      </c>
      <c r="AS137" t="s">
        <v>250</v>
      </c>
      <c r="AT137">
        <v>1559929837.66129</v>
      </c>
      <c r="AU137">
        <v>348.151258064516</v>
      </c>
      <c r="AV137">
        <v>370.153161290323</v>
      </c>
      <c r="AW137">
        <v>13.8461258064516</v>
      </c>
      <c r="AX137">
        <v>12.9492806451613</v>
      </c>
      <c r="AY137">
        <v>500.021129032258</v>
      </c>
      <c r="AZ137">
        <v>100.701516129032</v>
      </c>
      <c r="BA137">
        <v>0.199975806451613</v>
      </c>
      <c r="BB137">
        <v>20.0065709677419</v>
      </c>
      <c r="BC137">
        <v>20.3261</v>
      </c>
      <c r="BD137">
        <v>999.9</v>
      </c>
      <c r="BE137">
        <v>0</v>
      </c>
      <c r="BF137">
        <v>0</v>
      </c>
      <c r="BG137">
        <v>9992.03612903226</v>
      </c>
      <c r="BH137">
        <v>0</v>
      </c>
      <c r="BI137">
        <v>175.247516129032</v>
      </c>
      <c r="BJ137">
        <v>1499.95258064516</v>
      </c>
      <c r="BK137">
        <v>0.973001774193548</v>
      </c>
      <c r="BL137">
        <v>0.0269984096774193</v>
      </c>
      <c r="BM137">
        <v>0</v>
      </c>
      <c r="BN137">
        <v>2.27104838709677</v>
      </c>
      <c r="BO137">
        <v>0</v>
      </c>
      <c r="BP137">
        <v>15905.6967741935</v>
      </c>
      <c r="BQ137">
        <v>13121.5967741936</v>
      </c>
      <c r="BR137">
        <v>37.875</v>
      </c>
      <c r="BS137">
        <v>39.899</v>
      </c>
      <c r="BT137">
        <v>39.274</v>
      </c>
      <c r="BU137">
        <v>38.028</v>
      </c>
      <c r="BV137">
        <v>37.5</v>
      </c>
      <c r="BW137">
        <v>1459.45258064516</v>
      </c>
      <c r="BX137">
        <v>40.5</v>
      </c>
      <c r="BY137">
        <v>0</v>
      </c>
      <c r="BZ137">
        <v>1559929872.5</v>
      </c>
      <c r="CA137">
        <v>2.31298846153846</v>
      </c>
      <c r="CB137">
        <v>-0.586225641388169</v>
      </c>
      <c r="CC137">
        <v>129.883760395589</v>
      </c>
      <c r="CD137">
        <v>15917.4269230769</v>
      </c>
      <c r="CE137">
        <v>15</v>
      </c>
      <c r="CF137">
        <v>1559929575.5</v>
      </c>
      <c r="CG137" t="s">
        <v>251</v>
      </c>
      <c r="CH137">
        <v>12</v>
      </c>
      <c r="CI137">
        <v>2.609</v>
      </c>
      <c r="CJ137">
        <v>0.036</v>
      </c>
      <c r="CK137">
        <v>400</v>
      </c>
      <c r="CL137">
        <v>13</v>
      </c>
      <c r="CM137">
        <v>0.15</v>
      </c>
      <c r="CN137">
        <v>0.08</v>
      </c>
      <c r="CO137">
        <v>-21.9664609756098</v>
      </c>
      <c r="CP137">
        <v>-2.94934912892024</v>
      </c>
      <c r="CQ137">
        <v>0.303361614593548</v>
      </c>
      <c r="CR137">
        <v>0</v>
      </c>
      <c r="CS137">
        <v>2.29253823529412</v>
      </c>
      <c r="CT137">
        <v>0.313788855611114</v>
      </c>
      <c r="CU137">
        <v>0.180294861456099</v>
      </c>
      <c r="CV137">
        <v>1</v>
      </c>
      <c r="CW137">
        <v>0.897306536585366</v>
      </c>
      <c r="CX137">
        <v>-0.0378710592334567</v>
      </c>
      <c r="CY137">
        <v>0.00452052277948923</v>
      </c>
      <c r="CZ137">
        <v>1</v>
      </c>
      <c r="DA137">
        <v>2</v>
      </c>
      <c r="DB137">
        <v>3</v>
      </c>
      <c r="DC137" t="s">
        <v>252</v>
      </c>
      <c r="DD137">
        <v>1.8556</v>
      </c>
      <c r="DE137">
        <v>1.85364</v>
      </c>
      <c r="DF137">
        <v>1.8547</v>
      </c>
      <c r="DG137">
        <v>1.85913</v>
      </c>
      <c r="DH137">
        <v>1.85349</v>
      </c>
      <c r="DI137">
        <v>1.85785</v>
      </c>
      <c r="DJ137">
        <v>1.85501</v>
      </c>
      <c r="DK137">
        <v>1.85368</v>
      </c>
      <c r="DL137" t="s">
        <v>253</v>
      </c>
      <c r="DM137" t="s">
        <v>19</v>
      </c>
      <c r="DN137" t="s">
        <v>19</v>
      </c>
      <c r="DO137" t="s">
        <v>19</v>
      </c>
      <c r="DP137" t="s">
        <v>254</v>
      </c>
      <c r="DQ137" t="s">
        <v>255</v>
      </c>
      <c r="DR137" t="s">
        <v>256</v>
      </c>
      <c r="DS137" t="s">
        <v>256</v>
      </c>
      <c r="DT137" t="s">
        <v>256</v>
      </c>
      <c r="DU137" t="s">
        <v>256</v>
      </c>
      <c r="DV137">
        <v>0</v>
      </c>
      <c r="DW137">
        <v>100</v>
      </c>
      <c r="DX137">
        <v>100</v>
      </c>
      <c r="DY137">
        <v>2.609</v>
      </c>
      <c r="DZ137">
        <v>0.036</v>
      </c>
      <c r="EA137">
        <v>2</v>
      </c>
      <c r="EB137">
        <v>503.904</v>
      </c>
      <c r="EC137">
        <v>546.938</v>
      </c>
      <c r="ED137">
        <v>17.1597</v>
      </c>
      <c r="EE137">
        <v>19.0502</v>
      </c>
      <c r="EF137">
        <v>30.0001</v>
      </c>
      <c r="EG137">
        <v>18.925</v>
      </c>
      <c r="EH137">
        <v>18.8991</v>
      </c>
      <c r="EI137">
        <v>19.4683</v>
      </c>
      <c r="EJ137">
        <v>30.0403</v>
      </c>
      <c r="EK137">
        <v>61.0748</v>
      </c>
      <c r="EL137">
        <v>17.162</v>
      </c>
      <c r="EM137">
        <v>399.17</v>
      </c>
      <c r="EN137">
        <v>13.032</v>
      </c>
      <c r="EO137">
        <v>102.3</v>
      </c>
      <c r="EP137">
        <v>102.728</v>
      </c>
    </row>
    <row r="138" spans="1:146">
      <c r="A138">
        <v>122</v>
      </c>
      <c r="B138">
        <v>1559929850</v>
      </c>
      <c r="C138">
        <v>242</v>
      </c>
      <c r="D138" t="s">
        <v>499</v>
      </c>
      <c r="E138" t="s">
        <v>500</v>
      </c>
      <c r="H138">
        <v>1559929839.66129</v>
      </c>
      <c r="I138">
        <f>AY138*AJ138*(AW138-AX138)/(100*AQ138*(1000-AJ138*AW138))</f>
        <v>0</v>
      </c>
      <c r="J138">
        <f>AY138*AJ138*(AV138-AU138*(1000-AJ138*AX138)/(1000-AJ138*AW138))/(100*AQ138)</f>
        <v>0</v>
      </c>
      <c r="K138">
        <f>AU138 - IF(AJ138&gt;1, J138*AQ138*100.0/(AL138*BG138), 0)</f>
        <v>0</v>
      </c>
      <c r="L138">
        <f>((R138-I138/2)*K138-J138)/(R138+I138/2)</f>
        <v>0</v>
      </c>
      <c r="M138">
        <f>L138*(AZ138+BA138)/1000.0</f>
        <v>0</v>
      </c>
      <c r="N138">
        <f>(AU138 - IF(AJ138&gt;1, J138*AQ138*100.0/(AL138*BG138), 0))*(AZ138+BA138)/1000.0</f>
        <v>0</v>
      </c>
      <c r="O138">
        <f>2.0/((1/Q138-1/P138)+SIGN(Q138)*SQRT((1/Q138-1/P138)*(1/Q138-1/P138) + 4*AR138/((AR138+1)*(AR138+1))*(2*1/Q138*1/P138-1/P138*1/P138)))</f>
        <v>0</v>
      </c>
      <c r="P138">
        <f>AG138+AF138*AQ138+AE138*AQ138*AQ138</f>
        <v>0</v>
      </c>
      <c r="Q138">
        <f>I138*(1000-(1000*0.61365*exp(17.502*U138/(240.97+U138))/(AZ138+BA138)+AW138)/2)/(1000*0.61365*exp(17.502*U138/(240.97+U138))/(AZ138+BA138)-AW138)</f>
        <v>0</v>
      </c>
      <c r="R138">
        <f>1/((AR138+1)/(O138/1.6)+1/(P138/1.37)) + AR138/((AR138+1)/(O138/1.6) + AR138/(P138/1.37))</f>
        <v>0</v>
      </c>
      <c r="S138">
        <f>(AN138*AP138)</f>
        <v>0</v>
      </c>
      <c r="T138">
        <f>(BB138+(S138+2*0.95*5.67E-8*(((BB138+$B$7)+273)^4-(BB138+273)^4)-44100*I138)/(1.84*29.3*P138+8*0.95*5.67E-8*(BB138+273)^3))</f>
        <v>0</v>
      </c>
      <c r="U138">
        <f>($C$7*BC138+$D$7*BD138+$E$7*T138)</f>
        <v>0</v>
      </c>
      <c r="V138">
        <f>0.61365*exp(17.502*U138/(240.97+U138))</f>
        <v>0</v>
      </c>
      <c r="W138">
        <f>(X138/Y138*100)</f>
        <v>0</v>
      </c>
      <c r="X138">
        <f>AW138*(AZ138+BA138)/1000</f>
        <v>0</v>
      </c>
      <c r="Y138">
        <f>0.61365*exp(17.502*BB138/(240.97+BB138))</f>
        <v>0</v>
      </c>
      <c r="Z138">
        <f>(V138-AW138*(AZ138+BA138)/1000)</f>
        <v>0</v>
      </c>
      <c r="AA138">
        <f>(-I138*44100)</f>
        <v>0</v>
      </c>
      <c r="AB138">
        <f>2*29.3*P138*0.92*(BB138-U138)</f>
        <v>0</v>
      </c>
      <c r="AC138">
        <f>2*0.95*5.67E-8*(((BB138+$B$7)+273)^4-(U138+273)^4)</f>
        <v>0</v>
      </c>
      <c r="AD138">
        <f>S138+AC138+AA138+AB138</f>
        <v>0</v>
      </c>
      <c r="AE138">
        <v>-0.0417324456157843</v>
      </c>
      <c r="AF138">
        <v>0.0468483261667495</v>
      </c>
      <c r="AG138">
        <v>3.49157607700034</v>
      </c>
      <c r="AH138">
        <v>0</v>
      </c>
      <c r="AI138">
        <v>0</v>
      </c>
      <c r="AJ138">
        <f>IF(AH138*$H$13&gt;=AL138,1.0,(AL138/(AL138-AH138*$H$13)))</f>
        <v>0</v>
      </c>
      <c r="AK138">
        <f>(AJ138-1)*100</f>
        <v>0</v>
      </c>
      <c r="AL138">
        <f>MAX(0,($B$13+$C$13*BG138)/(1+$D$13*BG138)*AZ138/(BB138+273)*$E$13)</f>
        <v>0</v>
      </c>
      <c r="AM138">
        <f>$B$11*BH138+$C$11*BI138+$F$11*BJ138</f>
        <v>0</v>
      </c>
      <c r="AN138">
        <f>AM138*AO138</f>
        <v>0</v>
      </c>
      <c r="AO138">
        <f>($B$11*$D$9+$C$11*$D$9+$F$11*((BW138+BO138)/MAX(BW138+BO138+BX138, 0.1)*$I$9+BX138/MAX(BW138+BO138+BX138, 0.1)*$J$9))/($B$11+$C$11+$F$11)</f>
        <v>0</v>
      </c>
      <c r="AP138">
        <f>($B$11*$K$9+$C$11*$K$9+$F$11*((BW138+BO138)/MAX(BW138+BO138+BX138, 0.1)*$P$9+BX138/MAX(BW138+BO138+BX138, 0.1)*$Q$9))/($B$11+$C$11+$F$11)</f>
        <v>0</v>
      </c>
      <c r="AQ138">
        <v>6</v>
      </c>
      <c r="AR138">
        <v>0.5</v>
      </c>
      <c r="AS138" t="s">
        <v>250</v>
      </c>
      <c r="AT138">
        <v>1559929839.66129</v>
      </c>
      <c r="AU138">
        <v>351.397903225807</v>
      </c>
      <c r="AV138">
        <v>373.515580645161</v>
      </c>
      <c r="AW138">
        <v>13.8453709677419</v>
      </c>
      <c r="AX138">
        <v>12.9495</v>
      </c>
      <c r="AY138">
        <v>500.014903225806</v>
      </c>
      <c r="AZ138">
        <v>100.701548387097</v>
      </c>
      <c r="BA138">
        <v>0.199963193548387</v>
      </c>
      <c r="BB138">
        <v>20.0070322580645</v>
      </c>
      <c r="BC138">
        <v>20.3266193548387</v>
      </c>
      <c r="BD138">
        <v>999.9</v>
      </c>
      <c r="BE138">
        <v>0</v>
      </c>
      <c r="BF138">
        <v>0</v>
      </c>
      <c r="BG138">
        <v>9993.87032258064</v>
      </c>
      <c r="BH138">
        <v>0</v>
      </c>
      <c r="BI138">
        <v>175.678774193548</v>
      </c>
      <c r="BJ138">
        <v>1499.95161290323</v>
      </c>
      <c r="BK138">
        <v>0.973001774193548</v>
      </c>
      <c r="BL138">
        <v>0.0269984096774193</v>
      </c>
      <c r="BM138">
        <v>0</v>
      </c>
      <c r="BN138">
        <v>2.25798064516129</v>
      </c>
      <c r="BO138">
        <v>0</v>
      </c>
      <c r="BP138">
        <v>15913.0612903226</v>
      </c>
      <c r="BQ138">
        <v>13121.5870967742</v>
      </c>
      <c r="BR138">
        <v>37.875</v>
      </c>
      <c r="BS138">
        <v>39.893</v>
      </c>
      <c r="BT138">
        <v>39.274</v>
      </c>
      <c r="BU138">
        <v>38.022</v>
      </c>
      <c r="BV138">
        <v>37.5</v>
      </c>
      <c r="BW138">
        <v>1459.45161290323</v>
      </c>
      <c r="BX138">
        <v>40.5</v>
      </c>
      <c r="BY138">
        <v>0</v>
      </c>
      <c r="BZ138">
        <v>1559929874.3</v>
      </c>
      <c r="CA138">
        <v>2.278</v>
      </c>
      <c r="CB138">
        <v>-1.77344956910654</v>
      </c>
      <c r="CC138">
        <v>127.052991290706</v>
      </c>
      <c r="CD138">
        <v>15922.6730769231</v>
      </c>
      <c r="CE138">
        <v>15</v>
      </c>
      <c r="CF138">
        <v>1559929575.5</v>
      </c>
      <c r="CG138" t="s">
        <v>251</v>
      </c>
      <c r="CH138">
        <v>12</v>
      </c>
      <c r="CI138">
        <v>2.609</v>
      </c>
      <c r="CJ138">
        <v>0.036</v>
      </c>
      <c r="CK138">
        <v>400</v>
      </c>
      <c r="CL138">
        <v>13</v>
      </c>
      <c r="CM138">
        <v>0.15</v>
      </c>
      <c r="CN138">
        <v>0.08</v>
      </c>
      <c r="CO138">
        <v>-22.0815682926829</v>
      </c>
      <c r="CP138">
        <v>-2.90617839721245</v>
      </c>
      <c r="CQ138">
        <v>0.298185327409735</v>
      </c>
      <c r="CR138">
        <v>0</v>
      </c>
      <c r="CS138">
        <v>2.27586470588235</v>
      </c>
      <c r="CT138">
        <v>0.0164437711276587</v>
      </c>
      <c r="CU138">
        <v>0.190017686301214</v>
      </c>
      <c r="CV138">
        <v>1</v>
      </c>
      <c r="CW138">
        <v>0.896130853658537</v>
      </c>
      <c r="CX138">
        <v>-0.0201033658536585</v>
      </c>
      <c r="CY138">
        <v>0.00284326817760895</v>
      </c>
      <c r="CZ138">
        <v>1</v>
      </c>
      <c r="DA138">
        <v>2</v>
      </c>
      <c r="DB138">
        <v>3</v>
      </c>
      <c r="DC138" t="s">
        <v>252</v>
      </c>
      <c r="DD138">
        <v>1.8556</v>
      </c>
      <c r="DE138">
        <v>1.85364</v>
      </c>
      <c r="DF138">
        <v>1.8547</v>
      </c>
      <c r="DG138">
        <v>1.85913</v>
      </c>
      <c r="DH138">
        <v>1.85349</v>
      </c>
      <c r="DI138">
        <v>1.85785</v>
      </c>
      <c r="DJ138">
        <v>1.85501</v>
      </c>
      <c r="DK138">
        <v>1.8537</v>
      </c>
      <c r="DL138" t="s">
        <v>253</v>
      </c>
      <c r="DM138" t="s">
        <v>19</v>
      </c>
      <c r="DN138" t="s">
        <v>19</v>
      </c>
      <c r="DO138" t="s">
        <v>19</v>
      </c>
      <c r="DP138" t="s">
        <v>254</v>
      </c>
      <c r="DQ138" t="s">
        <v>255</v>
      </c>
      <c r="DR138" t="s">
        <v>256</v>
      </c>
      <c r="DS138" t="s">
        <v>256</v>
      </c>
      <c r="DT138" t="s">
        <v>256</v>
      </c>
      <c r="DU138" t="s">
        <v>256</v>
      </c>
      <c r="DV138">
        <v>0</v>
      </c>
      <c r="DW138">
        <v>100</v>
      </c>
      <c r="DX138">
        <v>100</v>
      </c>
      <c r="DY138">
        <v>2.609</v>
      </c>
      <c r="DZ138">
        <v>0.036</v>
      </c>
      <c r="EA138">
        <v>2</v>
      </c>
      <c r="EB138">
        <v>503.973</v>
      </c>
      <c r="EC138">
        <v>546.881</v>
      </c>
      <c r="ED138">
        <v>17.1584</v>
      </c>
      <c r="EE138">
        <v>19.051</v>
      </c>
      <c r="EF138">
        <v>30</v>
      </c>
      <c r="EG138">
        <v>18.9258</v>
      </c>
      <c r="EH138">
        <v>18.9002</v>
      </c>
      <c r="EI138">
        <v>19.6164</v>
      </c>
      <c r="EJ138">
        <v>30.0403</v>
      </c>
      <c r="EK138">
        <v>61.0748</v>
      </c>
      <c r="EL138">
        <v>17.1519</v>
      </c>
      <c r="EM138">
        <v>404.17</v>
      </c>
      <c r="EN138">
        <v>13.0375</v>
      </c>
      <c r="EO138">
        <v>102.3</v>
      </c>
      <c r="EP138">
        <v>102.728</v>
      </c>
    </row>
    <row r="139" spans="1:146">
      <c r="A139">
        <v>123</v>
      </c>
      <c r="B139">
        <v>1559929852</v>
      </c>
      <c r="C139">
        <v>244</v>
      </c>
      <c r="D139" t="s">
        <v>501</v>
      </c>
      <c r="E139" t="s">
        <v>502</v>
      </c>
      <c r="H139">
        <v>1559929841.66129</v>
      </c>
      <c r="I139">
        <f>AY139*AJ139*(AW139-AX139)/(100*AQ139*(1000-AJ139*AW139))</f>
        <v>0</v>
      </c>
      <c r="J139">
        <f>AY139*AJ139*(AV139-AU139*(1000-AJ139*AX139)/(1000-AJ139*AW139))/(100*AQ139)</f>
        <v>0</v>
      </c>
      <c r="K139">
        <f>AU139 - IF(AJ139&gt;1, J139*AQ139*100.0/(AL139*BG139), 0)</f>
        <v>0</v>
      </c>
      <c r="L139">
        <f>((R139-I139/2)*K139-J139)/(R139+I139/2)</f>
        <v>0</v>
      </c>
      <c r="M139">
        <f>L139*(AZ139+BA139)/1000.0</f>
        <v>0</v>
      </c>
      <c r="N139">
        <f>(AU139 - IF(AJ139&gt;1, J139*AQ139*100.0/(AL139*BG139), 0))*(AZ139+BA139)/1000.0</f>
        <v>0</v>
      </c>
      <c r="O139">
        <f>2.0/((1/Q139-1/P139)+SIGN(Q139)*SQRT((1/Q139-1/P139)*(1/Q139-1/P139) + 4*AR139/((AR139+1)*(AR139+1))*(2*1/Q139*1/P139-1/P139*1/P139)))</f>
        <v>0</v>
      </c>
      <c r="P139">
        <f>AG139+AF139*AQ139+AE139*AQ139*AQ139</f>
        <v>0</v>
      </c>
      <c r="Q139">
        <f>I139*(1000-(1000*0.61365*exp(17.502*U139/(240.97+U139))/(AZ139+BA139)+AW139)/2)/(1000*0.61365*exp(17.502*U139/(240.97+U139))/(AZ139+BA139)-AW139)</f>
        <v>0</v>
      </c>
      <c r="R139">
        <f>1/((AR139+1)/(O139/1.6)+1/(P139/1.37)) + AR139/((AR139+1)/(O139/1.6) + AR139/(P139/1.37))</f>
        <v>0</v>
      </c>
      <c r="S139">
        <f>(AN139*AP139)</f>
        <v>0</v>
      </c>
      <c r="T139">
        <f>(BB139+(S139+2*0.95*5.67E-8*(((BB139+$B$7)+273)^4-(BB139+273)^4)-44100*I139)/(1.84*29.3*P139+8*0.95*5.67E-8*(BB139+273)^3))</f>
        <v>0</v>
      </c>
      <c r="U139">
        <f>($C$7*BC139+$D$7*BD139+$E$7*T139)</f>
        <v>0</v>
      </c>
      <c r="V139">
        <f>0.61365*exp(17.502*U139/(240.97+U139))</f>
        <v>0</v>
      </c>
      <c r="W139">
        <f>(X139/Y139*100)</f>
        <v>0</v>
      </c>
      <c r="X139">
        <f>AW139*(AZ139+BA139)/1000</f>
        <v>0</v>
      </c>
      <c r="Y139">
        <f>0.61365*exp(17.502*BB139/(240.97+BB139))</f>
        <v>0</v>
      </c>
      <c r="Z139">
        <f>(V139-AW139*(AZ139+BA139)/1000)</f>
        <v>0</v>
      </c>
      <c r="AA139">
        <f>(-I139*44100)</f>
        <v>0</v>
      </c>
      <c r="AB139">
        <f>2*29.3*P139*0.92*(BB139-U139)</f>
        <v>0</v>
      </c>
      <c r="AC139">
        <f>2*0.95*5.67E-8*(((BB139+$B$7)+273)^4-(U139+273)^4)</f>
        <v>0</v>
      </c>
      <c r="AD139">
        <f>S139+AC139+AA139+AB139</f>
        <v>0</v>
      </c>
      <c r="AE139">
        <v>-0.0417339443562774</v>
      </c>
      <c r="AF139">
        <v>0.0468500086342498</v>
      </c>
      <c r="AG139">
        <v>3.49167515113709</v>
      </c>
      <c r="AH139">
        <v>0</v>
      </c>
      <c r="AI139">
        <v>0</v>
      </c>
      <c r="AJ139">
        <f>IF(AH139*$H$13&gt;=AL139,1.0,(AL139/(AL139-AH139*$H$13)))</f>
        <v>0</v>
      </c>
      <c r="AK139">
        <f>(AJ139-1)*100</f>
        <v>0</v>
      </c>
      <c r="AL139">
        <f>MAX(0,($B$13+$C$13*BG139)/(1+$D$13*BG139)*AZ139/(BB139+273)*$E$13)</f>
        <v>0</v>
      </c>
      <c r="AM139">
        <f>$B$11*BH139+$C$11*BI139+$F$11*BJ139</f>
        <v>0</v>
      </c>
      <c r="AN139">
        <f>AM139*AO139</f>
        <v>0</v>
      </c>
      <c r="AO139">
        <f>($B$11*$D$9+$C$11*$D$9+$F$11*((BW139+BO139)/MAX(BW139+BO139+BX139, 0.1)*$I$9+BX139/MAX(BW139+BO139+BX139, 0.1)*$J$9))/($B$11+$C$11+$F$11)</f>
        <v>0</v>
      </c>
      <c r="AP139">
        <f>($B$11*$K$9+$C$11*$K$9+$F$11*((BW139+BO139)/MAX(BW139+BO139+BX139, 0.1)*$P$9+BX139/MAX(BW139+BO139+BX139, 0.1)*$Q$9))/($B$11+$C$11+$F$11)</f>
        <v>0</v>
      </c>
      <c r="AQ139">
        <v>6</v>
      </c>
      <c r="AR139">
        <v>0.5</v>
      </c>
      <c r="AS139" t="s">
        <v>250</v>
      </c>
      <c r="AT139">
        <v>1559929841.66129</v>
      </c>
      <c r="AU139">
        <v>354.64664516129</v>
      </c>
      <c r="AV139">
        <v>376.855774193548</v>
      </c>
      <c r="AW139">
        <v>13.8450483870968</v>
      </c>
      <c r="AX139">
        <v>12.9496935483871</v>
      </c>
      <c r="AY139">
        <v>500.008967741935</v>
      </c>
      <c r="AZ139">
        <v>100.701709677419</v>
      </c>
      <c r="BA139">
        <v>0.199978774193548</v>
      </c>
      <c r="BB139">
        <v>20.0080193548387</v>
      </c>
      <c r="BC139">
        <v>20.3275741935484</v>
      </c>
      <c r="BD139">
        <v>999.9</v>
      </c>
      <c r="BE139">
        <v>0</v>
      </c>
      <c r="BF139">
        <v>0</v>
      </c>
      <c r="BG139">
        <v>9994.21322580645</v>
      </c>
      <c r="BH139">
        <v>0</v>
      </c>
      <c r="BI139">
        <v>174.930935483871</v>
      </c>
      <c r="BJ139">
        <v>1499.95741935484</v>
      </c>
      <c r="BK139">
        <v>0.973001903225807</v>
      </c>
      <c r="BL139">
        <v>0.0269982612903226</v>
      </c>
      <c r="BM139">
        <v>0</v>
      </c>
      <c r="BN139">
        <v>2.27397419354839</v>
      </c>
      <c r="BO139">
        <v>0</v>
      </c>
      <c r="BP139">
        <v>15917.3870967742</v>
      </c>
      <c r="BQ139">
        <v>13121.6419354839</v>
      </c>
      <c r="BR139">
        <v>37.875</v>
      </c>
      <c r="BS139">
        <v>39.889</v>
      </c>
      <c r="BT139">
        <v>39.272</v>
      </c>
      <c r="BU139">
        <v>38.016</v>
      </c>
      <c r="BV139">
        <v>37.5</v>
      </c>
      <c r="BW139">
        <v>1459.45741935484</v>
      </c>
      <c r="BX139">
        <v>40.5</v>
      </c>
      <c r="BY139">
        <v>0</v>
      </c>
      <c r="BZ139">
        <v>1559929876.7</v>
      </c>
      <c r="CA139">
        <v>2.24141923076923</v>
      </c>
      <c r="CB139">
        <v>-1.23296751491717</v>
      </c>
      <c r="CC139">
        <v>61.7299143864709</v>
      </c>
      <c r="CD139">
        <v>15924.1307692308</v>
      </c>
      <c r="CE139">
        <v>15</v>
      </c>
      <c r="CF139">
        <v>1559929575.5</v>
      </c>
      <c r="CG139" t="s">
        <v>251</v>
      </c>
      <c r="CH139">
        <v>12</v>
      </c>
      <c r="CI139">
        <v>2.609</v>
      </c>
      <c r="CJ139">
        <v>0.036</v>
      </c>
      <c r="CK139">
        <v>400</v>
      </c>
      <c r="CL139">
        <v>13</v>
      </c>
      <c r="CM139">
        <v>0.15</v>
      </c>
      <c r="CN139">
        <v>0.08</v>
      </c>
      <c r="CO139">
        <v>-22.1819317073171</v>
      </c>
      <c r="CP139">
        <v>-3.05988501742181</v>
      </c>
      <c r="CQ139">
        <v>0.312568307023635</v>
      </c>
      <c r="CR139">
        <v>0</v>
      </c>
      <c r="CS139">
        <v>2.27308823529412</v>
      </c>
      <c r="CT139">
        <v>-0.62961470974682</v>
      </c>
      <c r="CU139">
        <v>0.224040371578173</v>
      </c>
      <c r="CV139">
        <v>1</v>
      </c>
      <c r="CW139">
        <v>0.895479634146341</v>
      </c>
      <c r="CX139">
        <v>-0.00564273867595795</v>
      </c>
      <c r="CY139">
        <v>0.0016029608086151</v>
      </c>
      <c r="CZ139">
        <v>1</v>
      </c>
      <c r="DA139">
        <v>2</v>
      </c>
      <c r="DB139">
        <v>3</v>
      </c>
      <c r="DC139" t="s">
        <v>252</v>
      </c>
      <c r="DD139">
        <v>1.85559</v>
      </c>
      <c r="DE139">
        <v>1.85364</v>
      </c>
      <c r="DF139">
        <v>1.85471</v>
      </c>
      <c r="DG139">
        <v>1.85913</v>
      </c>
      <c r="DH139">
        <v>1.85348</v>
      </c>
      <c r="DI139">
        <v>1.85787</v>
      </c>
      <c r="DJ139">
        <v>1.85501</v>
      </c>
      <c r="DK139">
        <v>1.8537</v>
      </c>
      <c r="DL139" t="s">
        <v>253</v>
      </c>
      <c r="DM139" t="s">
        <v>19</v>
      </c>
      <c r="DN139" t="s">
        <v>19</v>
      </c>
      <c r="DO139" t="s">
        <v>19</v>
      </c>
      <c r="DP139" t="s">
        <v>254</v>
      </c>
      <c r="DQ139" t="s">
        <v>255</v>
      </c>
      <c r="DR139" t="s">
        <v>256</v>
      </c>
      <c r="DS139" t="s">
        <v>256</v>
      </c>
      <c r="DT139" t="s">
        <v>256</v>
      </c>
      <c r="DU139" t="s">
        <v>256</v>
      </c>
      <c r="DV139">
        <v>0</v>
      </c>
      <c r="DW139">
        <v>100</v>
      </c>
      <c r="DX139">
        <v>100</v>
      </c>
      <c r="DY139">
        <v>2.609</v>
      </c>
      <c r="DZ139">
        <v>0.036</v>
      </c>
      <c r="EA139">
        <v>2</v>
      </c>
      <c r="EB139">
        <v>504.253</v>
      </c>
      <c r="EC139">
        <v>546.699</v>
      </c>
      <c r="ED139">
        <v>17.1567</v>
      </c>
      <c r="EE139">
        <v>19.0516</v>
      </c>
      <c r="EF139">
        <v>30.0002</v>
      </c>
      <c r="EG139">
        <v>18.9266</v>
      </c>
      <c r="EH139">
        <v>18.901</v>
      </c>
      <c r="EI139">
        <v>19.7294</v>
      </c>
      <c r="EJ139">
        <v>29.7659</v>
      </c>
      <c r="EK139">
        <v>61.0748</v>
      </c>
      <c r="EL139">
        <v>17.1519</v>
      </c>
      <c r="EM139">
        <v>404.17</v>
      </c>
      <c r="EN139">
        <v>13.0435</v>
      </c>
      <c r="EO139">
        <v>102.301</v>
      </c>
      <c r="EP139">
        <v>102.728</v>
      </c>
    </row>
    <row r="140" spans="1:146">
      <c r="A140">
        <v>124</v>
      </c>
      <c r="B140">
        <v>1559929854</v>
      </c>
      <c r="C140">
        <v>246</v>
      </c>
      <c r="D140" t="s">
        <v>503</v>
      </c>
      <c r="E140" t="s">
        <v>504</v>
      </c>
      <c r="H140">
        <v>1559929843.66129</v>
      </c>
      <c r="I140">
        <f>AY140*AJ140*(AW140-AX140)/(100*AQ140*(1000-AJ140*AW140))</f>
        <v>0</v>
      </c>
      <c r="J140">
        <f>AY140*AJ140*(AV140-AU140*(1000-AJ140*AX140)/(1000-AJ140*AW140))/(100*AQ140)</f>
        <v>0</v>
      </c>
      <c r="K140">
        <f>AU140 - IF(AJ140&gt;1, J140*AQ140*100.0/(AL140*BG140), 0)</f>
        <v>0</v>
      </c>
      <c r="L140">
        <f>((R140-I140/2)*K140-J140)/(R140+I140/2)</f>
        <v>0</v>
      </c>
      <c r="M140">
        <f>L140*(AZ140+BA140)/1000.0</f>
        <v>0</v>
      </c>
      <c r="N140">
        <f>(AU140 - IF(AJ140&gt;1, J140*AQ140*100.0/(AL140*BG140), 0))*(AZ140+BA140)/1000.0</f>
        <v>0</v>
      </c>
      <c r="O140">
        <f>2.0/((1/Q140-1/P140)+SIGN(Q140)*SQRT((1/Q140-1/P140)*(1/Q140-1/P140) + 4*AR140/((AR140+1)*(AR140+1))*(2*1/Q140*1/P140-1/P140*1/P140)))</f>
        <v>0</v>
      </c>
      <c r="P140">
        <f>AG140+AF140*AQ140+AE140*AQ140*AQ140</f>
        <v>0</v>
      </c>
      <c r="Q140">
        <f>I140*(1000-(1000*0.61365*exp(17.502*U140/(240.97+U140))/(AZ140+BA140)+AW140)/2)/(1000*0.61365*exp(17.502*U140/(240.97+U140))/(AZ140+BA140)-AW140)</f>
        <v>0</v>
      </c>
      <c r="R140">
        <f>1/((AR140+1)/(O140/1.6)+1/(P140/1.37)) + AR140/((AR140+1)/(O140/1.6) + AR140/(P140/1.37))</f>
        <v>0</v>
      </c>
      <c r="S140">
        <f>(AN140*AP140)</f>
        <v>0</v>
      </c>
      <c r="T140">
        <f>(BB140+(S140+2*0.95*5.67E-8*(((BB140+$B$7)+273)^4-(BB140+273)^4)-44100*I140)/(1.84*29.3*P140+8*0.95*5.67E-8*(BB140+273)^3))</f>
        <v>0</v>
      </c>
      <c r="U140">
        <f>($C$7*BC140+$D$7*BD140+$E$7*T140)</f>
        <v>0</v>
      </c>
      <c r="V140">
        <f>0.61365*exp(17.502*U140/(240.97+U140))</f>
        <v>0</v>
      </c>
      <c r="W140">
        <f>(X140/Y140*100)</f>
        <v>0</v>
      </c>
      <c r="X140">
        <f>AW140*(AZ140+BA140)/1000</f>
        <v>0</v>
      </c>
      <c r="Y140">
        <f>0.61365*exp(17.502*BB140/(240.97+BB140))</f>
        <v>0</v>
      </c>
      <c r="Z140">
        <f>(V140-AW140*(AZ140+BA140)/1000)</f>
        <v>0</v>
      </c>
      <c r="AA140">
        <f>(-I140*44100)</f>
        <v>0</v>
      </c>
      <c r="AB140">
        <f>2*29.3*P140*0.92*(BB140-U140)</f>
        <v>0</v>
      </c>
      <c r="AC140">
        <f>2*0.95*5.67E-8*(((BB140+$B$7)+273)^4-(U140+273)^4)</f>
        <v>0</v>
      </c>
      <c r="AD140">
        <f>S140+AC140+AA140+AB140</f>
        <v>0</v>
      </c>
      <c r="AE140">
        <v>-0.0417509974444725</v>
      </c>
      <c r="AF140">
        <v>0.0468691522196814</v>
      </c>
      <c r="AG140">
        <v>3.49280235664508</v>
      </c>
      <c r="AH140">
        <v>0</v>
      </c>
      <c r="AI140">
        <v>0</v>
      </c>
      <c r="AJ140">
        <f>IF(AH140*$H$13&gt;=AL140,1.0,(AL140/(AL140-AH140*$H$13)))</f>
        <v>0</v>
      </c>
      <c r="AK140">
        <f>(AJ140-1)*100</f>
        <v>0</v>
      </c>
      <c r="AL140">
        <f>MAX(0,($B$13+$C$13*BG140)/(1+$D$13*BG140)*AZ140/(BB140+273)*$E$13)</f>
        <v>0</v>
      </c>
      <c r="AM140">
        <f>$B$11*BH140+$C$11*BI140+$F$11*BJ140</f>
        <v>0</v>
      </c>
      <c r="AN140">
        <f>AM140*AO140</f>
        <v>0</v>
      </c>
      <c r="AO140">
        <f>($B$11*$D$9+$C$11*$D$9+$F$11*((BW140+BO140)/MAX(BW140+BO140+BX140, 0.1)*$I$9+BX140/MAX(BW140+BO140+BX140, 0.1)*$J$9))/($B$11+$C$11+$F$11)</f>
        <v>0</v>
      </c>
      <c r="AP140">
        <f>($B$11*$K$9+$C$11*$K$9+$F$11*((BW140+BO140)/MAX(BW140+BO140+BX140, 0.1)*$P$9+BX140/MAX(BW140+BO140+BX140, 0.1)*$Q$9))/($B$11+$C$11+$F$11)</f>
        <v>0</v>
      </c>
      <c r="AQ140">
        <v>6</v>
      </c>
      <c r="AR140">
        <v>0.5</v>
      </c>
      <c r="AS140" t="s">
        <v>250</v>
      </c>
      <c r="AT140">
        <v>1559929843.66129</v>
      </c>
      <c r="AU140">
        <v>357.891096774194</v>
      </c>
      <c r="AV140">
        <v>380.192161290323</v>
      </c>
      <c r="AW140">
        <v>13.8448935483871</v>
      </c>
      <c r="AX140">
        <v>12.9498612903226</v>
      </c>
      <c r="AY140">
        <v>500.011903225806</v>
      </c>
      <c r="AZ140">
        <v>100.701838709677</v>
      </c>
      <c r="BA140">
        <v>0.199970903225806</v>
      </c>
      <c r="BB140">
        <v>20.0093580645161</v>
      </c>
      <c r="BC140">
        <v>20.3286225806452</v>
      </c>
      <c r="BD140">
        <v>999.9</v>
      </c>
      <c r="BE140">
        <v>0</v>
      </c>
      <c r="BF140">
        <v>0</v>
      </c>
      <c r="BG140">
        <v>9998.28419354839</v>
      </c>
      <c r="BH140">
        <v>0</v>
      </c>
      <c r="BI140">
        <v>173.713806451613</v>
      </c>
      <c r="BJ140">
        <v>1499.97096774194</v>
      </c>
      <c r="BK140">
        <v>0.973002161290323</v>
      </c>
      <c r="BL140">
        <v>0.026997964516129</v>
      </c>
      <c r="BM140">
        <v>0</v>
      </c>
      <c r="BN140">
        <v>2.27778064516129</v>
      </c>
      <c r="BO140">
        <v>0</v>
      </c>
      <c r="BP140">
        <v>15919.2225806452</v>
      </c>
      <c r="BQ140">
        <v>13121.7677419355</v>
      </c>
      <c r="BR140">
        <v>37.875</v>
      </c>
      <c r="BS140">
        <v>39.887</v>
      </c>
      <c r="BT140">
        <v>39.27</v>
      </c>
      <c r="BU140">
        <v>38.01</v>
      </c>
      <c r="BV140">
        <v>37.5</v>
      </c>
      <c r="BW140">
        <v>1459.47096774194</v>
      </c>
      <c r="BX140">
        <v>40.5</v>
      </c>
      <c r="BY140">
        <v>0</v>
      </c>
      <c r="BZ140">
        <v>1559929878.5</v>
      </c>
      <c r="CA140">
        <v>2.24000769230769</v>
      </c>
      <c r="CB140">
        <v>-0.654933319141062</v>
      </c>
      <c r="CC140">
        <v>-3.13504302159209</v>
      </c>
      <c r="CD140">
        <v>15921.6884615385</v>
      </c>
      <c r="CE140">
        <v>15</v>
      </c>
      <c r="CF140">
        <v>1559929575.5</v>
      </c>
      <c r="CG140" t="s">
        <v>251</v>
      </c>
      <c r="CH140">
        <v>12</v>
      </c>
      <c r="CI140">
        <v>2.609</v>
      </c>
      <c r="CJ140">
        <v>0.036</v>
      </c>
      <c r="CK140">
        <v>400</v>
      </c>
      <c r="CL140">
        <v>13</v>
      </c>
      <c r="CM140">
        <v>0.15</v>
      </c>
      <c r="CN140">
        <v>0.08</v>
      </c>
      <c r="CO140">
        <v>-22.2656341463415</v>
      </c>
      <c r="CP140">
        <v>-3.03804878048774</v>
      </c>
      <c r="CQ140">
        <v>0.310993311519134</v>
      </c>
      <c r="CR140">
        <v>0</v>
      </c>
      <c r="CS140">
        <v>2.25932647058824</v>
      </c>
      <c r="CT140">
        <v>-0.970447481647062</v>
      </c>
      <c r="CU140">
        <v>0.217478908117037</v>
      </c>
      <c r="CV140">
        <v>1</v>
      </c>
      <c r="CW140">
        <v>0.895108609756097</v>
      </c>
      <c r="CX140">
        <v>0.00103164459930189</v>
      </c>
      <c r="CY140">
        <v>0.00102052473059622</v>
      </c>
      <c r="CZ140">
        <v>1</v>
      </c>
      <c r="DA140">
        <v>2</v>
      </c>
      <c r="DB140">
        <v>3</v>
      </c>
      <c r="DC140" t="s">
        <v>252</v>
      </c>
      <c r="DD140">
        <v>1.8556</v>
      </c>
      <c r="DE140">
        <v>1.85364</v>
      </c>
      <c r="DF140">
        <v>1.85471</v>
      </c>
      <c r="DG140">
        <v>1.85913</v>
      </c>
      <c r="DH140">
        <v>1.85348</v>
      </c>
      <c r="DI140">
        <v>1.85788</v>
      </c>
      <c r="DJ140">
        <v>1.85501</v>
      </c>
      <c r="DK140">
        <v>1.85369</v>
      </c>
      <c r="DL140" t="s">
        <v>253</v>
      </c>
      <c r="DM140" t="s">
        <v>19</v>
      </c>
      <c r="DN140" t="s">
        <v>19</v>
      </c>
      <c r="DO140" t="s">
        <v>19</v>
      </c>
      <c r="DP140" t="s">
        <v>254</v>
      </c>
      <c r="DQ140" t="s">
        <v>255</v>
      </c>
      <c r="DR140" t="s">
        <v>256</v>
      </c>
      <c r="DS140" t="s">
        <v>256</v>
      </c>
      <c r="DT140" t="s">
        <v>256</v>
      </c>
      <c r="DU140" t="s">
        <v>256</v>
      </c>
      <c r="DV140">
        <v>0</v>
      </c>
      <c r="DW140">
        <v>100</v>
      </c>
      <c r="DX140">
        <v>100</v>
      </c>
      <c r="DY140">
        <v>2.609</v>
      </c>
      <c r="DZ140">
        <v>0.036</v>
      </c>
      <c r="EA140">
        <v>2</v>
      </c>
      <c r="EB140">
        <v>504.035</v>
      </c>
      <c r="EC140">
        <v>546.918</v>
      </c>
      <c r="ED140">
        <v>17.1533</v>
      </c>
      <c r="EE140">
        <v>19.0523</v>
      </c>
      <c r="EF140">
        <v>30.0003</v>
      </c>
      <c r="EG140">
        <v>18.9275</v>
      </c>
      <c r="EH140">
        <v>18.9018</v>
      </c>
      <c r="EI140">
        <v>19.8562</v>
      </c>
      <c r="EJ140">
        <v>29.7659</v>
      </c>
      <c r="EK140">
        <v>61.0748</v>
      </c>
      <c r="EL140">
        <v>17.1384</v>
      </c>
      <c r="EM140">
        <v>409.17</v>
      </c>
      <c r="EN140">
        <v>13.0493</v>
      </c>
      <c r="EO140">
        <v>102.302</v>
      </c>
      <c r="EP140">
        <v>102.727</v>
      </c>
    </row>
    <row r="141" spans="1:146">
      <c r="A141">
        <v>125</v>
      </c>
      <c r="B141">
        <v>1559929856</v>
      </c>
      <c r="C141">
        <v>248</v>
      </c>
      <c r="D141" t="s">
        <v>505</v>
      </c>
      <c r="E141" t="s">
        <v>506</v>
      </c>
      <c r="H141">
        <v>1559929845.66129</v>
      </c>
      <c r="I141">
        <f>AY141*AJ141*(AW141-AX141)/(100*AQ141*(1000-AJ141*AW141))</f>
        <v>0</v>
      </c>
      <c r="J141">
        <f>AY141*AJ141*(AV141-AU141*(1000-AJ141*AX141)/(1000-AJ141*AW141))/(100*AQ141)</f>
        <v>0</v>
      </c>
      <c r="K141">
        <f>AU141 - IF(AJ141&gt;1, J141*AQ141*100.0/(AL141*BG141), 0)</f>
        <v>0</v>
      </c>
      <c r="L141">
        <f>((R141-I141/2)*K141-J141)/(R141+I141/2)</f>
        <v>0</v>
      </c>
      <c r="M141">
        <f>L141*(AZ141+BA141)/1000.0</f>
        <v>0</v>
      </c>
      <c r="N141">
        <f>(AU141 - IF(AJ141&gt;1, J141*AQ141*100.0/(AL141*BG141), 0))*(AZ141+BA141)/1000.0</f>
        <v>0</v>
      </c>
      <c r="O141">
        <f>2.0/((1/Q141-1/P141)+SIGN(Q141)*SQRT((1/Q141-1/P141)*(1/Q141-1/P141) + 4*AR141/((AR141+1)*(AR141+1))*(2*1/Q141*1/P141-1/P141*1/P141)))</f>
        <v>0</v>
      </c>
      <c r="P141">
        <f>AG141+AF141*AQ141+AE141*AQ141*AQ141</f>
        <v>0</v>
      </c>
      <c r="Q141">
        <f>I141*(1000-(1000*0.61365*exp(17.502*U141/(240.97+U141))/(AZ141+BA141)+AW141)/2)/(1000*0.61365*exp(17.502*U141/(240.97+U141))/(AZ141+BA141)-AW141)</f>
        <v>0</v>
      </c>
      <c r="R141">
        <f>1/((AR141+1)/(O141/1.6)+1/(P141/1.37)) + AR141/((AR141+1)/(O141/1.6) + AR141/(P141/1.37))</f>
        <v>0</v>
      </c>
      <c r="S141">
        <f>(AN141*AP141)</f>
        <v>0</v>
      </c>
      <c r="T141">
        <f>(BB141+(S141+2*0.95*5.67E-8*(((BB141+$B$7)+273)^4-(BB141+273)^4)-44100*I141)/(1.84*29.3*P141+8*0.95*5.67E-8*(BB141+273)^3))</f>
        <v>0</v>
      </c>
      <c r="U141">
        <f>($C$7*BC141+$D$7*BD141+$E$7*T141)</f>
        <v>0</v>
      </c>
      <c r="V141">
        <f>0.61365*exp(17.502*U141/(240.97+U141))</f>
        <v>0</v>
      </c>
      <c r="W141">
        <f>(X141/Y141*100)</f>
        <v>0</v>
      </c>
      <c r="X141">
        <f>AW141*(AZ141+BA141)/1000</f>
        <v>0</v>
      </c>
      <c r="Y141">
        <f>0.61365*exp(17.502*BB141/(240.97+BB141))</f>
        <v>0</v>
      </c>
      <c r="Z141">
        <f>(V141-AW141*(AZ141+BA141)/1000)</f>
        <v>0</v>
      </c>
      <c r="AA141">
        <f>(-I141*44100)</f>
        <v>0</v>
      </c>
      <c r="AB141">
        <f>2*29.3*P141*0.92*(BB141-U141)</f>
        <v>0</v>
      </c>
      <c r="AC141">
        <f>2*0.95*5.67E-8*(((BB141+$B$7)+273)^4-(U141+273)^4)</f>
        <v>0</v>
      </c>
      <c r="AD141">
        <f>S141+AC141+AA141+AB141</f>
        <v>0</v>
      </c>
      <c r="AE141">
        <v>-0.0417806416986192</v>
      </c>
      <c r="AF141">
        <v>0.0469024304919404</v>
      </c>
      <c r="AG141">
        <v>3.49476145176451</v>
      </c>
      <c r="AH141">
        <v>0</v>
      </c>
      <c r="AI141">
        <v>0</v>
      </c>
      <c r="AJ141">
        <f>IF(AH141*$H$13&gt;=AL141,1.0,(AL141/(AL141-AH141*$H$13)))</f>
        <v>0</v>
      </c>
      <c r="AK141">
        <f>(AJ141-1)*100</f>
        <v>0</v>
      </c>
      <c r="AL141">
        <f>MAX(0,($B$13+$C$13*BG141)/(1+$D$13*BG141)*AZ141/(BB141+273)*$E$13)</f>
        <v>0</v>
      </c>
      <c r="AM141">
        <f>$B$11*BH141+$C$11*BI141+$F$11*BJ141</f>
        <v>0</v>
      </c>
      <c r="AN141">
        <f>AM141*AO141</f>
        <v>0</v>
      </c>
      <c r="AO141">
        <f>($B$11*$D$9+$C$11*$D$9+$F$11*((BW141+BO141)/MAX(BW141+BO141+BX141, 0.1)*$I$9+BX141/MAX(BW141+BO141+BX141, 0.1)*$J$9))/($B$11+$C$11+$F$11)</f>
        <v>0</v>
      </c>
      <c r="AP141">
        <f>($B$11*$K$9+$C$11*$K$9+$F$11*((BW141+BO141)/MAX(BW141+BO141+BX141, 0.1)*$P$9+BX141/MAX(BW141+BO141+BX141, 0.1)*$Q$9))/($B$11+$C$11+$F$11)</f>
        <v>0</v>
      </c>
      <c r="AQ141">
        <v>6</v>
      </c>
      <c r="AR141">
        <v>0.5</v>
      </c>
      <c r="AS141" t="s">
        <v>250</v>
      </c>
      <c r="AT141">
        <v>1559929845.66129</v>
      </c>
      <c r="AU141">
        <v>361.138193548387</v>
      </c>
      <c r="AV141">
        <v>383.547903225807</v>
      </c>
      <c r="AW141">
        <v>13.8447258064516</v>
      </c>
      <c r="AX141">
        <v>12.9505903225806</v>
      </c>
      <c r="AY141">
        <v>500.012451612903</v>
      </c>
      <c r="AZ141">
        <v>100.701838709677</v>
      </c>
      <c r="BA141">
        <v>0.199940967741935</v>
      </c>
      <c r="BB141">
        <v>20.0106419354839</v>
      </c>
      <c r="BC141">
        <v>20.3297290322581</v>
      </c>
      <c r="BD141">
        <v>999.9</v>
      </c>
      <c r="BE141">
        <v>0</v>
      </c>
      <c r="BF141">
        <v>0</v>
      </c>
      <c r="BG141">
        <v>10005.3832258065</v>
      </c>
      <c r="BH141">
        <v>0</v>
      </c>
      <c r="BI141">
        <v>173.580935483871</v>
      </c>
      <c r="BJ141">
        <v>1499.96096774194</v>
      </c>
      <c r="BK141">
        <v>0.973002032258065</v>
      </c>
      <c r="BL141">
        <v>0.0269981129032258</v>
      </c>
      <c r="BM141">
        <v>0</v>
      </c>
      <c r="BN141">
        <v>2.25733870967742</v>
      </c>
      <c r="BO141">
        <v>0</v>
      </c>
      <c r="BP141">
        <v>15919.3774193548</v>
      </c>
      <c r="BQ141">
        <v>13121.6838709677</v>
      </c>
      <c r="BR141">
        <v>37.875</v>
      </c>
      <c r="BS141">
        <v>39.883</v>
      </c>
      <c r="BT141">
        <v>39.268</v>
      </c>
      <c r="BU141">
        <v>38.004</v>
      </c>
      <c r="BV141">
        <v>37.5</v>
      </c>
      <c r="BW141">
        <v>1459.46096774194</v>
      </c>
      <c r="BX141">
        <v>40.5</v>
      </c>
      <c r="BY141">
        <v>0</v>
      </c>
      <c r="BZ141">
        <v>1559929880.3</v>
      </c>
      <c r="CA141">
        <v>2.20638461538462</v>
      </c>
      <c r="CB141">
        <v>-0.460813664008949</v>
      </c>
      <c r="CC141">
        <v>-57.21709416703</v>
      </c>
      <c r="CD141">
        <v>15920.3153846154</v>
      </c>
      <c r="CE141">
        <v>15</v>
      </c>
      <c r="CF141">
        <v>1559929575.5</v>
      </c>
      <c r="CG141" t="s">
        <v>251</v>
      </c>
      <c r="CH141">
        <v>12</v>
      </c>
      <c r="CI141">
        <v>2.609</v>
      </c>
      <c r="CJ141">
        <v>0.036</v>
      </c>
      <c r="CK141">
        <v>400</v>
      </c>
      <c r="CL141">
        <v>13</v>
      </c>
      <c r="CM141">
        <v>0.15</v>
      </c>
      <c r="CN141">
        <v>0.08</v>
      </c>
      <c r="CO141">
        <v>-22.3766975609756</v>
      </c>
      <c r="CP141">
        <v>-2.97245226480833</v>
      </c>
      <c r="CQ141">
        <v>0.303825426839247</v>
      </c>
      <c r="CR141">
        <v>0</v>
      </c>
      <c r="CS141">
        <v>2.26532941176471</v>
      </c>
      <c r="CT141">
        <v>-0.966781419807233</v>
      </c>
      <c r="CU141">
        <v>0.227391611580773</v>
      </c>
      <c r="CV141">
        <v>1</v>
      </c>
      <c r="CW141">
        <v>0.894518073170732</v>
      </c>
      <c r="CX141">
        <v>-0.004239052264809</v>
      </c>
      <c r="CY141">
        <v>0.00187068458044751</v>
      </c>
      <c r="CZ141">
        <v>1</v>
      </c>
      <c r="DA141">
        <v>2</v>
      </c>
      <c r="DB141">
        <v>3</v>
      </c>
      <c r="DC141" t="s">
        <v>252</v>
      </c>
      <c r="DD141">
        <v>1.85561</v>
      </c>
      <c r="DE141">
        <v>1.85364</v>
      </c>
      <c r="DF141">
        <v>1.85471</v>
      </c>
      <c r="DG141">
        <v>1.85913</v>
      </c>
      <c r="DH141">
        <v>1.85348</v>
      </c>
      <c r="DI141">
        <v>1.85786</v>
      </c>
      <c r="DJ141">
        <v>1.85501</v>
      </c>
      <c r="DK141">
        <v>1.85369</v>
      </c>
      <c r="DL141" t="s">
        <v>253</v>
      </c>
      <c r="DM141" t="s">
        <v>19</v>
      </c>
      <c r="DN141" t="s">
        <v>19</v>
      </c>
      <c r="DO141" t="s">
        <v>19</v>
      </c>
      <c r="DP141" t="s">
        <v>254</v>
      </c>
      <c r="DQ141" t="s">
        <v>255</v>
      </c>
      <c r="DR141" t="s">
        <v>256</v>
      </c>
      <c r="DS141" t="s">
        <v>256</v>
      </c>
      <c r="DT141" t="s">
        <v>256</v>
      </c>
      <c r="DU141" t="s">
        <v>256</v>
      </c>
      <c r="DV141">
        <v>0</v>
      </c>
      <c r="DW141">
        <v>100</v>
      </c>
      <c r="DX141">
        <v>100</v>
      </c>
      <c r="DY141">
        <v>2.609</v>
      </c>
      <c r="DZ141">
        <v>0.036</v>
      </c>
      <c r="EA141">
        <v>2</v>
      </c>
      <c r="EB141">
        <v>504.033</v>
      </c>
      <c r="EC141">
        <v>546.933</v>
      </c>
      <c r="ED141">
        <v>17.1501</v>
      </c>
      <c r="EE141">
        <v>19.0531</v>
      </c>
      <c r="EF141">
        <v>30.0001</v>
      </c>
      <c r="EG141">
        <v>18.9287</v>
      </c>
      <c r="EH141">
        <v>18.903</v>
      </c>
      <c r="EI141">
        <v>20.007</v>
      </c>
      <c r="EJ141">
        <v>29.7659</v>
      </c>
      <c r="EK141">
        <v>61.0748</v>
      </c>
      <c r="EL141">
        <v>17.1384</v>
      </c>
      <c r="EM141">
        <v>414.17</v>
      </c>
      <c r="EN141">
        <v>13.0494</v>
      </c>
      <c r="EO141">
        <v>102.301</v>
      </c>
      <c r="EP141">
        <v>102.728</v>
      </c>
    </row>
    <row r="142" spans="1:146">
      <c r="A142">
        <v>126</v>
      </c>
      <c r="B142">
        <v>1559929858</v>
      </c>
      <c r="C142">
        <v>250</v>
      </c>
      <c r="D142" t="s">
        <v>507</v>
      </c>
      <c r="E142" t="s">
        <v>508</v>
      </c>
      <c r="H142">
        <v>1559929847.66129</v>
      </c>
      <c r="I142">
        <f>AY142*AJ142*(AW142-AX142)/(100*AQ142*(1000-AJ142*AW142))</f>
        <v>0</v>
      </c>
      <c r="J142">
        <f>AY142*AJ142*(AV142-AU142*(1000-AJ142*AX142)/(1000-AJ142*AW142))/(100*AQ142)</f>
        <v>0</v>
      </c>
      <c r="K142">
        <f>AU142 - IF(AJ142&gt;1, J142*AQ142*100.0/(AL142*BG142), 0)</f>
        <v>0</v>
      </c>
      <c r="L142">
        <f>((R142-I142/2)*K142-J142)/(R142+I142/2)</f>
        <v>0</v>
      </c>
      <c r="M142">
        <f>L142*(AZ142+BA142)/1000.0</f>
        <v>0</v>
      </c>
      <c r="N142">
        <f>(AU142 - IF(AJ142&gt;1, J142*AQ142*100.0/(AL142*BG142), 0))*(AZ142+BA142)/1000.0</f>
        <v>0</v>
      </c>
      <c r="O142">
        <f>2.0/((1/Q142-1/P142)+SIGN(Q142)*SQRT((1/Q142-1/P142)*(1/Q142-1/P142) + 4*AR142/((AR142+1)*(AR142+1))*(2*1/Q142*1/P142-1/P142*1/P142)))</f>
        <v>0</v>
      </c>
      <c r="P142">
        <f>AG142+AF142*AQ142+AE142*AQ142*AQ142</f>
        <v>0</v>
      </c>
      <c r="Q142">
        <f>I142*(1000-(1000*0.61365*exp(17.502*U142/(240.97+U142))/(AZ142+BA142)+AW142)/2)/(1000*0.61365*exp(17.502*U142/(240.97+U142))/(AZ142+BA142)-AW142)</f>
        <v>0</v>
      </c>
      <c r="R142">
        <f>1/((AR142+1)/(O142/1.6)+1/(P142/1.37)) + AR142/((AR142+1)/(O142/1.6) + AR142/(P142/1.37))</f>
        <v>0</v>
      </c>
      <c r="S142">
        <f>(AN142*AP142)</f>
        <v>0</v>
      </c>
      <c r="T142">
        <f>(BB142+(S142+2*0.95*5.67E-8*(((BB142+$B$7)+273)^4-(BB142+273)^4)-44100*I142)/(1.84*29.3*P142+8*0.95*5.67E-8*(BB142+273)^3))</f>
        <v>0</v>
      </c>
      <c r="U142">
        <f>($C$7*BC142+$D$7*BD142+$E$7*T142)</f>
        <v>0</v>
      </c>
      <c r="V142">
        <f>0.61365*exp(17.502*U142/(240.97+U142))</f>
        <v>0</v>
      </c>
      <c r="W142">
        <f>(X142/Y142*100)</f>
        <v>0</v>
      </c>
      <c r="X142">
        <f>AW142*(AZ142+BA142)/1000</f>
        <v>0</v>
      </c>
      <c r="Y142">
        <f>0.61365*exp(17.502*BB142/(240.97+BB142))</f>
        <v>0</v>
      </c>
      <c r="Z142">
        <f>(V142-AW142*(AZ142+BA142)/1000)</f>
        <v>0</v>
      </c>
      <c r="AA142">
        <f>(-I142*44100)</f>
        <v>0</v>
      </c>
      <c r="AB142">
        <f>2*29.3*P142*0.92*(BB142-U142)</f>
        <v>0</v>
      </c>
      <c r="AC142">
        <f>2*0.95*5.67E-8*(((BB142+$B$7)+273)^4-(U142+273)^4)</f>
        <v>0</v>
      </c>
      <c r="AD142">
        <f>S142+AC142+AA142+AB142</f>
        <v>0</v>
      </c>
      <c r="AE142">
        <v>-0.0417797430506562</v>
      </c>
      <c r="AF142">
        <v>0.0469014216808761</v>
      </c>
      <c r="AG142">
        <v>3.49470207012087</v>
      </c>
      <c r="AH142">
        <v>0</v>
      </c>
      <c r="AI142">
        <v>0</v>
      </c>
      <c r="AJ142">
        <f>IF(AH142*$H$13&gt;=AL142,1.0,(AL142/(AL142-AH142*$H$13)))</f>
        <v>0</v>
      </c>
      <c r="AK142">
        <f>(AJ142-1)*100</f>
        <v>0</v>
      </c>
      <c r="AL142">
        <f>MAX(0,($B$13+$C$13*BG142)/(1+$D$13*BG142)*AZ142/(BB142+273)*$E$13)</f>
        <v>0</v>
      </c>
      <c r="AM142">
        <f>$B$11*BH142+$C$11*BI142+$F$11*BJ142</f>
        <v>0</v>
      </c>
      <c r="AN142">
        <f>AM142*AO142</f>
        <v>0</v>
      </c>
      <c r="AO142">
        <f>($B$11*$D$9+$C$11*$D$9+$F$11*((BW142+BO142)/MAX(BW142+BO142+BX142, 0.1)*$I$9+BX142/MAX(BW142+BO142+BX142, 0.1)*$J$9))/($B$11+$C$11+$F$11)</f>
        <v>0</v>
      </c>
      <c r="AP142">
        <f>($B$11*$K$9+$C$11*$K$9+$F$11*((BW142+BO142)/MAX(BW142+BO142+BX142, 0.1)*$P$9+BX142/MAX(BW142+BO142+BX142, 0.1)*$Q$9))/($B$11+$C$11+$F$11)</f>
        <v>0</v>
      </c>
      <c r="AQ142">
        <v>6</v>
      </c>
      <c r="AR142">
        <v>0.5</v>
      </c>
      <c r="AS142" t="s">
        <v>250</v>
      </c>
      <c r="AT142">
        <v>1559929847.66129</v>
      </c>
      <c r="AU142">
        <v>364.391483870968</v>
      </c>
      <c r="AV142">
        <v>386.88164516129</v>
      </c>
      <c r="AW142">
        <v>13.8447032258064</v>
      </c>
      <c r="AX142">
        <v>12.9523548387097</v>
      </c>
      <c r="AY142">
        <v>500.015580645161</v>
      </c>
      <c r="AZ142">
        <v>100.701903225806</v>
      </c>
      <c r="BA142">
        <v>0.199966290322581</v>
      </c>
      <c r="BB142">
        <v>20.0116064516129</v>
      </c>
      <c r="BC142">
        <v>20.3299580645161</v>
      </c>
      <c r="BD142">
        <v>999.9</v>
      </c>
      <c r="BE142">
        <v>0</v>
      </c>
      <c r="BF142">
        <v>0</v>
      </c>
      <c r="BG142">
        <v>10005.1616129032</v>
      </c>
      <c r="BH142">
        <v>0</v>
      </c>
      <c r="BI142">
        <v>175.070516129032</v>
      </c>
      <c r="BJ142">
        <v>1499.96838709677</v>
      </c>
      <c r="BK142">
        <v>0.973002161290323</v>
      </c>
      <c r="BL142">
        <v>0.026997964516129</v>
      </c>
      <c r="BM142">
        <v>0</v>
      </c>
      <c r="BN142">
        <v>2.27024193548387</v>
      </c>
      <c r="BO142">
        <v>0</v>
      </c>
      <c r="BP142">
        <v>15920.5322580645</v>
      </c>
      <c r="BQ142">
        <v>13121.7548387097</v>
      </c>
      <c r="BR142">
        <v>37.875</v>
      </c>
      <c r="BS142">
        <v>39.879</v>
      </c>
      <c r="BT142">
        <v>39.266</v>
      </c>
      <c r="BU142">
        <v>38.002</v>
      </c>
      <c r="BV142">
        <v>37.5</v>
      </c>
      <c r="BW142">
        <v>1459.46838709677</v>
      </c>
      <c r="BX142">
        <v>40.5</v>
      </c>
      <c r="BY142">
        <v>0</v>
      </c>
      <c r="BZ142">
        <v>1559929882.7</v>
      </c>
      <c r="CA142">
        <v>2.22498461538462</v>
      </c>
      <c r="CB142">
        <v>0.359261550647336</v>
      </c>
      <c r="CC142">
        <v>-71.8119659752512</v>
      </c>
      <c r="CD142">
        <v>15922.6961538462</v>
      </c>
      <c r="CE142">
        <v>15</v>
      </c>
      <c r="CF142">
        <v>1559929575.5</v>
      </c>
      <c r="CG142" t="s">
        <v>251</v>
      </c>
      <c r="CH142">
        <v>12</v>
      </c>
      <c r="CI142">
        <v>2.609</v>
      </c>
      <c r="CJ142">
        <v>0.036</v>
      </c>
      <c r="CK142">
        <v>400</v>
      </c>
      <c r="CL142">
        <v>13</v>
      </c>
      <c r="CM142">
        <v>0.15</v>
      </c>
      <c r="CN142">
        <v>0.08</v>
      </c>
      <c r="CO142">
        <v>-22.4663024390244</v>
      </c>
      <c r="CP142">
        <v>-2.91822439024384</v>
      </c>
      <c r="CQ142">
        <v>0.298856542375904</v>
      </c>
      <c r="CR142">
        <v>0</v>
      </c>
      <c r="CS142">
        <v>2.25971176470588</v>
      </c>
      <c r="CT142">
        <v>-0.254080858774432</v>
      </c>
      <c r="CU142">
        <v>0.229998475397384</v>
      </c>
      <c r="CV142">
        <v>1</v>
      </c>
      <c r="CW142">
        <v>0.893051829268293</v>
      </c>
      <c r="CX142">
        <v>-0.024535777003484</v>
      </c>
      <c r="CY142">
        <v>0.00461409041271455</v>
      </c>
      <c r="CZ142">
        <v>1</v>
      </c>
      <c r="DA142">
        <v>2</v>
      </c>
      <c r="DB142">
        <v>3</v>
      </c>
      <c r="DC142" t="s">
        <v>252</v>
      </c>
      <c r="DD142">
        <v>1.85561</v>
      </c>
      <c r="DE142">
        <v>1.85364</v>
      </c>
      <c r="DF142">
        <v>1.85471</v>
      </c>
      <c r="DG142">
        <v>1.85913</v>
      </c>
      <c r="DH142">
        <v>1.85349</v>
      </c>
      <c r="DI142">
        <v>1.85786</v>
      </c>
      <c r="DJ142">
        <v>1.85501</v>
      </c>
      <c r="DK142">
        <v>1.85367</v>
      </c>
      <c r="DL142" t="s">
        <v>253</v>
      </c>
      <c r="DM142" t="s">
        <v>19</v>
      </c>
      <c r="DN142" t="s">
        <v>19</v>
      </c>
      <c r="DO142" t="s">
        <v>19</v>
      </c>
      <c r="DP142" t="s">
        <v>254</v>
      </c>
      <c r="DQ142" t="s">
        <v>255</v>
      </c>
      <c r="DR142" t="s">
        <v>256</v>
      </c>
      <c r="DS142" t="s">
        <v>256</v>
      </c>
      <c r="DT142" t="s">
        <v>256</v>
      </c>
      <c r="DU142" t="s">
        <v>256</v>
      </c>
      <c r="DV142">
        <v>0</v>
      </c>
      <c r="DW142">
        <v>100</v>
      </c>
      <c r="DX142">
        <v>100</v>
      </c>
      <c r="DY142">
        <v>2.609</v>
      </c>
      <c r="DZ142">
        <v>0.036</v>
      </c>
      <c r="EA142">
        <v>2</v>
      </c>
      <c r="EB142">
        <v>504.267</v>
      </c>
      <c r="EC142">
        <v>546.768</v>
      </c>
      <c r="ED142">
        <v>17.1448</v>
      </c>
      <c r="EE142">
        <v>19.0535</v>
      </c>
      <c r="EF142">
        <v>30</v>
      </c>
      <c r="EG142">
        <v>18.9295</v>
      </c>
      <c r="EH142">
        <v>18.9039</v>
      </c>
      <c r="EI142">
        <v>20.1184</v>
      </c>
      <c r="EJ142">
        <v>29.7659</v>
      </c>
      <c r="EK142">
        <v>61.0748</v>
      </c>
      <c r="EL142">
        <v>17.1384</v>
      </c>
      <c r="EM142">
        <v>414.17</v>
      </c>
      <c r="EN142">
        <v>13.0518</v>
      </c>
      <c r="EO142">
        <v>102.301</v>
      </c>
      <c r="EP142">
        <v>102.729</v>
      </c>
    </row>
    <row r="143" spans="1:146">
      <c r="A143">
        <v>127</v>
      </c>
      <c r="B143">
        <v>1559929860</v>
      </c>
      <c r="C143">
        <v>252</v>
      </c>
      <c r="D143" t="s">
        <v>509</v>
      </c>
      <c r="E143" t="s">
        <v>510</v>
      </c>
      <c r="H143">
        <v>1559929849.66129</v>
      </c>
      <c r="I143">
        <f>AY143*AJ143*(AW143-AX143)/(100*AQ143*(1000-AJ143*AW143))</f>
        <v>0</v>
      </c>
      <c r="J143">
        <f>AY143*AJ143*(AV143-AU143*(1000-AJ143*AX143)/(1000-AJ143*AW143))/(100*AQ143)</f>
        <v>0</v>
      </c>
      <c r="K143">
        <f>AU143 - IF(AJ143&gt;1, J143*AQ143*100.0/(AL143*BG143), 0)</f>
        <v>0</v>
      </c>
      <c r="L143">
        <f>((R143-I143/2)*K143-J143)/(R143+I143/2)</f>
        <v>0</v>
      </c>
      <c r="M143">
        <f>L143*(AZ143+BA143)/1000.0</f>
        <v>0</v>
      </c>
      <c r="N143">
        <f>(AU143 - IF(AJ143&gt;1, J143*AQ143*100.0/(AL143*BG143), 0))*(AZ143+BA143)/1000.0</f>
        <v>0</v>
      </c>
      <c r="O143">
        <f>2.0/((1/Q143-1/P143)+SIGN(Q143)*SQRT((1/Q143-1/P143)*(1/Q143-1/P143) + 4*AR143/((AR143+1)*(AR143+1))*(2*1/Q143*1/P143-1/P143*1/P143)))</f>
        <v>0</v>
      </c>
      <c r="P143">
        <f>AG143+AF143*AQ143+AE143*AQ143*AQ143</f>
        <v>0</v>
      </c>
      <c r="Q143">
        <f>I143*(1000-(1000*0.61365*exp(17.502*U143/(240.97+U143))/(AZ143+BA143)+AW143)/2)/(1000*0.61365*exp(17.502*U143/(240.97+U143))/(AZ143+BA143)-AW143)</f>
        <v>0</v>
      </c>
      <c r="R143">
        <f>1/((AR143+1)/(O143/1.6)+1/(P143/1.37)) + AR143/((AR143+1)/(O143/1.6) + AR143/(P143/1.37))</f>
        <v>0</v>
      </c>
      <c r="S143">
        <f>(AN143*AP143)</f>
        <v>0</v>
      </c>
      <c r="T143">
        <f>(BB143+(S143+2*0.95*5.67E-8*(((BB143+$B$7)+273)^4-(BB143+273)^4)-44100*I143)/(1.84*29.3*P143+8*0.95*5.67E-8*(BB143+273)^3))</f>
        <v>0</v>
      </c>
      <c r="U143">
        <f>($C$7*BC143+$D$7*BD143+$E$7*T143)</f>
        <v>0</v>
      </c>
      <c r="V143">
        <f>0.61365*exp(17.502*U143/(240.97+U143))</f>
        <v>0</v>
      </c>
      <c r="W143">
        <f>(X143/Y143*100)</f>
        <v>0</v>
      </c>
      <c r="X143">
        <f>AW143*(AZ143+BA143)/1000</f>
        <v>0</v>
      </c>
      <c r="Y143">
        <f>0.61365*exp(17.502*BB143/(240.97+BB143))</f>
        <v>0</v>
      </c>
      <c r="Z143">
        <f>(V143-AW143*(AZ143+BA143)/1000)</f>
        <v>0</v>
      </c>
      <c r="AA143">
        <f>(-I143*44100)</f>
        <v>0</v>
      </c>
      <c r="AB143">
        <f>2*29.3*P143*0.92*(BB143-U143)</f>
        <v>0</v>
      </c>
      <c r="AC143">
        <f>2*0.95*5.67E-8*(((BB143+$B$7)+273)^4-(U143+273)^4)</f>
        <v>0</v>
      </c>
      <c r="AD143">
        <f>S143+AC143+AA143+AB143</f>
        <v>0</v>
      </c>
      <c r="AE143">
        <v>-0.0417446045722503</v>
      </c>
      <c r="AF143">
        <v>0.0468619756605656</v>
      </c>
      <c r="AG143">
        <v>3.49237980804256</v>
      </c>
      <c r="AH143">
        <v>0</v>
      </c>
      <c r="AI143">
        <v>0</v>
      </c>
      <c r="AJ143">
        <f>IF(AH143*$H$13&gt;=AL143,1.0,(AL143/(AL143-AH143*$H$13)))</f>
        <v>0</v>
      </c>
      <c r="AK143">
        <f>(AJ143-1)*100</f>
        <v>0</v>
      </c>
      <c r="AL143">
        <f>MAX(0,($B$13+$C$13*BG143)/(1+$D$13*BG143)*AZ143/(BB143+273)*$E$13)</f>
        <v>0</v>
      </c>
      <c r="AM143">
        <f>$B$11*BH143+$C$11*BI143+$F$11*BJ143</f>
        <v>0</v>
      </c>
      <c r="AN143">
        <f>AM143*AO143</f>
        <v>0</v>
      </c>
      <c r="AO143">
        <f>($B$11*$D$9+$C$11*$D$9+$F$11*((BW143+BO143)/MAX(BW143+BO143+BX143, 0.1)*$I$9+BX143/MAX(BW143+BO143+BX143, 0.1)*$J$9))/($B$11+$C$11+$F$11)</f>
        <v>0</v>
      </c>
      <c r="AP143">
        <f>($B$11*$K$9+$C$11*$K$9+$F$11*((BW143+BO143)/MAX(BW143+BO143+BX143, 0.1)*$P$9+BX143/MAX(BW143+BO143+BX143, 0.1)*$Q$9))/($B$11+$C$11+$F$11)</f>
        <v>0</v>
      </c>
      <c r="AQ143">
        <v>6</v>
      </c>
      <c r="AR143">
        <v>0.5</v>
      </c>
      <c r="AS143" t="s">
        <v>250</v>
      </c>
      <c r="AT143">
        <v>1559929849.66129</v>
      </c>
      <c r="AU143">
        <v>367.640548387097</v>
      </c>
      <c r="AV143">
        <v>390.216870967742</v>
      </c>
      <c r="AW143">
        <v>13.8448193548387</v>
      </c>
      <c r="AX143">
        <v>12.9547935483871</v>
      </c>
      <c r="AY143">
        <v>500.022225806452</v>
      </c>
      <c r="AZ143">
        <v>100.702225806452</v>
      </c>
      <c r="BA143">
        <v>0.200016806451613</v>
      </c>
      <c r="BB143">
        <v>20.0124935483871</v>
      </c>
      <c r="BC143">
        <v>20.3305322580645</v>
      </c>
      <c r="BD143">
        <v>999.9</v>
      </c>
      <c r="BE143">
        <v>0</v>
      </c>
      <c r="BF143">
        <v>0</v>
      </c>
      <c r="BG143">
        <v>9996.71483870968</v>
      </c>
      <c r="BH143">
        <v>0</v>
      </c>
      <c r="BI143">
        <v>178.282516129032</v>
      </c>
      <c r="BJ143">
        <v>1499.96</v>
      </c>
      <c r="BK143">
        <v>0.973002032258065</v>
      </c>
      <c r="BL143">
        <v>0.0269981129032258</v>
      </c>
      <c r="BM143">
        <v>0</v>
      </c>
      <c r="BN143">
        <v>2.23849677419355</v>
      </c>
      <c r="BO143">
        <v>0</v>
      </c>
      <c r="BP143">
        <v>15922.2516129032</v>
      </c>
      <c r="BQ143">
        <v>13121.6870967742</v>
      </c>
      <c r="BR143">
        <v>37.875</v>
      </c>
      <c r="BS143">
        <v>39.877</v>
      </c>
      <c r="BT143">
        <v>39.264</v>
      </c>
      <c r="BU143">
        <v>38.002</v>
      </c>
      <c r="BV143">
        <v>37.5</v>
      </c>
      <c r="BW143">
        <v>1459.46</v>
      </c>
      <c r="BX143">
        <v>40.5</v>
      </c>
      <c r="BY143">
        <v>0</v>
      </c>
      <c r="BZ143">
        <v>1559929884.5</v>
      </c>
      <c r="CA143">
        <v>2.19911923076923</v>
      </c>
      <c r="CB143">
        <v>0.254328216883577</v>
      </c>
      <c r="CC143">
        <v>-23.435897334164</v>
      </c>
      <c r="CD143">
        <v>15925.0192307692</v>
      </c>
      <c r="CE143">
        <v>15</v>
      </c>
      <c r="CF143">
        <v>1559929575.5</v>
      </c>
      <c r="CG143" t="s">
        <v>251</v>
      </c>
      <c r="CH143">
        <v>12</v>
      </c>
      <c r="CI143">
        <v>2.609</v>
      </c>
      <c r="CJ143">
        <v>0.036</v>
      </c>
      <c r="CK143">
        <v>400</v>
      </c>
      <c r="CL143">
        <v>13</v>
      </c>
      <c r="CM143">
        <v>0.15</v>
      </c>
      <c r="CN143">
        <v>0.08</v>
      </c>
      <c r="CO143">
        <v>-22.5426804878049</v>
      </c>
      <c r="CP143">
        <v>-2.68716376306599</v>
      </c>
      <c r="CQ143">
        <v>0.281569476951927</v>
      </c>
      <c r="CR143">
        <v>0</v>
      </c>
      <c r="CS143">
        <v>2.23801764705882</v>
      </c>
      <c r="CT143">
        <v>-0.346070672038573</v>
      </c>
      <c r="CU143">
        <v>0.242819008450846</v>
      </c>
      <c r="CV143">
        <v>1</v>
      </c>
      <c r="CW143">
        <v>0.890874097560976</v>
      </c>
      <c r="CX143">
        <v>-0.0535627526132393</v>
      </c>
      <c r="CY143">
        <v>0.00762783618521863</v>
      </c>
      <c r="CZ143">
        <v>1</v>
      </c>
      <c r="DA143">
        <v>2</v>
      </c>
      <c r="DB143">
        <v>3</v>
      </c>
      <c r="DC143" t="s">
        <v>252</v>
      </c>
      <c r="DD143">
        <v>1.85561</v>
      </c>
      <c r="DE143">
        <v>1.85364</v>
      </c>
      <c r="DF143">
        <v>1.85471</v>
      </c>
      <c r="DG143">
        <v>1.85913</v>
      </c>
      <c r="DH143">
        <v>1.85349</v>
      </c>
      <c r="DI143">
        <v>1.85788</v>
      </c>
      <c r="DJ143">
        <v>1.85501</v>
      </c>
      <c r="DK143">
        <v>1.85367</v>
      </c>
      <c r="DL143" t="s">
        <v>253</v>
      </c>
      <c r="DM143" t="s">
        <v>19</v>
      </c>
      <c r="DN143" t="s">
        <v>19</v>
      </c>
      <c r="DO143" t="s">
        <v>19</v>
      </c>
      <c r="DP143" t="s">
        <v>254</v>
      </c>
      <c r="DQ143" t="s">
        <v>255</v>
      </c>
      <c r="DR143" t="s">
        <v>256</v>
      </c>
      <c r="DS143" t="s">
        <v>256</v>
      </c>
      <c r="DT143" t="s">
        <v>256</v>
      </c>
      <c r="DU143" t="s">
        <v>256</v>
      </c>
      <c r="DV143">
        <v>0</v>
      </c>
      <c r="DW143">
        <v>100</v>
      </c>
      <c r="DX143">
        <v>100</v>
      </c>
      <c r="DY143">
        <v>2.609</v>
      </c>
      <c r="DZ143">
        <v>0.036</v>
      </c>
      <c r="EA143">
        <v>2</v>
      </c>
      <c r="EB143">
        <v>503.914</v>
      </c>
      <c r="EC143">
        <v>546.988</v>
      </c>
      <c r="ED143">
        <v>17.1392</v>
      </c>
      <c r="EE143">
        <v>19.0543</v>
      </c>
      <c r="EF143">
        <v>30.0001</v>
      </c>
      <c r="EG143">
        <v>18.9303</v>
      </c>
      <c r="EH143">
        <v>18.9047</v>
      </c>
      <c r="EI143">
        <v>20.2472</v>
      </c>
      <c r="EJ143">
        <v>29.7659</v>
      </c>
      <c r="EK143">
        <v>61.0748</v>
      </c>
      <c r="EL143">
        <v>17.1229</v>
      </c>
      <c r="EM143">
        <v>419.17</v>
      </c>
      <c r="EN143">
        <v>13.054</v>
      </c>
      <c r="EO143">
        <v>102.3</v>
      </c>
      <c r="EP143">
        <v>102.728</v>
      </c>
    </row>
    <row r="144" spans="1:146">
      <c r="A144">
        <v>128</v>
      </c>
      <c r="B144">
        <v>1559929862</v>
      </c>
      <c r="C144">
        <v>254</v>
      </c>
      <c r="D144" t="s">
        <v>511</v>
      </c>
      <c r="E144" t="s">
        <v>512</v>
      </c>
      <c r="H144">
        <v>1559929851.66129</v>
      </c>
      <c r="I144">
        <f>AY144*AJ144*(AW144-AX144)/(100*AQ144*(1000-AJ144*AW144))</f>
        <v>0</v>
      </c>
      <c r="J144">
        <f>AY144*AJ144*(AV144-AU144*(1000-AJ144*AX144)/(1000-AJ144*AW144))/(100*AQ144)</f>
        <v>0</v>
      </c>
      <c r="K144">
        <f>AU144 - IF(AJ144&gt;1, J144*AQ144*100.0/(AL144*BG144), 0)</f>
        <v>0</v>
      </c>
      <c r="L144">
        <f>((R144-I144/2)*K144-J144)/(R144+I144/2)</f>
        <v>0</v>
      </c>
      <c r="M144">
        <f>L144*(AZ144+BA144)/1000.0</f>
        <v>0</v>
      </c>
      <c r="N144">
        <f>(AU144 - IF(AJ144&gt;1, J144*AQ144*100.0/(AL144*BG144), 0))*(AZ144+BA144)/1000.0</f>
        <v>0</v>
      </c>
      <c r="O144">
        <f>2.0/((1/Q144-1/P144)+SIGN(Q144)*SQRT((1/Q144-1/P144)*(1/Q144-1/P144) + 4*AR144/((AR144+1)*(AR144+1))*(2*1/Q144*1/P144-1/P144*1/P144)))</f>
        <v>0</v>
      </c>
      <c r="P144">
        <f>AG144+AF144*AQ144+AE144*AQ144*AQ144</f>
        <v>0</v>
      </c>
      <c r="Q144">
        <f>I144*(1000-(1000*0.61365*exp(17.502*U144/(240.97+U144))/(AZ144+BA144)+AW144)/2)/(1000*0.61365*exp(17.502*U144/(240.97+U144))/(AZ144+BA144)-AW144)</f>
        <v>0</v>
      </c>
      <c r="R144">
        <f>1/((AR144+1)/(O144/1.6)+1/(P144/1.37)) + AR144/((AR144+1)/(O144/1.6) + AR144/(P144/1.37))</f>
        <v>0</v>
      </c>
      <c r="S144">
        <f>(AN144*AP144)</f>
        <v>0</v>
      </c>
      <c r="T144">
        <f>(BB144+(S144+2*0.95*5.67E-8*(((BB144+$B$7)+273)^4-(BB144+273)^4)-44100*I144)/(1.84*29.3*P144+8*0.95*5.67E-8*(BB144+273)^3))</f>
        <v>0</v>
      </c>
      <c r="U144">
        <f>($C$7*BC144+$D$7*BD144+$E$7*T144)</f>
        <v>0</v>
      </c>
      <c r="V144">
        <f>0.61365*exp(17.502*U144/(240.97+U144))</f>
        <v>0</v>
      </c>
      <c r="W144">
        <f>(X144/Y144*100)</f>
        <v>0</v>
      </c>
      <c r="X144">
        <f>AW144*(AZ144+BA144)/1000</f>
        <v>0</v>
      </c>
      <c r="Y144">
        <f>0.61365*exp(17.502*BB144/(240.97+BB144))</f>
        <v>0</v>
      </c>
      <c r="Z144">
        <f>(V144-AW144*(AZ144+BA144)/1000)</f>
        <v>0</v>
      </c>
      <c r="AA144">
        <f>(-I144*44100)</f>
        <v>0</v>
      </c>
      <c r="AB144">
        <f>2*29.3*P144*0.92*(BB144-U144)</f>
        <v>0</v>
      </c>
      <c r="AC144">
        <f>2*0.95*5.67E-8*(((BB144+$B$7)+273)^4-(U144+273)^4)</f>
        <v>0</v>
      </c>
      <c r="AD144">
        <f>S144+AC144+AA144+AB144</f>
        <v>0</v>
      </c>
      <c r="AE144">
        <v>-0.0417145914896796</v>
      </c>
      <c r="AF144">
        <v>0.0468282833460896</v>
      </c>
      <c r="AG144">
        <v>3.49039573543383</v>
      </c>
      <c r="AH144">
        <v>0</v>
      </c>
      <c r="AI144">
        <v>0</v>
      </c>
      <c r="AJ144">
        <f>IF(AH144*$H$13&gt;=AL144,1.0,(AL144/(AL144-AH144*$H$13)))</f>
        <v>0</v>
      </c>
      <c r="AK144">
        <f>(AJ144-1)*100</f>
        <v>0</v>
      </c>
      <c r="AL144">
        <f>MAX(0,($B$13+$C$13*BG144)/(1+$D$13*BG144)*AZ144/(BB144+273)*$E$13)</f>
        <v>0</v>
      </c>
      <c r="AM144">
        <f>$B$11*BH144+$C$11*BI144+$F$11*BJ144</f>
        <v>0</v>
      </c>
      <c r="AN144">
        <f>AM144*AO144</f>
        <v>0</v>
      </c>
      <c r="AO144">
        <f>($B$11*$D$9+$C$11*$D$9+$F$11*((BW144+BO144)/MAX(BW144+BO144+BX144, 0.1)*$I$9+BX144/MAX(BW144+BO144+BX144, 0.1)*$J$9))/($B$11+$C$11+$F$11)</f>
        <v>0</v>
      </c>
      <c r="AP144">
        <f>($B$11*$K$9+$C$11*$K$9+$F$11*((BW144+BO144)/MAX(BW144+BO144+BX144, 0.1)*$P$9+BX144/MAX(BW144+BO144+BX144, 0.1)*$Q$9))/($B$11+$C$11+$F$11)</f>
        <v>0</v>
      </c>
      <c r="AQ144">
        <v>6</v>
      </c>
      <c r="AR144">
        <v>0.5</v>
      </c>
      <c r="AS144" t="s">
        <v>250</v>
      </c>
      <c r="AT144">
        <v>1559929851.66129</v>
      </c>
      <c r="AU144">
        <v>370.889096774194</v>
      </c>
      <c r="AV144">
        <v>393.576290322581</v>
      </c>
      <c r="AW144">
        <v>13.8451677419355</v>
      </c>
      <c r="AX144">
        <v>12.9577709677419</v>
      </c>
      <c r="AY144">
        <v>500.02135483871</v>
      </c>
      <c r="AZ144">
        <v>100.702516129032</v>
      </c>
      <c r="BA144">
        <v>0.200024709677419</v>
      </c>
      <c r="BB144">
        <v>20.0131580645161</v>
      </c>
      <c r="BC144">
        <v>20.3317387096774</v>
      </c>
      <c r="BD144">
        <v>999.9</v>
      </c>
      <c r="BE144">
        <v>0</v>
      </c>
      <c r="BF144">
        <v>0</v>
      </c>
      <c r="BG144">
        <v>9989.49870967742</v>
      </c>
      <c r="BH144">
        <v>0</v>
      </c>
      <c r="BI144">
        <v>183.930096774194</v>
      </c>
      <c r="BJ144">
        <v>1499.96806451613</v>
      </c>
      <c r="BK144">
        <v>0.973001903225807</v>
      </c>
      <c r="BL144">
        <v>0.0269982612903226</v>
      </c>
      <c r="BM144">
        <v>0</v>
      </c>
      <c r="BN144">
        <v>2.24551612903226</v>
      </c>
      <c r="BO144">
        <v>0</v>
      </c>
      <c r="BP144">
        <v>15925.5064516129</v>
      </c>
      <c r="BQ144">
        <v>13121.7580645161</v>
      </c>
      <c r="BR144">
        <v>37.875</v>
      </c>
      <c r="BS144">
        <v>39.875</v>
      </c>
      <c r="BT144">
        <v>39.262</v>
      </c>
      <c r="BU144">
        <v>38.002</v>
      </c>
      <c r="BV144">
        <v>37.5</v>
      </c>
      <c r="BW144">
        <v>1459.46806451613</v>
      </c>
      <c r="BX144">
        <v>40.5</v>
      </c>
      <c r="BY144">
        <v>0</v>
      </c>
      <c r="BZ144">
        <v>1559929886.3</v>
      </c>
      <c r="CA144">
        <v>2.21728076923077</v>
      </c>
      <c r="CB144">
        <v>0.616741894315542</v>
      </c>
      <c r="CC144">
        <v>43.2786323674761</v>
      </c>
      <c r="CD144">
        <v>15927.1346153846</v>
      </c>
      <c r="CE144">
        <v>15</v>
      </c>
      <c r="CF144">
        <v>1559929575.5</v>
      </c>
      <c r="CG144" t="s">
        <v>251</v>
      </c>
      <c r="CH144">
        <v>12</v>
      </c>
      <c r="CI144">
        <v>2.609</v>
      </c>
      <c r="CJ144">
        <v>0.036</v>
      </c>
      <c r="CK144">
        <v>400</v>
      </c>
      <c r="CL144">
        <v>13</v>
      </c>
      <c r="CM144">
        <v>0.15</v>
      </c>
      <c r="CN144">
        <v>0.08</v>
      </c>
      <c r="CO144">
        <v>-22.6536634146341</v>
      </c>
      <c r="CP144">
        <v>-2.58121254355484</v>
      </c>
      <c r="CQ144">
        <v>0.268775893369612</v>
      </c>
      <c r="CR144">
        <v>0</v>
      </c>
      <c r="CS144">
        <v>2.22798235294118</v>
      </c>
      <c r="CT144">
        <v>-0.0847402529110129</v>
      </c>
      <c r="CU144">
        <v>0.237683636090186</v>
      </c>
      <c r="CV144">
        <v>1</v>
      </c>
      <c r="CW144">
        <v>0.888300536585366</v>
      </c>
      <c r="CX144">
        <v>-0.0814559581881834</v>
      </c>
      <c r="CY144">
        <v>0.0100028734118034</v>
      </c>
      <c r="CZ144">
        <v>1</v>
      </c>
      <c r="DA144">
        <v>2</v>
      </c>
      <c r="DB144">
        <v>3</v>
      </c>
      <c r="DC144" t="s">
        <v>252</v>
      </c>
      <c r="DD144">
        <v>1.85562</v>
      </c>
      <c r="DE144">
        <v>1.85364</v>
      </c>
      <c r="DF144">
        <v>1.85471</v>
      </c>
      <c r="DG144">
        <v>1.85913</v>
      </c>
      <c r="DH144">
        <v>1.85349</v>
      </c>
      <c r="DI144">
        <v>1.85788</v>
      </c>
      <c r="DJ144">
        <v>1.85501</v>
      </c>
      <c r="DK144">
        <v>1.85367</v>
      </c>
      <c r="DL144" t="s">
        <v>253</v>
      </c>
      <c r="DM144" t="s">
        <v>19</v>
      </c>
      <c r="DN144" t="s">
        <v>19</v>
      </c>
      <c r="DO144" t="s">
        <v>19</v>
      </c>
      <c r="DP144" t="s">
        <v>254</v>
      </c>
      <c r="DQ144" t="s">
        <v>255</v>
      </c>
      <c r="DR144" t="s">
        <v>256</v>
      </c>
      <c r="DS144" t="s">
        <v>256</v>
      </c>
      <c r="DT144" t="s">
        <v>256</v>
      </c>
      <c r="DU144" t="s">
        <v>256</v>
      </c>
      <c r="DV144">
        <v>0</v>
      </c>
      <c r="DW144">
        <v>100</v>
      </c>
      <c r="DX144">
        <v>100</v>
      </c>
      <c r="DY144">
        <v>2.609</v>
      </c>
      <c r="DZ144">
        <v>0.036</v>
      </c>
      <c r="EA144">
        <v>2</v>
      </c>
      <c r="EB144">
        <v>504.104</v>
      </c>
      <c r="EC144">
        <v>546.929</v>
      </c>
      <c r="ED144">
        <v>17.1341</v>
      </c>
      <c r="EE144">
        <v>19.0551</v>
      </c>
      <c r="EF144">
        <v>30.0002</v>
      </c>
      <c r="EG144">
        <v>18.9311</v>
      </c>
      <c r="EH144">
        <v>18.9056</v>
      </c>
      <c r="EI144">
        <v>20.3953</v>
      </c>
      <c r="EJ144">
        <v>29.4943</v>
      </c>
      <c r="EK144">
        <v>61.0748</v>
      </c>
      <c r="EL144">
        <v>17.1229</v>
      </c>
      <c r="EM144">
        <v>424.17</v>
      </c>
      <c r="EN144">
        <v>13.0528</v>
      </c>
      <c r="EO144">
        <v>102.301</v>
      </c>
      <c r="EP144">
        <v>102.727</v>
      </c>
    </row>
    <row r="145" spans="1:146">
      <c r="A145">
        <v>129</v>
      </c>
      <c r="B145">
        <v>1559929864</v>
      </c>
      <c r="C145">
        <v>256</v>
      </c>
      <c r="D145" t="s">
        <v>513</v>
      </c>
      <c r="E145" t="s">
        <v>514</v>
      </c>
      <c r="H145">
        <v>1559929853.66129</v>
      </c>
      <c r="I145">
        <f>AY145*AJ145*(AW145-AX145)/(100*AQ145*(1000-AJ145*AW145))</f>
        <v>0</v>
      </c>
      <c r="J145">
        <f>AY145*AJ145*(AV145-AU145*(1000-AJ145*AX145)/(1000-AJ145*AW145))/(100*AQ145)</f>
        <v>0</v>
      </c>
      <c r="K145">
        <f>AU145 - IF(AJ145&gt;1, J145*AQ145*100.0/(AL145*BG145), 0)</f>
        <v>0</v>
      </c>
      <c r="L145">
        <f>((R145-I145/2)*K145-J145)/(R145+I145/2)</f>
        <v>0</v>
      </c>
      <c r="M145">
        <f>L145*(AZ145+BA145)/1000.0</f>
        <v>0</v>
      </c>
      <c r="N145">
        <f>(AU145 - IF(AJ145&gt;1, J145*AQ145*100.0/(AL145*BG145), 0))*(AZ145+BA145)/1000.0</f>
        <v>0</v>
      </c>
      <c r="O145">
        <f>2.0/((1/Q145-1/P145)+SIGN(Q145)*SQRT((1/Q145-1/P145)*(1/Q145-1/P145) + 4*AR145/((AR145+1)*(AR145+1))*(2*1/Q145*1/P145-1/P145*1/P145)))</f>
        <v>0</v>
      </c>
      <c r="P145">
        <f>AG145+AF145*AQ145+AE145*AQ145*AQ145</f>
        <v>0</v>
      </c>
      <c r="Q145">
        <f>I145*(1000-(1000*0.61365*exp(17.502*U145/(240.97+U145))/(AZ145+BA145)+AW145)/2)/(1000*0.61365*exp(17.502*U145/(240.97+U145))/(AZ145+BA145)-AW145)</f>
        <v>0</v>
      </c>
      <c r="R145">
        <f>1/((AR145+1)/(O145/1.6)+1/(P145/1.37)) + AR145/((AR145+1)/(O145/1.6) + AR145/(P145/1.37))</f>
        <v>0</v>
      </c>
      <c r="S145">
        <f>(AN145*AP145)</f>
        <v>0</v>
      </c>
      <c r="T145">
        <f>(BB145+(S145+2*0.95*5.67E-8*(((BB145+$B$7)+273)^4-(BB145+273)^4)-44100*I145)/(1.84*29.3*P145+8*0.95*5.67E-8*(BB145+273)^3))</f>
        <v>0</v>
      </c>
      <c r="U145">
        <f>($C$7*BC145+$D$7*BD145+$E$7*T145)</f>
        <v>0</v>
      </c>
      <c r="V145">
        <f>0.61365*exp(17.502*U145/(240.97+U145))</f>
        <v>0</v>
      </c>
      <c r="W145">
        <f>(X145/Y145*100)</f>
        <v>0</v>
      </c>
      <c r="X145">
        <f>AW145*(AZ145+BA145)/1000</f>
        <v>0</v>
      </c>
      <c r="Y145">
        <f>0.61365*exp(17.502*BB145/(240.97+BB145))</f>
        <v>0</v>
      </c>
      <c r="Z145">
        <f>(V145-AW145*(AZ145+BA145)/1000)</f>
        <v>0</v>
      </c>
      <c r="AA145">
        <f>(-I145*44100)</f>
        <v>0</v>
      </c>
      <c r="AB145">
        <f>2*29.3*P145*0.92*(BB145-U145)</f>
        <v>0</v>
      </c>
      <c r="AC145">
        <f>2*0.95*5.67E-8*(((BB145+$B$7)+273)^4-(U145+273)^4)</f>
        <v>0</v>
      </c>
      <c r="AD145">
        <f>S145+AC145+AA145+AB145</f>
        <v>0</v>
      </c>
      <c r="AE145">
        <v>-0.0417027213154261</v>
      </c>
      <c r="AF145">
        <v>0.0468149580356056</v>
      </c>
      <c r="AG145">
        <v>3.48961089687819</v>
      </c>
      <c r="AH145">
        <v>0</v>
      </c>
      <c r="AI145">
        <v>0</v>
      </c>
      <c r="AJ145">
        <f>IF(AH145*$H$13&gt;=AL145,1.0,(AL145/(AL145-AH145*$H$13)))</f>
        <v>0</v>
      </c>
      <c r="AK145">
        <f>(AJ145-1)*100</f>
        <v>0</v>
      </c>
      <c r="AL145">
        <f>MAX(0,($B$13+$C$13*BG145)/(1+$D$13*BG145)*AZ145/(BB145+273)*$E$13)</f>
        <v>0</v>
      </c>
      <c r="AM145">
        <f>$B$11*BH145+$C$11*BI145+$F$11*BJ145</f>
        <v>0</v>
      </c>
      <c r="AN145">
        <f>AM145*AO145</f>
        <v>0</v>
      </c>
      <c r="AO145">
        <f>($B$11*$D$9+$C$11*$D$9+$F$11*((BW145+BO145)/MAX(BW145+BO145+BX145, 0.1)*$I$9+BX145/MAX(BW145+BO145+BX145, 0.1)*$J$9))/($B$11+$C$11+$F$11)</f>
        <v>0</v>
      </c>
      <c r="AP145">
        <f>($B$11*$K$9+$C$11*$K$9+$F$11*((BW145+BO145)/MAX(BW145+BO145+BX145, 0.1)*$P$9+BX145/MAX(BW145+BO145+BX145, 0.1)*$Q$9))/($B$11+$C$11+$F$11)</f>
        <v>0</v>
      </c>
      <c r="AQ145">
        <v>6</v>
      </c>
      <c r="AR145">
        <v>0.5</v>
      </c>
      <c r="AS145" t="s">
        <v>250</v>
      </c>
      <c r="AT145">
        <v>1559929853.66129</v>
      </c>
      <c r="AU145">
        <v>374.142161290323</v>
      </c>
      <c r="AV145">
        <v>396.911677419355</v>
      </c>
      <c r="AW145">
        <v>13.8459709677419</v>
      </c>
      <c r="AX145">
        <v>12.961064516129</v>
      </c>
      <c r="AY145">
        <v>500.019258064516</v>
      </c>
      <c r="AZ145">
        <v>100.702516129032</v>
      </c>
      <c r="BA145">
        <v>0.199998161290323</v>
      </c>
      <c r="BB145">
        <v>20.0136387096774</v>
      </c>
      <c r="BC145">
        <v>20.3336129032258</v>
      </c>
      <c r="BD145">
        <v>999.9</v>
      </c>
      <c r="BE145">
        <v>0</v>
      </c>
      <c r="BF145">
        <v>0</v>
      </c>
      <c r="BG145">
        <v>9986.65612903226</v>
      </c>
      <c r="BH145">
        <v>0</v>
      </c>
      <c r="BI145">
        <v>193.157774193548</v>
      </c>
      <c r="BJ145">
        <v>1499.96838709677</v>
      </c>
      <c r="BK145">
        <v>0.973001774193548</v>
      </c>
      <c r="BL145">
        <v>0.0269984096774194</v>
      </c>
      <c r="BM145">
        <v>0</v>
      </c>
      <c r="BN145">
        <v>2.25099032258065</v>
      </c>
      <c r="BO145">
        <v>0</v>
      </c>
      <c r="BP145">
        <v>15928.7451612903</v>
      </c>
      <c r="BQ145">
        <v>13121.7612903226</v>
      </c>
      <c r="BR145">
        <v>37.875</v>
      </c>
      <c r="BS145">
        <v>39.875</v>
      </c>
      <c r="BT145">
        <v>39.26</v>
      </c>
      <c r="BU145">
        <v>38.002</v>
      </c>
      <c r="BV145">
        <v>37.5</v>
      </c>
      <c r="BW145">
        <v>1459.46838709677</v>
      </c>
      <c r="BX145">
        <v>40.5</v>
      </c>
      <c r="BY145">
        <v>0</v>
      </c>
      <c r="BZ145">
        <v>1559929888.7</v>
      </c>
      <c r="CA145">
        <v>2.22387307692308</v>
      </c>
      <c r="CB145">
        <v>0.432830785640243</v>
      </c>
      <c r="CC145">
        <v>151.760684056063</v>
      </c>
      <c r="CD145">
        <v>15929.0769230769</v>
      </c>
      <c r="CE145">
        <v>15</v>
      </c>
      <c r="CF145">
        <v>1559929575.5</v>
      </c>
      <c r="CG145" t="s">
        <v>251</v>
      </c>
      <c r="CH145">
        <v>12</v>
      </c>
      <c r="CI145">
        <v>2.609</v>
      </c>
      <c r="CJ145">
        <v>0.036</v>
      </c>
      <c r="CK145">
        <v>400</v>
      </c>
      <c r="CL145">
        <v>13</v>
      </c>
      <c r="CM145">
        <v>0.15</v>
      </c>
      <c r="CN145">
        <v>0.08</v>
      </c>
      <c r="CO145">
        <v>-22.7451463414634</v>
      </c>
      <c r="CP145">
        <v>-2.65396933798023</v>
      </c>
      <c r="CQ145">
        <v>0.275529074290352</v>
      </c>
      <c r="CR145">
        <v>0</v>
      </c>
      <c r="CS145">
        <v>2.23429117647059</v>
      </c>
      <c r="CT145">
        <v>0.362501976949106</v>
      </c>
      <c r="CU145">
        <v>0.22850933867858</v>
      </c>
      <c r="CV145">
        <v>1</v>
      </c>
      <c r="CW145">
        <v>0.885723317073171</v>
      </c>
      <c r="CX145">
        <v>-0.103872836236993</v>
      </c>
      <c r="CY145">
        <v>0.0115682982420293</v>
      </c>
      <c r="CZ145">
        <v>0</v>
      </c>
      <c r="DA145">
        <v>1</v>
      </c>
      <c r="DB145">
        <v>3</v>
      </c>
      <c r="DC145" t="s">
        <v>269</v>
      </c>
      <c r="DD145">
        <v>1.85562</v>
      </c>
      <c r="DE145">
        <v>1.85364</v>
      </c>
      <c r="DF145">
        <v>1.85471</v>
      </c>
      <c r="DG145">
        <v>1.85913</v>
      </c>
      <c r="DH145">
        <v>1.85349</v>
      </c>
      <c r="DI145">
        <v>1.85788</v>
      </c>
      <c r="DJ145">
        <v>1.85501</v>
      </c>
      <c r="DK145">
        <v>1.85367</v>
      </c>
      <c r="DL145" t="s">
        <v>253</v>
      </c>
      <c r="DM145" t="s">
        <v>19</v>
      </c>
      <c r="DN145" t="s">
        <v>19</v>
      </c>
      <c r="DO145" t="s">
        <v>19</v>
      </c>
      <c r="DP145" t="s">
        <v>254</v>
      </c>
      <c r="DQ145" t="s">
        <v>255</v>
      </c>
      <c r="DR145" t="s">
        <v>256</v>
      </c>
      <c r="DS145" t="s">
        <v>256</v>
      </c>
      <c r="DT145" t="s">
        <v>256</v>
      </c>
      <c r="DU145" t="s">
        <v>256</v>
      </c>
      <c r="DV145">
        <v>0</v>
      </c>
      <c r="DW145">
        <v>100</v>
      </c>
      <c r="DX145">
        <v>100</v>
      </c>
      <c r="DY145">
        <v>2.609</v>
      </c>
      <c r="DZ145">
        <v>0.036</v>
      </c>
      <c r="EA145">
        <v>2</v>
      </c>
      <c r="EB145">
        <v>504.413</v>
      </c>
      <c r="EC145">
        <v>546.803</v>
      </c>
      <c r="ED145">
        <v>17.1274</v>
      </c>
      <c r="EE145">
        <v>19.056</v>
      </c>
      <c r="EF145">
        <v>30.0003</v>
      </c>
      <c r="EG145">
        <v>18.9319</v>
      </c>
      <c r="EH145">
        <v>18.9067</v>
      </c>
      <c r="EI145">
        <v>20.5062</v>
      </c>
      <c r="EJ145">
        <v>29.4943</v>
      </c>
      <c r="EK145">
        <v>61.0748</v>
      </c>
      <c r="EL145">
        <v>17.1069</v>
      </c>
      <c r="EM145">
        <v>424.17</v>
      </c>
      <c r="EN145">
        <v>13.0568</v>
      </c>
      <c r="EO145">
        <v>102.301</v>
      </c>
      <c r="EP145">
        <v>102.727</v>
      </c>
    </row>
    <row r="146" spans="1:146">
      <c r="A146">
        <v>130</v>
      </c>
      <c r="B146">
        <v>1559929866</v>
      </c>
      <c r="C146">
        <v>258</v>
      </c>
      <c r="D146" t="s">
        <v>515</v>
      </c>
      <c r="E146" t="s">
        <v>516</v>
      </c>
      <c r="H146">
        <v>1559929855.66129</v>
      </c>
      <c r="I146">
        <f>AY146*AJ146*(AW146-AX146)/(100*AQ146*(1000-AJ146*AW146))</f>
        <v>0</v>
      </c>
      <c r="J146">
        <f>AY146*AJ146*(AV146-AU146*(1000-AJ146*AX146)/(1000-AJ146*AW146))/(100*AQ146)</f>
        <v>0</v>
      </c>
      <c r="K146">
        <f>AU146 - IF(AJ146&gt;1, J146*AQ146*100.0/(AL146*BG146), 0)</f>
        <v>0</v>
      </c>
      <c r="L146">
        <f>((R146-I146/2)*K146-J146)/(R146+I146/2)</f>
        <v>0</v>
      </c>
      <c r="M146">
        <f>L146*(AZ146+BA146)/1000.0</f>
        <v>0</v>
      </c>
      <c r="N146">
        <f>(AU146 - IF(AJ146&gt;1, J146*AQ146*100.0/(AL146*BG146), 0))*(AZ146+BA146)/1000.0</f>
        <v>0</v>
      </c>
      <c r="O146">
        <f>2.0/((1/Q146-1/P146)+SIGN(Q146)*SQRT((1/Q146-1/P146)*(1/Q146-1/P146) + 4*AR146/((AR146+1)*(AR146+1))*(2*1/Q146*1/P146-1/P146*1/P146)))</f>
        <v>0</v>
      </c>
      <c r="P146">
        <f>AG146+AF146*AQ146+AE146*AQ146*AQ146</f>
        <v>0</v>
      </c>
      <c r="Q146">
        <f>I146*(1000-(1000*0.61365*exp(17.502*U146/(240.97+U146))/(AZ146+BA146)+AW146)/2)/(1000*0.61365*exp(17.502*U146/(240.97+U146))/(AZ146+BA146)-AW146)</f>
        <v>0</v>
      </c>
      <c r="R146">
        <f>1/((AR146+1)/(O146/1.6)+1/(P146/1.37)) + AR146/((AR146+1)/(O146/1.6) + AR146/(P146/1.37))</f>
        <v>0</v>
      </c>
      <c r="S146">
        <f>(AN146*AP146)</f>
        <v>0</v>
      </c>
      <c r="T146">
        <f>(BB146+(S146+2*0.95*5.67E-8*(((BB146+$B$7)+273)^4-(BB146+273)^4)-44100*I146)/(1.84*29.3*P146+8*0.95*5.67E-8*(BB146+273)^3))</f>
        <v>0</v>
      </c>
      <c r="U146">
        <f>($C$7*BC146+$D$7*BD146+$E$7*T146)</f>
        <v>0</v>
      </c>
      <c r="V146">
        <f>0.61365*exp(17.502*U146/(240.97+U146))</f>
        <v>0</v>
      </c>
      <c r="W146">
        <f>(X146/Y146*100)</f>
        <v>0</v>
      </c>
      <c r="X146">
        <f>AW146*(AZ146+BA146)/1000</f>
        <v>0</v>
      </c>
      <c r="Y146">
        <f>0.61365*exp(17.502*BB146/(240.97+BB146))</f>
        <v>0</v>
      </c>
      <c r="Z146">
        <f>(V146-AW146*(AZ146+BA146)/1000)</f>
        <v>0</v>
      </c>
      <c r="AA146">
        <f>(-I146*44100)</f>
        <v>0</v>
      </c>
      <c r="AB146">
        <f>2*29.3*P146*0.92*(BB146-U146)</f>
        <v>0</v>
      </c>
      <c r="AC146">
        <f>2*0.95*5.67E-8*(((BB146+$B$7)+273)^4-(U146+273)^4)</f>
        <v>0</v>
      </c>
      <c r="AD146">
        <f>S146+AC146+AA146+AB146</f>
        <v>0</v>
      </c>
      <c r="AE146">
        <v>-0.0417115178564107</v>
      </c>
      <c r="AF146">
        <v>0.0468248329234802</v>
      </c>
      <c r="AG146">
        <v>3.4901925187946</v>
      </c>
      <c r="AH146">
        <v>0</v>
      </c>
      <c r="AI146">
        <v>0</v>
      </c>
      <c r="AJ146">
        <f>IF(AH146*$H$13&gt;=AL146,1.0,(AL146/(AL146-AH146*$H$13)))</f>
        <v>0</v>
      </c>
      <c r="AK146">
        <f>(AJ146-1)*100</f>
        <v>0</v>
      </c>
      <c r="AL146">
        <f>MAX(0,($B$13+$C$13*BG146)/(1+$D$13*BG146)*AZ146/(BB146+273)*$E$13)</f>
        <v>0</v>
      </c>
      <c r="AM146">
        <f>$B$11*BH146+$C$11*BI146+$F$11*BJ146</f>
        <v>0</v>
      </c>
      <c r="AN146">
        <f>AM146*AO146</f>
        <v>0</v>
      </c>
      <c r="AO146">
        <f>($B$11*$D$9+$C$11*$D$9+$F$11*((BW146+BO146)/MAX(BW146+BO146+BX146, 0.1)*$I$9+BX146/MAX(BW146+BO146+BX146, 0.1)*$J$9))/($B$11+$C$11+$F$11)</f>
        <v>0</v>
      </c>
      <c r="AP146">
        <f>($B$11*$K$9+$C$11*$K$9+$F$11*((BW146+BO146)/MAX(BW146+BO146+BX146, 0.1)*$P$9+BX146/MAX(BW146+BO146+BX146, 0.1)*$Q$9))/($B$11+$C$11+$F$11)</f>
        <v>0</v>
      </c>
      <c r="AQ146">
        <v>6</v>
      </c>
      <c r="AR146">
        <v>0.5</v>
      </c>
      <c r="AS146" t="s">
        <v>250</v>
      </c>
      <c r="AT146">
        <v>1559929855.66129</v>
      </c>
      <c r="AU146">
        <v>377.389225806452</v>
      </c>
      <c r="AV146">
        <v>400.243838709678</v>
      </c>
      <c r="AW146">
        <v>13.8470032258064</v>
      </c>
      <c r="AX146">
        <v>12.9650419354839</v>
      </c>
      <c r="AY146">
        <v>500.018225806452</v>
      </c>
      <c r="AZ146">
        <v>100.702419354839</v>
      </c>
      <c r="BA146">
        <v>0.199970387096774</v>
      </c>
      <c r="BB146">
        <v>20.0143096774194</v>
      </c>
      <c r="BC146">
        <v>20.336435483871</v>
      </c>
      <c r="BD146">
        <v>999.9</v>
      </c>
      <c r="BE146">
        <v>0</v>
      </c>
      <c r="BF146">
        <v>0</v>
      </c>
      <c r="BG146">
        <v>9988.77225806452</v>
      </c>
      <c r="BH146">
        <v>0</v>
      </c>
      <c r="BI146">
        <v>204.445935483871</v>
      </c>
      <c r="BJ146">
        <v>1499.97709677419</v>
      </c>
      <c r="BK146">
        <v>0.973001903225807</v>
      </c>
      <c r="BL146">
        <v>0.0269982612903226</v>
      </c>
      <c r="BM146">
        <v>0</v>
      </c>
      <c r="BN146">
        <v>2.25025161290323</v>
      </c>
      <c r="BO146">
        <v>0</v>
      </c>
      <c r="BP146">
        <v>15931.2677419355</v>
      </c>
      <c r="BQ146">
        <v>13121.8322580645</v>
      </c>
      <c r="BR146">
        <v>37.875</v>
      </c>
      <c r="BS146">
        <v>39.875</v>
      </c>
      <c r="BT146">
        <v>39.258</v>
      </c>
      <c r="BU146">
        <v>38</v>
      </c>
      <c r="BV146">
        <v>37.5</v>
      </c>
      <c r="BW146">
        <v>1459.47709677419</v>
      </c>
      <c r="BX146">
        <v>40.5</v>
      </c>
      <c r="BY146">
        <v>0</v>
      </c>
      <c r="BZ146">
        <v>1559929890.5</v>
      </c>
      <c r="CA146">
        <v>2.26059230769231</v>
      </c>
      <c r="CB146">
        <v>0.0984342020437713</v>
      </c>
      <c r="CC146">
        <v>221.784614924906</v>
      </c>
      <c r="CD146">
        <v>15930.2230769231</v>
      </c>
      <c r="CE146">
        <v>15</v>
      </c>
      <c r="CF146">
        <v>1559929575.5</v>
      </c>
      <c r="CG146" t="s">
        <v>251</v>
      </c>
      <c r="CH146">
        <v>12</v>
      </c>
      <c r="CI146">
        <v>2.609</v>
      </c>
      <c r="CJ146">
        <v>0.036</v>
      </c>
      <c r="CK146">
        <v>400</v>
      </c>
      <c r="CL146">
        <v>13</v>
      </c>
      <c r="CM146">
        <v>0.15</v>
      </c>
      <c r="CN146">
        <v>0.08</v>
      </c>
      <c r="CO146">
        <v>-22.820743902439</v>
      </c>
      <c r="CP146">
        <v>-2.62494773519165</v>
      </c>
      <c r="CQ146">
        <v>0.273438977049975</v>
      </c>
      <c r="CR146">
        <v>0</v>
      </c>
      <c r="CS146">
        <v>2.21992352941176</v>
      </c>
      <c r="CT146">
        <v>0.357563402469396</v>
      </c>
      <c r="CU146">
        <v>0.232217193033773</v>
      </c>
      <c r="CV146">
        <v>1</v>
      </c>
      <c r="CW146">
        <v>0.883073317073171</v>
      </c>
      <c r="CX146">
        <v>-0.119063937282229</v>
      </c>
      <c r="CY146">
        <v>0.012541449771174</v>
      </c>
      <c r="CZ146">
        <v>0</v>
      </c>
      <c r="DA146">
        <v>1</v>
      </c>
      <c r="DB146">
        <v>3</v>
      </c>
      <c r="DC146" t="s">
        <v>269</v>
      </c>
      <c r="DD146">
        <v>1.85562</v>
      </c>
      <c r="DE146">
        <v>1.85364</v>
      </c>
      <c r="DF146">
        <v>1.85471</v>
      </c>
      <c r="DG146">
        <v>1.85913</v>
      </c>
      <c r="DH146">
        <v>1.85349</v>
      </c>
      <c r="DI146">
        <v>1.85788</v>
      </c>
      <c r="DJ146">
        <v>1.85501</v>
      </c>
      <c r="DK146">
        <v>1.85368</v>
      </c>
      <c r="DL146" t="s">
        <v>253</v>
      </c>
      <c r="DM146" t="s">
        <v>19</v>
      </c>
      <c r="DN146" t="s">
        <v>19</v>
      </c>
      <c r="DO146" t="s">
        <v>19</v>
      </c>
      <c r="DP146" t="s">
        <v>254</v>
      </c>
      <c r="DQ146" t="s">
        <v>255</v>
      </c>
      <c r="DR146" t="s">
        <v>256</v>
      </c>
      <c r="DS146" t="s">
        <v>256</v>
      </c>
      <c r="DT146" t="s">
        <v>256</v>
      </c>
      <c r="DU146" t="s">
        <v>256</v>
      </c>
      <c r="DV146">
        <v>0</v>
      </c>
      <c r="DW146">
        <v>100</v>
      </c>
      <c r="DX146">
        <v>100</v>
      </c>
      <c r="DY146">
        <v>2.609</v>
      </c>
      <c r="DZ146">
        <v>0.036</v>
      </c>
      <c r="EA146">
        <v>2</v>
      </c>
      <c r="EB146">
        <v>504.032</v>
      </c>
      <c r="EC146">
        <v>547.079</v>
      </c>
      <c r="ED146">
        <v>17.1214</v>
      </c>
      <c r="EE146">
        <v>19.0565</v>
      </c>
      <c r="EF146">
        <v>30.0003</v>
      </c>
      <c r="EG146">
        <v>18.933</v>
      </c>
      <c r="EH146">
        <v>18.9079</v>
      </c>
      <c r="EI146">
        <v>20.6334</v>
      </c>
      <c r="EJ146">
        <v>29.4943</v>
      </c>
      <c r="EK146">
        <v>61.0748</v>
      </c>
      <c r="EL146">
        <v>17.1069</v>
      </c>
      <c r="EM146">
        <v>429.17</v>
      </c>
      <c r="EN146">
        <v>13.0562</v>
      </c>
      <c r="EO146">
        <v>102.3</v>
      </c>
      <c r="EP146">
        <v>102.728</v>
      </c>
    </row>
    <row r="147" spans="1:146">
      <c r="A147">
        <v>131</v>
      </c>
      <c r="B147">
        <v>1559929868</v>
      </c>
      <c r="C147">
        <v>260</v>
      </c>
      <c r="D147" t="s">
        <v>517</v>
      </c>
      <c r="E147" t="s">
        <v>518</v>
      </c>
      <c r="H147">
        <v>1559929857.66129</v>
      </c>
      <c r="I147">
        <f>AY147*AJ147*(AW147-AX147)/(100*AQ147*(1000-AJ147*AW147))</f>
        <v>0</v>
      </c>
      <c r="J147">
        <f>AY147*AJ147*(AV147-AU147*(1000-AJ147*AX147)/(1000-AJ147*AW147))/(100*AQ147)</f>
        <v>0</v>
      </c>
      <c r="K147">
        <f>AU147 - IF(AJ147&gt;1, J147*AQ147*100.0/(AL147*BG147), 0)</f>
        <v>0</v>
      </c>
      <c r="L147">
        <f>((R147-I147/2)*K147-J147)/(R147+I147/2)</f>
        <v>0</v>
      </c>
      <c r="M147">
        <f>L147*(AZ147+BA147)/1000.0</f>
        <v>0</v>
      </c>
      <c r="N147">
        <f>(AU147 - IF(AJ147&gt;1, J147*AQ147*100.0/(AL147*BG147), 0))*(AZ147+BA147)/1000.0</f>
        <v>0</v>
      </c>
      <c r="O147">
        <f>2.0/((1/Q147-1/P147)+SIGN(Q147)*SQRT((1/Q147-1/P147)*(1/Q147-1/P147) + 4*AR147/((AR147+1)*(AR147+1))*(2*1/Q147*1/P147-1/P147*1/P147)))</f>
        <v>0</v>
      </c>
      <c r="P147">
        <f>AG147+AF147*AQ147+AE147*AQ147*AQ147</f>
        <v>0</v>
      </c>
      <c r="Q147">
        <f>I147*(1000-(1000*0.61365*exp(17.502*U147/(240.97+U147))/(AZ147+BA147)+AW147)/2)/(1000*0.61365*exp(17.502*U147/(240.97+U147))/(AZ147+BA147)-AW147)</f>
        <v>0</v>
      </c>
      <c r="R147">
        <f>1/((AR147+1)/(O147/1.6)+1/(P147/1.37)) + AR147/((AR147+1)/(O147/1.6) + AR147/(P147/1.37))</f>
        <v>0</v>
      </c>
      <c r="S147">
        <f>(AN147*AP147)</f>
        <v>0</v>
      </c>
      <c r="T147">
        <f>(BB147+(S147+2*0.95*5.67E-8*(((BB147+$B$7)+273)^4-(BB147+273)^4)-44100*I147)/(1.84*29.3*P147+8*0.95*5.67E-8*(BB147+273)^3))</f>
        <v>0</v>
      </c>
      <c r="U147">
        <f>($C$7*BC147+$D$7*BD147+$E$7*T147)</f>
        <v>0</v>
      </c>
      <c r="V147">
        <f>0.61365*exp(17.502*U147/(240.97+U147))</f>
        <v>0</v>
      </c>
      <c r="W147">
        <f>(X147/Y147*100)</f>
        <v>0</v>
      </c>
      <c r="X147">
        <f>AW147*(AZ147+BA147)/1000</f>
        <v>0</v>
      </c>
      <c r="Y147">
        <f>0.61365*exp(17.502*BB147/(240.97+BB147))</f>
        <v>0</v>
      </c>
      <c r="Z147">
        <f>(V147-AW147*(AZ147+BA147)/1000)</f>
        <v>0</v>
      </c>
      <c r="AA147">
        <f>(-I147*44100)</f>
        <v>0</v>
      </c>
      <c r="AB147">
        <f>2*29.3*P147*0.92*(BB147-U147)</f>
        <v>0</v>
      </c>
      <c r="AC147">
        <f>2*0.95*5.67E-8*(((BB147+$B$7)+273)^4-(U147+273)^4)</f>
        <v>0</v>
      </c>
      <c r="AD147">
        <f>S147+AC147+AA147+AB147</f>
        <v>0</v>
      </c>
      <c r="AE147">
        <v>-0.0417309284703136</v>
      </c>
      <c r="AF147">
        <v>0.0468466230380494</v>
      </c>
      <c r="AG147">
        <v>3.4914757849353</v>
      </c>
      <c r="AH147">
        <v>0</v>
      </c>
      <c r="AI147">
        <v>0</v>
      </c>
      <c r="AJ147">
        <f>IF(AH147*$H$13&gt;=AL147,1.0,(AL147/(AL147-AH147*$H$13)))</f>
        <v>0</v>
      </c>
      <c r="AK147">
        <f>(AJ147-1)*100</f>
        <v>0</v>
      </c>
      <c r="AL147">
        <f>MAX(0,($B$13+$C$13*BG147)/(1+$D$13*BG147)*AZ147/(BB147+273)*$E$13)</f>
        <v>0</v>
      </c>
      <c r="AM147">
        <f>$B$11*BH147+$C$11*BI147+$F$11*BJ147</f>
        <v>0</v>
      </c>
      <c r="AN147">
        <f>AM147*AO147</f>
        <v>0</v>
      </c>
      <c r="AO147">
        <f>($B$11*$D$9+$C$11*$D$9+$F$11*((BW147+BO147)/MAX(BW147+BO147+BX147, 0.1)*$I$9+BX147/MAX(BW147+BO147+BX147, 0.1)*$J$9))/($B$11+$C$11+$F$11)</f>
        <v>0</v>
      </c>
      <c r="AP147">
        <f>($B$11*$K$9+$C$11*$K$9+$F$11*((BW147+BO147)/MAX(BW147+BO147+BX147, 0.1)*$P$9+BX147/MAX(BW147+BO147+BX147, 0.1)*$Q$9))/($B$11+$C$11+$F$11)</f>
        <v>0</v>
      </c>
      <c r="AQ147">
        <v>6</v>
      </c>
      <c r="AR147">
        <v>0.5</v>
      </c>
      <c r="AS147" t="s">
        <v>250</v>
      </c>
      <c r="AT147">
        <v>1559929857.66129</v>
      </c>
      <c r="AU147">
        <v>380.632032258065</v>
      </c>
      <c r="AV147">
        <v>403.598967741935</v>
      </c>
      <c r="AW147">
        <v>13.8481612903226</v>
      </c>
      <c r="AX147">
        <v>12.9702967741936</v>
      </c>
      <c r="AY147">
        <v>500.015580645161</v>
      </c>
      <c r="AZ147">
        <v>100.702516129032</v>
      </c>
      <c r="BA147">
        <v>0.199974064516129</v>
      </c>
      <c r="BB147">
        <v>20.0153451612903</v>
      </c>
      <c r="BC147">
        <v>20.3387483870968</v>
      </c>
      <c r="BD147">
        <v>999.9</v>
      </c>
      <c r="BE147">
        <v>0</v>
      </c>
      <c r="BF147">
        <v>0</v>
      </c>
      <c r="BG147">
        <v>9993.41096774193</v>
      </c>
      <c r="BH147">
        <v>0</v>
      </c>
      <c r="BI147">
        <v>214.472870967742</v>
      </c>
      <c r="BJ147">
        <v>1499.97741935484</v>
      </c>
      <c r="BK147">
        <v>0.973001903225807</v>
      </c>
      <c r="BL147">
        <v>0.0269982612903226</v>
      </c>
      <c r="BM147">
        <v>0</v>
      </c>
      <c r="BN147">
        <v>2.26585161290323</v>
      </c>
      <c r="BO147">
        <v>0</v>
      </c>
      <c r="BP147">
        <v>15932.8870967742</v>
      </c>
      <c r="BQ147">
        <v>13121.8322580645</v>
      </c>
      <c r="BR147">
        <v>37.875</v>
      </c>
      <c r="BS147">
        <v>39.875</v>
      </c>
      <c r="BT147">
        <v>39.256</v>
      </c>
      <c r="BU147">
        <v>38</v>
      </c>
      <c r="BV147">
        <v>37.5</v>
      </c>
      <c r="BW147">
        <v>1459.47741935484</v>
      </c>
      <c r="BX147">
        <v>40.5</v>
      </c>
      <c r="BY147">
        <v>0</v>
      </c>
      <c r="BZ147">
        <v>1559929892.3</v>
      </c>
      <c r="CA147">
        <v>2.29137307692308</v>
      </c>
      <c r="CB147">
        <v>0.452140179417749</v>
      </c>
      <c r="CC147">
        <v>225.52478651736</v>
      </c>
      <c r="CD147">
        <v>15934.0538461538</v>
      </c>
      <c r="CE147">
        <v>15</v>
      </c>
      <c r="CF147">
        <v>1559929575.5</v>
      </c>
      <c r="CG147" t="s">
        <v>251</v>
      </c>
      <c r="CH147">
        <v>12</v>
      </c>
      <c r="CI147">
        <v>2.609</v>
      </c>
      <c r="CJ147">
        <v>0.036</v>
      </c>
      <c r="CK147">
        <v>400</v>
      </c>
      <c r="CL147">
        <v>13</v>
      </c>
      <c r="CM147">
        <v>0.15</v>
      </c>
      <c r="CN147">
        <v>0.08</v>
      </c>
      <c r="CO147">
        <v>-22.9323195121951</v>
      </c>
      <c r="CP147">
        <v>-2.66981393728249</v>
      </c>
      <c r="CQ147">
        <v>0.278287505498963</v>
      </c>
      <c r="CR147">
        <v>0</v>
      </c>
      <c r="CS147">
        <v>2.23619705882353</v>
      </c>
      <c r="CT147">
        <v>0.758083585826927</v>
      </c>
      <c r="CU147">
        <v>0.24452638193442</v>
      </c>
      <c r="CV147">
        <v>1</v>
      </c>
      <c r="CW147">
        <v>0.879364365853658</v>
      </c>
      <c r="CX147">
        <v>-0.137931574912904</v>
      </c>
      <c r="CY147">
        <v>0.0140886841684331</v>
      </c>
      <c r="CZ147">
        <v>0</v>
      </c>
      <c r="DA147">
        <v>1</v>
      </c>
      <c r="DB147">
        <v>3</v>
      </c>
      <c r="DC147" t="s">
        <v>269</v>
      </c>
      <c r="DD147">
        <v>1.85562</v>
      </c>
      <c r="DE147">
        <v>1.85364</v>
      </c>
      <c r="DF147">
        <v>1.85471</v>
      </c>
      <c r="DG147">
        <v>1.85913</v>
      </c>
      <c r="DH147">
        <v>1.85349</v>
      </c>
      <c r="DI147">
        <v>1.85789</v>
      </c>
      <c r="DJ147">
        <v>1.85501</v>
      </c>
      <c r="DK147">
        <v>1.85369</v>
      </c>
      <c r="DL147" t="s">
        <v>253</v>
      </c>
      <c r="DM147" t="s">
        <v>19</v>
      </c>
      <c r="DN147" t="s">
        <v>19</v>
      </c>
      <c r="DO147" t="s">
        <v>19</v>
      </c>
      <c r="DP147" t="s">
        <v>254</v>
      </c>
      <c r="DQ147" t="s">
        <v>255</v>
      </c>
      <c r="DR147" t="s">
        <v>256</v>
      </c>
      <c r="DS147" t="s">
        <v>256</v>
      </c>
      <c r="DT147" t="s">
        <v>256</v>
      </c>
      <c r="DU147" t="s">
        <v>256</v>
      </c>
      <c r="DV147">
        <v>0</v>
      </c>
      <c r="DW147">
        <v>100</v>
      </c>
      <c r="DX147">
        <v>100</v>
      </c>
      <c r="DY147">
        <v>2.609</v>
      </c>
      <c r="DZ147">
        <v>0.036</v>
      </c>
      <c r="EA147">
        <v>2</v>
      </c>
      <c r="EB147">
        <v>504.028</v>
      </c>
      <c r="EC147">
        <v>547.038</v>
      </c>
      <c r="ED147">
        <v>17.1136</v>
      </c>
      <c r="EE147">
        <v>19.0572</v>
      </c>
      <c r="EF147">
        <v>30.0003</v>
      </c>
      <c r="EG147">
        <v>18.934</v>
      </c>
      <c r="EH147">
        <v>18.9089</v>
      </c>
      <c r="EI147">
        <v>20.7799</v>
      </c>
      <c r="EJ147">
        <v>29.4943</v>
      </c>
      <c r="EK147">
        <v>61.0748</v>
      </c>
      <c r="EL147">
        <v>17.1069</v>
      </c>
      <c r="EM147">
        <v>434.17</v>
      </c>
      <c r="EN147">
        <v>13.0546</v>
      </c>
      <c r="EO147">
        <v>102.299</v>
      </c>
      <c r="EP147">
        <v>102.727</v>
      </c>
    </row>
    <row r="148" spans="1:146">
      <c r="A148">
        <v>132</v>
      </c>
      <c r="B148">
        <v>1559929870</v>
      </c>
      <c r="C148">
        <v>262</v>
      </c>
      <c r="D148" t="s">
        <v>519</v>
      </c>
      <c r="E148" t="s">
        <v>520</v>
      </c>
      <c r="H148">
        <v>1559929859.66129</v>
      </c>
      <c r="I148">
        <f>AY148*AJ148*(AW148-AX148)/(100*AQ148*(1000-AJ148*AW148))</f>
        <v>0</v>
      </c>
      <c r="J148">
        <f>AY148*AJ148*(AV148-AU148*(1000-AJ148*AX148)/(1000-AJ148*AW148))/(100*AQ148)</f>
        <v>0</v>
      </c>
      <c r="K148">
        <f>AU148 - IF(AJ148&gt;1, J148*AQ148*100.0/(AL148*BG148), 0)</f>
        <v>0</v>
      </c>
      <c r="L148">
        <f>((R148-I148/2)*K148-J148)/(R148+I148/2)</f>
        <v>0</v>
      </c>
      <c r="M148">
        <f>L148*(AZ148+BA148)/1000.0</f>
        <v>0</v>
      </c>
      <c r="N148">
        <f>(AU148 - IF(AJ148&gt;1, J148*AQ148*100.0/(AL148*BG148), 0))*(AZ148+BA148)/1000.0</f>
        <v>0</v>
      </c>
      <c r="O148">
        <f>2.0/((1/Q148-1/P148)+SIGN(Q148)*SQRT((1/Q148-1/P148)*(1/Q148-1/P148) + 4*AR148/((AR148+1)*(AR148+1))*(2*1/Q148*1/P148-1/P148*1/P148)))</f>
        <v>0</v>
      </c>
      <c r="P148">
        <f>AG148+AF148*AQ148+AE148*AQ148*AQ148</f>
        <v>0</v>
      </c>
      <c r="Q148">
        <f>I148*(1000-(1000*0.61365*exp(17.502*U148/(240.97+U148))/(AZ148+BA148)+AW148)/2)/(1000*0.61365*exp(17.502*U148/(240.97+U148))/(AZ148+BA148)-AW148)</f>
        <v>0</v>
      </c>
      <c r="R148">
        <f>1/((AR148+1)/(O148/1.6)+1/(P148/1.37)) + AR148/((AR148+1)/(O148/1.6) + AR148/(P148/1.37))</f>
        <v>0</v>
      </c>
      <c r="S148">
        <f>(AN148*AP148)</f>
        <v>0</v>
      </c>
      <c r="T148">
        <f>(BB148+(S148+2*0.95*5.67E-8*(((BB148+$B$7)+273)^4-(BB148+273)^4)-44100*I148)/(1.84*29.3*P148+8*0.95*5.67E-8*(BB148+273)^3))</f>
        <v>0</v>
      </c>
      <c r="U148">
        <f>($C$7*BC148+$D$7*BD148+$E$7*T148)</f>
        <v>0</v>
      </c>
      <c r="V148">
        <f>0.61365*exp(17.502*U148/(240.97+U148))</f>
        <v>0</v>
      </c>
      <c r="W148">
        <f>(X148/Y148*100)</f>
        <v>0</v>
      </c>
      <c r="X148">
        <f>AW148*(AZ148+BA148)/1000</f>
        <v>0</v>
      </c>
      <c r="Y148">
        <f>0.61365*exp(17.502*BB148/(240.97+BB148))</f>
        <v>0</v>
      </c>
      <c r="Z148">
        <f>(V148-AW148*(AZ148+BA148)/1000)</f>
        <v>0</v>
      </c>
      <c r="AA148">
        <f>(-I148*44100)</f>
        <v>0</v>
      </c>
      <c r="AB148">
        <f>2*29.3*P148*0.92*(BB148-U148)</f>
        <v>0</v>
      </c>
      <c r="AC148">
        <f>2*0.95*5.67E-8*(((BB148+$B$7)+273)^4-(U148+273)^4)</f>
        <v>0</v>
      </c>
      <c r="AD148">
        <f>S148+AC148+AA148+AB148</f>
        <v>0</v>
      </c>
      <c r="AE148">
        <v>-0.0417511769852095</v>
      </c>
      <c r="AF148">
        <v>0.0468693537698873</v>
      </c>
      <c r="AG148">
        <v>3.4928142233919</v>
      </c>
      <c r="AH148">
        <v>0</v>
      </c>
      <c r="AI148">
        <v>0</v>
      </c>
      <c r="AJ148">
        <f>IF(AH148*$H$13&gt;=AL148,1.0,(AL148/(AL148-AH148*$H$13)))</f>
        <v>0</v>
      </c>
      <c r="AK148">
        <f>(AJ148-1)*100</f>
        <v>0</v>
      </c>
      <c r="AL148">
        <f>MAX(0,($B$13+$C$13*BG148)/(1+$D$13*BG148)*AZ148/(BB148+273)*$E$13)</f>
        <v>0</v>
      </c>
      <c r="AM148">
        <f>$B$11*BH148+$C$11*BI148+$F$11*BJ148</f>
        <v>0</v>
      </c>
      <c r="AN148">
        <f>AM148*AO148</f>
        <v>0</v>
      </c>
      <c r="AO148">
        <f>($B$11*$D$9+$C$11*$D$9+$F$11*((BW148+BO148)/MAX(BW148+BO148+BX148, 0.1)*$I$9+BX148/MAX(BW148+BO148+BX148, 0.1)*$J$9))/($B$11+$C$11+$F$11)</f>
        <v>0</v>
      </c>
      <c r="AP148">
        <f>($B$11*$K$9+$C$11*$K$9+$F$11*((BW148+BO148)/MAX(BW148+BO148+BX148, 0.1)*$P$9+BX148/MAX(BW148+BO148+BX148, 0.1)*$Q$9))/($B$11+$C$11+$F$11)</f>
        <v>0</v>
      </c>
      <c r="AQ148">
        <v>6</v>
      </c>
      <c r="AR148">
        <v>0.5</v>
      </c>
      <c r="AS148" t="s">
        <v>250</v>
      </c>
      <c r="AT148">
        <v>1559929859.66129</v>
      </c>
      <c r="AU148">
        <v>383.879322580645</v>
      </c>
      <c r="AV148">
        <v>406.934096774194</v>
      </c>
      <c r="AW148">
        <v>13.8496774193548</v>
      </c>
      <c r="AX148">
        <v>12.9764451612903</v>
      </c>
      <c r="AY148">
        <v>500.015677419355</v>
      </c>
      <c r="AZ148">
        <v>100.702612903226</v>
      </c>
      <c r="BA148">
        <v>0.199967516129032</v>
      </c>
      <c r="BB148">
        <v>20.0163419354839</v>
      </c>
      <c r="BC148">
        <v>20.3405677419355</v>
      </c>
      <c r="BD148">
        <v>999.9</v>
      </c>
      <c r="BE148">
        <v>0</v>
      </c>
      <c r="BF148">
        <v>0</v>
      </c>
      <c r="BG148">
        <v>9998.25032258064</v>
      </c>
      <c r="BH148">
        <v>0</v>
      </c>
      <c r="BI148">
        <v>224.109064516129</v>
      </c>
      <c r="BJ148">
        <v>1499.97774193548</v>
      </c>
      <c r="BK148">
        <v>0.973001903225807</v>
      </c>
      <c r="BL148">
        <v>0.0269982612903226</v>
      </c>
      <c r="BM148">
        <v>0</v>
      </c>
      <c r="BN148">
        <v>2.29383548387097</v>
      </c>
      <c r="BO148">
        <v>0</v>
      </c>
      <c r="BP148">
        <v>15933.5096774194</v>
      </c>
      <c r="BQ148">
        <v>13121.835483871</v>
      </c>
      <c r="BR148">
        <v>37.875</v>
      </c>
      <c r="BS148">
        <v>39.875</v>
      </c>
      <c r="BT148">
        <v>39.254</v>
      </c>
      <c r="BU148">
        <v>38</v>
      </c>
      <c r="BV148">
        <v>37.5</v>
      </c>
      <c r="BW148">
        <v>1459.47774193548</v>
      </c>
      <c r="BX148">
        <v>40.5</v>
      </c>
      <c r="BY148">
        <v>0</v>
      </c>
      <c r="BZ148">
        <v>1559929894.7</v>
      </c>
      <c r="CA148">
        <v>2.30211538461538</v>
      </c>
      <c r="CB148">
        <v>0.588642737562535</v>
      </c>
      <c r="CC148">
        <v>129.367521250248</v>
      </c>
      <c r="CD148">
        <v>15941.3230769231</v>
      </c>
      <c r="CE148">
        <v>15</v>
      </c>
      <c r="CF148">
        <v>1559929575.5</v>
      </c>
      <c r="CG148" t="s">
        <v>251</v>
      </c>
      <c r="CH148">
        <v>12</v>
      </c>
      <c r="CI148">
        <v>2.609</v>
      </c>
      <c r="CJ148">
        <v>0.036</v>
      </c>
      <c r="CK148">
        <v>400</v>
      </c>
      <c r="CL148">
        <v>13</v>
      </c>
      <c r="CM148">
        <v>0.15</v>
      </c>
      <c r="CN148">
        <v>0.08</v>
      </c>
      <c r="CO148">
        <v>-23.0289829268293</v>
      </c>
      <c r="CP148">
        <v>-2.85688013937231</v>
      </c>
      <c r="CQ148">
        <v>0.296289325394374</v>
      </c>
      <c r="CR148">
        <v>0</v>
      </c>
      <c r="CS148">
        <v>2.26926176470588</v>
      </c>
      <c r="CT148">
        <v>0.824453820337392</v>
      </c>
      <c r="CU148">
        <v>0.247699711480401</v>
      </c>
      <c r="CV148">
        <v>1</v>
      </c>
      <c r="CW148">
        <v>0.874772463414634</v>
      </c>
      <c r="CX148">
        <v>-0.155190292682898</v>
      </c>
      <c r="CY148">
        <v>0.0156365682874996</v>
      </c>
      <c r="CZ148">
        <v>0</v>
      </c>
      <c r="DA148">
        <v>1</v>
      </c>
      <c r="DB148">
        <v>3</v>
      </c>
      <c r="DC148" t="s">
        <v>269</v>
      </c>
      <c r="DD148">
        <v>1.85562</v>
      </c>
      <c r="DE148">
        <v>1.85364</v>
      </c>
      <c r="DF148">
        <v>1.85471</v>
      </c>
      <c r="DG148">
        <v>1.85913</v>
      </c>
      <c r="DH148">
        <v>1.85349</v>
      </c>
      <c r="DI148">
        <v>1.8579</v>
      </c>
      <c r="DJ148">
        <v>1.85501</v>
      </c>
      <c r="DK148">
        <v>1.85369</v>
      </c>
      <c r="DL148" t="s">
        <v>253</v>
      </c>
      <c r="DM148" t="s">
        <v>19</v>
      </c>
      <c r="DN148" t="s">
        <v>19</v>
      </c>
      <c r="DO148" t="s">
        <v>19</v>
      </c>
      <c r="DP148" t="s">
        <v>254</v>
      </c>
      <c r="DQ148" t="s">
        <v>255</v>
      </c>
      <c r="DR148" t="s">
        <v>256</v>
      </c>
      <c r="DS148" t="s">
        <v>256</v>
      </c>
      <c r="DT148" t="s">
        <v>256</v>
      </c>
      <c r="DU148" t="s">
        <v>256</v>
      </c>
      <c r="DV148">
        <v>0</v>
      </c>
      <c r="DW148">
        <v>100</v>
      </c>
      <c r="DX148">
        <v>100</v>
      </c>
      <c r="DY148">
        <v>2.609</v>
      </c>
      <c r="DZ148">
        <v>0.036</v>
      </c>
      <c r="EA148">
        <v>2</v>
      </c>
      <c r="EB148">
        <v>504.202</v>
      </c>
      <c r="EC148">
        <v>546.877</v>
      </c>
      <c r="ED148">
        <v>17.1062</v>
      </c>
      <c r="EE148">
        <v>19.0583</v>
      </c>
      <c r="EF148">
        <v>30.0002</v>
      </c>
      <c r="EG148">
        <v>18.9348</v>
      </c>
      <c r="EH148">
        <v>18.91</v>
      </c>
      <c r="EI148">
        <v>20.8921</v>
      </c>
      <c r="EJ148">
        <v>29.4943</v>
      </c>
      <c r="EK148">
        <v>61.0748</v>
      </c>
      <c r="EL148">
        <v>17.0873</v>
      </c>
      <c r="EM148">
        <v>434.17</v>
      </c>
      <c r="EN148">
        <v>13.0489</v>
      </c>
      <c r="EO148">
        <v>102.299</v>
      </c>
      <c r="EP148">
        <v>102.727</v>
      </c>
    </row>
    <row r="149" spans="1:146">
      <c r="A149">
        <v>133</v>
      </c>
      <c r="B149">
        <v>1559929872</v>
      </c>
      <c r="C149">
        <v>264</v>
      </c>
      <c r="D149" t="s">
        <v>521</v>
      </c>
      <c r="E149" t="s">
        <v>522</v>
      </c>
      <c r="H149">
        <v>1559929861.66129</v>
      </c>
      <c r="I149">
        <f>AY149*AJ149*(AW149-AX149)/(100*AQ149*(1000-AJ149*AW149))</f>
        <v>0</v>
      </c>
      <c r="J149">
        <f>AY149*AJ149*(AV149-AU149*(1000-AJ149*AX149)/(1000-AJ149*AW149))/(100*AQ149)</f>
        <v>0</v>
      </c>
      <c r="K149">
        <f>AU149 - IF(AJ149&gt;1, J149*AQ149*100.0/(AL149*BG149), 0)</f>
        <v>0</v>
      </c>
      <c r="L149">
        <f>((R149-I149/2)*K149-J149)/(R149+I149/2)</f>
        <v>0</v>
      </c>
      <c r="M149">
        <f>L149*(AZ149+BA149)/1000.0</f>
        <v>0</v>
      </c>
      <c r="N149">
        <f>(AU149 - IF(AJ149&gt;1, J149*AQ149*100.0/(AL149*BG149), 0))*(AZ149+BA149)/1000.0</f>
        <v>0</v>
      </c>
      <c r="O149">
        <f>2.0/((1/Q149-1/P149)+SIGN(Q149)*SQRT((1/Q149-1/P149)*(1/Q149-1/P149) + 4*AR149/((AR149+1)*(AR149+1))*(2*1/Q149*1/P149-1/P149*1/P149)))</f>
        <v>0</v>
      </c>
      <c r="P149">
        <f>AG149+AF149*AQ149+AE149*AQ149*AQ149</f>
        <v>0</v>
      </c>
      <c r="Q149">
        <f>I149*(1000-(1000*0.61365*exp(17.502*U149/(240.97+U149))/(AZ149+BA149)+AW149)/2)/(1000*0.61365*exp(17.502*U149/(240.97+U149))/(AZ149+BA149)-AW149)</f>
        <v>0</v>
      </c>
      <c r="R149">
        <f>1/((AR149+1)/(O149/1.6)+1/(P149/1.37)) + AR149/((AR149+1)/(O149/1.6) + AR149/(P149/1.37))</f>
        <v>0</v>
      </c>
      <c r="S149">
        <f>(AN149*AP149)</f>
        <v>0</v>
      </c>
      <c r="T149">
        <f>(BB149+(S149+2*0.95*5.67E-8*(((BB149+$B$7)+273)^4-(BB149+273)^4)-44100*I149)/(1.84*29.3*P149+8*0.95*5.67E-8*(BB149+273)^3))</f>
        <v>0</v>
      </c>
      <c r="U149">
        <f>($C$7*BC149+$D$7*BD149+$E$7*T149)</f>
        <v>0</v>
      </c>
      <c r="V149">
        <f>0.61365*exp(17.502*U149/(240.97+U149))</f>
        <v>0</v>
      </c>
      <c r="W149">
        <f>(X149/Y149*100)</f>
        <v>0</v>
      </c>
      <c r="X149">
        <f>AW149*(AZ149+BA149)/1000</f>
        <v>0</v>
      </c>
      <c r="Y149">
        <f>0.61365*exp(17.502*BB149/(240.97+BB149))</f>
        <v>0</v>
      </c>
      <c r="Z149">
        <f>(V149-AW149*(AZ149+BA149)/1000)</f>
        <v>0</v>
      </c>
      <c r="AA149">
        <f>(-I149*44100)</f>
        <v>0</v>
      </c>
      <c r="AB149">
        <f>2*29.3*P149*0.92*(BB149-U149)</f>
        <v>0</v>
      </c>
      <c r="AC149">
        <f>2*0.95*5.67E-8*(((BB149+$B$7)+273)^4-(U149+273)^4)</f>
        <v>0</v>
      </c>
      <c r="AD149">
        <f>S149+AC149+AA149+AB149</f>
        <v>0</v>
      </c>
      <c r="AE149">
        <v>-0.0417432256583255</v>
      </c>
      <c r="AF149">
        <v>0.0468604277088855</v>
      </c>
      <c r="AG149">
        <v>3.49228866322919</v>
      </c>
      <c r="AH149">
        <v>0</v>
      </c>
      <c r="AI149">
        <v>0</v>
      </c>
      <c r="AJ149">
        <f>IF(AH149*$H$13&gt;=AL149,1.0,(AL149/(AL149-AH149*$H$13)))</f>
        <v>0</v>
      </c>
      <c r="AK149">
        <f>(AJ149-1)*100</f>
        <v>0</v>
      </c>
      <c r="AL149">
        <f>MAX(0,($B$13+$C$13*BG149)/(1+$D$13*BG149)*AZ149/(BB149+273)*$E$13)</f>
        <v>0</v>
      </c>
      <c r="AM149">
        <f>$B$11*BH149+$C$11*BI149+$F$11*BJ149</f>
        <v>0</v>
      </c>
      <c r="AN149">
        <f>AM149*AO149</f>
        <v>0</v>
      </c>
      <c r="AO149">
        <f>($B$11*$D$9+$C$11*$D$9+$F$11*((BW149+BO149)/MAX(BW149+BO149+BX149, 0.1)*$I$9+BX149/MAX(BW149+BO149+BX149, 0.1)*$J$9))/($B$11+$C$11+$F$11)</f>
        <v>0</v>
      </c>
      <c r="AP149">
        <f>($B$11*$K$9+$C$11*$K$9+$F$11*((BW149+BO149)/MAX(BW149+BO149+BX149, 0.1)*$P$9+BX149/MAX(BW149+BO149+BX149, 0.1)*$Q$9))/($B$11+$C$11+$F$11)</f>
        <v>0</v>
      </c>
      <c r="AQ149">
        <v>6</v>
      </c>
      <c r="AR149">
        <v>0.5</v>
      </c>
      <c r="AS149" t="s">
        <v>250</v>
      </c>
      <c r="AT149">
        <v>1559929861.66129</v>
      </c>
      <c r="AU149">
        <v>387.126</v>
      </c>
      <c r="AV149">
        <v>410.267483870968</v>
      </c>
      <c r="AW149">
        <v>13.8516903225806</v>
      </c>
      <c r="AX149">
        <v>12.9829516129032</v>
      </c>
      <c r="AY149">
        <v>500.022903225806</v>
      </c>
      <c r="AZ149">
        <v>100.702516129032</v>
      </c>
      <c r="BA149">
        <v>0.199996838709677</v>
      </c>
      <c r="BB149">
        <v>20.0173580645161</v>
      </c>
      <c r="BC149">
        <v>20.3415870967742</v>
      </c>
      <c r="BD149">
        <v>999.9</v>
      </c>
      <c r="BE149">
        <v>0</v>
      </c>
      <c r="BF149">
        <v>0</v>
      </c>
      <c r="BG149">
        <v>9996.35580645161</v>
      </c>
      <c r="BH149">
        <v>0</v>
      </c>
      <c r="BI149">
        <v>234.298967741935</v>
      </c>
      <c r="BJ149">
        <v>1499.97967741935</v>
      </c>
      <c r="BK149">
        <v>0.973001903225807</v>
      </c>
      <c r="BL149">
        <v>0.0269982612903226</v>
      </c>
      <c r="BM149">
        <v>0</v>
      </c>
      <c r="BN149">
        <v>2.28143870967742</v>
      </c>
      <c r="BO149">
        <v>0</v>
      </c>
      <c r="BP149">
        <v>15935.2580645161</v>
      </c>
      <c r="BQ149">
        <v>13121.8516129032</v>
      </c>
      <c r="BR149">
        <v>37.875</v>
      </c>
      <c r="BS149">
        <v>39.875</v>
      </c>
      <c r="BT149">
        <v>39.254</v>
      </c>
      <c r="BU149">
        <v>38</v>
      </c>
      <c r="BV149">
        <v>37.5</v>
      </c>
      <c r="BW149">
        <v>1459.47967741935</v>
      </c>
      <c r="BX149">
        <v>40.5</v>
      </c>
      <c r="BY149">
        <v>0</v>
      </c>
      <c r="BZ149">
        <v>1559929896.5</v>
      </c>
      <c r="CA149">
        <v>2.28569230769231</v>
      </c>
      <c r="CB149">
        <v>0.0231658121739022</v>
      </c>
      <c r="CC149">
        <v>63.2547006953448</v>
      </c>
      <c r="CD149">
        <v>15945.9846153846</v>
      </c>
      <c r="CE149">
        <v>15</v>
      </c>
      <c r="CF149">
        <v>1559929575.5</v>
      </c>
      <c r="CG149" t="s">
        <v>251</v>
      </c>
      <c r="CH149">
        <v>12</v>
      </c>
      <c r="CI149">
        <v>2.609</v>
      </c>
      <c r="CJ149">
        <v>0.036</v>
      </c>
      <c r="CK149">
        <v>400</v>
      </c>
      <c r="CL149">
        <v>13</v>
      </c>
      <c r="CM149">
        <v>0.15</v>
      </c>
      <c r="CN149">
        <v>0.08</v>
      </c>
      <c r="CO149">
        <v>-23.1065585365854</v>
      </c>
      <c r="CP149">
        <v>-2.91651428571432</v>
      </c>
      <c r="CQ149">
        <v>0.301116457477356</v>
      </c>
      <c r="CR149">
        <v>0</v>
      </c>
      <c r="CS149">
        <v>2.28439117647059</v>
      </c>
      <c r="CT149">
        <v>0.303506877292109</v>
      </c>
      <c r="CU149">
        <v>0.213015813231908</v>
      </c>
      <c r="CV149">
        <v>1</v>
      </c>
      <c r="CW149">
        <v>0.870170121951219</v>
      </c>
      <c r="CX149">
        <v>-0.153798731707321</v>
      </c>
      <c r="CY149">
        <v>0.0155224322415157</v>
      </c>
      <c r="CZ149">
        <v>0</v>
      </c>
      <c r="DA149">
        <v>1</v>
      </c>
      <c r="DB149">
        <v>3</v>
      </c>
      <c r="DC149" t="s">
        <v>269</v>
      </c>
      <c r="DD149">
        <v>1.85562</v>
      </c>
      <c r="DE149">
        <v>1.85364</v>
      </c>
      <c r="DF149">
        <v>1.85471</v>
      </c>
      <c r="DG149">
        <v>1.85913</v>
      </c>
      <c r="DH149">
        <v>1.85349</v>
      </c>
      <c r="DI149">
        <v>1.85788</v>
      </c>
      <c r="DJ149">
        <v>1.85501</v>
      </c>
      <c r="DK149">
        <v>1.85371</v>
      </c>
      <c r="DL149" t="s">
        <v>253</v>
      </c>
      <c r="DM149" t="s">
        <v>19</v>
      </c>
      <c r="DN149" t="s">
        <v>19</v>
      </c>
      <c r="DO149" t="s">
        <v>19</v>
      </c>
      <c r="DP149" t="s">
        <v>254</v>
      </c>
      <c r="DQ149" t="s">
        <v>255</v>
      </c>
      <c r="DR149" t="s">
        <v>256</v>
      </c>
      <c r="DS149" t="s">
        <v>256</v>
      </c>
      <c r="DT149" t="s">
        <v>256</v>
      </c>
      <c r="DU149" t="s">
        <v>256</v>
      </c>
      <c r="DV149">
        <v>0</v>
      </c>
      <c r="DW149">
        <v>100</v>
      </c>
      <c r="DX149">
        <v>100</v>
      </c>
      <c r="DY149">
        <v>2.609</v>
      </c>
      <c r="DZ149">
        <v>0.036</v>
      </c>
      <c r="EA149">
        <v>2</v>
      </c>
      <c r="EB149">
        <v>504.105</v>
      </c>
      <c r="EC149">
        <v>546.996</v>
      </c>
      <c r="ED149">
        <v>17.0991</v>
      </c>
      <c r="EE149">
        <v>19.0592</v>
      </c>
      <c r="EF149">
        <v>30.0003</v>
      </c>
      <c r="EG149">
        <v>18.9356</v>
      </c>
      <c r="EH149">
        <v>18.9112</v>
      </c>
      <c r="EI149">
        <v>21.0173</v>
      </c>
      <c r="EJ149">
        <v>29.4943</v>
      </c>
      <c r="EK149">
        <v>61.0748</v>
      </c>
      <c r="EL149">
        <v>17.0873</v>
      </c>
      <c r="EM149">
        <v>439.17</v>
      </c>
      <c r="EN149">
        <v>13.0465</v>
      </c>
      <c r="EO149">
        <v>102.298</v>
      </c>
      <c r="EP149">
        <v>102.727</v>
      </c>
    </row>
    <row r="150" spans="1:146">
      <c r="A150">
        <v>134</v>
      </c>
      <c r="B150">
        <v>1559929874</v>
      </c>
      <c r="C150">
        <v>266</v>
      </c>
      <c r="D150" t="s">
        <v>523</v>
      </c>
      <c r="E150" t="s">
        <v>524</v>
      </c>
      <c r="H150">
        <v>1559929863.66129</v>
      </c>
      <c r="I150">
        <f>AY150*AJ150*(AW150-AX150)/(100*AQ150*(1000-AJ150*AW150))</f>
        <v>0</v>
      </c>
      <c r="J150">
        <f>AY150*AJ150*(AV150-AU150*(1000-AJ150*AX150)/(1000-AJ150*AW150))/(100*AQ150)</f>
        <v>0</v>
      </c>
      <c r="K150">
        <f>AU150 - IF(AJ150&gt;1, J150*AQ150*100.0/(AL150*BG150), 0)</f>
        <v>0</v>
      </c>
      <c r="L150">
        <f>((R150-I150/2)*K150-J150)/(R150+I150/2)</f>
        <v>0</v>
      </c>
      <c r="M150">
        <f>L150*(AZ150+BA150)/1000.0</f>
        <v>0</v>
      </c>
      <c r="N150">
        <f>(AU150 - IF(AJ150&gt;1, J150*AQ150*100.0/(AL150*BG150), 0))*(AZ150+BA150)/1000.0</f>
        <v>0</v>
      </c>
      <c r="O150">
        <f>2.0/((1/Q150-1/P150)+SIGN(Q150)*SQRT((1/Q150-1/P150)*(1/Q150-1/P150) + 4*AR150/((AR150+1)*(AR150+1))*(2*1/Q150*1/P150-1/P150*1/P150)))</f>
        <v>0</v>
      </c>
      <c r="P150">
        <f>AG150+AF150*AQ150+AE150*AQ150*AQ150</f>
        <v>0</v>
      </c>
      <c r="Q150">
        <f>I150*(1000-(1000*0.61365*exp(17.502*U150/(240.97+U150))/(AZ150+BA150)+AW150)/2)/(1000*0.61365*exp(17.502*U150/(240.97+U150))/(AZ150+BA150)-AW150)</f>
        <v>0</v>
      </c>
      <c r="R150">
        <f>1/((AR150+1)/(O150/1.6)+1/(P150/1.37)) + AR150/((AR150+1)/(O150/1.6) + AR150/(P150/1.37))</f>
        <v>0</v>
      </c>
      <c r="S150">
        <f>(AN150*AP150)</f>
        <v>0</v>
      </c>
      <c r="T150">
        <f>(BB150+(S150+2*0.95*5.67E-8*(((BB150+$B$7)+273)^4-(BB150+273)^4)-44100*I150)/(1.84*29.3*P150+8*0.95*5.67E-8*(BB150+273)^3))</f>
        <v>0</v>
      </c>
      <c r="U150">
        <f>($C$7*BC150+$D$7*BD150+$E$7*T150)</f>
        <v>0</v>
      </c>
      <c r="V150">
        <f>0.61365*exp(17.502*U150/(240.97+U150))</f>
        <v>0</v>
      </c>
      <c r="W150">
        <f>(X150/Y150*100)</f>
        <v>0</v>
      </c>
      <c r="X150">
        <f>AW150*(AZ150+BA150)/1000</f>
        <v>0</v>
      </c>
      <c r="Y150">
        <f>0.61365*exp(17.502*BB150/(240.97+BB150))</f>
        <v>0</v>
      </c>
      <c r="Z150">
        <f>(V150-AW150*(AZ150+BA150)/1000)</f>
        <v>0</v>
      </c>
      <c r="AA150">
        <f>(-I150*44100)</f>
        <v>0</v>
      </c>
      <c r="AB150">
        <f>2*29.3*P150*0.92*(BB150-U150)</f>
        <v>0</v>
      </c>
      <c r="AC150">
        <f>2*0.95*5.67E-8*(((BB150+$B$7)+273)^4-(U150+273)^4)</f>
        <v>0</v>
      </c>
      <c r="AD150">
        <f>S150+AC150+AA150+AB150</f>
        <v>0</v>
      </c>
      <c r="AE150">
        <v>-0.0417346723189712</v>
      </c>
      <c r="AF150">
        <v>0.0468508258361466</v>
      </c>
      <c r="AG150">
        <v>3.49172327261127</v>
      </c>
      <c r="AH150">
        <v>0</v>
      </c>
      <c r="AI150">
        <v>0</v>
      </c>
      <c r="AJ150">
        <f>IF(AH150*$H$13&gt;=AL150,1.0,(AL150/(AL150-AH150*$H$13)))</f>
        <v>0</v>
      </c>
      <c r="AK150">
        <f>(AJ150-1)*100</f>
        <v>0</v>
      </c>
      <c r="AL150">
        <f>MAX(0,($B$13+$C$13*BG150)/(1+$D$13*BG150)*AZ150/(BB150+273)*$E$13)</f>
        <v>0</v>
      </c>
      <c r="AM150">
        <f>$B$11*BH150+$C$11*BI150+$F$11*BJ150</f>
        <v>0</v>
      </c>
      <c r="AN150">
        <f>AM150*AO150</f>
        <v>0</v>
      </c>
      <c r="AO150">
        <f>($B$11*$D$9+$C$11*$D$9+$F$11*((BW150+BO150)/MAX(BW150+BO150+BX150, 0.1)*$I$9+BX150/MAX(BW150+BO150+BX150, 0.1)*$J$9))/($B$11+$C$11+$F$11)</f>
        <v>0</v>
      </c>
      <c r="AP150">
        <f>($B$11*$K$9+$C$11*$K$9+$F$11*((BW150+BO150)/MAX(BW150+BO150+BX150, 0.1)*$P$9+BX150/MAX(BW150+BO150+BX150, 0.1)*$Q$9))/($B$11+$C$11+$F$11)</f>
        <v>0</v>
      </c>
      <c r="AQ150">
        <v>6</v>
      </c>
      <c r="AR150">
        <v>0.5</v>
      </c>
      <c r="AS150" t="s">
        <v>250</v>
      </c>
      <c r="AT150">
        <v>1559929863.66129</v>
      </c>
      <c r="AU150">
        <v>390.372129032258</v>
      </c>
      <c r="AV150">
        <v>413.627032258065</v>
      </c>
      <c r="AW150">
        <v>13.8542935483871</v>
      </c>
      <c r="AX150">
        <v>12.9896580645161</v>
      </c>
      <c r="AY150">
        <v>500.023838709677</v>
      </c>
      <c r="AZ150">
        <v>100.702387096774</v>
      </c>
      <c r="BA150">
        <v>0.199997032258065</v>
      </c>
      <c r="BB150">
        <v>20.0187322580645</v>
      </c>
      <c r="BC150">
        <v>20.3428677419355</v>
      </c>
      <c r="BD150">
        <v>999.9</v>
      </c>
      <c r="BE150">
        <v>0</v>
      </c>
      <c r="BF150">
        <v>0</v>
      </c>
      <c r="BG150">
        <v>9994.32032258064</v>
      </c>
      <c r="BH150">
        <v>0</v>
      </c>
      <c r="BI150">
        <v>251.337774193548</v>
      </c>
      <c r="BJ150">
        <v>1499.96580645161</v>
      </c>
      <c r="BK150">
        <v>0.97300164516129</v>
      </c>
      <c r="BL150">
        <v>0.0269985580645161</v>
      </c>
      <c r="BM150">
        <v>0</v>
      </c>
      <c r="BN150">
        <v>2.31056451612903</v>
      </c>
      <c r="BO150">
        <v>0</v>
      </c>
      <c r="BP150">
        <v>15939.5451612903</v>
      </c>
      <c r="BQ150">
        <v>13121.735483871</v>
      </c>
      <c r="BR150">
        <v>37.875</v>
      </c>
      <c r="BS150">
        <v>39.875</v>
      </c>
      <c r="BT150">
        <v>39.254</v>
      </c>
      <c r="BU150">
        <v>38</v>
      </c>
      <c r="BV150">
        <v>37.5</v>
      </c>
      <c r="BW150">
        <v>1459.46580645161</v>
      </c>
      <c r="BX150">
        <v>40.5</v>
      </c>
      <c r="BY150">
        <v>0</v>
      </c>
      <c r="BZ150">
        <v>1559929898.3</v>
      </c>
      <c r="CA150">
        <v>2.29988461538462</v>
      </c>
      <c r="CB150">
        <v>0.660642735881</v>
      </c>
      <c r="CC150">
        <v>26.4341879628429</v>
      </c>
      <c r="CD150">
        <v>15948.4615384615</v>
      </c>
      <c r="CE150">
        <v>15</v>
      </c>
      <c r="CF150">
        <v>1559929575.5</v>
      </c>
      <c r="CG150" t="s">
        <v>251</v>
      </c>
      <c r="CH150">
        <v>12</v>
      </c>
      <c r="CI150">
        <v>2.609</v>
      </c>
      <c r="CJ150">
        <v>0.036</v>
      </c>
      <c r="CK150">
        <v>400</v>
      </c>
      <c r="CL150">
        <v>13</v>
      </c>
      <c r="CM150">
        <v>0.15</v>
      </c>
      <c r="CN150">
        <v>0.08</v>
      </c>
      <c r="CO150">
        <v>-23.2189195121951</v>
      </c>
      <c r="CP150">
        <v>-3.08077003484336</v>
      </c>
      <c r="CQ150">
        <v>0.31812315088888</v>
      </c>
      <c r="CR150">
        <v>0</v>
      </c>
      <c r="CS150">
        <v>2.30038823529412</v>
      </c>
      <c r="CT150">
        <v>0.0483560786276954</v>
      </c>
      <c r="CU150">
        <v>0.209213247197132</v>
      </c>
      <c r="CV150">
        <v>1</v>
      </c>
      <c r="CW150">
        <v>0.865913756097561</v>
      </c>
      <c r="CX150">
        <v>-0.13315791637631</v>
      </c>
      <c r="CY150">
        <v>0.0137860382868984</v>
      </c>
      <c r="CZ150">
        <v>0</v>
      </c>
      <c r="DA150">
        <v>1</v>
      </c>
      <c r="DB150">
        <v>3</v>
      </c>
      <c r="DC150" t="s">
        <v>269</v>
      </c>
      <c r="DD150">
        <v>1.85562</v>
      </c>
      <c r="DE150">
        <v>1.85364</v>
      </c>
      <c r="DF150">
        <v>1.85471</v>
      </c>
      <c r="DG150">
        <v>1.85913</v>
      </c>
      <c r="DH150">
        <v>1.85348</v>
      </c>
      <c r="DI150">
        <v>1.85788</v>
      </c>
      <c r="DJ150">
        <v>1.85501</v>
      </c>
      <c r="DK150">
        <v>1.85368</v>
      </c>
      <c r="DL150" t="s">
        <v>253</v>
      </c>
      <c r="DM150" t="s">
        <v>19</v>
      </c>
      <c r="DN150" t="s">
        <v>19</v>
      </c>
      <c r="DO150" t="s">
        <v>19</v>
      </c>
      <c r="DP150" t="s">
        <v>254</v>
      </c>
      <c r="DQ150" t="s">
        <v>255</v>
      </c>
      <c r="DR150" t="s">
        <v>256</v>
      </c>
      <c r="DS150" t="s">
        <v>256</v>
      </c>
      <c r="DT150" t="s">
        <v>256</v>
      </c>
      <c r="DU150" t="s">
        <v>256</v>
      </c>
      <c r="DV150">
        <v>0</v>
      </c>
      <c r="DW150">
        <v>100</v>
      </c>
      <c r="DX150">
        <v>100</v>
      </c>
      <c r="DY150">
        <v>2.609</v>
      </c>
      <c r="DZ150">
        <v>0.036</v>
      </c>
      <c r="EA150">
        <v>2</v>
      </c>
      <c r="EB150">
        <v>504.088</v>
      </c>
      <c r="EC150">
        <v>547.025</v>
      </c>
      <c r="ED150">
        <v>17.0901</v>
      </c>
      <c r="EE150">
        <v>19.0601</v>
      </c>
      <c r="EF150">
        <v>30.0003</v>
      </c>
      <c r="EG150">
        <v>18.9369</v>
      </c>
      <c r="EH150">
        <v>18.9121</v>
      </c>
      <c r="EI150">
        <v>21.1619</v>
      </c>
      <c r="EJ150">
        <v>29.4943</v>
      </c>
      <c r="EK150">
        <v>61.0748</v>
      </c>
      <c r="EL150">
        <v>17.0623</v>
      </c>
      <c r="EM150">
        <v>444.17</v>
      </c>
      <c r="EN150">
        <v>13.047</v>
      </c>
      <c r="EO150">
        <v>102.297</v>
      </c>
      <c r="EP150">
        <v>102.727</v>
      </c>
    </row>
    <row r="151" spans="1:146">
      <c r="A151">
        <v>135</v>
      </c>
      <c r="B151">
        <v>1559929876</v>
      </c>
      <c r="C151">
        <v>268</v>
      </c>
      <c r="D151" t="s">
        <v>525</v>
      </c>
      <c r="E151" t="s">
        <v>526</v>
      </c>
      <c r="H151">
        <v>1559929865.66129</v>
      </c>
      <c r="I151">
        <f>AY151*AJ151*(AW151-AX151)/(100*AQ151*(1000-AJ151*AW151))</f>
        <v>0</v>
      </c>
      <c r="J151">
        <f>AY151*AJ151*(AV151-AU151*(1000-AJ151*AX151)/(1000-AJ151*AW151))/(100*AQ151)</f>
        <v>0</v>
      </c>
      <c r="K151">
        <f>AU151 - IF(AJ151&gt;1, J151*AQ151*100.0/(AL151*BG151), 0)</f>
        <v>0</v>
      </c>
      <c r="L151">
        <f>((R151-I151/2)*K151-J151)/(R151+I151/2)</f>
        <v>0</v>
      </c>
      <c r="M151">
        <f>L151*(AZ151+BA151)/1000.0</f>
        <v>0</v>
      </c>
      <c r="N151">
        <f>(AU151 - IF(AJ151&gt;1, J151*AQ151*100.0/(AL151*BG151), 0))*(AZ151+BA151)/1000.0</f>
        <v>0</v>
      </c>
      <c r="O151">
        <f>2.0/((1/Q151-1/P151)+SIGN(Q151)*SQRT((1/Q151-1/P151)*(1/Q151-1/P151) + 4*AR151/((AR151+1)*(AR151+1))*(2*1/Q151*1/P151-1/P151*1/P151)))</f>
        <v>0</v>
      </c>
      <c r="P151">
        <f>AG151+AF151*AQ151+AE151*AQ151*AQ151</f>
        <v>0</v>
      </c>
      <c r="Q151">
        <f>I151*(1000-(1000*0.61365*exp(17.502*U151/(240.97+U151))/(AZ151+BA151)+AW151)/2)/(1000*0.61365*exp(17.502*U151/(240.97+U151))/(AZ151+BA151)-AW151)</f>
        <v>0</v>
      </c>
      <c r="R151">
        <f>1/((AR151+1)/(O151/1.6)+1/(P151/1.37)) + AR151/((AR151+1)/(O151/1.6) + AR151/(P151/1.37))</f>
        <v>0</v>
      </c>
      <c r="S151">
        <f>(AN151*AP151)</f>
        <v>0</v>
      </c>
      <c r="T151">
        <f>(BB151+(S151+2*0.95*5.67E-8*(((BB151+$B$7)+273)^4-(BB151+273)^4)-44100*I151)/(1.84*29.3*P151+8*0.95*5.67E-8*(BB151+273)^3))</f>
        <v>0</v>
      </c>
      <c r="U151">
        <f>($C$7*BC151+$D$7*BD151+$E$7*T151)</f>
        <v>0</v>
      </c>
      <c r="V151">
        <f>0.61365*exp(17.502*U151/(240.97+U151))</f>
        <v>0</v>
      </c>
      <c r="W151">
        <f>(X151/Y151*100)</f>
        <v>0</v>
      </c>
      <c r="X151">
        <f>AW151*(AZ151+BA151)/1000</f>
        <v>0</v>
      </c>
      <c r="Y151">
        <f>0.61365*exp(17.502*BB151/(240.97+BB151))</f>
        <v>0</v>
      </c>
      <c r="Z151">
        <f>(V151-AW151*(AZ151+BA151)/1000)</f>
        <v>0</v>
      </c>
      <c r="AA151">
        <f>(-I151*44100)</f>
        <v>0</v>
      </c>
      <c r="AB151">
        <f>2*29.3*P151*0.92*(BB151-U151)</f>
        <v>0</v>
      </c>
      <c r="AC151">
        <f>2*0.95*5.67E-8*(((BB151+$B$7)+273)^4-(U151+273)^4)</f>
        <v>0</v>
      </c>
      <c r="AD151">
        <f>S151+AC151+AA151+AB151</f>
        <v>0</v>
      </c>
      <c r="AE151">
        <v>-0.0417481159236184</v>
      </c>
      <c r="AF151">
        <v>0.0468659174600876</v>
      </c>
      <c r="AG151">
        <v>3.49261190004983</v>
      </c>
      <c r="AH151">
        <v>0</v>
      </c>
      <c r="AI151">
        <v>0</v>
      </c>
      <c r="AJ151">
        <f>IF(AH151*$H$13&gt;=AL151,1.0,(AL151/(AL151-AH151*$H$13)))</f>
        <v>0</v>
      </c>
      <c r="AK151">
        <f>(AJ151-1)*100</f>
        <v>0</v>
      </c>
      <c r="AL151">
        <f>MAX(0,($B$13+$C$13*BG151)/(1+$D$13*BG151)*AZ151/(BB151+273)*$E$13)</f>
        <v>0</v>
      </c>
      <c r="AM151">
        <f>$B$11*BH151+$C$11*BI151+$F$11*BJ151</f>
        <v>0</v>
      </c>
      <c r="AN151">
        <f>AM151*AO151</f>
        <v>0</v>
      </c>
      <c r="AO151">
        <f>($B$11*$D$9+$C$11*$D$9+$F$11*((BW151+BO151)/MAX(BW151+BO151+BX151, 0.1)*$I$9+BX151/MAX(BW151+BO151+BX151, 0.1)*$J$9))/($B$11+$C$11+$F$11)</f>
        <v>0</v>
      </c>
      <c r="AP151">
        <f>($B$11*$K$9+$C$11*$K$9+$F$11*((BW151+BO151)/MAX(BW151+BO151+BX151, 0.1)*$P$9+BX151/MAX(BW151+BO151+BX151, 0.1)*$Q$9))/($B$11+$C$11+$F$11)</f>
        <v>0</v>
      </c>
      <c r="AQ151">
        <v>6</v>
      </c>
      <c r="AR151">
        <v>0.5</v>
      </c>
      <c r="AS151" t="s">
        <v>250</v>
      </c>
      <c r="AT151">
        <v>1559929865.66129</v>
      </c>
      <c r="AU151">
        <v>393.620096774194</v>
      </c>
      <c r="AV151">
        <v>416.968580645161</v>
      </c>
      <c r="AW151">
        <v>13.8573225806452</v>
      </c>
      <c r="AX151">
        <v>12.9960290322581</v>
      </c>
      <c r="AY151">
        <v>500.018580645161</v>
      </c>
      <c r="AZ151">
        <v>100.70235483871</v>
      </c>
      <c r="BA151">
        <v>0.199966935483871</v>
      </c>
      <c r="BB151">
        <v>20.0201</v>
      </c>
      <c r="BC151">
        <v>20.346</v>
      </c>
      <c r="BD151">
        <v>999.9</v>
      </c>
      <c r="BE151">
        <v>0</v>
      </c>
      <c r="BF151">
        <v>0</v>
      </c>
      <c r="BG151">
        <v>9997.54290322581</v>
      </c>
      <c r="BH151">
        <v>0</v>
      </c>
      <c r="BI151">
        <v>278.507096774194</v>
      </c>
      <c r="BJ151">
        <v>1499.96903225806</v>
      </c>
      <c r="BK151">
        <v>0.97300164516129</v>
      </c>
      <c r="BL151">
        <v>0.0269985580645161</v>
      </c>
      <c r="BM151">
        <v>0</v>
      </c>
      <c r="BN151">
        <v>2.30035161290323</v>
      </c>
      <c r="BO151">
        <v>0</v>
      </c>
      <c r="BP151">
        <v>15944.2935483871</v>
      </c>
      <c r="BQ151">
        <v>13121.7580645161</v>
      </c>
      <c r="BR151">
        <v>37.875</v>
      </c>
      <c r="BS151">
        <v>39.875</v>
      </c>
      <c r="BT151">
        <v>39.254</v>
      </c>
      <c r="BU151">
        <v>38</v>
      </c>
      <c r="BV151">
        <v>37.5</v>
      </c>
      <c r="BW151">
        <v>1459.46903225806</v>
      </c>
      <c r="BX151">
        <v>40.5</v>
      </c>
      <c r="BY151">
        <v>0</v>
      </c>
      <c r="BZ151">
        <v>1559929900.7</v>
      </c>
      <c r="CA151">
        <v>2.30657692307692</v>
      </c>
      <c r="CB151">
        <v>-0.412458122004578</v>
      </c>
      <c r="CC151">
        <v>17.1145298688881</v>
      </c>
      <c r="CD151">
        <v>15949.9769230769</v>
      </c>
      <c r="CE151">
        <v>15</v>
      </c>
      <c r="CF151">
        <v>1559929575.5</v>
      </c>
      <c r="CG151" t="s">
        <v>251</v>
      </c>
      <c r="CH151">
        <v>12</v>
      </c>
      <c r="CI151">
        <v>2.609</v>
      </c>
      <c r="CJ151">
        <v>0.036</v>
      </c>
      <c r="CK151">
        <v>400</v>
      </c>
      <c r="CL151">
        <v>13</v>
      </c>
      <c r="CM151">
        <v>0.15</v>
      </c>
      <c r="CN151">
        <v>0.08</v>
      </c>
      <c r="CO151">
        <v>-23.3202902439024</v>
      </c>
      <c r="CP151">
        <v>-3.36618397212537</v>
      </c>
      <c r="CQ151">
        <v>0.343648099081574</v>
      </c>
      <c r="CR151">
        <v>0</v>
      </c>
      <c r="CS151">
        <v>2.28676470588235</v>
      </c>
      <c r="CT151">
        <v>0.0623059134127503</v>
      </c>
      <c r="CU151">
        <v>0.217948570407242</v>
      </c>
      <c r="CV151">
        <v>1</v>
      </c>
      <c r="CW151">
        <v>0.862205536585366</v>
      </c>
      <c r="CX151">
        <v>-0.10091675958188</v>
      </c>
      <c r="CY151">
        <v>0.0109771491325357</v>
      </c>
      <c r="CZ151">
        <v>0</v>
      </c>
      <c r="DA151">
        <v>1</v>
      </c>
      <c r="DB151">
        <v>3</v>
      </c>
      <c r="DC151" t="s">
        <v>269</v>
      </c>
      <c r="DD151">
        <v>1.8556</v>
      </c>
      <c r="DE151">
        <v>1.85364</v>
      </c>
      <c r="DF151">
        <v>1.8547</v>
      </c>
      <c r="DG151">
        <v>1.85913</v>
      </c>
      <c r="DH151">
        <v>1.85348</v>
      </c>
      <c r="DI151">
        <v>1.85788</v>
      </c>
      <c r="DJ151">
        <v>1.85501</v>
      </c>
      <c r="DK151">
        <v>1.85368</v>
      </c>
      <c r="DL151" t="s">
        <v>253</v>
      </c>
      <c r="DM151" t="s">
        <v>19</v>
      </c>
      <c r="DN151" t="s">
        <v>19</v>
      </c>
      <c r="DO151" t="s">
        <v>19</v>
      </c>
      <c r="DP151" t="s">
        <v>254</v>
      </c>
      <c r="DQ151" t="s">
        <v>255</v>
      </c>
      <c r="DR151" t="s">
        <v>256</v>
      </c>
      <c r="DS151" t="s">
        <v>256</v>
      </c>
      <c r="DT151" t="s">
        <v>256</v>
      </c>
      <c r="DU151" t="s">
        <v>256</v>
      </c>
      <c r="DV151">
        <v>0</v>
      </c>
      <c r="DW151">
        <v>100</v>
      </c>
      <c r="DX151">
        <v>100</v>
      </c>
      <c r="DY151">
        <v>2.609</v>
      </c>
      <c r="DZ151">
        <v>0.036</v>
      </c>
      <c r="EA151">
        <v>2</v>
      </c>
      <c r="EB151">
        <v>504.217</v>
      </c>
      <c r="EC151">
        <v>547.038</v>
      </c>
      <c r="ED151">
        <v>17.0826</v>
      </c>
      <c r="EE151">
        <v>19.0609</v>
      </c>
      <c r="EF151">
        <v>30.0002</v>
      </c>
      <c r="EG151">
        <v>18.9377</v>
      </c>
      <c r="EH151">
        <v>18.9132</v>
      </c>
      <c r="EI151">
        <v>21.2747</v>
      </c>
      <c r="EJ151">
        <v>29.4943</v>
      </c>
      <c r="EK151">
        <v>61.0748</v>
      </c>
      <c r="EL151">
        <v>17.0623</v>
      </c>
      <c r="EM151">
        <v>444.17</v>
      </c>
      <c r="EN151">
        <v>13.0463</v>
      </c>
      <c r="EO151">
        <v>102.297</v>
      </c>
      <c r="EP151">
        <v>102.726</v>
      </c>
    </row>
    <row r="152" spans="1:146">
      <c r="A152">
        <v>136</v>
      </c>
      <c r="B152">
        <v>1559929878</v>
      </c>
      <c r="C152">
        <v>270</v>
      </c>
      <c r="D152" t="s">
        <v>527</v>
      </c>
      <c r="E152" t="s">
        <v>528</v>
      </c>
      <c r="H152">
        <v>1559929867.66129</v>
      </c>
      <c r="I152">
        <f>AY152*AJ152*(AW152-AX152)/(100*AQ152*(1000-AJ152*AW152))</f>
        <v>0</v>
      </c>
      <c r="J152">
        <f>AY152*AJ152*(AV152-AU152*(1000-AJ152*AX152)/(1000-AJ152*AW152))/(100*AQ152)</f>
        <v>0</v>
      </c>
      <c r="K152">
        <f>AU152 - IF(AJ152&gt;1, J152*AQ152*100.0/(AL152*BG152), 0)</f>
        <v>0</v>
      </c>
      <c r="L152">
        <f>((R152-I152/2)*K152-J152)/(R152+I152/2)</f>
        <v>0</v>
      </c>
      <c r="M152">
        <f>L152*(AZ152+BA152)/1000.0</f>
        <v>0</v>
      </c>
      <c r="N152">
        <f>(AU152 - IF(AJ152&gt;1, J152*AQ152*100.0/(AL152*BG152), 0))*(AZ152+BA152)/1000.0</f>
        <v>0</v>
      </c>
      <c r="O152">
        <f>2.0/((1/Q152-1/P152)+SIGN(Q152)*SQRT((1/Q152-1/P152)*(1/Q152-1/P152) + 4*AR152/((AR152+1)*(AR152+1))*(2*1/Q152*1/P152-1/P152*1/P152)))</f>
        <v>0</v>
      </c>
      <c r="P152">
        <f>AG152+AF152*AQ152+AE152*AQ152*AQ152</f>
        <v>0</v>
      </c>
      <c r="Q152">
        <f>I152*(1000-(1000*0.61365*exp(17.502*U152/(240.97+U152))/(AZ152+BA152)+AW152)/2)/(1000*0.61365*exp(17.502*U152/(240.97+U152))/(AZ152+BA152)-AW152)</f>
        <v>0</v>
      </c>
      <c r="R152">
        <f>1/((AR152+1)/(O152/1.6)+1/(P152/1.37)) + AR152/((AR152+1)/(O152/1.6) + AR152/(P152/1.37))</f>
        <v>0</v>
      </c>
      <c r="S152">
        <f>(AN152*AP152)</f>
        <v>0</v>
      </c>
      <c r="T152">
        <f>(BB152+(S152+2*0.95*5.67E-8*(((BB152+$B$7)+273)^4-(BB152+273)^4)-44100*I152)/(1.84*29.3*P152+8*0.95*5.67E-8*(BB152+273)^3))</f>
        <v>0</v>
      </c>
      <c r="U152">
        <f>($C$7*BC152+$D$7*BD152+$E$7*T152)</f>
        <v>0</v>
      </c>
      <c r="V152">
        <f>0.61365*exp(17.502*U152/(240.97+U152))</f>
        <v>0</v>
      </c>
      <c r="W152">
        <f>(X152/Y152*100)</f>
        <v>0</v>
      </c>
      <c r="X152">
        <f>AW152*(AZ152+BA152)/1000</f>
        <v>0</v>
      </c>
      <c r="Y152">
        <f>0.61365*exp(17.502*BB152/(240.97+BB152))</f>
        <v>0</v>
      </c>
      <c r="Z152">
        <f>(V152-AW152*(AZ152+BA152)/1000)</f>
        <v>0</v>
      </c>
      <c r="AA152">
        <f>(-I152*44100)</f>
        <v>0</v>
      </c>
      <c r="AB152">
        <f>2*29.3*P152*0.92*(BB152-U152)</f>
        <v>0</v>
      </c>
      <c r="AC152">
        <f>2*0.95*5.67E-8*(((BB152+$B$7)+273)^4-(U152+273)^4)</f>
        <v>0</v>
      </c>
      <c r="AD152">
        <f>S152+AC152+AA152+AB152</f>
        <v>0</v>
      </c>
      <c r="AE152">
        <v>-0.0417606501717487</v>
      </c>
      <c r="AF152">
        <v>0.0468799882516743</v>
      </c>
      <c r="AG152">
        <v>3.49344032840029</v>
      </c>
      <c r="AH152">
        <v>0</v>
      </c>
      <c r="AI152">
        <v>0</v>
      </c>
      <c r="AJ152">
        <f>IF(AH152*$H$13&gt;=AL152,1.0,(AL152/(AL152-AH152*$H$13)))</f>
        <v>0</v>
      </c>
      <c r="AK152">
        <f>(AJ152-1)*100</f>
        <v>0</v>
      </c>
      <c r="AL152">
        <f>MAX(0,($B$13+$C$13*BG152)/(1+$D$13*BG152)*AZ152/(BB152+273)*$E$13)</f>
        <v>0</v>
      </c>
      <c r="AM152">
        <f>$B$11*BH152+$C$11*BI152+$F$11*BJ152</f>
        <v>0</v>
      </c>
      <c r="AN152">
        <f>AM152*AO152</f>
        <v>0</v>
      </c>
      <c r="AO152">
        <f>($B$11*$D$9+$C$11*$D$9+$F$11*((BW152+BO152)/MAX(BW152+BO152+BX152, 0.1)*$I$9+BX152/MAX(BW152+BO152+BX152, 0.1)*$J$9))/($B$11+$C$11+$F$11)</f>
        <v>0</v>
      </c>
      <c r="AP152">
        <f>($B$11*$K$9+$C$11*$K$9+$F$11*((BW152+BO152)/MAX(BW152+BO152+BX152, 0.1)*$P$9+BX152/MAX(BW152+BO152+BX152, 0.1)*$Q$9))/($B$11+$C$11+$F$11)</f>
        <v>0</v>
      </c>
      <c r="AQ152">
        <v>6</v>
      </c>
      <c r="AR152">
        <v>0.5</v>
      </c>
      <c r="AS152" t="s">
        <v>250</v>
      </c>
      <c r="AT152">
        <v>1559929867.66129</v>
      </c>
      <c r="AU152">
        <v>396.865935483871</v>
      </c>
      <c r="AV152">
        <v>420.306903225806</v>
      </c>
      <c r="AW152">
        <v>13.8605935483871</v>
      </c>
      <c r="AX152">
        <v>13.0014903225806</v>
      </c>
      <c r="AY152">
        <v>500.019096774194</v>
      </c>
      <c r="AZ152">
        <v>100.70235483871</v>
      </c>
      <c r="BA152">
        <v>0.199978548387097</v>
      </c>
      <c r="BB152">
        <v>20.0211612903226</v>
      </c>
      <c r="BC152">
        <v>20.3496870967742</v>
      </c>
      <c r="BD152">
        <v>999.9</v>
      </c>
      <c r="BE152">
        <v>0</v>
      </c>
      <c r="BF152">
        <v>0</v>
      </c>
      <c r="BG152">
        <v>10000.544516129</v>
      </c>
      <c r="BH152">
        <v>0</v>
      </c>
      <c r="BI152">
        <v>307.521483870968</v>
      </c>
      <c r="BJ152">
        <v>1499.98838709677</v>
      </c>
      <c r="BK152">
        <v>0.973001903225807</v>
      </c>
      <c r="BL152">
        <v>0.0269982612903226</v>
      </c>
      <c r="BM152">
        <v>0</v>
      </c>
      <c r="BN152">
        <v>2.28951290322581</v>
      </c>
      <c r="BO152">
        <v>0</v>
      </c>
      <c r="BP152">
        <v>15947.8709677419</v>
      </c>
      <c r="BQ152">
        <v>13121.9258064516</v>
      </c>
      <c r="BR152">
        <v>37.875</v>
      </c>
      <c r="BS152">
        <v>39.875</v>
      </c>
      <c r="BT152">
        <v>39.254</v>
      </c>
      <c r="BU152">
        <v>37.9979677419355</v>
      </c>
      <c r="BV152">
        <v>37.5</v>
      </c>
      <c r="BW152">
        <v>1459.48838709677</v>
      </c>
      <c r="BX152">
        <v>40.5</v>
      </c>
      <c r="BY152">
        <v>0</v>
      </c>
      <c r="BZ152">
        <v>1559929902.5</v>
      </c>
      <c r="CA152">
        <v>2.29173846153846</v>
      </c>
      <c r="CB152">
        <v>-0.26394530405296</v>
      </c>
      <c r="CC152">
        <v>22.242734984487</v>
      </c>
      <c r="CD152">
        <v>15950.4692307692</v>
      </c>
      <c r="CE152">
        <v>15</v>
      </c>
      <c r="CF152">
        <v>1559929575.5</v>
      </c>
      <c r="CG152" t="s">
        <v>251</v>
      </c>
      <c r="CH152">
        <v>12</v>
      </c>
      <c r="CI152">
        <v>2.609</v>
      </c>
      <c r="CJ152">
        <v>0.036</v>
      </c>
      <c r="CK152">
        <v>400</v>
      </c>
      <c r="CL152">
        <v>13</v>
      </c>
      <c r="CM152">
        <v>0.15</v>
      </c>
      <c r="CN152">
        <v>0.08</v>
      </c>
      <c r="CO152">
        <v>-23.4060219512195</v>
      </c>
      <c r="CP152">
        <v>-3.20812682926835</v>
      </c>
      <c r="CQ152">
        <v>0.331968547226107</v>
      </c>
      <c r="CR152">
        <v>0</v>
      </c>
      <c r="CS152">
        <v>2.29199411764706</v>
      </c>
      <c r="CT152">
        <v>0.39863861469888</v>
      </c>
      <c r="CU152">
        <v>0.212453996323047</v>
      </c>
      <c r="CV152">
        <v>1</v>
      </c>
      <c r="CW152">
        <v>0.859647829268293</v>
      </c>
      <c r="CX152">
        <v>-0.0705438397212566</v>
      </c>
      <c r="CY152">
        <v>0.00865888228269011</v>
      </c>
      <c r="CZ152">
        <v>1</v>
      </c>
      <c r="DA152">
        <v>2</v>
      </c>
      <c r="DB152">
        <v>3</v>
      </c>
      <c r="DC152" t="s">
        <v>252</v>
      </c>
      <c r="DD152">
        <v>1.8556</v>
      </c>
      <c r="DE152">
        <v>1.85364</v>
      </c>
      <c r="DF152">
        <v>1.8547</v>
      </c>
      <c r="DG152">
        <v>1.85913</v>
      </c>
      <c r="DH152">
        <v>1.85348</v>
      </c>
      <c r="DI152">
        <v>1.85789</v>
      </c>
      <c r="DJ152">
        <v>1.85501</v>
      </c>
      <c r="DK152">
        <v>1.85369</v>
      </c>
      <c r="DL152" t="s">
        <v>253</v>
      </c>
      <c r="DM152" t="s">
        <v>19</v>
      </c>
      <c r="DN152" t="s">
        <v>19</v>
      </c>
      <c r="DO152" t="s">
        <v>19</v>
      </c>
      <c r="DP152" t="s">
        <v>254</v>
      </c>
      <c r="DQ152" t="s">
        <v>255</v>
      </c>
      <c r="DR152" t="s">
        <v>256</v>
      </c>
      <c r="DS152" t="s">
        <v>256</v>
      </c>
      <c r="DT152" t="s">
        <v>256</v>
      </c>
      <c r="DU152" t="s">
        <v>256</v>
      </c>
      <c r="DV152">
        <v>0</v>
      </c>
      <c r="DW152">
        <v>100</v>
      </c>
      <c r="DX152">
        <v>100</v>
      </c>
      <c r="DY152">
        <v>2.609</v>
      </c>
      <c r="DZ152">
        <v>0.036</v>
      </c>
      <c r="EA152">
        <v>2</v>
      </c>
      <c r="EB152">
        <v>503.924</v>
      </c>
      <c r="EC152">
        <v>547.205</v>
      </c>
      <c r="ED152">
        <v>17.0715</v>
      </c>
      <c r="EE152">
        <v>19.0617</v>
      </c>
      <c r="EF152">
        <v>30</v>
      </c>
      <c r="EG152">
        <v>18.9385</v>
      </c>
      <c r="EH152">
        <v>18.914</v>
      </c>
      <c r="EI152">
        <v>21.4008</v>
      </c>
      <c r="EJ152">
        <v>29.4943</v>
      </c>
      <c r="EK152">
        <v>61.0748</v>
      </c>
      <c r="EL152">
        <v>17.0623</v>
      </c>
      <c r="EM152">
        <v>449.17</v>
      </c>
      <c r="EN152">
        <v>13.0968</v>
      </c>
      <c r="EO152">
        <v>102.296</v>
      </c>
      <c r="EP152">
        <v>102.726</v>
      </c>
    </row>
    <row r="153" spans="1:146">
      <c r="A153">
        <v>137</v>
      </c>
      <c r="B153">
        <v>1559929880</v>
      </c>
      <c r="C153">
        <v>272</v>
      </c>
      <c r="D153" t="s">
        <v>529</v>
      </c>
      <c r="E153" t="s">
        <v>530</v>
      </c>
      <c r="H153">
        <v>1559929869.66129</v>
      </c>
      <c r="I153">
        <f>AY153*AJ153*(AW153-AX153)/(100*AQ153*(1000-AJ153*AW153))</f>
        <v>0</v>
      </c>
      <c r="J153">
        <f>AY153*AJ153*(AV153-AU153*(1000-AJ153*AX153)/(1000-AJ153*AW153))/(100*AQ153)</f>
        <v>0</v>
      </c>
      <c r="K153">
        <f>AU153 - IF(AJ153&gt;1, J153*AQ153*100.0/(AL153*BG153), 0)</f>
        <v>0</v>
      </c>
      <c r="L153">
        <f>((R153-I153/2)*K153-J153)/(R153+I153/2)</f>
        <v>0</v>
      </c>
      <c r="M153">
        <f>L153*(AZ153+BA153)/1000.0</f>
        <v>0</v>
      </c>
      <c r="N153">
        <f>(AU153 - IF(AJ153&gt;1, J153*AQ153*100.0/(AL153*BG153), 0))*(AZ153+BA153)/1000.0</f>
        <v>0</v>
      </c>
      <c r="O153">
        <f>2.0/((1/Q153-1/P153)+SIGN(Q153)*SQRT((1/Q153-1/P153)*(1/Q153-1/P153) + 4*AR153/((AR153+1)*(AR153+1))*(2*1/Q153*1/P153-1/P153*1/P153)))</f>
        <v>0</v>
      </c>
      <c r="P153">
        <f>AG153+AF153*AQ153+AE153*AQ153*AQ153</f>
        <v>0</v>
      </c>
      <c r="Q153">
        <f>I153*(1000-(1000*0.61365*exp(17.502*U153/(240.97+U153))/(AZ153+BA153)+AW153)/2)/(1000*0.61365*exp(17.502*U153/(240.97+U153))/(AZ153+BA153)-AW153)</f>
        <v>0</v>
      </c>
      <c r="R153">
        <f>1/((AR153+1)/(O153/1.6)+1/(P153/1.37)) + AR153/((AR153+1)/(O153/1.6) + AR153/(P153/1.37))</f>
        <v>0</v>
      </c>
      <c r="S153">
        <f>(AN153*AP153)</f>
        <v>0</v>
      </c>
      <c r="T153">
        <f>(BB153+(S153+2*0.95*5.67E-8*(((BB153+$B$7)+273)^4-(BB153+273)^4)-44100*I153)/(1.84*29.3*P153+8*0.95*5.67E-8*(BB153+273)^3))</f>
        <v>0</v>
      </c>
      <c r="U153">
        <f>($C$7*BC153+$D$7*BD153+$E$7*T153)</f>
        <v>0</v>
      </c>
      <c r="V153">
        <f>0.61365*exp(17.502*U153/(240.97+U153))</f>
        <v>0</v>
      </c>
      <c r="W153">
        <f>(X153/Y153*100)</f>
        <v>0</v>
      </c>
      <c r="X153">
        <f>AW153*(AZ153+BA153)/1000</f>
        <v>0</v>
      </c>
      <c r="Y153">
        <f>0.61365*exp(17.502*BB153/(240.97+BB153))</f>
        <v>0</v>
      </c>
      <c r="Z153">
        <f>(V153-AW153*(AZ153+BA153)/1000)</f>
        <v>0</v>
      </c>
      <c r="AA153">
        <f>(-I153*44100)</f>
        <v>0</v>
      </c>
      <c r="AB153">
        <f>2*29.3*P153*0.92*(BB153-U153)</f>
        <v>0</v>
      </c>
      <c r="AC153">
        <f>2*0.95*5.67E-8*(((BB153+$B$7)+273)^4-(U153+273)^4)</f>
        <v>0</v>
      </c>
      <c r="AD153">
        <f>S153+AC153+AA153+AB153</f>
        <v>0</v>
      </c>
      <c r="AE153">
        <v>-0.0417698401599209</v>
      </c>
      <c r="AF153">
        <v>0.0468903048184848</v>
      </c>
      <c r="AG153">
        <v>3.4940476686172</v>
      </c>
      <c r="AH153">
        <v>0</v>
      </c>
      <c r="AI153">
        <v>0</v>
      </c>
      <c r="AJ153">
        <f>IF(AH153*$H$13&gt;=AL153,1.0,(AL153/(AL153-AH153*$H$13)))</f>
        <v>0</v>
      </c>
      <c r="AK153">
        <f>(AJ153-1)*100</f>
        <v>0</v>
      </c>
      <c r="AL153">
        <f>MAX(0,($B$13+$C$13*BG153)/(1+$D$13*BG153)*AZ153/(BB153+273)*$E$13)</f>
        <v>0</v>
      </c>
      <c r="AM153">
        <f>$B$11*BH153+$C$11*BI153+$F$11*BJ153</f>
        <v>0</v>
      </c>
      <c r="AN153">
        <f>AM153*AO153</f>
        <v>0</v>
      </c>
      <c r="AO153">
        <f>($B$11*$D$9+$C$11*$D$9+$F$11*((BW153+BO153)/MAX(BW153+BO153+BX153, 0.1)*$I$9+BX153/MAX(BW153+BO153+BX153, 0.1)*$J$9))/($B$11+$C$11+$F$11)</f>
        <v>0</v>
      </c>
      <c r="AP153">
        <f>($B$11*$K$9+$C$11*$K$9+$F$11*((BW153+BO153)/MAX(BW153+BO153+BX153, 0.1)*$P$9+BX153/MAX(BW153+BO153+BX153, 0.1)*$Q$9))/($B$11+$C$11+$F$11)</f>
        <v>0</v>
      </c>
      <c r="AQ153">
        <v>6</v>
      </c>
      <c r="AR153">
        <v>0.5</v>
      </c>
      <c r="AS153" t="s">
        <v>250</v>
      </c>
      <c r="AT153">
        <v>1559929869.66129</v>
      </c>
      <c r="AU153">
        <v>400.114870967742</v>
      </c>
      <c r="AV153">
        <v>423.665741935484</v>
      </c>
      <c r="AW153">
        <v>13.8639451612903</v>
      </c>
      <c r="AX153">
        <v>13.0062419354839</v>
      </c>
      <c r="AY153">
        <v>500.015258064516</v>
      </c>
      <c r="AZ153">
        <v>100.702193548387</v>
      </c>
      <c r="BA153">
        <v>0.199972483870968</v>
      </c>
      <c r="BB153">
        <v>20.0219225806452</v>
      </c>
      <c r="BC153">
        <v>20.3530903225806</v>
      </c>
      <c r="BD153">
        <v>999.9</v>
      </c>
      <c r="BE153">
        <v>0</v>
      </c>
      <c r="BF153">
        <v>0</v>
      </c>
      <c r="BG153">
        <v>10002.7612903226</v>
      </c>
      <c r="BH153">
        <v>0</v>
      </c>
      <c r="BI153">
        <v>329.208225806452</v>
      </c>
      <c r="BJ153">
        <v>1499.98290322581</v>
      </c>
      <c r="BK153">
        <v>0.973001774193548</v>
      </c>
      <c r="BL153">
        <v>0.0269984096774193</v>
      </c>
      <c r="BM153">
        <v>0</v>
      </c>
      <c r="BN153">
        <v>2.29930967741936</v>
      </c>
      <c r="BO153">
        <v>0</v>
      </c>
      <c r="BP153">
        <v>15949.8935483871</v>
      </c>
      <c r="BQ153">
        <v>13121.8741935484</v>
      </c>
      <c r="BR153">
        <v>37.875</v>
      </c>
      <c r="BS153">
        <v>39.875</v>
      </c>
      <c r="BT153">
        <v>39.254</v>
      </c>
      <c r="BU153">
        <v>37.995935483871</v>
      </c>
      <c r="BV153">
        <v>37.5</v>
      </c>
      <c r="BW153">
        <v>1459.48290322581</v>
      </c>
      <c r="BX153">
        <v>40.5</v>
      </c>
      <c r="BY153">
        <v>0</v>
      </c>
      <c r="BZ153">
        <v>1559929904.3</v>
      </c>
      <c r="CA153">
        <v>2.31453076923077</v>
      </c>
      <c r="CB153">
        <v>-0.576683770445363</v>
      </c>
      <c r="CC153">
        <v>36.3179486923969</v>
      </c>
      <c r="CD153">
        <v>15951.1192307692</v>
      </c>
      <c r="CE153">
        <v>15</v>
      </c>
      <c r="CF153">
        <v>1559929575.5</v>
      </c>
      <c r="CG153" t="s">
        <v>251</v>
      </c>
      <c r="CH153">
        <v>12</v>
      </c>
      <c r="CI153">
        <v>2.609</v>
      </c>
      <c r="CJ153">
        <v>0.036</v>
      </c>
      <c r="CK153">
        <v>400</v>
      </c>
      <c r="CL153">
        <v>13</v>
      </c>
      <c r="CM153">
        <v>0.15</v>
      </c>
      <c r="CN153">
        <v>0.08</v>
      </c>
      <c r="CO153">
        <v>-23.5192756097561</v>
      </c>
      <c r="CP153">
        <v>-2.9265094076655</v>
      </c>
      <c r="CQ153">
        <v>0.30237549970153</v>
      </c>
      <c r="CR153">
        <v>0</v>
      </c>
      <c r="CS153">
        <v>2.29250294117647</v>
      </c>
      <c r="CT153">
        <v>-0.156639265837774</v>
      </c>
      <c r="CU153">
        <v>0.211542296542898</v>
      </c>
      <c r="CV153">
        <v>1</v>
      </c>
      <c r="CW153">
        <v>0.858088682926829</v>
      </c>
      <c r="CX153">
        <v>-0.0460719512195096</v>
      </c>
      <c r="CY153">
        <v>0.00724411444011037</v>
      </c>
      <c r="CZ153">
        <v>1</v>
      </c>
      <c r="DA153">
        <v>2</v>
      </c>
      <c r="DB153">
        <v>3</v>
      </c>
      <c r="DC153" t="s">
        <v>252</v>
      </c>
      <c r="DD153">
        <v>1.8556</v>
      </c>
      <c r="DE153">
        <v>1.85364</v>
      </c>
      <c r="DF153">
        <v>1.8547</v>
      </c>
      <c r="DG153">
        <v>1.85913</v>
      </c>
      <c r="DH153">
        <v>1.85347</v>
      </c>
      <c r="DI153">
        <v>1.85788</v>
      </c>
      <c r="DJ153">
        <v>1.85501</v>
      </c>
      <c r="DK153">
        <v>1.85366</v>
      </c>
      <c r="DL153" t="s">
        <v>253</v>
      </c>
      <c r="DM153" t="s">
        <v>19</v>
      </c>
      <c r="DN153" t="s">
        <v>19</v>
      </c>
      <c r="DO153" t="s">
        <v>19</v>
      </c>
      <c r="DP153" t="s">
        <v>254</v>
      </c>
      <c r="DQ153" t="s">
        <v>255</v>
      </c>
      <c r="DR153" t="s">
        <v>256</v>
      </c>
      <c r="DS153" t="s">
        <v>256</v>
      </c>
      <c r="DT153" t="s">
        <v>256</v>
      </c>
      <c r="DU153" t="s">
        <v>256</v>
      </c>
      <c r="DV153">
        <v>0</v>
      </c>
      <c r="DW153">
        <v>100</v>
      </c>
      <c r="DX153">
        <v>100</v>
      </c>
      <c r="DY153">
        <v>2.609</v>
      </c>
      <c r="DZ153">
        <v>0.036</v>
      </c>
      <c r="EA153">
        <v>2</v>
      </c>
      <c r="EB153">
        <v>503.874</v>
      </c>
      <c r="EC153">
        <v>547.128</v>
      </c>
      <c r="ED153">
        <v>17.06</v>
      </c>
      <c r="EE153">
        <v>19.0626</v>
      </c>
      <c r="EF153">
        <v>30.0001</v>
      </c>
      <c r="EG153">
        <v>18.9396</v>
      </c>
      <c r="EH153">
        <v>18.9148</v>
      </c>
      <c r="EI153">
        <v>21.552</v>
      </c>
      <c r="EJ153">
        <v>29.4943</v>
      </c>
      <c r="EK153">
        <v>61.0748</v>
      </c>
      <c r="EL153">
        <v>17.0355</v>
      </c>
      <c r="EM153">
        <v>454.17</v>
      </c>
      <c r="EN153">
        <v>13.1067</v>
      </c>
      <c r="EO153">
        <v>102.296</v>
      </c>
      <c r="EP153">
        <v>102.726</v>
      </c>
    </row>
    <row r="154" spans="1:146">
      <c r="A154">
        <v>138</v>
      </c>
      <c r="B154">
        <v>1559929882</v>
      </c>
      <c r="C154">
        <v>274</v>
      </c>
      <c r="D154" t="s">
        <v>531</v>
      </c>
      <c r="E154" t="s">
        <v>532</v>
      </c>
      <c r="H154">
        <v>1559929871.66129</v>
      </c>
      <c r="I154">
        <f>AY154*AJ154*(AW154-AX154)/(100*AQ154*(1000-AJ154*AW154))</f>
        <v>0</v>
      </c>
      <c r="J154">
        <f>AY154*AJ154*(AV154-AU154*(1000-AJ154*AX154)/(1000-AJ154*AW154))/(100*AQ154)</f>
        <v>0</v>
      </c>
      <c r="K154">
        <f>AU154 - IF(AJ154&gt;1, J154*AQ154*100.0/(AL154*BG154), 0)</f>
        <v>0</v>
      </c>
      <c r="L154">
        <f>((R154-I154/2)*K154-J154)/(R154+I154/2)</f>
        <v>0</v>
      </c>
      <c r="M154">
        <f>L154*(AZ154+BA154)/1000.0</f>
        <v>0</v>
      </c>
      <c r="N154">
        <f>(AU154 - IF(AJ154&gt;1, J154*AQ154*100.0/(AL154*BG154), 0))*(AZ154+BA154)/1000.0</f>
        <v>0</v>
      </c>
      <c r="O154">
        <f>2.0/((1/Q154-1/P154)+SIGN(Q154)*SQRT((1/Q154-1/P154)*(1/Q154-1/P154) + 4*AR154/((AR154+1)*(AR154+1))*(2*1/Q154*1/P154-1/P154*1/P154)))</f>
        <v>0</v>
      </c>
      <c r="P154">
        <f>AG154+AF154*AQ154+AE154*AQ154*AQ154</f>
        <v>0</v>
      </c>
      <c r="Q154">
        <f>I154*(1000-(1000*0.61365*exp(17.502*U154/(240.97+U154))/(AZ154+BA154)+AW154)/2)/(1000*0.61365*exp(17.502*U154/(240.97+U154))/(AZ154+BA154)-AW154)</f>
        <v>0</v>
      </c>
      <c r="R154">
        <f>1/((AR154+1)/(O154/1.6)+1/(P154/1.37)) + AR154/((AR154+1)/(O154/1.6) + AR154/(P154/1.37))</f>
        <v>0</v>
      </c>
      <c r="S154">
        <f>(AN154*AP154)</f>
        <v>0</v>
      </c>
      <c r="T154">
        <f>(BB154+(S154+2*0.95*5.67E-8*(((BB154+$B$7)+273)^4-(BB154+273)^4)-44100*I154)/(1.84*29.3*P154+8*0.95*5.67E-8*(BB154+273)^3))</f>
        <v>0</v>
      </c>
      <c r="U154">
        <f>($C$7*BC154+$D$7*BD154+$E$7*T154)</f>
        <v>0</v>
      </c>
      <c r="V154">
        <f>0.61365*exp(17.502*U154/(240.97+U154))</f>
        <v>0</v>
      </c>
      <c r="W154">
        <f>(X154/Y154*100)</f>
        <v>0</v>
      </c>
      <c r="X154">
        <f>AW154*(AZ154+BA154)/1000</f>
        <v>0</v>
      </c>
      <c r="Y154">
        <f>0.61365*exp(17.502*BB154/(240.97+BB154))</f>
        <v>0</v>
      </c>
      <c r="Z154">
        <f>(V154-AW154*(AZ154+BA154)/1000)</f>
        <v>0</v>
      </c>
      <c r="AA154">
        <f>(-I154*44100)</f>
        <v>0</v>
      </c>
      <c r="AB154">
        <f>2*29.3*P154*0.92*(BB154-U154)</f>
        <v>0</v>
      </c>
      <c r="AC154">
        <f>2*0.95*5.67E-8*(((BB154+$B$7)+273)^4-(U154+273)^4)</f>
        <v>0</v>
      </c>
      <c r="AD154">
        <f>S154+AC154+AA154+AB154</f>
        <v>0</v>
      </c>
      <c r="AE154">
        <v>-0.041762182780754</v>
      </c>
      <c r="AF154">
        <v>0.0468817087395467</v>
      </c>
      <c r="AG154">
        <v>3.49354161743015</v>
      </c>
      <c r="AH154">
        <v>0</v>
      </c>
      <c r="AI154">
        <v>0</v>
      </c>
      <c r="AJ154">
        <f>IF(AH154*$H$13&gt;=AL154,1.0,(AL154/(AL154-AH154*$H$13)))</f>
        <v>0</v>
      </c>
      <c r="AK154">
        <f>(AJ154-1)*100</f>
        <v>0</v>
      </c>
      <c r="AL154">
        <f>MAX(0,($B$13+$C$13*BG154)/(1+$D$13*BG154)*AZ154/(BB154+273)*$E$13)</f>
        <v>0</v>
      </c>
      <c r="AM154">
        <f>$B$11*BH154+$C$11*BI154+$F$11*BJ154</f>
        <v>0</v>
      </c>
      <c r="AN154">
        <f>AM154*AO154</f>
        <v>0</v>
      </c>
      <c r="AO154">
        <f>($B$11*$D$9+$C$11*$D$9+$F$11*((BW154+BO154)/MAX(BW154+BO154+BX154, 0.1)*$I$9+BX154/MAX(BW154+BO154+BX154, 0.1)*$J$9))/($B$11+$C$11+$F$11)</f>
        <v>0</v>
      </c>
      <c r="AP154">
        <f>($B$11*$K$9+$C$11*$K$9+$F$11*((BW154+BO154)/MAX(BW154+BO154+BX154, 0.1)*$P$9+BX154/MAX(BW154+BO154+BX154, 0.1)*$Q$9))/($B$11+$C$11+$F$11)</f>
        <v>0</v>
      </c>
      <c r="AQ154">
        <v>6</v>
      </c>
      <c r="AR154">
        <v>0.5</v>
      </c>
      <c r="AS154" t="s">
        <v>250</v>
      </c>
      <c r="AT154">
        <v>1559929871.66129</v>
      </c>
      <c r="AU154">
        <v>403.367290322581</v>
      </c>
      <c r="AV154">
        <v>426.991838709677</v>
      </c>
      <c r="AW154">
        <v>13.8671451612903</v>
      </c>
      <c r="AX154">
        <v>13.0104741935484</v>
      </c>
      <c r="AY154">
        <v>500.012838709677</v>
      </c>
      <c r="AZ154">
        <v>100.702</v>
      </c>
      <c r="BA154">
        <v>0.199984677419355</v>
      </c>
      <c r="BB154">
        <v>20.0226709677419</v>
      </c>
      <c r="BC154">
        <v>20.3570032258065</v>
      </c>
      <c r="BD154">
        <v>999.9</v>
      </c>
      <c r="BE154">
        <v>0</v>
      </c>
      <c r="BF154">
        <v>0</v>
      </c>
      <c r="BG154">
        <v>10000.9467741935</v>
      </c>
      <c r="BH154">
        <v>0</v>
      </c>
      <c r="BI154">
        <v>340.228548387097</v>
      </c>
      <c r="BJ154">
        <v>1499.97709677419</v>
      </c>
      <c r="BK154">
        <v>0.973001774193548</v>
      </c>
      <c r="BL154">
        <v>0.0269984096774193</v>
      </c>
      <c r="BM154">
        <v>0</v>
      </c>
      <c r="BN154">
        <v>2.28396774193548</v>
      </c>
      <c r="BO154">
        <v>0</v>
      </c>
      <c r="BP154">
        <v>15951.0483870968</v>
      </c>
      <c r="BQ154">
        <v>13121.8193548387</v>
      </c>
      <c r="BR154">
        <v>37.875</v>
      </c>
      <c r="BS154">
        <v>39.875</v>
      </c>
      <c r="BT154">
        <v>39.254</v>
      </c>
      <c r="BU154">
        <v>37.9918709677419</v>
      </c>
      <c r="BV154">
        <v>37.5</v>
      </c>
      <c r="BW154">
        <v>1459.47709677419</v>
      </c>
      <c r="BX154">
        <v>40.5</v>
      </c>
      <c r="BY154">
        <v>0</v>
      </c>
      <c r="BZ154">
        <v>1559929906.7</v>
      </c>
      <c r="CA154">
        <v>2.27992692307692</v>
      </c>
      <c r="CB154">
        <v>-0.675634203819067</v>
      </c>
      <c r="CC154">
        <v>43.5384616033454</v>
      </c>
      <c r="CD154">
        <v>15952.3423076923</v>
      </c>
      <c r="CE154">
        <v>15</v>
      </c>
      <c r="CF154">
        <v>1559929575.5</v>
      </c>
      <c r="CG154" t="s">
        <v>251</v>
      </c>
      <c r="CH154">
        <v>12</v>
      </c>
      <c r="CI154">
        <v>2.609</v>
      </c>
      <c r="CJ154">
        <v>0.036</v>
      </c>
      <c r="CK154">
        <v>400</v>
      </c>
      <c r="CL154">
        <v>13</v>
      </c>
      <c r="CM154">
        <v>0.15</v>
      </c>
      <c r="CN154">
        <v>0.08</v>
      </c>
      <c r="CO154">
        <v>-23.603712195122</v>
      </c>
      <c r="CP154">
        <v>-2.73040975609727</v>
      </c>
      <c r="CQ154">
        <v>0.285575664395938</v>
      </c>
      <c r="CR154">
        <v>0</v>
      </c>
      <c r="CS154">
        <v>2.29016764705882</v>
      </c>
      <c r="CT154">
        <v>-0.459685836608875</v>
      </c>
      <c r="CU154">
        <v>0.220407173632306</v>
      </c>
      <c r="CV154">
        <v>1</v>
      </c>
      <c r="CW154">
        <v>0.856941731707317</v>
      </c>
      <c r="CX154">
        <v>-0.0258034494773511</v>
      </c>
      <c r="CY154">
        <v>0.00623338122637985</v>
      </c>
      <c r="CZ154">
        <v>1</v>
      </c>
      <c r="DA154">
        <v>2</v>
      </c>
      <c r="DB154">
        <v>3</v>
      </c>
      <c r="DC154" t="s">
        <v>252</v>
      </c>
      <c r="DD154">
        <v>1.85561</v>
      </c>
      <c r="DE154">
        <v>1.85364</v>
      </c>
      <c r="DF154">
        <v>1.8547</v>
      </c>
      <c r="DG154">
        <v>1.85913</v>
      </c>
      <c r="DH154">
        <v>1.85348</v>
      </c>
      <c r="DI154">
        <v>1.85787</v>
      </c>
      <c r="DJ154">
        <v>1.85501</v>
      </c>
      <c r="DK154">
        <v>1.85364</v>
      </c>
      <c r="DL154" t="s">
        <v>253</v>
      </c>
      <c r="DM154" t="s">
        <v>19</v>
      </c>
      <c r="DN154" t="s">
        <v>19</v>
      </c>
      <c r="DO154" t="s">
        <v>19</v>
      </c>
      <c r="DP154" t="s">
        <v>254</v>
      </c>
      <c r="DQ154" t="s">
        <v>255</v>
      </c>
      <c r="DR154" t="s">
        <v>256</v>
      </c>
      <c r="DS154" t="s">
        <v>256</v>
      </c>
      <c r="DT154" t="s">
        <v>256</v>
      </c>
      <c r="DU154" t="s">
        <v>256</v>
      </c>
      <c r="DV154">
        <v>0</v>
      </c>
      <c r="DW154">
        <v>100</v>
      </c>
      <c r="DX154">
        <v>100</v>
      </c>
      <c r="DY154">
        <v>2.609</v>
      </c>
      <c r="DZ154">
        <v>0.036</v>
      </c>
      <c r="EA154">
        <v>2</v>
      </c>
      <c r="EB154">
        <v>504.322</v>
      </c>
      <c r="EC154">
        <v>546.909</v>
      </c>
      <c r="ED154">
        <v>17.05</v>
      </c>
      <c r="EE154">
        <v>19.0634</v>
      </c>
      <c r="EF154">
        <v>30.0001</v>
      </c>
      <c r="EG154">
        <v>18.9405</v>
      </c>
      <c r="EH154">
        <v>18.9155</v>
      </c>
      <c r="EI154">
        <v>21.6614</v>
      </c>
      <c r="EJ154">
        <v>29.4943</v>
      </c>
      <c r="EK154">
        <v>61.0748</v>
      </c>
      <c r="EL154">
        <v>17.0355</v>
      </c>
      <c r="EM154">
        <v>454.17</v>
      </c>
      <c r="EN154">
        <v>13.1107</v>
      </c>
      <c r="EO154">
        <v>102.296</v>
      </c>
      <c r="EP154">
        <v>102.725</v>
      </c>
    </row>
    <row r="155" spans="1:146">
      <c r="A155">
        <v>139</v>
      </c>
      <c r="B155">
        <v>1559929884</v>
      </c>
      <c r="C155">
        <v>276</v>
      </c>
      <c r="D155" t="s">
        <v>533</v>
      </c>
      <c r="E155" t="s">
        <v>534</v>
      </c>
      <c r="H155">
        <v>1559929873.66129</v>
      </c>
      <c r="I155">
        <f>AY155*AJ155*(AW155-AX155)/(100*AQ155*(1000-AJ155*AW155))</f>
        <v>0</v>
      </c>
      <c r="J155">
        <f>AY155*AJ155*(AV155-AU155*(1000-AJ155*AX155)/(1000-AJ155*AW155))/(100*AQ155)</f>
        <v>0</v>
      </c>
      <c r="K155">
        <f>AU155 - IF(AJ155&gt;1, J155*AQ155*100.0/(AL155*BG155), 0)</f>
        <v>0</v>
      </c>
      <c r="L155">
        <f>((R155-I155/2)*K155-J155)/(R155+I155/2)</f>
        <v>0</v>
      </c>
      <c r="M155">
        <f>L155*(AZ155+BA155)/1000.0</f>
        <v>0</v>
      </c>
      <c r="N155">
        <f>(AU155 - IF(AJ155&gt;1, J155*AQ155*100.0/(AL155*BG155), 0))*(AZ155+BA155)/1000.0</f>
        <v>0</v>
      </c>
      <c r="O155">
        <f>2.0/((1/Q155-1/P155)+SIGN(Q155)*SQRT((1/Q155-1/P155)*(1/Q155-1/P155) + 4*AR155/((AR155+1)*(AR155+1))*(2*1/Q155*1/P155-1/P155*1/P155)))</f>
        <v>0</v>
      </c>
      <c r="P155">
        <f>AG155+AF155*AQ155+AE155*AQ155*AQ155</f>
        <v>0</v>
      </c>
      <c r="Q155">
        <f>I155*(1000-(1000*0.61365*exp(17.502*U155/(240.97+U155))/(AZ155+BA155)+AW155)/2)/(1000*0.61365*exp(17.502*U155/(240.97+U155))/(AZ155+BA155)-AW155)</f>
        <v>0</v>
      </c>
      <c r="R155">
        <f>1/((AR155+1)/(O155/1.6)+1/(P155/1.37)) + AR155/((AR155+1)/(O155/1.6) + AR155/(P155/1.37))</f>
        <v>0</v>
      </c>
      <c r="S155">
        <f>(AN155*AP155)</f>
        <v>0</v>
      </c>
      <c r="T155">
        <f>(BB155+(S155+2*0.95*5.67E-8*(((BB155+$B$7)+273)^4-(BB155+273)^4)-44100*I155)/(1.84*29.3*P155+8*0.95*5.67E-8*(BB155+273)^3))</f>
        <v>0</v>
      </c>
      <c r="U155">
        <f>($C$7*BC155+$D$7*BD155+$E$7*T155)</f>
        <v>0</v>
      </c>
      <c r="V155">
        <f>0.61365*exp(17.502*U155/(240.97+U155))</f>
        <v>0</v>
      </c>
      <c r="W155">
        <f>(X155/Y155*100)</f>
        <v>0</v>
      </c>
      <c r="X155">
        <f>AW155*(AZ155+BA155)/1000</f>
        <v>0</v>
      </c>
      <c r="Y155">
        <f>0.61365*exp(17.502*BB155/(240.97+BB155))</f>
        <v>0</v>
      </c>
      <c r="Z155">
        <f>(V155-AW155*(AZ155+BA155)/1000)</f>
        <v>0</v>
      </c>
      <c r="AA155">
        <f>(-I155*44100)</f>
        <v>0</v>
      </c>
      <c r="AB155">
        <f>2*29.3*P155*0.92*(BB155-U155)</f>
        <v>0</v>
      </c>
      <c r="AC155">
        <f>2*0.95*5.67E-8*(((BB155+$B$7)+273)^4-(U155+273)^4)</f>
        <v>0</v>
      </c>
      <c r="AD155">
        <f>S155+AC155+AA155+AB155</f>
        <v>0</v>
      </c>
      <c r="AE155">
        <v>-0.0417659706562561</v>
      </c>
      <c r="AF155">
        <v>0.0468859609616339</v>
      </c>
      <c r="AG155">
        <v>3.49379194981785</v>
      </c>
      <c r="AH155">
        <v>0</v>
      </c>
      <c r="AI155">
        <v>0</v>
      </c>
      <c r="AJ155">
        <f>IF(AH155*$H$13&gt;=AL155,1.0,(AL155/(AL155-AH155*$H$13)))</f>
        <v>0</v>
      </c>
      <c r="AK155">
        <f>(AJ155-1)*100</f>
        <v>0</v>
      </c>
      <c r="AL155">
        <f>MAX(0,($B$13+$C$13*BG155)/(1+$D$13*BG155)*AZ155/(BB155+273)*$E$13)</f>
        <v>0</v>
      </c>
      <c r="AM155">
        <f>$B$11*BH155+$C$11*BI155+$F$11*BJ155</f>
        <v>0</v>
      </c>
      <c r="AN155">
        <f>AM155*AO155</f>
        <v>0</v>
      </c>
      <c r="AO155">
        <f>($B$11*$D$9+$C$11*$D$9+$F$11*((BW155+BO155)/MAX(BW155+BO155+BX155, 0.1)*$I$9+BX155/MAX(BW155+BO155+BX155, 0.1)*$J$9))/($B$11+$C$11+$F$11)</f>
        <v>0</v>
      </c>
      <c r="AP155">
        <f>($B$11*$K$9+$C$11*$K$9+$F$11*((BW155+BO155)/MAX(BW155+BO155+BX155, 0.1)*$P$9+BX155/MAX(BW155+BO155+BX155, 0.1)*$Q$9))/($B$11+$C$11+$F$11)</f>
        <v>0</v>
      </c>
      <c r="AQ155">
        <v>6</v>
      </c>
      <c r="AR155">
        <v>0.5</v>
      </c>
      <c r="AS155" t="s">
        <v>250</v>
      </c>
      <c r="AT155">
        <v>1559929873.66129</v>
      </c>
      <c r="AU155">
        <v>406.613193548387</v>
      </c>
      <c r="AV155">
        <v>430.317741935484</v>
      </c>
      <c r="AW155">
        <v>13.8701193548387</v>
      </c>
      <c r="AX155">
        <v>13.0143483870968</v>
      </c>
      <c r="AY155">
        <v>500.014612903226</v>
      </c>
      <c r="AZ155">
        <v>100.702</v>
      </c>
      <c r="BA155">
        <v>0.199986709677419</v>
      </c>
      <c r="BB155">
        <v>20.0237129032258</v>
      </c>
      <c r="BC155">
        <v>20.3602032258065</v>
      </c>
      <c r="BD155">
        <v>999.9</v>
      </c>
      <c r="BE155">
        <v>0</v>
      </c>
      <c r="BF155">
        <v>0</v>
      </c>
      <c r="BG155">
        <v>10001.8538709677</v>
      </c>
      <c r="BH155">
        <v>0</v>
      </c>
      <c r="BI155">
        <v>342.769</v>
      </c>
      <c r="BJ155">
        <v>1499.97870967742</v>
      </c>
      <c r="BK155">
        <v>0.973001903225807</v>
      </c>
      <c r="BL155">
        <v>0.0269982612903226</v>
      </c>
      <c r="BM155">
        <v>0</v>
      </c>
      <c r="BN155">
        <v>2.27767419354839</v>
      </c>
      <c r="BO155">
        <v>0</v>
      </c>
      <c r="BP155">
        <v>15952</v>
      </c>
      <c r="BQ155">
        <v>13121.8322580645</v>
      </c>
      <c r="BR155">
        <v>37.875</v>
      </c>
      <c r="BS155">
        <v>39.875</v>
      </c>
      <c r="BT155">
        <v>39.254</v>
      </c>
      <c r="BU155">
        <v>37.9918709677419</v>
      </c>
      <c r="BV155">
        <v>37.5</v>
      </c>
      <c r="BW155">
        <v>1459.47870967742</v>
      </c>
      <c r="BX155">
        <v>40.5</v>
      </c>
      <c r="BY155">
        <v>0</v>
      </c>
      <c r="BZ155">
        <v>1559929908.5</v>
      </c>
      <c r="CA155">
        <v>2.27552692307692</v>
      </c>
      <c r="CB155">
        <v>-0.166505999879318</v>
      </c>
      <c r="CC155">
        <v>36.0376068641363</v>
      </c>
      <c r="CD155">
        <v>15953.4038461538</v>
      </c>
      <c r="CE155">
        <v>15</v>
      </c>
      <c r="CF155">
        <v>1559929575.5</v>
      </c>
      <c r="CG155" t="s">
        <v>251</v>
      </c>
      <c r="CH155">
        <v>12</v>
      </c>
      <c r="CI155">
        <v>2.609</v>
      </c>
      <c r="CJ155">
        <v>0.036</v>
      </c>
      <c r="CK155">
        <v>400</v>
      </c>
      <c r="CL155">
        <v>13</v>
      </c>
      <c r="CM155">
        <v>0.15</v>
      </c>
      <c r="CN155">
        <v>0.08</v>
      </c>
      <c r="CO155">
        <v>-23.6710365853659</v>
      </c>
      <c r="CP155">
        <v>-2.40157839721231</v>
      </c>
      <c r="CQ155">
        <v>0.262487824345823</v>
      </c>
      <c r="CR155">
        <v>0</v>
      </c>
      <c r="CS155">
        <v>2.29062941176471</v>
      </c>
      <c r="CT155">
        <v>-0.0896755662218104</v>
      </c>
      <c r="CU155">
        <v>0.226481247801085</v>
      </c>
      <c r="CV155">
        <v>1</v>
      </c>
      <c r="CW155">
        <v>0.856031731707317</v>
      </c>
      <c r="CX155">
        <v>-0.00580085017422961</v>
      </c>
      <c r="CY155">
        <v>0.00531391964113206</v>
      </c>
      <c r="CZ155">
        <v>1</v>
      </c>
      <c r="DA155">
        <v>2</v>
      </c>
      <c r="DB155">
        <v>3</v>
      </c>
      <c r="DC155" t="s">
        <v>252</v>
      </c>
      <c r="DD155">
        <v>1.85562</v>
      </c>
      <c r="DE155">
        <v>1.85364</v>
      </c>
      <c r="DF155">
        <v>1.85471</v>
      </c>
      <c r="DG155">
        <v>1.85913</v>
      </c>
      <c r="DH155">
        <v>1.85349</v>
      </c>
      <c r="DI155">
        <v>1.85789</v>
      </c>
      <c r="DJ155">
        <v>1.85501</v>
      </c>
      <c r="DK155">
        <v>1.85365</v>
      </c>
      <c r="DL155" t="s">
        <v>253</v>
      </c>
      <c r="DM155" t="s">
        <v>19</v>
      </c>
      <c r="DN155" t="s">
        <v>19</v>
      </c>
      <c r="DO155" t="s">
        <v>19</v>
      </c>
      <c r="DP155" t="s">
        <v>254</v>
      </c>
      <c r="DQ155" t="s">
        <v>255</v>
      </c>
      <c r="DR155" t="s">
        <v>256</v>
      </c>
      <c r="DS155" t="s">
        <v>256</v>
      </c>
      <c r="DT155" t="s">
        <v>256</v>
      </c>
      <c r="DU155" t="s">
        <v>256</v>
      </c>
      <c r="DV155">
        <v>0</v>
      </c>
      <c r="DW155">
        <v>100</v>
      </c>
      <c r="DX155">
        <v>100</v>
      </c>
      <c r="DY155">
        <v>2.609</v>
      </c>
      <c r="DZ155">
        <v>0.036</v>
      </c>
      <c r="EA155">
        <v>2</v>
      </c>
      <c r="EB155">
        <v>504.059</v>
      </c>
      <c r="EC155">
        <v>547.142</v>
      </c>
      <c r="ED155">
        <v>17.0376</v>
      </c>
      <c r="EE155">
        <v>19.0642</v>
      </c>
      <c r="EF155">
        <v>30.0001</v>
      </c>
      <c r="EG155">
        <v>18.9414</v>
      </c>
      <c r="EH155">
        <v>18.9161</v>
      </c>
      <c r="EI155">
        <v>21.7861</v>
      </c>
      <c r="EJ155">
        <v>29.1976</v>
      </c>
      <c r="EK155">
        <v>61.0748</v>
      </c>
      <c r="EL155">
        <v>17.0104</v>
      </c>
      <c r="EM155">
        <v>459.17</v>
      </c>
      <c r="EN155">
        <v>13.1237</v>
      </c>
      <c r="EO155">
        <v>102.296</v>
      </c>
      <c r="EP155">
        <v>102.724</v>
      </c>
    </row>
    <row r="156" spans="1:146">
      <c r="A156">
        <v>140</v>
      </c>
      <c r="B156">
        <v>1559929886</v>
      </c>
      <c r="C156">
        <v>278</v>
      </c>
      <c r="D156" t="s">
        <v>535</v>
      </c>
      <c r="E156" t="s">
        <v>536</v>
      </c>
      <c r="H156">
        <v>1559929875.66129</v>
      </c>
      <c r="I156">
        <f>AY156*AJ156*(AW156-AX156)/(100*AQ156*(1000-AJ156*AW156))</f>
        <v>0</v>
      </c>
      <c r="J156">
        <f>AY156*AJ156*(AV156-AU156*(1000-AJ156*AX156)/(1000-AJ156*AW156))/(100*AQ156)</f>
        <v>0</v>
      </c>
      <c r="K156">
        <f>AU156 - IF(AJ156&gt;1, J156*AQ156*100.0/(AL156*BG156), 0)</f>
        <v>0</v>
      </c>
      <c r="L156">
        <f>((R156-I156/2)*K156-J156)/(R156+I156/2)</f>
        <v>0</v>
      </c>
      <c r="M156">
        <f>L156*(AZ156+BA156)/1000.0</f>
        <v>0</v>
      </c>
      <c r="N156">
        <f>(AU156 - IF(AJ156&gt;1, J156*AQ156*100.0/(AL156*BG156), 0))*(AZ156+BA156)/1000.0</f>
        <v>0</v>
      </c>
      <c r="O156">
        <f>2.0/((1/Q156-1/P156)+SIGN(Q156)*SQRT((1/Q156-1/P156)*(1/Q156-1/P156) + 4*AR156/((AR156+1)*(AR156+1))*(2*1/Q156*1/P156-1/P156*1/P156)))</f>
        <v>0</v>
      </c>
      <c r="P156">
        <f>AG156+AF156*AQ156+AE156*AQ156*AQ156</f>
        <v>0</v>
      </c>
      <c r="Q156">
        <f>I156*(1000-(1000*0.61365*exp(17.502*U156/(240.97+U156))/(AZ156+BA156)+AW156)/2)/(1000*0.61365*exp(17.502*U156/(240.97+U156))/(AZ156+BA156)-AW156)</f>
        <v>0</v>
      </c>
      <c r="R156">
        <f>1/((AR156+1)/(O156/1.6)+1/(P156/1.37)) + AR156/((AR156+1)/(O156/1.6) + AR156/(P156/1.37))</f>
        <v>0</v>
      </c>
      <c r="S156">
        <f>(AN156*AP156)</f>
        <v>0</v>
      </c>
      <c r="T156">
        <f>(BB156+(S156+2*0.95*5.67E-8*(((BB156+$B$7)+273)^4-(BB156+273)^4)-44100*I156)/(1.84*29.3*P156+8*0.95*5.67E-8*(BB156+273)^3))</f>
        <v>0</v>
      </c>
      <c r="U156">
        <f>($C$7*BC156+$D$7*BD156+$E$7*T156)</f>
        <v>0</v>
      </c>
      <c r="V156">
        <f>0.61365*exp(17.502*U156/(240.97+U156))</f>
        <v>0</v>
      </c>
      <c r="W156">
        <f>(X156/Y156*100)</f>
        <v>0</v>
      </c>
      <c r="X156">
        <f>AW156*(AZ156+BA156)/1000</f>
        <v>0</v>
      </c>
      <c r="Y156">
        <f>0.61365*exp(17.502*BB156/(240.97+BB156))</f>
        <v>0</v>
      </c>
      <c r="Z156">
        <f>(V156-AW156*(AZ156+BA156)/1000)</f>
        <v>0</v>
      </c>
      <c r="AA156">
        <f>(-I156*44100)</f>
        <v>0</v>
      </c>
      <c r="AB156">
        <f>2*29.3*P156*0.92*(BB156-U156)</f>
        <v>0</v>
      </c>
      <c r="AC156">
        <f>2*0.95*5.67E-8*(((BB156+$B$7)+273)^4-(U156+273)^4)</f>
        <v>0</v>
      </c>
      <c r="AD156">
        <f>S156+AC156+AA156+AB156</f>
        <v>0</v>
      </c>
      <c r="AE156">
        <v>-0.0417792886629667</v>
      </c>
      <c r="AF156">
        <v>0.046900911590888</v>
      </c>
      <c r="AG156">
        <v>3.49467204452449</v>
      </c>
      <c r="AH156">
        <v>0</v>
      </c>
      <c r="AI156">
        <v>0</v>
      </c>
      <c r="AJ156">
        <f>IF(AH156*$H$13&gt;=AL156,1.0,(AL156/(AL156-AH156*$H$13)))</f>
        <v>0</v>
      </c>
      <c r="AK156">
        <f>(AJ156-1)*100</f>
        <v>0</v>
      </c>
      <c r="AL156">
        <f>MAX(0,($B$13+$C$13*BG156)/(1+$D$13*BG156)*AZ156/(BB156+273)*$E$13)</f>
        <v>0</v>
      </c>
      <c r="AM156">
        <f>$B$11*BH156+$C$11*BI156+$F$11*BJ156</f>
        <v>0</v>
      </c>
      <c r="AN156">
        <f>AM156*AO156</f>
        <v>0</v>
      </c>
      <c r="AO156">
        <f>($B$11*$D$9+$C$11*$D$9+$F$11*((BW156+BO156)/MAX(BW156+BO156+BX156, 0.1)*$I$9+BX156/MAX(BW156+BO156+BX156, 0.1)*$J$9))/($B$11+$C$11+$F$11)</f>
        <v>0</v>
      </c>
      <c r="AP156">
        <f>($B$11*$K$9+$C$11*$K$9+$F$11*((BW156+BO156)/MAX(BW156+BO156+BX156, 0.1)*$P$9+BX156/MAX(BW156+BO156+BX156, 0.1)*$Q$9))/($B$11+$C$11+$F$11)</f>
        <v>0</v>
      </c>
      <c r="AQ156">
        <v>6</v>
      </c>
      <c r="AR156">
        <v>0.5</v>
      </c>
      <c r="AS156" t="s">
        <v>250</v>
      </c>
      <c r="AT156">
        <v>1559929875.66129</v>
      </c>
      <c r="AU156">
        <v>409.856548387097</v>
      </c>
      <c r="AV156">
        <v>433.678225806452</v>
      </c>
      <c r="AW156">
        <v>13.8728258064516</v>
      </c>
      <c r="AX156">
        <v>13.0180741935484</v>
      </c>
      <c r="AY156">
        <v>500.013516129032</v>
      </c>
      <c r="AZ156">
        <v>100.702064516129</v>
      </c>
      <c r="BA156">
        <v>0.199972451612903</v>
      </c>
      <c r="BB156">
        <v>20.0251483870968</v>
      </c>
      <c r="BC156">
        <v>20.3615</v>
      </c>
      <c r="BD156">
        <v>999.9</v>
      </c>
      <c r="BE156">
        <v>0</v>
      </c>
      <c r="BF156">
        <v>0</v>
      </c>
      <c r="BG156">
        <v>10005.0367741935</v>
      </c>
      <c r="BH156">
        <v>0</v>
      </c>
      <c r="BI156">
        <v>340.170774193548</v>
      </c>
      <c r="BJ156">
        <v>1499.97290322581</v>
      </c>
      <c r="BK156">
        <v>0.973001903225807</v>
      </c>
      <c r="BL156">
        <v>0.0269982612903226</v>
      </c>
      <c r="BM156">
        <v>0</v>
      </c>
      <c r="BN156">
        <v>2.30294838709677</v>
      </c>
      <c r="BO156">
        <v>0</v>
      </c>
      <c r="BP156">
        <v>15952.6161290323</v>
      </c>
      <c r="BQ156">
        <v>13121.7838709677</v>
      </c>
      <c r="BR156">
        <v>37.875</v>
      </c>
      <c r="BS156">
        <v>39.875</v>
      </c>
      <c r="BT156">
        <v>39.254</v>
      </c>
      <c r="BU156">
        <v>37.9878064516129</v>
      </c>
      <c r="BV156">
        <v>37.5</v>
      </c>
      <c r="BW156">
        <v>1459.47290322581</v>
      </c>
      <c r="BX156">
        <v>40.5</v>
      </c>
      <c r="BY156">
        <v>0</v>
      </c>
      <c r="BZ156">
        <v>1559929910.3</v>
      </c>
      <c r="CA156">
        <v>2.28008846153846</v>
      </c>
      <c r="CB156">
        <v>0.450293996541185</v>
      </c>
      <c r="CC156">
        <v>31.6444444772787</v>
      </c>
      <c r="CD156">
        <v>15954.5307692308</v>
      </c>
      <c r="CE156">
        <v>15</v>
      </c>
      <c r="CF156">
        <v>1559929575.5</v>
      </c>
      <c r="CG156" t="s">
        <v>251</v>
      </c>
      <c r="CH156">
        <v>12</v>
      </c>
      <c r="CI156">
        <v>2.609</v>
      </c>
      <c r="CJ156">
        <v>0.036</v>
      </c>
      <c r="CK156">
        <v>400</v>
      </c>
      <c r="CL156">
        <v>13</v>
      </c>
      <c r="CM156">
        <v>0.15</v>
      </c>
      <c r="CN156">
        <v>0.08</v>
      </c>
      <c r="CO156">
        <v>-23.7851731707317</v>
      </c>
      <c r="CP156">
        <v>-2.39664041811888</v>
      </c>
      <c r="CQ156">
        <v>0.262016351216066</v>
      </c>
      <c r="CR156">
        <v>0</v>
      </c>
      <c r="CS156">
        <v>2.30810588235294</v>
      </c>
      <c r="CT156">
        <v>-0.204787017237888</v>
      </c>
      <c r="CU156">
        <v>0.224424221379664</v>
      </c>
      <c r="CV156">
        <v>1</v>
      </c>
      <c r="CW156">
        <v>0.855066487804878</v>
      </c>
      <c r="CX156">
        <v>0.0180691777003594</v>
      </c>
      <c r="CY156">
        <v>0.00384933037649566</v>
      </c>
      <c r="CZ156">
        <v>1</v>
      </c>
      <c r="DA156">
        <v>2</v>
      </c>
      <c r="DB156">
        <v>3</v>
      </c>
      <c r="DC156" t="s">
        <v>252</v>
      </c>
      <c r="DD156">
        <v>1.85561</v>
      </c>
      <c r="DE156">
        <v>1.85364</v>
      </c>
      <c r="DF156">
        <v>1.8547</v>
      </c>
      <c r="DG156">
        <v>1.85913</v>
      </c>
      <c r="DH156">
        <v>1.85349</v>
      </c>
      <c r="DI156">
        <v>1.8579</v>
      </c>
      <c r="DJ156">
        <v>1.85501</v>
      </c>
      <c r="DK156">
        <v>1.85366</v>
      </c>
      <c r="DL156" t="s">
        <v>253</v>
      </c>
      <c r="DM156" t="s">
        <v>19</v>
      </c>
      <c r="DN156" t="s">
        <v>19</v>
      </c>
      <c r="DO156" t="s">
        <v>19</v>
      </c>
      <c r="DP156" t="s">
        <v>254</v>
      </c>
      <c r="DQ156" t="s">
        <v>255</v>
      </c>
      <c r="DR156" t="s">
        <v>256</v>
      </c>
      <c r="DS156" t="s">
        <v>256</v>
      </c>
      <c r="DT156" t="s">
        <v>256</v>
      </c>
      <c r="DU156" t="s">
        <v>256</v>
      </c>
      <c r="DV156">
        <v>0</v>
      </c>
      <c r="DW156">
        <v>100</v>
      </c>
      <c r="DX156">
        <v>100</v>
      </c>
      <c r="DY156">
        <v>2.609</v>
      </c>
      <c r="DZ156">
        <v>0.036</v>
      </c>
      <c r="EA156">
        <v>2</v>
      </c>
      <c r="EB156">
        <v>504.022</v>
      </c>
      <c r="EC156">
        <v>547.171</v>
      </c>
      <c r="ED156">
        <v>17.0275</v>
      </c>
      <c r="EE156">
        <v>19.065</v>
      </c>
      <c r="EF156">
        <v>30.0002</v>
      </c>
      <c r="EG156">
        <v>18.9422</v>
      </c>
      <c r="EH156">
        <v>18.917</v>
      </c>
      <c r="EI156">
        <v>21.9327</v>
      </c>
      <c r="EJ156">
        <v>29.1976</v>
      </c>
      <c r="EK156">
        <v>61.0748</v>
      </c>
      <c r="EL156">
        <v>17.0104</v>
      </c>
      <c r="EM156">
        <v>464.17</v>
      </c>
      <c r="EN156">
        <v>13.1267</v>
      </c>
      <c r="EO156">
        <v>102.296</v>
      </c>
      <c r="EP156">
        <v>102.724</v>
      </c>
    </row>
    <row r="157" spans="1:146">
      <c r="A157">
        <v>141</v>
      </c>
      <c r="B157">
        <v>1559929888</v>
      </c>
      <c r="C157">
        <v>280</v>
      </c>
      <c r="D157" t="s">
        <v>537</v>
      </c>
      <c r="E157" t="s">
        <v>538</v>
      </c>
      <c r="H157">
        <v>1559929877.66129</v>
      </c>
      <c r="I157">
        <f>AY157*AJ157*(AW157-AX157)/(100*AQ157*(1000-AJ157*AW157))</f>
        <v>0</v>
      </c>
      <c r="J157">
        <f>AY157*AJ157*(AV157-AU157*(1000-AJ157*AX157)/(1000-AJ157*AW157))/(100*AQ157)</f>
        <v>0</v>
      </c>
      <c r="K157">
        <f>AU157 - IF(AJ157&gt;1, J157*AQ157*100.0/(AL157*BG157), 0)</f>
        <v>0</v>
      </c>
      <c r="L157">
        <f>((R157-I157/2)*K157-J157)/(R157+I157/2)</f>
        <v>0</v>
      </c>
      <c r="M157">
        <f>L157*(AZ157+BA157)/1000.0</f>
        <v>0</v>
      </c>
      <c r="N157">
        <f>(AU157 - IF(AJ157&gt;1, J157*AQ157*100.0/(AL157*BG157), 0))*(AZ157+BA157)/1000.0</f>
        <v>0</v>
      </c>
      <c r="O157">
        <f>2.0/((1/Q157-1/P157)+SIGN(Q157)*SQRT((1/Q157-1/P157)*(1/Q157-1/P157) + 4*AR157/((AR157+1)*(AR157+1))*(2*1/Q157*1/P157-1/P157*1/P157)))</f>
        <v>0</v>
      </c>
      <c r="P157">
        <f>AG157+AF157*AQ157+AE157*AQ157*AQ157</f>
        <v>0</v>
      </c>
      <c r="Q157">
        <f>I157*(1000-(1000*0.61365*exp(17.502*U157/(240.97+U157))/(AZ157+BA157)+AW157)/2)/(1000*0.61365*exp(17.502*U157/(240.97+U157))/(AZ157+BA157)-AW157)</f>
        <v>0</v>
      </c>
      <c r="R157">
        <f>1/((AR157+1)/(O157/1.6)+1/(P157/1.37)) + AR157/((AR157+1)/(O157/1.6) + AR157/(P157/1.37))</f>
        <v>0</v>
      </c>
      <c r="S157">
        <f>(AN157*AP157)</f>
        <v>0</v>
      </c>
      <c r="T157">
        <f>(BB157+(S157+2*0.95*5.67E-8*(((BB157+$B$7)+273)^4-(BB157+273)^4)-44100*I157)/(1.84*29.3*P157+8*0.95*5.67E-8*(BB157+273)^3))</f>
        <v>0</v>
      </c>
      <c r="U157">
        <f>($C$7*BC157+$D$7*BD157+$E$7*T157)</f>
        <v>0</v>
      </c>
      <c r="V157">
        <f>0.61365*exp(17.502*U157/(240.97+U157))</f>
        <v>0</v>
      </c>
      <c r="W157">
        <f>(X157/Y157*100)</f>
        <v>0</v>
      </c>
      <c r="X157">
        <f>AW157*(AZ157+BA157)/1000</f>
        <v>0</v>
      </c>
      <c r="Y157">
        <f>0.61365*exp(17.502*BB157/(240.97+BB157))</f>
        <v>0</v>
      </c>
      <c r="Z157">
        <f>(V157-AW157*(AZ157+BA157)/1000)</f>
        <v>0</v>
      </c>
      <c r="AA157">
        <f>(-I157*44100)</f>
        <v>0</v>
      </c>
      <c r="AB157">
        <f>2*29.3*P157*0.92*(BB157-U157)</f>
        <v>0</v>
      </c>
      <c r="AC157">
        <f>2*0.95*5.67E-8*(((BB157+$B$7)+273)^4-(U157+273)^4)</f>
        <v>0</v>
      </c>
      <c r="AD157">
        <f>S157+AC157+AA157+AB157</f>
        <v>0</v>
      </c>
      <c r="AE157">
        <v>-0.041774628080101</v>
      </c>
      <c r="AF157">
        <v>0.0468956796783318</v>
      </c>
      <c r="AG157">
        <v>3.49436407010902</v>
      </c>
      <c r="AH157">
        <v>0</v>
      </c>
      <c r="AI157">
        <v>0</v>
      </c>
      <c r="AJ157">
        <f>IF(AH157*$H$13&gt;=AL157,1.0,(AL157/(AL157-AH157*$H$13)))</f>
        <v>0</v>
      </c>
      <c r="AK157">
        <f>(AJ157-1)*100</f>
        <v>0</v>
      </c>
      <c r="AL157">
        <f>MAX(0,($B$13+$C$13*BG157)/(1+$D$13*BG157)*AZ157/(BB157+273)*$E$13)</f>
        <v>0</v>
      </c>
      <c r="AM157">
        <f>$B$11*BH157+$C$11*BI157+$F$11*BJ157</f>
        <v>0</v>
      </c>
      <c r="AN157">
        <f>AM157*AO157</f>
        <v>0</v>
      </c>
      <c r="AO157">
        <f>($B$11*$D$9+$C$11*$D$9+$F$11*((BW157+BO157)/MAX(BW157+BO157+BX157, 0.1)*$I$9+BX157/MAX(BW157+BO157+BX157, 0.1)*$J$9))/($B$11+$C$11+$F$11)</f>
        <v>0</v>
      </c>
      <c r="AP157">
        <f>($B$11*$K$9+$C$11*$K$9+$F$11*((BW157+BO157)/MAX(BW157+BO157+BX157, 0.1)*$P$9+BX157/MAX(BW157+BO157+BX157, 0.1)*$Q$9))/($B$11+$C$11+$F$11)</f>
        <v>0</v>
      </c>
      <c r="AQ157">
        <v>6</v>
      </c>
      <c r="AR157">
        <v>0.5</v>
      </c>
      <c r="AS157" t="s">
        <v>250</v>
      </c>
      <c r="AT157">
        <v>1559929877.66129</v>
      </c>
      <c r="AU157">
        <v>413.10835483871</v>
      </c>
      <c r="AV157">
        <v>437.014451612903</v>
      </c>
      <c r="AW157">
        <v>13.8755451612903</v>
      </c>
      <c r="AX157">
        <v>13.0222838709677</v>
      </c>
      <c r="AY157">
        <v>500.012516129032</v>
      </c>
      <c r="AZ157">
        <v>100.702</v>
      </c>
      <c r="BA157">
        <v>0.19999364516129</v>
      </c>
      <c r="BB157">
        <v>20.0266064516129</v>
      </c>
      <c r="BC157">
        <v>20.3629903225806</v>
      </c>
      <c r="BD157">
        <v>999.9</v>
      </c>
      <c r="BE157">
        <v>0</v>
      </c>
      <c r="BF157">
        <v>0</v>
      </c>
      <c r="BG157">
        <v>10003.9270967742</v>
      </c>
      <c r="BH157">
        <v>0</v>
      </c>
      <c r="BI157">
        <v>337.365935483871</v>
      </c>
      <c r="BJ157">
        <v>1499.97419354839</v>
      </c>
      <c r="BK157">
        <v>0.973001774193548</v>
      </c>
      <c r="BL157">
        <v>0.0269984096774193</v>
      </c>
      <c r="BM157">
        <v>0</v>
      </c>
      <c r="BN157">
        <v>2.29384193548387</v>
      </c>
      <c r="BO157">
        <v>0</v>
      </c>
      <c r="BP157">
        <v>15953.4387096774</v>
      </c>
      <c r="BQ157">
        <v>13121.7967741935</v>
      </c>
      <c r="BR157">
        <v>37.875</v>
      </c>
      <c r="BS157">
        <v>39.875</v>
      </c>
      <c r="BT157">
        <v>39.254</v>
      </c>
      <c r="BU157">
        <v>37.9817096774194</v>
      </c>
      <c r="BV157">
        <v>37.5</v>
      </c>
      <c r="BW157">
        <v>1459.47419354839</v>
      </c>
      <c r="BX157">
        <v>40.5</v>
      </c>
      <c r="BY157">
        <v>0</v>
      </c>
      <c r="BZ157">
        <v>1559929912.7</v>
      </c>
      <c r="CA157">
        <v>2.30292307692308</v>
      </c>
      <c r="CB157">
        <v>0.492369208102821</v>
      </c>
      <c r="CC157">
        <v>24.9948717874254</v>
      </c>
      <c r="CD157">
        <v>15955.3192307692</v>
      </c>
      <c r="CE157">
        <v>15</v>
      </c>
      <c r="CF157">
        <v>1559929575.5</v>
      </c>
      <c r="CG157" t="s">
        <v>251</v>
      </c>
      <c r="CH157">
        <v>12</v>
      </c>
      <c r="CI157">
        <v>2.609</v>
      </c>
      <c r="CJ157">
        <v>0.036</v>
      </c>
      <c r="CK157">
        <v>400</v>
      </c>
      <c r="CL157">
        <v>13</v>
      </c>
      <c r="CM157">
        <v>0.15</v>
      </c>
      <c r="CN157">
        <v>0.08</v>
      </c>
      <c r="CO157">
        <v>-23.8817024390244</v>
      </c>
      <c r="CP157">
        <v>-2.5928592334492</v>
      </c>
      <c r="CQ157">
        <v>0.282063869680995</v>
      </c>
      <c r="CR157">
        <v>0</v>
      </c>
      <c r="CS157">
        <v>2.30365</v>
      </c>
      <c r="CT157">
        <v>0.0141166272261342</v>
      </c>
      <c r="CU157">
        <v>0.216855221763006</v>
      </c>
      <c r="CV157">
        <v>1</v>
      </c>
      <c r="CW157">
        <v>0.853845292682927</v>
      </c>
      <c r="CX157">
        <v>0.0141948083623664</v>
      </c>
      <c r="CY157">
        <v>0.00430022010919295</v>
      </c>
      <c r="CZ157">
        <v>1</v>
      </c>
      <c r="DA157">
        <v>2</v>
      </c>
      <c r="DB157">
        <v>3</v>
      </c>
      <c r="DC157" t="s">
        <v>252</v>
      </c>
      <c r="DD157">
        <v>1.85561</v>
      </c>
      <c r="DE157">
        <v>1.85364</v>
      </c>
      <c r="DF157">
        <v>1.8547</v>
      </c>
      <c r="DG157">
        <v>1.85913</v>
      </c>
      <c r="DH157">
        <v>1.85348</v>
      </c>
      <c r="DI157">
        <v>1.85789</v>
      </c>
      <c r="DJ157">
        <v>1.85501</v>
      </c>
      <c r="DK157">
        <v>1.85366</v>
      </c>
      <c r="DL157" t="s">
        <v>253</v>
      </c>
      <c r="DM157" t="s">
        <v>19</v>
      </c>
      <c r="DN157" t="s">
        <v>19</v>
      </c>
      <c r="DO157" t="s">
        <v>19</v>
      </c>
      <c r="DP157" t="s">
        <v>254</v>
      </c>
      <c r="DQ157" t="s">
        <v>255</v>
      </c>
      <c r="DR157" t="s">
        <v>256</v>
      </c>
      <c r="DS157" t="s">
        <v>256</v>
      </c>
      <c r="DT157" t="s">
        <v>256</v>
      </c>
      <c r="DU157" t="s">
        <v>256</v>
      </c>
      <c r="DV157">
        <v>0</v>
      </c>
      <c r="DW157">
        <v>100</v>
      </c>
      <c r="DX157">
        <v>100</v>
      </c>
      <c r="DY157">
        <v>2.609</v>
      </c>
      <c r="DZ157">
        <v>0.036</v>
      </c>
      <c r="EA157">
        <v>2</v>
      </c>
      <c r="EB157">
        <v>504.315</v>
      </c>
      <c r="EC157">
        <v>546.958</v>
      </c>
      <c r="ED157">
        <v>17.0158</v>
      </c>
      <c r="EE157">
        <v>19.0658</v>
      </c>
      <c r="EF157">
        <v>30.0003</v>
      </c>
      <c r="EG157">
        <v>18.9428</v>
      </c>
      <c r="EH157">
        <v>18.9181</v>
      </c>
      <c r="EI157">
        <v>22.0432</v>
      </c>
      <c r="EJ157">
        <v>29.1976</v>
      </c>
      <c r="EK157">
        <v>61.0748</v>
      </c>
      <c r="EL157">
        <v>17.0104</v>
      </c>
      <c r="EM157">
        <v>464.17</v>
      </c>
      <c r="EN157">
        <v>13.1314</v>
      </c>
      <c r="EO157">
        <v>102.295</v>
      </c>
      <c r="EP157">
        <v>102.723</v>
      </c>
    </row>
    <row r="158" spans="1:146">
      <c r="A158">
        <v>142</v>
      </c>
      <c r="B158">
        <v>1559929890</v>
      </c>
      <c r="C158">
        <v>282</v>
      </c>
      <c r="D158" t="s">
        <v>539</v>
      </c>
      <c r="E158" t="s">
        <v>540</v>
      </c>
      <c r="H158">
        <v>1559929879.66129</v>
      </c>
      <c r="I158">
        <f>AY158*AJ158*(AW158-AX158)/(100*AQ158*(1000-AJ158*AW158))</f>
        <v>0</v>
      </c>
      <c r="J158">
        <f>AY158*AJ158*(AV158-AU158*(1000-AJ158*AX158)/(1000-AJ158*AW158))/(100*AQ158)</f>
        <v>0</v>
      </c>
      <c r="K158">
        <f>AU158 - IF(AJ158&gt;1, J158*AQ158*100.0/(AL158*BG158), 0)</f>
        <v>0</v>
      </c>
      <c r="L158">
        <f>((R158-I158/2)*K158-J158)/(R158+I158/2)</f>
        <v>0</v>
      </c>
      <c r="M158">
        <f>L158*(AZ158+BA158)/1000.0</f>
        <v>0</v>
      </c>
      <c r="N158">
        <f>(AU158 - IF(AJ158&gt;1, J158*AQ158*100.0/(AL158*BG158), 0))*(AZ158+BA158)/1000.0</f>
        <v>0</v>
      </c>
      <c r="O158">
        <f>2.0/((1/Q158-1/P158)+SIGN(Q158)*SQRT((1/Q158-1/P158)*(1/Q158-1/P158) + 4*AR158/((AR158+1)*(AR158+1))*(2*1/Q158*1/P158-1/P158*1/P158)))</f>
        <v>0</v>
      </c>
      <c r="P158">
        <f>AG158+AF158*AQ158+AE158*AQ158*AQ158</f>
        <v>0</v>
      </c>
      <c r="Q158">
        <f>I158*(1000-(1000*0.61365*exp(17.502*U158/(240.97+U158))/(AZ158+BA158)+AW158)/2)/(1000*0.61365*exp(17.502*U158/(240.97+U158))/(AZ158+BA158)-AW158)</f>
        <v>0</v>
      </c>
      <c r="R158">
        <f>1/((AR158+1)/(O158/1.6)+1/(P158/1.37)) + AR158/((AR158+1)/(O158/1.6) + AR158/(P158/1.37))</f>
        <v>0</v>
      </c>
      <c r="S158">
        <f>(AN158*AP158)</f>
        <v>0</v>
      </c>
      <c r="T158">
        <f>(BB158+(S158+2*0.95*5.67E-8*(((BB158+$B$7)+273)^4-(BB158+273)^4)-44100*I158)/(1.84*29.3*P158+8*0.95*5.67E-8*(BB158+273)^3))</f>
        <v>0</v>
      </c>
      <c r="U158">
        <f>($C$7*BC158+$D$7*BD158+$E$7*T158)</f>
        <v>0</v>
      </c>
      <c r="V158">
        <f>0.61365*exp(17.502*U158/(240.97+U158))</f>
        <v>0</v>
      </c>
      <c r="W158">
        <f>(X158/Y158*100)</f>
        <v>0</v>
      </c>
      <c r="X158">
        <f>AW158*(AZ158+BA158)/1000</f>
        <v>0</v>
      </c>
      <c r="Y158">
        <f>0.61365*exp(17.502*BB158/(240.97+BB158))</f>
        <v>0</v>
      </c>
      <c r="Z158">
        <f>(V158-AW158*(AZ158+BA158)/1000)</f>
        <v>0</v>
      </c>
      <c r="AA158">
        <f>(-I158*44100)</f>
        <v>0</v>
      </c>
      <c r="AB158">
        <f>2*29.3*P158*0.92*(BB158-U158)</f>
        <v>0</v>
      </c>
      <c r="AC158">
        <f>2*0.95*5.67E-8*(((BB158+$B$7)+273)^4-(U158+273)^4)</f>
        <v>0</v>
      </c>
      <c r="AD158">
        <f>S158+AC158+AA158+AB158</f>
        <v>0</v>
      </c>
      <c r="AE158">
        <v>-0.041757157258512</v>
      </c>
      <c r="AF158">
        <v>0.0468760671505701</v>
      </c>
      <c r="AG158">
        <v>3.4932094794033</v>
      </c>
      <c r="AH158">
        <v>0</v>
      </c>
      <c r="AI158">
        <v>0</v>
      </c>
      <c r="AJ158">
        <f>IF(AH158*$H$13&gt;=AL158,1.0,(AL158/(AL158-AH158*$H$13)))</f>
        <v>0</v>
      </c>
      <c r="AK158">
        <f>(AJ158-1)*100</f>
        <v>0</v>
      </c>
      <c r="AL158">
        <f>MAX(0,($B$13+$C$13*BG158)/(1+$D$13*BG158)*AZ158/(BB158+273)*$E$13)</f>
        <v>0</v>
      </c>
      <c r="AM158">
        <f>$B$11*BH158+$C$11*BI158+$F$11*BJ158</f>
        <v>0</v>
      </c>
      <c r="AN158">
        <f>AM158*AO158</f>
        <v>0</v>
      </c>
      <c r="AO158">
        <f>($B$11*$D$9+$C$11*$D$9+$F$11*((BW158+BO158)/MAX(BW158+BO158+BX158, 0.1)*$I$9+BX158/MAX(BW158+BO158+BX158, 0.1)*$J$9))/($B$11+$C$11+$F$11)</f>
        <v>0</v>
      </c>
      <c r="AP158">
        <f>($B$11*$K$9+$C$11*$K$9+$F$11*((BW158+BO158)/MAX(BW158+BO158+BX158, 0.1)*$P$9+BX158/MAX(BW158+BO158+BX158, 0.1)*$Q$9))/($B$11+$C$11+$F$11)</f>
        <v>0</v>
      </c>
      <c r="AQ158">
        <v>6</v>
      </c>
      <c r="AR158">
        <v>0.5</v>
      </c>
      <c r="AS158" t="s">
        <v>250</v>
      </c>
      <c r="AT158">
        <v>1559929879.66129</v>
      </c>
      <c r="AU158">
        <v>416.360290322581</v>
      </c>
      <c r="AV158">
        <v>440.346548387097</v>
      </c>
      <c r="AW158">
        <v>13.8783774193548</v>
      </c>
      <c r="AX158">
        <v>13.0272387096774</v>
      </c>
      <c r="AY158">
        <v>500.017451612903</v>
      </c>
      <c r="AZ158">
        <v>100.701903225806</v>
      </c>
      <c r="BA158">
        <v>0.200014322580645</v>
      </c>
      <c r="BB158">
        <v>20.0280483870968</v>
      </c>
      <c r="BC158">
        <v>20.3660516129032</v>
      </c>
      <c r="BD158">
        <v>999.9</v>
      </c>
      <c r="BE158">
        <v>0</v>
      </c>
      <c r="BF158">
        <v>0</v>
      </c>
      <c r="BG158">
        <v>9999.75290322581</v>
      </c>
      <c r="BH158">
        <v>0</v>
      </c>
      <c r="BI158">
        <v>334.905161290323</v>
      </c>
      <c r="BJ158">
        <v>1499.9835483871</v>
      </c>
      <c r="BK158">
        <v>0.973001903225807</v>
      </c>
      <c r="BL158">
        <v>0.0269982612903226</v>
      </c>
      <c r="BM158">
        <v>0</v>
      </c>
      <c r="BN158">
        <v>2.28017096774194</v>
      </c>
      <c r="BO158">
        <v>0</v>
      </c>
      <c r="BP158">
        <v>15954.4129032258</v>
      </c>
      <c r="BQ158">
        <v>13121.8774193548</v>
      </c>
      <c r="BR158">
        <v>37.875</v>
      </c>
      <c r="BS158">
        <v>39.875</v>
      </c>
      <c r="BT158">
        <v>39.254</v>
      </c>
      <c r="BU158">
        <v>37.9756129032258</v>
      </c>
      <c r="BV158">
        <v>37.495935483871</v>
      </c>
      <c r="BW158">
        <v>1459.4835483871</v>
      </c>
      <c r="BX158">
        <v>40.5</v>
      </c>
      <c r="BY158">
        <v>0</v>
      </c>
      <c r="BZ158">
        <v>1559929914.5</v>
      </c>
      <c r="CA158">
        <v>2.30016153846154</v>
      </c>
      <c r="CB158">
        <v>0.812129892166574</v>
      </c>
      <c r="CC158">
        <v>17.51794862743</v>
      </c>
      <c r="CD158">
        <v>15955.7461538462</v>
      </c>
      <c r="CE158">
        <v>15</v>
      </c>
      <c r="CF158">
        <v>1559929575.5</v>
      </c>
      <c r="CG158" t="s">
        <v>251</v>
      </c>
      <c r="CH158">
        <v>12</v>
      </c>
      <c r="CI158">
        <v>2.609</v>
      </c>
      <c r="CJ158">
        <v>0.036</v>
      </c>
      <c r="CK158">
        <v>400</v>
      </c>
      <c r="CL158">
        <v>13</v>
      </c>
      <c r="CM158">
        <v>0.15</v>
      </c>
      <c r="CN158">
        <v>0.08</v>
      </c>
      <c r="CO158">
        <v>-23.9545487804878</v>
      </c>
      <c r="CP158">
        <v>-2.53760069686412</v>
      </c>
      <c r="CQ158">
        <v>0.278131854256522</v>
      </c>
      <c r="CR158">
        <v>0</v>
      </c>
      <c r="CS158">
        <v>2.29737941176471</v>
      </c>
      <c r="CT158">
        <v>0.189854947022372</v>
      </c>
      <c r="CU158">
        <v>0.21718854478975</v>
      </c>
      <c r="CV158">
        <v>1</v>
      </c>
      <c r="CW158">
        <v>0.852023609756098</v>
      </c>
      <c r="CX158">
        <v>-0.0291190243902515</v>
      </c>
      <c r="CY158">
        <v>0.00808838579535738</v>
      </c>
      <c r="CZ158">
        <v>1</v>
      </c>
      <c r="DA158">
        <v>2</v>
      </c>
      <c r="DB158">
        <v>3</v>
      </c>
      <c r="DC158" t="s">
        <v>252</v>
      </c>
      <c r="DD158">
        <v>1.85562</v>
      </c>
      <c r="DE158">
        <v>1.85364</v>
      </c>
      <c r="DF158">
        <v>1.85471</v>
      </c>
      <c r="DG158">
        <v>1.85913</v>
      </c>
      <c r="DH158">
        <v>1.85349</v>
      </c>
      <c r="DI158">
        <v>1.8579</v>
      </c>
      <c r="DJ158">
        <v>1.85501</v>
      </c>
      <c r="DK158">
        <v>1.85366</v>
      </c>
      <c r="DL158" t="s">
        <v>253</v>
      </c>
      <c r="DM158" t="s">
        <v>19</v>
      </c>
      <c r="DN158" t="s">
        <v>19</v>
      </c>
      <c r="DO158" t="s">
        <v>19</v>
      </c>
      <c r="DP158" t="s">
        <v>254</v>
      </c>
      <c r="DQ158" t="s">
        <v>255</v>
      </c>
      <c r="DR158" t="s">
        <v>256</v>
      </c>
      <c r="DS158" t="s">
        <v>256</v>
      </c>
      <c r="DT158" t="s">
        <v>256</v>
      </c>
      <c r="DU158" t="s">
        <v>256</v>
      </c>
      <c r="DV158">
        <v>0</v>
      </c>
      <c r="DW158">
        <v>100</v>
      </c>
      <c r="DX158">
        <v>100</v>
      </c>
      <c r="DY158">
        <v>2.609</v>
      </c>
      <c r="DZ158">
        <v>0.036</v>
      </c>
      <c r="EA158">
        <v>2</v>
      </c>
      <c r="EB158">
        <v>504.035</v>
      </c>
      <c r="EC158">
        <v>547.264</v>
      </c>
      <c r="ED158">
        <v>17.0049</v>
      </c>
      <c r="EE158">
        <v>19.0666</v>
      </c>
      <c r="EF158">
        <v>30.0003</v>
      </c>
      <c r="EG158">
        <v>18.9434</v>
      </c>
      <c r="EH158">
        <v>18.9189</v>
      </c>
      <c r="EI158">
        <v>22.1676</v>
      </c>
      <c r="EJ158">
        <v>29.1976</v>
      </c>
      <c r="EK158">
        <v>61.0748</v>
      </c>
      <c r="EL158">
        <v>16.9765</v>
      </c>
      <c r="EM158">
        <v>469.17</v>
      </c>
      <c r="EN158">
        <v>13.1312</v>
      </c>
      <c r="EO158">
        <v>102.295</v>
      </c>
      <c r="EP158">
        <v>102.723</v>
      </c>
    </row>
    <row r="159" spans="1:146">
      <c r="A159">
        <v>143</v>
      </c>
      <c r="B159">
        <v>1559929892</v>
      </c>
      <c r="C159">
        <v>284</v>
      </c>
      <c r="D159" t="s">
        <v>541</v>
      </c>
      <c r="E159" t="s">
        <v>542</v>
      </c>
      <c r="H159">
        <v>1559929881.66129</v>
      </c>
      <c r="I159">
        <f>AY159*AJ159*(AW159-AX159)/(100*AQ159*(1000-AJ159*AW159))</f>
        <v>0</v>
      </c>
      <c r="J159">
        <f>AY159*AJ159*(AV159-AU159*(1000-AJ159*AX159)/(1000-AJ159*AW159))/(100*AQ159)</f>
        <v>0</v>
      </c>
      <c r="K159">
        <f>AU159 - IF(AJ159&gt;1, J159*AQ159*100.0/(AL159*BG159), 0)</f>
        <v>0</v>
      </c>
      <c r="L159">
        <f>((R159-I159/2)*K159-J159)/(R159+I159/2)</f>
        <v>0</v>
      </c>
      <c r="M159">
        <f>L159*(AZ159+BA159)/1000.0</f>
        <v>0</v>
      </c>
      <c r="N159">
        <f>(AU159 - IF(AJ159&gt;1, J159*AQ159*100.0/(AL159*BG159), 0))*(AZ159+BA159)/1000.0</f>
        <v>0</v>
      </c>
      <c r="O159">
        <f>2.0/((1/Q159-1/P159)+SIGN(Q159)*SQRT((1/Q159-1/P159)*(1/Q159-1/P159) + 4*AR159/((AR159+1)*(AR159+1))*(2*1/Q159*1/P159-1/P159*1/P159)))</f>
        <v>0</v>
      </c>
      <c r="P159">
        <f>AG159+AF159*AQ159+AE159*AQ159*AQ159</f>
        <v>0</v>
      </c>
      <c r="Q159">
        <f>I159*(1000-(1000*0.61365*exp(17.502*U159/(240.97+U159))/(AZ159+BA159)+AW159)/2)/(1000*0.61365*exp(17.502*U159/(240.97+U159))/(AZ159+BA159)-AW159)</f>
        <v>0</v>
      </c>
      <c r="R159">
        <f>1/((AR159+1)/(O159/1.6)+1/(P159/1.37)) + AR159/((AR159+1)/(O159/1.6) + AR159/(P159/1.37))</f>
        <v>0</v>
      </c>
      <c r="S159">
        <f>(AN159*AP159)</f>
        <v>0</v>
      </c>
      <c r="T159">
        <f>(BB159+(S159+2*0.95*5.67E-8*(((BB159+$B$7)+273)^4-(BB159+273)^4)-44100*I159)/(1.84*29.3*P159+8*0.95*5.67E-8*(BB159+273)^3))</f>
        <v>0</v>
      </c>
      <c r="U159">
        <f>($C$7*BC159+$D$7*BD159+$E$7*T159)</f>
        <v>0</v>
      </c>
      <c r="V159">
        <f>0.61365*exp(17.502*U159/(240.97+U159))</f>
        <v>0</v>
      </c>
      <c r="W159">
        <f>(X159/Y159*100)</f>
        <v>0</v>
      </c>
      <c r="X159">
        <f>AW159*(AZ159+BA159)/1000</f>
        <v>0</v>
      </c>
      <c r="Y159">
        <f>0.61365*exp(17.502*BB159/(240.97+BB159))</f>
        <v>0</v>
      </c>
      <c r="Z159">
        <f>(V159-AW159*(AZ159+BA159)/1000)</f>
        <v>0</v>
      </c>
      <c r="AA159">
        <f>(-I159*44100)</f>
        <v>0</v>
      </c>
      <c r="AB159">
        <f>2*29.3*P159*0.92*(BB159-U159)</f>
        <v>0</v>
      </c>
      <c r="AC159">
        <f>2*0.95*5.67E-8*(((BB159+$B$7)+273)^4-(U159+273)^4)</f>
        <v>0</v>
      </c>
      <c r="AD159">
        <f>S159+AC159+AA159+AB159</f>
        <v>0</v>
      </c>
      <c r="AE159">
        <v>-0.0417610714730409</v>
      </c>
      <c r="AF159">
        <v>0.0468804611992828</v>
      </c>
      <c r="AG159">
        <v>3.49346817203031</v>
      </c>
      <c r="AH159">
        <v>0</v>
      </c>
      <c r="AI159">
        <v>0</v>
      </c>
      <c r="AJ159">
        <f>IF(AH159*$H$13&gt;=AL159,1.0,(AL159/(AL159-AH159*$H$13)))</f>
        <v>0</v>
      </c>
      <c r="AK159">
        <f>(AJ159-1)*100</f>
        <v>0</v>
      </c>
      <c r="AL159">
        <f>MAX(0,($B$13+$C$13*BG159)/(1+$D$13*BG159)*AZ159/(BB159+273)*$E$13)</f>
        <v>0</v>
      </c>
      <c r="AM159">
        <f>$B$11*BH159+$C$11*BI159+$F$11*BJ159</f>
        <v>0</v>
      </c>
      <c r="AN159">
        <f>AM159*AO159</f>
        <v>0</v>
      </c>
      <c r="AO159">
        <f>($B$11*$D$9+$C$11*$D$9+$F$11*((BW159+BO159)/MAX(BW159+BO159+BX159, 0.1)*$I$9+BX159/MAX(BW159+BO159+BX159, 0.1)*$J$9))/($B$11+$C$11+$F$11)</f>
        <v>0</v>
      </c>
      <c r="AP159">
        <f>($B$11*$K$9+$C$11*$K$9+$F$11*((BW159+BO159)/MAX(BW159+BO159+BX159, 0.1)*$P$9+BX159/MAX(BW159+BO159+BX159, 0.1)*$Q$9))/($B$11+$C$11+$F$11)</f>
        <v>0</v>
      </c>
      <c r="AQ159">
        <v>6</v>
      </c>
      <c r="AR159">
        <v>0.5</v>
      </c>
      <c r="AS159" t="s">
        <v>250</v>
      </c>
      <c r="AT159">
        <v>1559929881.66129</v>
      </c>
      <c r="AU159">
        <v>419.609967741936</v>
      </c>
      <c r="AV159">
        <v>443.703709677419</v>
      </c>
      <c r="AW159">
        <v>13.8812774193548</v>
      </c>
      <c r="AX159">
        <v>13.0323806451613</v>
      </c>
      <c r="AY159">
        <v>500.020387096774</v>
      </c>
      <c r="AZ159">
        <v>100.702</v>
      </c>
      <c r="BA159">
        <v>0.19998135483871</v>
      </c>
      <c r="BB159">
        <v>20.0296612903226</v>
      </c>
      <c r="BC159">
        <v>20.3700290322581</v>
      </c>
      <c r="BD159">
        <v>999.9</v>
      </c>
      <c r="BE159">
        <v>0</v>
      </c>
      <c r="BF159">
        <v>0</v>
      </c>
      <c r="BG159">
        <v>10000.6806451613</v>
      </c>
      <c r="BH159">
        <v>0</v>
      </c>
      <c r="BI159">
        <v>332.254096774193</v>
      </c>
      <c r="BJ159">
        <v>1499.98322580645</v>
      </c>
      <c r="BK159">
        <v>0.973001903225807</v>
      </c>
      <c r="BL159">
        <v>0.0269982612903226</v>
      </c>
      <c r="BM159">
        <v>0</v>
      </c>
      <c r="BN159">
        <v>2.31858064516129</v>
      </c>
      <c r="BO159">
        <v>0</v>
      </c>
      <c r="BP159">
        <v>15955.0129032258</v>
      </c>
      <c r="BQ159">
        <v>13121.8677419355</v>
      </c>
      <c r="BR159">
        <v>37.875</v>
      </c>
      <c r="BS159">
        <v>39.875</v>
      </c>
      <c r="BT159">
        <v>39.252</v>
      </c>
      <c r="BU159">
        <v>37.9695161290323</v>
      </c>
      <c r="BV159">
        <v>37.4918709677419</v>
      </c>
      <c r="BW159">
        <v>1459.48322580645</v>
      </c>
      <c r="BX159">
        <v>40.5</v>
      </c>
      <c r="BY159">
        <v>0</v>
      </c>
      <c r="BZ159">
        <v>1559929916.3</v>
      </c>
      <c r="CA159">
        <v>2.33313846153846</v>
      </c>
      <c r="CB159">
        <v>0.629005108396732</v>
      </c>
      <c r="CC159">
        <v>11.9999998846324</v>
      </c>
      <c r="CD159">
        <v>15956.3692307692</v>
      </c>
      <c r="CE159">
        <v>15</v>
      </c>
      <c r="CF159">
        <v>1559929575.5</v>
      </c>
      <c r="CG159" t="s">
        <v>251</v>
      </c>
      <c r="CH159">
        <v>12</v>
      </c>
      <c r="CI159">
        <v>2.609</v>
      </c>
      <c r="CJ159">
        <v>0.036</v>
      </c>
      <c r="CK159">
        <v>400</v>
      </c>
      <c r="CL159">
        <v>13</v>
      </c>
      <c r="CM159">
        <v>0.15</v>
      </c>
      <c r="CN159">
        <v>0.08</v>
      </c>
      <c r="CO159">
        <v>-24.0608073170732</v>
      </c>
      <c r="CP159">
        <v>-2.55612752613236</v>
      </c>
      <c r="CQ159">
        <v>0.279805798847007</v>
      </c>
      <c r="CR159">
        <v>0</v>
      </c>
      <c r="CS159">
        <v>2.32127058823529</v>
      </c>
      <c r="CT159">
        <v>0.579049990953665</v>
      </c>
      <c r="CU159">
        <v>0.218600347840813</v>
      </c>
      <c r="CV159">
        <v>1</v>
      </c>
      <c r="CW159">
        <v>0.849750853658537</v>
      </c>
      <c r="CX159">
        <v>-0.0765770383275268</v>
      </c>
      <c r="CY159">
        <v>0.0113263562813789</v>
      </c>
      <c r="CZ159">
        <v>1</v>
      </c>
      <c r="DA159">
        <v>2</v>
      </c>
      <c r="DB159">
        <v>3</v>
      </c>
      <c r="DC159" t="s">
        <v>252</v>
      </c>
      <c r="DD159">
        <v>1.85562</v>
      </c>
      <c r="DE159">
        <v>1.85364</v>
      </c>
      <c r="DF159">
        <v>1.85471</v>
      </c>
      <c r="DG159">
        <v>1.85913</v>
      </c>
      <c r="DH159">
        <v>1.85348</v>
      </c>
      <c r="DI159">
        <v>1.8579</v>
      </c>
      <c r="DJ159">
        <v>1.85501</v>
      </c>
      <c r="DK159">
        <v>1.85368</v>
      </c>
      <c r="DL159" t="s">
        <v>253</v>
      </c>
      <c r="DM159" t="s">
        <v>19</v>
      </c>
      <c r="DN159" t="s">
        <v>19</v>
      </c>
      <c r="DO159" t="s">
        <v>19</v>
      </c>
      <c r="DP159" t="s">
        <v>254</v>
      </c>
      <c r="DQ159" t="s">
        <v>255</v>
      </c>
      <c r="DR159" t="s">
        <v>256</v>
      </c>
      <c r="DS159" t="s">
        <v>256</v>
      </c>
      <c r="DT159" t="s">
        <v>256</v>
      </c>
      <c r="DU159" t="s">
        <v>256</v>
      </c>
      <c r="DV159">
        <v>0</v>
      </c>
      <c r="DW159">
        <v>100</v>
      </c>
      <c r="DX159">
        <v>100</v>
      </c>
      <c r="DY159">
        <v>2.609</v>
      </c>
      <c r="DZ159">
        <v>0.036</v>
      </c>
      <c r="EA159">
        <v>2</v>
      </c>
      <c r="EB159">
        <v>504.03</v>
      </c>
      <c r="EC159">
        <v>547.221</v>
      </c>
      <c r="ED159">
        <v>16.9946</v>
      </c>
      <c r="EE159">
        <v>19.0675</v>
      </c>
      <c r="EF159">
        <v>30.0004</v>
      </c>
      <c r="EG159">
        <v>18.9445</v>
      </c>
      <c r="EH159">
        <v>18.9197</v>
      </c>
      <c r="EI159">
        <v>22.3133</v>
      </c>
      <c r="EJ159">
        <v>29.1976</v>
      </c>
      <c r="EK159">
        <v>61.0748</v>
      </c>
      <c r="EL159">
        <v>16.9765</v>
      </c>
      <c r="EM159">
        <v>474.17</v>
      </c>
      <c r="EN159">
        <v>13.136</v>
      </c>
      <c r="EO159">
        <v>102.296</v>
      </c>
      <c r="EP159">
        <v>102.724</v>
      </c>
    </row>
    <row r="160" spans="1:146">
      <c r="A160">
        <v>144</v>
      </c>
      <c r="B160">
        <v>1559929894</v>
      </c>
      <c r="C160">
        <v>286</v>
      </c>
      <c r="D160" t="s">
        <v>543</v>
      </c>
      <c r="E160" t="s">
        <v>544</v>
      </c>
      <c r="H160">
        <v>1559929883.66129</v>
      </c>
      <c r="I160">
        <f>AY160*AJ160*(AW160-AX160)/(100*AQ160*(1000-AJ160*AW160))</f>
        <v>0</v>
      </c>
      <c r="J160">
        <f>AY160*AJ160*(AV160-AU160*(1000-AJ160*AX160)/(1000-AJ160*AW160))/(100*AQ160)</f>
        <v>0</v>
      </c>
      <c r="K160">
        <f>AU160 - IF(AJ160&gt;1, J160*AQ160*100.0/(AL160*BG160), 0)</f>
        <v>0</v>
      </c>
      <c r="L160">
        <f>((R160-I160/2)*K160-J160)/(R160+I160/2)</f>
        <v>0</v>
      </c>
      <c r="M160">
        <f>L160*(AZ160+BA160)/1000.0</f>
        <v>0</v>
      </c>
      <c r="N160">
        <f>(AU160 - IF(AJ160&gt;1, J160*AQ160*100.0/(AL160*BG160), 0))*(AZ160+BA160)/1000.0</f>
        <v>0</v>
      </c>
      <c r="O160">
        <f>2.0/((1/Q160-1/P160)+SIGN(Q160)*SQRT((1/Q160-1/P160)*(1/Q160-1/P160) + 4*AR160/((AR160+1)*(AR160+1))*(2*1/Q160*1/P160-1/P160*1/P160)))</f>
        <v>0</v>
      </c>
      <c r="P160">
        <f>AG160+AF160*AQ160+AE160*AQ160*AQ160</f>
        <v>0</v>
      </c>
      <c r="Q160">
        <f>I160*(1000-(1000*0.61365*exp(17.502*U160/(240.97+U160))/(AZ160+BA160)+AW160)/2)/(1000*0.61365*exp(17.502*U160/(240.97+U160))/(AZ160+BA160)-AW160)</f>
        <v>0</v>
      </c>
      <c r="R160">
        <f>1/((AR160+1)/(O160/1.6)+1/(P160/1.37)) + AR160/((AR160+1)/(O160/1.6) + AR160/(P160/1.37))</f>
        <v>0</v>
      </c>
      <c r="S160">
        <f>(AN160*AP160)</f>
        <v>0</v>
      </c>
      <c r="T160">
        <f>(BB160+(S160+2*0.95*5.67E-8*(((BB160+$B$7)+273)^4-(BB160+273)^4)-44100*I160)/(1.84*29.3*P160+8*0.95*5.67E-8*(BB160+273)^3))</f>
        <v>0</v>
      </c>
      <c r="U160">
        <f>($C$7*BC160+$D$7*BD160+$E$7*T160)</f>
        <v>0</v>
      </c>
      <c r="V160">
        <f>0.61365*exp(17.502*U160/(240.97+U160))</f>
        <v>0</v>
      </c>
      <c r="W160">
        <f>(X160/Y160*100)</f>
        <v>0</v>
      </c>
      <c r="X160">
        <f>AW160*(AZ160+BA160)/1000</f>
        <v>0</v>
      </c>
      <c r="Y160">
        <f>0.61365*exp(17.502*BB160/(240.97+BB160))</f>
        <v>0</v>
      </c>
      <c r="Z160">
        <f>(V160-AW160*(AZ160+BA160)/1000)</f>
        <v>0</v>
      </c>
      <c r="AA160">
        <f>(-I160*44100)</f>
        <v>0</v>
      </c>
      <c r="AB160">
        <f>2*29.3*P160*0.92*(BB160-U160)</f>
        <v>0</v>
      </c>
      <c r="AC160">
        <f>2*0.95*5.67E-8*(((BB160+$B$7)+273)^4-(U160+273)^4)</f>
        <v>0</v>
      </c>
      <c r="AD160">
        <f>S160+AC160+AA160+AB160</f>
        <v>0</v>
      </c>
      <c r="AE160">
        <v>-0.0417581254973215</v>
      </c>
      <c r="AF160">
        <v>0.0468771540834561</v>
      </c>
      <c r="AG160">
        <v>3.49327347163844</v>
      </c>
      <c r="AH160">
        <v>0</v>
      </c>
      <c r="AI160">
        <v>0</v>
      </c>
      <c r="AJ160">
        <f>IF(AH160*$H$13&gt;=AL160,1.0,(AL160/(AL160-AH160*$H$13)))</f>
        <v>0</v>
      </c>
      <c r="AK160">
        <f>(AJ160-1)*100</f>
        <v>0</v>
      </c>
      <c r="AL160">
        <f>MAX(0,($B$13+$C$13*BG160)/(1+$D$13*BG160)*AZ160/(BB160+273)*$E$13)</f>
        <v>0</v>
      </c>
      <c r="AM160">
        <f>$B$11*BH160+$C$11*BI160+$F$11*BJ160</f>
        <v>0</v>
      </c>
      <c r="AN160">
        <f>AM160*AO160</f>
        <v>0</v>
      </c>
      <c r="AO160">
        <f>($B$11*$D$9+$C$11*$D$9+$F$11*((BW160+BO160)/MAX(BW160+BO160+BX160, 0.1)*$I$9+BX160/MAX(BW160+BO160+BX160, 0.1)*$J$9))/($B$11+$C$11+$F$11)</f>
        <v>0</v>
      </c>
      <c r="AP160">
        <f>($B$11*$K$9+$C$11*$K$9+$F$11*((BW160+BO160)/MAX(BW160+BO160+BX160, 0.1)*$P$9+BX160/MAX(BW160+BO160+BX160, 0.1)*$Q$9))/($B$11+$C$11+$F$11)</f>
        <v>0</v>
      </c>
      <c r="AQ160">
        <v>6</v>
      </c>
      <c r="AR160">
        <v>0.5</v>
      </c>
      <c r="AS160" t="s">
        <v>250</v>
      </c>
      <c r="AT160">
        <v>1559929883.66129</v>
      </c>
      <c r="AU160">
        <v>422.867129032258</v>
      </c>
      <c r="AV160">
        <v>447.036806451613</v>
      </c>
      <c r="AW160">
        <v>13.8841838709677</v>
      </c>
      <c r="AX160">
        <v>13.0374322580645</v>
      </c>
      <c r="AY160">
        <v>500.019258064516</v>
      </c>
      <c r="AZ160">
        <v>100.702</v>
      </c>
      <c r="BA160">
        <v>0.199992419354839</v>
      </c>
      <c r="BB160">
        <v>20.0313193548387</v>
      </c>
      <c r="BC160">
        <v>20.3744612903226</v>
      </c>
      <c r="BD160">
        <v>999.9</v>
      </c>
      <c r="BE160">
        <v>0</v>
      </c>
      <c r="BF160">
        <v>0</v>
      </c>
      <c r="BG160">
        <v>9999.97516129032</v>
      </c>
      <c r="BH160">
        <v>0</v>
      </c>
      <c r="BI160">
        <v>327.032838709677</v>
      </c>
      <c r="BJ160">
        <v>1499.9835483871</v>
      </c>
      <c r="BK160">
        <v>0.973001903225807</v>
      </c>
      <c r="BL160">
        <v>0.0269982612903226</v>
      </c>
      <c r="BM160">
        <v>0</v>
      </c>
      <c r="BN160">
        <v>2.31095161290323</v>
      </c>
      <c r="BO160">
        <v>0</v>
      </c>
      <c r="BP160">
        <v>15955.5129032258</v>
      </c>
      <c r="BQ160">
        <v>13121.8612903226</v>
      </c>
      <c r="BR160">
        <v>37.875</v>
      </c>
      <c r="BS160">
        <v>39.8729677419355</v>
      </c>
      <c r="BT160">
        <v>39.25</v>
      </c>
      <c r="BU160">
        <v>37.9634193548387</v>
      </c>
      <c r="BV160">
        <v>37.4857741935484</v>
      </c>
      <c r="BW160">
        <v>1459.4835483871</v>
      </c>
      <c r="BX160">
        <v>40.5</v>
      </c>
      <c r="BY160">
        <v>0</v>
      </c>
      <c r="BZ160">
        <v>1559929918.7</v>
      </c>
      <c r="CA160">
        <v>2.33959615384615</v>
      </c>
      <c r="CB160">
        <v>0.664003403367011</v>
      </c>
      <c r="CC160">
        <v>-2.58803432246768</v>
      </c>
      <c r="CD160">
        <v>15956.7884615385</v>
      </c>
      <c r="CE160">
        <v>15</v>
      </c>
      <c r="CF160">
        <v>1559929575.5</v>
      </c>
      <c r="CG160" t="s">
        <v>251</v>
      </c>
      <c r="CH160">
        <v>12</v>
      </c>
      <c r="CI160">
        <v>2.609</v>
      </c>
      <c r="CJ160">
        <v>0.036</v>
      </c>
      <c r="CK160">
        <v>400</v>
      </c>
      <c r="CL160">
        <v>13</v>
      </c>
      <c r="CM160">
        <v>0.15</v>
      </c>
      <c r="CN160">
        <v>0.08</v>
      </c>
      <c r="CO160">
        <v>-24.1482756097561</v>
      </c>
      <c r="CP160">
        <v>-2.76874703832761</v>
      </c>
      <c r="CQ160">
        <v>0.298122780223254</v>
      </c>
      <c r="CR160">
        <v>0</v>
      </c>
      <c r="CS160">
        <v>2.31612647058824</v>
      </c>
      <c r="CT160">
        <v>0.381280676100668</v>
      </c>
      <c r="CU160">
        <v>0.213401757681751</v>
      </c>
      <c r="CV160">
        <v>1</v>
      </c>
      <c r="CW160">
        <v>0.847481268292683</v>
      </c>
      <c r="CX160">
        <v>-0.106545867595817</v>
      </c>
      <c r="CY160">
        <v>0.012961790918159</v>
      </c>
      <c r="CZ160">
        <v>0</v>
      </c>
      <c r="DA160">
        <v>1</v>
      </c>
      <c r="DB160">
        <v>3</v>
      </c>
      <c r="DC160" t="s">
        <v>269</v>
      </c>
      <c r="DD160">
        <v>1.85562</v>
      </c>
      <c r="DE160">
        <v>1.85364</v>
      </c>
      <c r="DF160">
        <v>1.85471</v>
      </c>
      <c r="DG160">
        <v>1.85913</v>
      </c>
      <c r="DH160">
        <v>1.85348</v>
      </c>
      <c r="DI160">
        <v>1.8579</v>
      </c>
      <c r="DJ160">
        <v>1.85501</v>
      </c>
      <c r="DK160">
        <v>1.85367</v>
      </c>
      <c r="DL160" t="s">
        <v>253</v>
      </c>
      <c r="DM160" t="s">
        <v>19</v>
      </c>
      <c r="DN160" t="s">
        <v>19</v>
      </c>
      <c r="DO160" t="s">
        <v>19</v>
      </c>
      <c r="DP160" t="s">
        <v>254</v>
      </c>
      <c r="DQ160" t="s">
        <v>255</v>
      </c>
      <c r="DR160" t="s">
        <v>256</v>
      </c>
      <c r="DS160" t="s">
        <v>256</v>
      </c>
      <c r="DT160" t="s">
        <v>256</v>
      </c>
      <c r="DU160" t="s">
        <v>256</v>
      </c>
      <c r="DV160">
        <v>0</v>
      </c>
      <c r="DW160">
        <v>100</v>
      </c>
      <c r="DX160">
        <v>100</v>
      </c>
      <c r="DY160">
        <v>2.609</v>
      </c>
      <c r="DZ160">
        <v>0.036</v>
      </c>
      <c r="EA160">
        <v>2</v>
      </c>
      <c r="EB160">
        <v>504.328</v>
      </c>
      <c r="EC160">
        <v>546.939</v>
      </c>
      <c r="ED160">
        <v>16.9798</v>
      </c>
      <c r="EE160">
        <v>19.0683</v>
      </c>
      <c r="EF160">
        <v>30.0003</v>
      </c>
      <c r="EG160">
        <v>18.9455</v>
      </c>
      <c r="EH160">
        <v>18.9209</v>
      </c>
      <c r="EI160">
        <v>22.4224</v>
      </c>
      <c r="EJ160">
        <v>29.1976</v>
      </c>
      <c r="EK160">
        <v>61.0748</v>
      </c>
      <c r="EL160">
        <v>16.936</v>
      </c>
      <c r="EM160">
        <v>474.17</v>
      </c>
      <c r="EN160">
        <v>13.1337</v>
      </c>
      <c r="EO160">
        <v>102.297</v>
      </c>
      <c r="EP160">
        <v>102.725</v>
      </c>
    </row>
    <row r="161" spans="1:146">
      <c r="A161">
        <v>145</v>
      </c>
      <c r="B161">
        <v>1559929896</v>
      </c>
      <c r="C161">
        <v>288</v>
      </c>
      <c r="D161" t="s">
        <v>545</v>
      </c>
      <c r="E161" t="s">
        <v>546</v>
      </c>
      <c r="H161">
        <v>1559929885.66129</v>
      </c>
      <c r="I161">
        <f>AY161*AJ161*(AW161-AX161)/(100*AQ161*(1000-AJ161*AW161))</f>
        <v>0</v>
      </c>
      <c r="J161">
        <f>AY161*AJ161*(AV161-AU161*(1000-AJ161*AX161)/(1000-AJ161*AW161))/(100*AQ161)</f>
        <v>0</v>
      </c>
      <c r="K161">
        <f>AU161 - IF(AJ161&gt;1, J161*AQ161*100.0/(AL161*BG161), 0)</f>
        <v>0</v>
      </c>
      <c r="L161">
        <f>((R161-I161/2)*K161-J161)/(R161+I161/2)</f>
        <v>0</v>
      </c>
      <c r="M161">
        <f>L161*(AZ161+BA161)/1000.0</f>
        <v>0</v>
      </c>
      <c r="N161">
        <f>(AU161 - IF(AJ161&gt;1, J161*AQ161*100.0/(AL161*BG161), 0))*(AZ161+BA161)/1000.0</f>
        <v>0</v>
      </c>
      <c r="O161">
        <f>2.0/((1/Q161-1/P161)+SIGN(Q161)*SQRT((1/Q161-1/P161)*(1/Q161-1/P161) + 4*AR161/((AR161+1)*(AR161+1))*(2*1/Q161*1/P161-1/P161*1/P161)))</f>
        <v>0</v>
      </c>
      <c r="P161">
        <f>AG161+AF161*AQ161+AE161*AQ161*AQ161</f>
        <v>0</v>
      </c>
      <c r="Q161">
        <f>I161*(1000-(1000*0.61365*exp(17.502*U161/(240.97+U161))/(AZ161+BA161)+AW161)/2)/(1000*0.61365*exp(17.502*U161/(240.97+U161))/(AZ161+BA161)-AW161)</f>
        <v>0</v>
      </c>
      <c r="R161">
        <f>1/((AR161+1)/(O161/1.6)+1/(P161/1.37)) + AR161/((AR161+1)/(O161/1.6) + AR161/(P161/1.37))</f>
        <v>0</v>
      </c>
      <c r="S161">
        <f>(AN161*AP161)</f>
        <v>0</v>
      </c>
      <c r="T161">
        <f>(BB161+(S161+2*0.95*5.67E-8*(((BB161+$B$7)+273)^4-(BB161+273)^4)-44100*I161)/(1.84*29.3*P161+8*0.95*5.67E-8*(BB161+273)^3))</f>
        <v>0</v>
      </c>
      <c r="U161">
        <f>($C$7*BC161+$D$7*BD161+$E$7*T161)</f>
        <v>0</v>
      </c>
      <c r="V161">
        <f>0.61365*exp(17.502*U161/(240.97+U161))</f>
        <v>0</v>
      </c>
      <c r="W161">
        <f>(X161/Y161*100)</f>
        <v>0</v>
      </c>
      <c r="X161">
        <f>AW161*(AZ161+BA161)/1000</f>
        <v>0</v>
      </c>
      <c r="Y161">
        <f>0.61365*exp(17.502*BB161/(240.97+BB161))</f>
        <v>0</v>
      </c>
      <c r="Z161">
        <f>(V161-AW161*(AZ161+BA161)/1000)</f>
        <v>0</v>
      </c>
      <c r="AA161">
        <f>(-I161*44100)</f>
        <v>0</v>
      </c>
      <c r="AB161">
        <f>2*29.3*P161*0.92*(BB161-U161)</f>
        <v>0</v>
      </c>
      <c r="AC161">
        <f>2*0.95*5.67E-8*(((BB161+$B$7)+273)^4-(U161+273)^4)</f>
        <v>0</v>
      </c>
      <c r="AD161">
        <f>S161+AC161+AA161+AB161</f>
        <v>0</v>
      </c>
      <c r="AE161">
        <v>-0.0417250896633677</v>
      </c>
      <c r="AF161">
        <v>0.046840068465745</v>
      </c>
      <c r="AG161">
        <v>3.4910897942162</v>
      </c>
      <c r="AH161">
        <v>0</v>
      </c>
      <c r="AI161">
        <v>0</v>
      </c>
      <c r="AJ161">
        <f>IF(AH161*$H$13&gt;=AL161,1.0,(AL161/(AL161-AH161*$H$13)))</f>
        <v>0</v>
      </c>
      <c r="AK161">
        <f>(AJ161-1)*100</f>
        <v>0</v>
      </c>
      <c r="AL161">
        <f>MAX(0,($B$13+$C$13*BG161)/(1+$D$13*BG161)*AZ161/(BB161+273)*$E$13)</f>
        <v>0</v>
      </c>
      <c r="AM161">
        <f>$B$11*BH161+$C$11*BI161+$F$11*BJ161</f>
        <v>0</v>
      </c>
      <c r="AN161">
        <f>AM161*AO161</f>
        <v>0</v>
      </c>
      <c r="AO161">
        <f>($B$11*$D$9+$C$11*$D$9+$F$11*((BW161+BO161)/MAX(BW161+BO161+BX161, 0.1)*$I$9+BX161/MAX(BW161+BO161+BX161, 0.1)*$J$9))/($B$11+$C$11+$F$11)</f>
        <v>0</v>
      </c>
      <c r="AP161">
        <f>($B$11*$K$9+$C$11*$K$9+$F$11*((BW161+BO161)/MAX(BW161+BO161+BX161, 0.1)*$P$9+BX161/MAX(BW161+BO161+BX161, 0.1)*$Q$9))/($B$11+$C$11+$F$11)</f>
        <v>0</v>
      </c>
      <c r="AQ161">
        <v>6</v>
      </c>
      <c r="AR161">
        <v>0.5</v>
      </c>
      <c r="AS161" t="s">
        <v>250</v>
      </c>
      <c r="AT161">
        <v>1559929885.66129</v>
      </c>
      <c r="AU161">
        <v>426.122483870968</v>
      </c>
      <c r="AV161">
        <v>450.366548387097</v>
      </c>
      <c r="AW161">
        <v>13.8871677419355</v>
      </c>
      <c r="AX161">
        <v>13.0424064516129</v>
      </c>
      <c r="AY161">
        <v>500.021903225806</v>
      </c>
      <c r="AZ161">
        <v>100.701903225806</v>
      </c>
      <c r="BA161">
        <v>0.200038741935484</v>
      </c>
      <c r="BB161">
        <v>20.0328225806452</v>
      </c>
      <c r="BC161">
        <v>20.3780709677419</v>
      </c>
      <c r="BD161">
        <v>999.9</v>
      </c>
      <c r="BE161">
        <v>0</v>
      </c>
      <c r="BF161">
        <v>0</v>
      </c>
      <c r="BG161">
        <v>9992.0735483871</v>
      </c>
      <c r="BH161">
        <v>0</v>
      </c>
      <c r="BI161">
        <v>310.434516129032</v>
      </c>
      <c r="BJ161">
        <v>1499.97419354839</v>
      </c>
      <c r="BK161">
        <v>0.973001774193548</v>
      </c>
      <c r="BL161">
        <v>0.0269984096774193</v>
      </c>
      <c r="BM161">
        <v>0</v>
      </c>
      <c r="BN161">
        <v>2.31790967741935</v>
      </c>
      <c r="BO161">
        <v>0</v>
      </c>
      <c r="BP161">
        <v>15955.9129032258</v>
      </c>
      <c r="BQ161">
        <v>13121.7741935484</v>
      </c>
      <c r="BR161">
        <v>37.875</v>
      </c>
      <c r="BS161">
        <v>39.8668709677419</v>
      </c>
      <c r="BT161">
        <v>39.25</v>
      </c>
      <c r="BU161">
        <v>37.9573225806451</v>
      </c>
      <c r="BV161">
        <v>37.4796774193548</v>
      </c>
      <c r="BW161">
        <v>1459.47419354839</v>
      </c>
      <c r="BX161">
        <v>40.5</v>
      </c>
      <c r="BY161">
        <v>0</v>
      </c>
      <c r="BZ161">
        <v>1559929920.5</v>
      </c>
      <c r="CA161">
        <v>2.34062692307692</v>
      </c>
      <c r="CB161">
        <v>-0.159490608088476</v>
      </c>
      <c r="CC161">
        <v>-2.50256419791583</v>
      </c>
      <c r="CD161">
        <v>15956.7538461538</v>
      </c>
      <c r="CE161">
        <v>15</v>
      </c>
      <c r="CF161">
        <v>1559929575.5</v>
      </c>
      <c r="CG161" t="s">
        <v>251</v>
      </c>
      <c r="CH161">
        <v>12</v>
      </c>
      <c r="CI161">
        <v>2.609</v>
      </c>
      <c r="CJ161">
        <v>0.036</v>
      </c>
      <c r="CK161">
        <v>400</v>
      </c>
      <c r="CL161">
        <v>13</v>
      </c>
      <c r="CM161">
        <v>0.15</v>
      </c>
      <c r="CN161">
        <v>0.08</v>
      </c>
      <c r="CO161">
        <v>-24.2130634146341</v>
      </c>
      <c r="CP161">
        <v>-2.85378815330995</v>
      </c>
      <c r="CQ161">
        <v>0.30367095298349</v>
      </c>
      <c r="CR161">
        <v>0</v>
      </c>
      <c r="CS161">
        <v>2.31550294117647</v>
      </c>
      <c r="CT161">
        <v>0.53412415703344</v>
      </c>
      <c r="CU161">
        <v>0.21322105414927</v>
      </c>
      <c r="CV161">
        <v>1</v>
      </c>
      <c r="CW161">
        <v>0.845414097560976</v>
      </c>
      <c r="CX161">
        <v>-0.117721087108015</v>
      </c>
      <c r="CY161">
        <v>0.0134732095200427</v>
      </c>
      <c r="CZ161">
        <v>0</v>
      </c>
      <c r="DA161">
        <v>1</v>
      </c>
      <c r="DB161">
        <v>3</v>
      </c>
      <c r="DC161" t="s">
        <v>269</v>
      </c>
      <c r="DD161">
        <v>1.85562</v>
      </c>
      <c r="DE161">
        <v>1.85364</v>
      </c>
      <c r="DF161">
        <v>1.85471</v>
      </c>
      <c r="DG161">
        <v>1.85913</v>
      </c>
      <c r="DH161">
        <v>1.85348</v>
      </c>
      <c r="DI161">
        <v>1.8579</v>
      </c>
      <c r="DJ161">
        <v>1.85501</v>
      </c>
      <c r="DK161">
        <v>1.85368</v>
      </c>
      <c r="DL161" t="s">
        <v>253</v>
      </c>
      <c r="DM161" t="s">
        <v>19</v>
      </c>
      <c r="DN161" t="s">
        <v>19</v>
      </c>
      <c r="DO161" t="s">
        <v>19</v>
      </c>
      <c r="DP161" t="s">
        <v>254</v>
      </c>
      <c r="DQ161" t="s">
        <v>255</v>
      </c>
      <c r="DR161" t="s">
        <v>256</v>
      </c>
      <c r="DS161" t="s">
        <v>256</v>
      </c>
      <c r="DT161" t="s">
        <v>256</v>
      </c>
      <c r="DU161" t="s">
        <v>256</v>
      </c>
      <c r="DV161">
        <v>0</v>
      </c>
      <c r="DW161">
        <v>100</v>
      </c>
      <c r="DX161">
        <v>100</v>
      </c>
      <c r="DY161">
        <v>2.609</v>
      </c>
      <c r="DZ161">
        <v>0.036</v>
      </c>
      <c r="EA161">
        <v>2</v>
      </c>
      <c r="EB161">
        <v>504.095</v>
      </c>
      <c r="EC161">
        <v>547.123</v>
      </c>
      <c r="ED161">
        <v>16.9668</v>
      </c>
      <c r="EE161">
        <v>19.0691</v>
      </c>
      <c r="EF161">
        <v>30.0003</v>
      </c>
      <c r="EG161">
        <v>18.9463</v>
      </c>
      <c r="EH161">
        <v>18.9217</v>
      </c>
      <c r="EI161">
        <v>22.5452</v>
      </c>
      <c r="EJ161">
        <v>29.1976</v>
      </c>
      <c r="EK161">
        <v>61.0748</v>
      </c>
      <c r="EL161">
        <v>16.936</v>
      </c>
      <c r="EM161">
        <v>479.17</v>
      </c>
      <c r="EN161">
        <v>13.139</v>
      </c>
      <c r="EO161">
        <v>102.297</v>
      </c>
      <c r="EP161">
        <v>102.725</v>
      </c>
    </row>
    <row r="162" spans="1:146">
      <c r="A162">
        <v>146</v>
      </c>
      <c r="B162">
        <v>1559929898</v>
      </c>
      <c r="C162">
        <v>290</v>
      </c>
      <c r="D162" t="s">
        <v>547</v>
      </c>
      <c r="E162" t="s">
        <v>548</v>
      </c>
      <c r="H162">
        <v>1559929887.66129</v>
      </c>
      <c r="I162">
        <f>AY162*AJ162*(AW162-AX162)/(100*AQ162*(1000-AJ162*AW162))</f>
        <v>0</v>
      </c>
      <c r="J162">
        <f>AY162*AJ162*(AV162-AU162*(1000-AJ162*AX162)/(1000-AJ162*AW162))/(100*AQ162)</f>
        <v>0</v>
      </c>
      <c r="K162">
        <f>AU162 - IF(AJ162&gt;1, J162*AQ162*100.0/(AL162*BG162), 0)</f>
        <v>0</v>
      </c>
      <c r="L162">
        <f>((R162-I162/2)*K162-J162)/(R162+I162/2)</f>
        <v>0</v>
      </c>
      <c r="M162">
        <f>L162*(AZ162+BA162)/1000.0</f>
        <v>0</v>
      </c>
      <c r="N162">
        <f>(AU162 - IF(AJ162&gt;1, J162*AQ162*100.0/(AL162*BG162), 0))*(AZ162+BA162)/1000.0</f>
        <v>0</v>
      </c>
      <c r="O162">
        <f>2.0/((1/Q162-1/P162)+SIGN(Q162)*SQRT((1/Q162-1/P162)*(1/Q162-1/P162) + 4*AR162/((AR162+1)*(AR162+1))*(2*1/Q162*1/P162-1/P162*1/P162)))</f>
        <v>0</v>
      </c>
      <c r="P162">
        <f>AG162+AF162*AQ162+AE162*AQ162*AQ162</f>
        <v>0</v>
      </c>
      <c r="Q162">
        <f>I162*(1000-(1000*0.61365*exp(17.502*U162/(240.97+U162))/(AZ162+BA162)+AW162)/2)/(1000*0.61365*exp(17.502*U162/(240.97+U162))/(AZ162+BA162)-AW162)</f>
        <v>0</v>
      </c>
      <c r="R162">
        <f>1/((AR162+1)/(O162/1.6)+1/(P162/1.37)) + AR162/((AR162+1)/(O162/1.6) + AR162/(P162/1.37))</f>
        <v>0</v>
      </c>
      <c r="S162">
        <f>(AN162*AP162)</f>
        <v>0</v>
      </c>
      <c r="T162">
        <f>(BB162+(S162+2*0.95*5.67E-8*(((BB162+$B$7)+273)^4-(BB162+273)^4)-44100*I162)/(1.84*29.3*P162+8*0.95*5.67E-8*(BB162+273)^3))</f>
        <v>0</v>
      </c>
      <c r="U162">
        <f>($C$7*BC162+$D$7*BD162+$E$7*T162)</f>
        <v>0</v>
      </c>
      <c r="V162">
        <f>0.61365*exp(17.502*U162/(240.97+U162))</f>
        <v>0</v>
      </c>
      <c r="W162">
        <f>(X162/Y162*100)</f>
        <v>0</v>
      </c>
      <c r="X162">
        <f>AW162*(AZ162+BA162)/1000</f>
        <v>0</v>
      </c>
      <c r="Y162">
        <f>0.61365*exp(17.502*BB162/(240.97+BB162))</f>
        <v>0</v>
      </c>
      <c r="Z162">
        <f>(V162-AW162*(AZ162+BA162)/1000)</f>
        <v>0</v>
      </c>
      <c r="AA162">
        <f>(-I162*44100)</f>
        <v>0</v>
      </c>
      <c r="AB162">
        <f>2*29.3*P162*0.92*(BB162-U162)</f>
        <v>0</v>
      </c>
      <c r="AC162">
        <f>2*0.95*5.67E-8*(((BB162+$B$7)+273)^4-(U162+273)^4)</f>
        <v>0</v>
      </c>
      <c r="AD162">
        <f>S162+AC162+AA162+AB162</f>
        <v>0</v>
      </c>
      <c r="AE162">
        <v>-0.0417173309363664</v>
      </c>
      <c r="AF162">
        <v>0.0468313586149843</v>
      </c>
      <c r="AG162">
        <v>3.49057685254523</v>
      </c>
      <c r="AH162">
        <v>0</v>
      </c>
      <c r="AI162">
        <v>0</v>
      </c>
      <c r="AJ162">
        <f>IF(AH162*$H$13&gt;=AL162,1.0,(AL162/(AL162-AH162*$H$13)))</f>
        <v>0</v>
      </c>
      <c r="AK162">
        <f>(AJ162-1)*100</f>
        <v>0</v>
      </c>
      <c r="AL162">
        <f>MAX(0,($B$13+$C$13*BG162)/(1+$D$13*BG162)*AZ162/(BB162+273)*$E$13)</f>
        <v>0</v>
      </c>
      <c r="AM162">
        <f>$B$11*BH162+$C$11*BI162+$F$11*BJ162</f>
        <v>0</v>
      </c>
      <c r="AN162">
        <f>AM162*AO162</f>
        <v>0</v>
      </c>
      <c r="AO162">
        <f>($B$11*$D$9+$C$11*$D$9+$F$11*((BW162+BO162)/MAX(BW162+BO162+BX162, 0.1)*$I$9+BX162/MAX(BW162+BO162+BX162, 0.1)*$J$9))/($B$11+$C$11+$F$11)</f>
        <v>0</v>
      </c>
      <c r="AP162">
        <f>($B$11*$K$9+$C$11*$K$9+$F$11*((BW162+BO162)/MAX(BW162+BO162+BX162, 0.1)*$P$9+BX162/MAX(BW162+BO162+BX162, 0.1)*$Q$9))/($B$11+$C$11+$F$11)</f>
        <v>0</v>
      </c>
      <c r="AQ162">
        <v>6</v>
      </c>
      <c r="AR162">
        <v>0.5</v>
      </c>
      <c r="AS162" t="s">
        <v>250</v>
      </c>
      <c r="AT162">
        <v>1559929887.66129</v>
      </c>
      <c r="AU162">
        <v>429.37664516129</v>
      </c>
      <c r="AV162">
        <v>453.727548387097</v>
      </c>
      <c r="AW162">
        <v>13.8903193548387</v>
      </c>
      <c r="AX162">
        <v>13.0473838709677</v>
      </c>
      <c r="AY162">
        <v>500.01764516129</v>
      </c>
      <c r="AZ162">
        <v>100.701838709677</v>
      </c>
      <c r="BA162">
        <v>0.200006161290323</v>
      </c>
      <c r="BB162">
        <v>20.0343258064516</v>
      </c>
      <c r="BC162">
        <v>20.3801903225806</v>
      </c>
      <c r="BD162">
        <v>999.9</v>
      </c>
      <c r="BE162">
        <v>0</v>
      </c>
      <c r="BF162">
        <v>0</v>
      </c>
      <c r="BG162">
        <v>9990.22193548387</v>
      </c>
      <c r="BH162">
        <v>0</v>
      </c>
      <c r="BI162">
        <v>285.564451612903</v>
      </c>
      <c r="BJ162">
        <v>1499.9635483871</v>
      </c>
      <c r="BK162">
        <v>0.97300164516129</v>
      </c>
      <c r="BL162">
        <v>0.0269985580645161</v>
      </c>
      <c r="BM162">
        <v>0</v>
      </c>
      <c r="BN162">
        <v>2.31144516129032</v>
      </c>
      <c r="BO162">
        <v>0</v>
      </c>
      <c r="BP162">
        <v>15956.2225806452</v>
      </c>
      <c r="BQ162">
        <v>13121.6870967742</v>
      </c>
      <c r="BR162">
        <v>37.875</v>
      </c>
      <c r="BS162">
        <v>39.8648387096774</v>
      </c>
      <c r="BT162">
        <v>39.25</v>
      </c>
      <c r="BU162">
        <v>37.9512258064516</v>
      </c>
      <c r="BV162">
        <v>37.4735806451613</v>
      </c>
      <c r="BW162">
        <v>1459.4635483871</v>
      </c>
      <c r="BX162">
        <v>40.5</v>
      </c>
      <c r="BY162">
        <v>0</v>
      </c>
      <c r="BZ162">
        <v>1559929922.3</v>
      </c>
      <c r="CA162">
        <v>2.34699230769231</v>
      </c>
      <c r="CB162">
        <v>-0.560376077321982</v>
      </c>
      <c r="CC162">
        <v>-1.76410263973172</v>
      </c>
      <c r="CD162">
        <v>15956.6230769231</v>
      </c>
      <c r="CE162">
        <v>15</v>
      </c>
      <c r="CF162">
        <v>1559929575.5</v>
      </c>
      <c r="CG162" t="s">
        <v>251</v>
      </c>
      <c r="CH162">
        <v>12</v>
      </c>
      <c r="CI162">
        <v>2.609</v>
      </c>
      <c r="CJ162">
        <v>0.036</v>
      </c>
      <c r="CK162">
        <v>400</v>
      </c>
      <c r="CL162">
        <v>13</v>
      </c>
      <c r="CM162">
        <v>0.15</v>
      </c>
      <c r="CN162">
        <v>0.08</v>
      </c>
      <c r="CO162">
        <v>-24.3163634146341</v>
      </c>
      <c r="CP162">
        <v>-2.95872752613233</v>
      </c>
      <c r="CQ162">
        <v>0.313205249275465</v>
      </c>
      <c r="CR162">
        <v>0</v>
      </c>
      <c r="CS162">
        <v>2.30448529411765</v>
      </c>
      <c r="CT162">
        <v>0.22450767078167</v>
      </c>
      <c r="CU162">
        <v>0.190999253359109</v>
      </c>
      <c r="CV162">
        <v>1</v>
      </c>
      <c r="CW162">
        <v>0.843506634146341</v>
      </c>
      <c r="CX162">
        <v>-0.1114840348432</v>
      </c>
      <c r="CY162">
        <v>0.0132177925184682</v>
      </c>
      <c r="CZ162">
        <v>0</v>
      </c>
      <c r="DA162">
        <v>1</v>
      </c>
      <c r="DB162">
        <v>3</v>
      </c>
      <c r="DC162" t="s">
        <v>269</v>
      </c>
      <c r="DD162">
        <v>1.85562</v>
      </c>
      <c r="DE162">
        <v>1.85364</v>
      </c>
      <c r="DF162">
        <v>1.85471</v>
      </c>
      <c r="DG162">
        <v>1.85913</v>
      </c>
      <c r="DH162">
        <v>1.85348</v>
      </c>
      <c r="DI162">
        <v>1.85791</v>
      </c>
      <c r="DJ162">
        <v>1.85501</v>
      </c>
      <c r="DK162">
        <v>1.85369</v>
      </c>
      <c r="DL162" t="s">
        <v>253</v>
      </c>
      <c r="DM162" t="s">
        <v>19</v>
      </c>
      <c r="DN162" t="s">
        <v>19</v>
      </c>
      <c r="DO162" t="s">
        <v>19</v>
      </c>
      <c r="DP162" t="s">
        <v>254</v>
      </c>
      <c r="DQ162" t="s">
        <v>255</v>
      </c>
      <c r="DR162" t="s">
        <v>256</v>
      </c>
      <c r="DS162" t="s">
        <v>256</v>
      </c>
      <c r="DT162" t="s">
        <v>256</v>
      </c>
      <c r="DU162" t="s">
        <v>256</v>
      </c>
      <c r="DV162">
        <v>0</v>
      </c>
      <c r="DW162">
        <v>100</v>
      </c>
      <c r="DX162">
        <v>100</v>
      </c>
      <c r="DY162">
        <v>2.609</v>
      </c>
      <c r="DZ162">
        <v>0.036</v>
      </c>
      <c r="EA162">
        <v>2</v>
      </c>
      <c r="EB162">
        <v>503.892</v>
      </c>
      <c r="EC162">
        <v>547.238</v>
      </c>
      <c r="ED162">
        <v>16.9506</v>
      </c>
      <c r="EE162">
        <v>19.0699</v>
      </c>
      <c r="EF162">
        <v>30.0004</v>
      </c>
      <c r="EG162">
        <v>18.9471</v>
      </c>
      <c r="EH162">
        <v>18.9226</v>
      </c>
      <c r="EI162">
        <v>22.6927</v>
      </c>
      <c r="EJ162">
        <v>28.9104</v>
      </c>
      <c r="EK162">
        <v>61.0748</v>
      </c>
      <c r="EL162">
        <v>16.936</v>
      </c>
      <c r="EM162">
        <v>484.17</v>
      </c>
      <c r="EN162">
        <v>13.1457</v>
      </c>
      <c r="EO162">
        <v>102.297</v>
      </c>
      <c r="EP162">
        <v>102.724</v>
      </c>
    </row>
    <row r="163" spans="1:146">
      <c r="A163">
        <v>147</v>
      </c>
      <c r="B163">
        <v>1559929900</v>
      </c>
      <c r="C163">
        <v>292</v>
      </c>
      <c r="D163" t="s">
        <v>549</v>
      </c>
      <c r="E163" t="s">
        <v>550</v>
      </c>
      <c r="H163">
        <v>1559929889.66129</v>
      </c>
      <c r="I163">
        <f>AY163*AJ163*(AW163-AX163)/(100*AQ163*(1000-AJ163*AW163))</f>
        <v>0</v>
      </c>
      <c r="J163">
        <f>AY163*AJ163*(AV163-AU163*(1000-AJ163*AX163)/(1000-AJ163*AW163))/(100*AQ163)</f>
        <v>0</v>
      </c>
      <c r="K163">
        <f>AU163 - IF(AJ163&gt;1, J163*AQ163*100.0/(AL163*BG163), 0)</f>
        <v>0</v>
      </c>
      <c r="L163">
        <f>((R163-I163/2)*K163-J163)/(R163+I163/2)</f>
        <v>0</v>
      </c>
      <c r="M163">
        <f>L163*(AZ163+BA163)/1000.0</f>
        <v>0</v>
      </c>
      <c r="N163">
        <f>(AU163 - IF(AJ163&gt;1, J163*AQ163*100.0/(AL163*BG163), 0))*(AZ163+BA163)/1000.0</f>
        <v>0</v>
      </c>
      <c r="O163">
        <f>2.0/((1/Q163-1/P163)+SIGN(Q163)*SQRT((1/Q163-1/P163)*(1/Q163-1/P163) + 4*AR163/((AR163+1)*(AR163+1))*(2*1/Q163*1/P163-1/P163*1/P163)))</f>
        <v>0</v>
      </c>
      <c r="P163">
        <f>AG163+AF163*AQ163+AE163*AQ163*AQ163</f>
        <v>0</v>
      </c>
      <c r="Q163">
        <f>I163*(1000-(1000*0.61365*exp(17.502*U163/(240.97+U163))/(AZ163+BA163)+AW163)/2)/(1000*0.61365*exp(17.502*U163/(240.97+U163))/(AZ163+BA163)-AW163)</f>
        <v>0</v>
      </c>
      <c r="R163">
        <f>1/((AR163+1)/(O163/1.6)+1/(P163/1.37)) + AR163/((AR163+1)/(O163/1.6) + AR163/(P163/1.37))</f>
        <v>0</v>
      </c>
      <c r="S163">
        <f>(AN163*AP163)</f>
        <v>0</v>
      </c>
      <c r="T163">
        <f>(BB163+(S163+2*0.95*5.67E-8*(((BB163+$B$7)+273)^4-(BB163+273)^4)-44100*I163)/(1.84*29.3*P163+8*0.95*5.67E-8*(BB163+273)^3))</f>
        <v>0</v>
      </c>
      <c r="U163">
        <f>($C$7*BC163+$D$7*BD163+$E$7*T163)</f>
        <v>0</v>
      </c>
      <c r="V163">
        <f>0.61365*exp(17.502*U163/(240.97+U163))</f>
        <v>0</v>
      </c>
      <c r="W163">
        <f>(X163/Y163*100)</f>
        <v>0</v>
      </c>
      <c r="X163">
        <f>AW163*(AZ163+BA163)/1000</f>
        <v>0</v>
      </c>
      <c r="Y163">
        <f>0.61365*exp(17.502*BB163/(240.97+BB163))</f>
        <v>0</v>
      </c>
      <c r="Z163">
        <f>(V163-AW163*(AZ163+BA163)/1000)</f>
        <v>0</v>
      </c>
      <c r="AA163">
        <f>(-I163*44100)</f>
        <v>0</v>
      </c>
      <c r="AB163">
        <f>2*29.3*P163*0.92*(BB163-U163)</f>
        <v>0</v>
      </c>
      <c r="AC163">
        <f>2*0.95*5.67E-8*(((BB163+$B$7)+273)^4-(U163+273)^4)</f>
        <v>0</v>
      </c>
      <c r="AD163">
        <f>S163+AC163+AA163+AB163</f>
        <v>0</v>
      </c>
      <c r="AE163">
        <v>-0.041724709693932</v>
      </c>
      <c r="AF163">
        <v>0.0468396419167662</v>
      </c>
      <c r="AG163">
        <v>3.49106467461521</v>
      </c>
      <c r="AH163">
        <v>0</v>
      </c>
      <c r="AI163">
        <v>0</v>
      </c>
      <c r="AJ163">
        <f>IF(AH163*$H$13&gt;=AL163,1.0,(AL163/(AL163-AH163*$H$13)))</f>
        <v>0</v>
      </c>
      <c r="AK163">
        <f>(AJ163-1)*100</f>
        <v>0</v>
      </c>
      <c r="AL163">
        <f>MAX(0,($B$13+$C$13*BG163)/(1+$D$13*BG163)*AZ163/(BB163+273)*$E$13)</f>
        <v>0</v>
      </c>
      <c r="AM163">
        <f>$B$11*BH163+$C$11*BI163+$F$11*BJ163</f>
        <v>0</v>
      </c>
      <c r="AN163">
        <f>AM163*AO163</f>
        <v>0</v>
      </c>
      <c r="AO163">
        <f>($B$11*$D$9+$C$11*$D$9+$F$11*((BW163+BO163)/MAX(BW163+BO163+BX163, 0.1)*$I$9+BX163/MAX(BW163+BO163+BX163, 0.1)*$J$9))/($B$11+$C$11+$F$11)</f>
        <v>0</v>
      </c>
      <c r="AP163">
        <f>($B$11*$K$9+$C$11*$K$9+$F$11*((BW163+BO163)/MAX(BW163+BO163+BX163, 0.1)*$P$9+BX163/MAX(BW163+BO163+BX163, 0.1)*$Q$9))/($B$11+$C$11+$F$11)</f>
        <v>0</v>
      </c>
      <c r="AQ163">
        <v>6</v>
      </c>
      <c r="AR163">
        <v>0.5</v>
      </c>
      <c r="AS163" t="s">
        <v>250</v>
      </c>
      <c r="AT163">
        <v>1559929889.66129</v>
      </c>
      <c r="AU163">
        <v>432.633322580645</v>
      </c>
      <c r="AV163">
        <v>457.065580645161</v>
      </c>
      <c r="AW163">
        <v>13.8933903225806</v>
      </c>
      <c r="AX163">
        <v>13.0522516129032</v>
      </c>
      <c r="AY163">
        <v>500.01464516129</v>
      </c>
      <c r="AZ163">
        <v>100.701935483871</v>
      </c>
      <c r="BA163">
        <v>0.199985580645161</v>
      </c>
      <c r="BB163">
        <v>20.0361096774194</v>
      </c>
      <c r="BC163">
        <v>20.3820612903226</v>
      </c>
      <c r="BD163">
        <v>999.9</v>
      </c>
      <c r="BE163">
        <v>0</v>
      </c>
      <c r="BF163">
        <v>0</v>
      </c>
      <c r="BG163">
        <v>9991.97935483871</v>
      </c>
      <c r="BH163">
        <v>0</v>
      </c>
      <c r="BI163">
        <v>262.005903225806</v>
      </c>
      <c r="BJ163">
        <v>1499.96064516129</v>
      </c>
      <c r="BK163">
        <v>0.97300164516129</v>
      </c>
      <c r="BL163">
        <v>0.0269985580645161</v>
      </c>
      <c r="BM163">
        <v>0</v>
      </c>
      <c r="BN163">
        <v>2.32247419354839</v>
      </c>
      <c r="BO163">
        <v>0</v>
      </c>
      <c r="BP163">
        <v>15956.7451612903</v>
      </c>
      <c r="BQ163">
        <v>13121.664516129</v>
      </c>
      <c r="BR163">
        <v>37.875</v>
      </c>
      <c r="BS163">
        <v>39.8587419354839</v>
      </c>
      <c r="BT163">
        <v>39.25</v>
      </c>
      <c r="BU163">
        <v>37.9491935483871</v>
      </c>
      <c r="BV163">
        <v>37.4674838709677</v>
      </c>
      <c r="BW163">
        <v>1459.46064516129</v>
      </c>
      <c r="BX163">
        <v>40.5</v>
      </c>
      <c r="BY163">
        <v>0</v>
      </c>
      <c r="BZ163">
        <v>1559929924.7</v>
      </c>
      <c r="CA163">
        <v>2.33694230769231</v>
      </c>
      <c r="CB163">
        <v>-0.166656408935021</v>
      </c>
      <c r="CC163">
        <v>11.1555555599828</v>
      </c>
      <c r="CD163">
        <v>15957.1730769231</v>
      </c>
      <c r="CE163">
        <v>15</v>
      </c>
      <c r="CF163">
        <v>1559929575.5</v>
      </c>
      <c r="CG163" t="s">
        <v>251</v>
      </c>
      <c r="CH163">
        <v>12</v>
      </c>
      <c r="CI163">
        <v>2.609</v>
      </c>
      <c r="CJ163">
        <v>0.036</v>
      </c>
      <c r="CK163">
        <v>400</v>
      </c>
      <c r="CL163">
        <v>13</v>
      </c>
      <c r="CM163">
        <v>0.15</v>
      </c>
      <c r="CN163">
        <v>0.08</v>
      </c>
      <c r="CO163">
        <v>-24.4094048780488</v>
      </c>
      <c r="CP163">
        <v>-3.03986132404203</v>
      </c>
      <c r="CQ163">
        <v>0.320374692943503</v>
      </c>
      <c r="CR163">
        <v>0</v>
      </c>
      <c r="CS163">
        <v>2.32865</v>
      </c>
      <c r="CT163">
        <v>0.203499674657827</v>
      </c>
      <c r="CU163">
        <v>0.175117041952955</v>
      </c>
      <c r="CV163">
        <v>1</v>
      </c>
      <c r="CW163">
        <v>0.841687975609756</v>
      </c>
      <c r="CX163">
        <v>-0.0910478257839683</v>
      </c>
      <c r="CY163">
        <v>0.0123719413810441</v>
      </c>
      <c r="CZ163">
        <v>1</v>
      </c>
      <c r="DA163">
        <v>2</v>
      </c>
      <c r="DB163">
        <v>3</v>
      </c>
      <c r="DC163" t="s">
        <v>252</v>
      </c>
      <c r="DD163">
        <v>1.85562</v>
      </c>
      <c r="DE163">
        <v>1.85364</v>
      </c>
      <c r="DF163">
        <v>1.85471</v>
      </c>
      <c r="DG163">
        <v>1.85913</v>
      </c>
      <c r="DH163">
        <v>1.85349</v>
      </c>
      <c r="DI163">
        <v>1.85791</v>
      </c>
      <c r="DJ163">
        <v>1.85501</v>
      </c>
      <c r="DK163">
        <v>1.85368</v>
      </c>
      <c r="DL163" t="s">
        <v>253</v>
      </c>
      <c r="DM163" t="s">
        <v>19</v>
      </c>
      <c r="DN163" t="s">
        <v>19</v>
      </c>
      <c r="DO163" t="s">
        <v>19</v>
      </c>
      <c r="DP163" t="s">
        <v>254</v>
      </c>
      <c r="DQ163" t="s">
        <v>255</v>
      </c>
      <c r="DR163" t="s">
        <v>256</v>
      </c>
      <c r="DS163" t="s">
        <v>256</v>
      </c>
      <c r="DT163" t="s">
        <v>256</v>
      </c>
      <c r="DU163" t="s">
        <v>256</v>
      </c>
      <c r="DV163">
        <v>0</v>
      </c>
      <c r="DW163">
        <v>100</v>
      </c>
      <c r="DX163">
        <v>100</v>
      </c>
      <c r="DY163">
        <v>2.609</v>
      </c>
      <c r="DZ163">
        <v>0.036</v>
      </c>
      <c r="EA163">
        <v>2</v>
      </c>
      <c r="EB163">
        <v>504.191</v>
      </c>
      <c r="EC163">
        <v>547.301</v>
      </c>
      <c r="ED163">
        <v>16.9335</v>
      </c>
      <c r="EE163">
        <v>19.0708</v>
      </c>
      <c r="EF163">
        <v>30.0003</v>
      </c>
      <c r="EG163">
        <v>18.9483</v>
      </c>
      <c r="EH163">
        <v>18.9234</v>
      </c>
      <c r="EI163">
        <v>22.8016</v>
      </c>
      <c r="EJ163">
        <v>28.9104</v>
      </c>
      <c r="EK163">
        <v>61.0748</v>
      </c>
      <c r="EL163">
        <v>16.8924</v>
      </c>
      <c r="EM163">
        <v>484.17</v>
      </c>
      <c r="EN163">
        <v>13.1487</v>
      </c>
      <c r="EO163">
        <v>102.297</v>
      </c>
      <c r="EP163">
        <v>102.724</v>
      </c>
    </row>
    <row r="164" spans="1:146">
      <c r="A164">
        <v>148</v>
      </c>
      <c r="B164">
        <v>1559929902</v>
      </c>
      <c r="C164">
        <v>294</v>
      </c>
      <c r="D164" t="s">
        <v>551</v>
      </c>
      <c r="E164" t="s">
        <v>552</v>
      </c>
      <c r="H164">
        <v>1559929891.66129</v>
      </c>
      <c r="I164">
        <f>AY164*AJ164*(AW164-AX164)/(100*AQ164*(1000-AJ164*AW164))</f>
        <v>0</v>
      </c>
      <c r="J164">
        <f>AY164*AJ164*(AV164-AU164*(1000-AJ164*AX164)/(1000-AJ164*AW164))/(100*AQ164)</f>
        <v>0</v>
      </c>
      <c r="K164">
        <f>AU164 - IF(AJ164&gt;1, J164*AQ164*100.0/(AL164*BG164), 0)</f>
        <v>0</v>
      </c>
      <c r="L164">
        <f>((R164-I164/2)*K164-J164)/(R164+I164/2)</f>
        <v>0</v>
      </c>
      <c r="M164">
        <f>L164*(AZ164+BA164)/1000.0</f>
        <v>0</v>
      </c>
      <c r="N164">
        <f>(AU164 - IF(AJ164&gt;1, J164*AQ164*100.0/(AL164*BG164), 0))*(AZ164+BA164)/1000.0</f>
        <v>0</v>
      </c>
      <c r="O164">
        <f>2.0/((1/Q164-1/P164)+SIGN(Q164)*SQRT((1/Q164-1/P164)*(1/Q164-1/P164) + 4*AR164/((AR164+1)*(AR164+1))*(2*1/Q164*1/P164-1/P164*1/P164)))</f>
        <v>0</v>
      </c>
      <c r="P164">
        <f>AG164+AF164*AQ164+AE164*AQ164*AQ164</f>
        <v>0</v>
      </c>
      <c r="Q164">
        <f>I164*(1000-(1000*0.61365*exp(17.502*U164/(240.97+U164))/(AZ164+BA164)+AW164)/2)/(1000*0.61365*exp(17.502*U164/(240.97+U164))/(AZ164+BA164)-AW164)</f>
        <v>0</v>
      </c>
      <c r="R164">
        <f>1/((AR164+1)/(O164/1.6)+1/(P164/1.37)) + AR164/((AR164+1)/(O164/1.6) + AR164/(P164/1.37))</f>
        <v>0</v>
      </c>
      <c r="S164">
        <f>(AN164*AP164)</f>
        <v>0</v>
      </c>
      <c r="T164">
        <f>(BB164+(S164+2*0.95*5.67E-8*(((BB164+$B$7)+273)^4-(BB164+273)^4)-44100*I164)/(1.84*29.3*P164+8*0.95*5.67E-8*(BB164+273)^3))</f>
        <v>0</v>
      </c>
      <c r="U164">
        <f>($C$7*BC164+$D$7*BD164+$E$7*T164)</f>
        <v>0</v>
      </c>
      <c r="V164">
        <f>0.61365*exp(17.502*U164/(240.97+U164))</f>
        <v>0</v>
      </c>
      <c r="W164">
        <f>(X164/Y164*100)</f>
        <v>0</v>
      </c>
      <c r="X164">
        <f>AW164*(AZ164+BA164)/1000</f>
        <v>0</v>
      </c>
      <c r="Y164">
        <f>0.61365*exp(17.502*BB164/(240.97+BB164))</f>
        <v>0</v>
      </c>
      <c r="Z164">
        <f>(V164-AW164*(AZ164+BA164)/1000)</f>
        <v>0</v>
      </c>
      <c r="AA164">
        <f>(-I164*44100)</f>
        <v>0</v>
      </c>
      <c r="AB164">
        <f>2*29.3*P164*0.92*(BB164-U164)</f>
        <v>0</v>
      </c>
      <c r="AC164">
        <f>2*0.95*5.67E-8*(((BB164+$B$7)+273)^4-(U164+273)^4)</f>
        <v>0</v>
      </c>
      <c r="AD164">
        <f>S164+AC164+AA164+AB164</f>
        <v>0</v>
      </c>
      <c r="AE164">
        <v>-0.0417461541603729</v>
      </c>
      <c r="AF164">
        <v>0.0468637152089846</v>
      </c>
      <c r="AG164">
        <v>3.49248223298937</v>
      </c>
      <c r="AH164">
        <v>0</v>
      </c>
      <c r="AI164">
        <v>0</v>
      </c>
      <c r="AJ164">
        <f>IF(AH164*$H$13&gt;=AL164,1.0,(AL164/(AL164-AH164*$H$13)))</f>
        <v>0</v>
      </c>
      <c r="AK164">
        <f>(AJ164-1)*100</f>
        <v>0</v>
      </c>
      <c r="AL164">
        <f>MAX(0,($B$13+$C$13*BG164)/(1+$D$13*BG164)*AZ164/(BB164+273)*$E$13)</f>
        <v>0</v>
      </c>
      <c r="AM164">
        <f>$B$11*BH164+$C$11*BI164+$F$11*BJ164</f>
        <v>0</v>
      </c>
      <c r="AN164">
        <f>AM164*AO164</f>
        <v>0</v>
      </c>
      <c r="AO164">
        <f>($B$11*$D$9+$C$11*$D$9+$F$11*((BW164+BO164)/MAX(BW164+BO164+BX164, 0.1)*$I$9+BX164/MAX(BW164+BO164+BX164, 0.1)*$J$9))/($B$11+$C$11+$F$11)</f>
        <v>0</v>
      </c>
      <c r="AP164">
        <f>($B$11*$K$9+$C$11*$K$9+$F$11*((BW164+BO164)/MAX(BW164+BO164+BX164, 0.1)*$P$9+BX164/MAX(BW164+BO164+BX164, 0.1)*$Q$9))/($B$11+$C$11+$F$11)</f>
        <v>0</v>
      </c>
      <c r="AQ164">
        <v>6</v>
      </c>
      <c r="AR164">
        <v>0.5</v>
      </c>
      <c r="AS164" t="s">
        <v>250</v>
      </c>
      <c r="AT164">
        <v>1559929891.66129</v>
      </c>
      <c r="AU164">
        <v>435.884322580645</v>
      </c>
      <c r="AV164">
        <v>460.403548387097</v>
      </c>
      <c r="AW164">
        <v>13.8964612903226</v>
      </c>
      <c r="AX164">
        <v>13.0575516129032</v>
      </c>
      <c r="AY164">
        <v>500.016806451613</v>
      </c>
      <c r="AZ164">
        <v>100.702064516129</v>
      </c>
      <c r="BA164">
        <v>0.199961967741935</v>
      </c>
      <c r="BB164">
        <v>20.0382580645161</v>
      </c>
      <c r="BC164">
        <v>20.3838677419355</v>
      </c>
      <c r="BD164">
        <v>999.9</v>
      </c>
      <c r="BE164">
        <v>0</v>
      </c>
      <c r="BF164">
        <v>0</v>
      </c>
      <c r="BG164">
        <v>9997.10193548387</v>
      </c>
      <c r="BH164">
        <v>0</v>
      </c>
      <c r="BI164">
        <v>245.010806451613</v>
      </c>
      <c r="BJ164">
        <v>1499.96580645161</v>
      </c>
      <c r="BK164">
        <v>0.973001774193548</v>
      </c>
      <c r="BL164">
        <v>0.0269984096774193</v>
      </c>
      <c r="BM164">
        <v>0</v>
      </c>
      <c r="BN164">
        <v>2.34433225806452</v>
      </c>
      <c r="BO164">
        <v>0</v>
      </c>
      <c r="BP164">
        <v>15957.2225806452</v>
      </c>
      <c r="BQ164">
        <v>13121.7064516129</v>
      </c>
      <c r="BR164">
        <v>37.875</v>
      </c>
      <c r="BS164">
        <v>39.8526451612903</v>
      </c>
      <c r="BT164">
        <v>39.25</v>
      </c>
      <c r="BU164">
        <v>37.9451290322581</v>
      </c>
      <c r="BV164">
        <v>37.4613870967742</v>
      </c>
      <c r="BW164">
        <v>1459.46580645161</v>
      </c>
      <c r="BX164">
        <v>40.5</v>
      </c>
      <c r="BY164">
        <v>0</v>
      </c>
      <c r="BZ164">
        <v>1559929926.5</v>
      </c>
      <c r="CA164">
        <v>2.32992307692308</v>
      </c>
      <c r="CB164">
        <v>-0.770858112690871</v>
      </c>
      <c r="CC164">
        <v>17.2307691757947</v>
      </c>
      <c r="CD164">
        <v>15957.6538461538</v>
      </c>
      <c r="CE164">
        <v>15</v>
      </c>
      <c r="CF164">
        <v>1559929575.5</v>
      </c>
      <c r="CG164" t="s">
        <v>251</v>
      </c>
      <c r="CH164">
        <v>12</v>
      </c>
      <c r="CI164">
        <v>2.609</v>
      </c>
      <c r="CJ164">
        <v>0.036</v>
      </c>
      <c r="CK164">
        <v>400</v>
      </c>
      <c r="CL164">
        <v>13</v>
      </c>
      <c r="CM164">
        <v>0.15</v>
      </c>
      <c r="CN164">
        <v>0.08</v>
      </c>
      <c r="CO164">
        <v>-24.4863634146341</v>
      </c>
      <c r="CP164">
        <v>-2.74019999999994</v>
      </c>
      <c r="CQ164">
        <v>0.29855860212932</v>
      </c>
      <c r="CR164">
        <v>0</v>
      </c>
      <c r="CS164">
        <v>2.33407647058824</v>
      </c>
      <c r="CT164">
        <v>-0.174023388890303</v>
      </c>
      <c r="CU164">
        <v>0.158550053441703</v>
      </c>
      <c r="CV164">
        <v>1</v>
      </c>
      <c r="CW164">
        <v>0.83965343902439</v>
      </c>
      <c r="CX164">
        <v>-0.0687262160278751</v>
      </c>
      <c r="CY164">
        <v>0.0112527983989432</v>
      </c>
      <c r="CZ164">
        <v>1</v>
      </c>
      <c r="DA164">
        <v>2</v>
      </c>
      <c r="DB164">
        <v>3</v>
      </c>
      <c r="DC164" t="s">
        <v>252</v>
      </c>
      <c r="DD164">
        <v>1.85562</v>
      </c>
      <c r="DE164">
        <v>1.85364</v>
      </c>
      <c r="DF164">
        <v>1.85471</v>
      </c>
      <c r="DG164">
        <v>1.85913</v>
      </c>
      <c r="DH164">
        <v>1.85349</v>
      </c>
      <c r="DI164">
        <v>1.85791</v>
      </c>
      <c r="DJ164">
        <v>1.85501</v>
      </c>
      <c r="DK164">
        <v>1.85371</v>
      </c>
      <c r="DL164" t="s">
        <v>253</v>
      </c>
      <c r="DM164" t="s">
        <v>19</v>
      </c>
      <c r="DN164" t="s">
        <v>19</v>
      </c>
      <c r="DO164" t="s">
        <v>19</v>
      </c>
      <c r="DP164" t="s">
        <v>254</v>
      </c>
      <c r="DQ164" t="s">
        <v>255</v>
      </c>
      <c r="DR164" t="s">
        <v>256</v>
      </c>
      <c r="DS164" t="s">
        <v>256</v>
      </c>
      <c r="DT164" t="s">
        <v>256</v>
      </c>
      <c r="DU164" t="s">
        <v>256</v>
      </c>
      <c r="DV164">
        <v>0</v>
      </c>
      <c r="DW164">
        <v>100</v>
      </c>
      <c r="DX164">
        <v>100</v>
      </c>
      <c r="DY164">
        <v>2.609</v>
      </c>
      <c r="DZ164">
        <v>0.036</v>
      </c>
      <c r="EA164">
        <v>2</v>
      </c>
      <c r="EB164">
        <v>504.049</v>
      </c>
      <c r="EC164">
        <v>547.433</v>
      </c>
      <c r="ED164">
        <v>16.917</v>
      </c>
      <c r="EE164">
        <v>19.072</v>
      </c>
      <c r="EF164">
        <v>30.0003</v>
      </c>
      <c r="EG164">
        <v>18.9492</v>
      </c>
      <c r="EH164">
        <v>18.9242</v>
      </c>
      <c r="EI164">
        <v>22.9259</v>
      </c>
      <c r="EJ164">
        <v>28.9104</v>
      </c>
      <c r="EK164">
        <v>61.0748</v>
      </c>
      <c r="EL164">
        <v>16.8924</v>
      </c>
      <c r="EM164">
        <v>489.17</v>
      </c>
      <c r="EN164">
        <v>13.149</v>
      </c>
      <c r="EO164">
        <v>102.297</v>
      </c>
      <c r="EP164">
        <v>102.724</v>
      </c>
    </row>
    <row r="165" spans="1:146">
      <c r="A165">
        <v>149</v>
      </c>
      <c r="B165">
        <v>1559929904</v>
      </c>
      <c r="C165">
        <v>296</v>
      </c>
      <c r="D165" t="s">
        <v>553</v>
      </c>
      <c r="E165" t="s">
        <v>554</v>
      </c>
      <c r="H165">
        <v>1559929893.66129</v>
      </c>
      <c r="I165">
        <f>AY165*AJ165*(AW165-AX165)/(100*AQ165*(1000-AJ165*AW165))</f>
        <v>0</v>
      </c>
      <c r="J165">
        <f>AY165*AJ165*(AV165-AU165*(1000-AJ165*AX165)/(1000-AJ165*AW165))/(100*AQ165)</f>
        <v>0</v>
      </c>
      <c r="K165">
        <f>AU165 - IF(AJ165&gt;1, J165*AQ165*100.0/(AL165*BG165), 0)</f>
        <v>0</v>
      </c>
      <c r="L165">
        <f>((R165-I165/2)*K165-J165)/(R165+I165/2)</f>
        <v>0</v>
      </c>
      <c r="M165">
        <f>L165*(AZ165+BA165)/1000.0</f>
        <v>0</v>
      </c>
      <c r="N165">
        <f>(AU165 - IF(AJ165&gt;1, J165*AQ165*100.0/(AL165*BG165), 0))*(AZ165+BA165)/1000.0</f>
        <v>0</v>
      </c>
      <c r="O165">
        <f>2.0/((1/Q165-1/P165)+SIGN(Q165)*SQRT((1/Q165-1/P165)*(1/Q165-1/P165) + 4*AR165/((AR165+1)*(AR165+1))*(2*1/Q165*1/P165-1/P165*1/P165)))</f>
        <v>0</v>
      </c>
      <c r="P165">
        <f>AG165+AF165*AQ165+AE165*AQ165*AQ165</f>
        <v>0</v>
      </c>
      <c r="Q165">
        <f>I165*(1000-(1000*0.61365*exp(17.502*U165/(240.97+U165))/(AZ165+BA165)+AW165)/2)/(1000*0.61365*exp(17.502*U165/(240.97+U165))/(AZ165+BA165)-AW165)</f>
        <v>0</v>
      </c>
      <c r="R165">
        <f>1/((AR165+1)/(O165/1.6)+1/(P165/1.37)) + AR165/((AR165+1)/(O165/1.6) + AR165/(P165/1.37))</f>
        <v>0</v>
      </c>
      <c r="S165">
        <f>(AN165*AP165)</f>
        <v>0</v>
      </c>
      <c r="T165">
        <f>(BB165+(S165+2*0.95*5.67E-8*(((BB165+$B$7)+273)^4-(BB165+273)^4)-44100*I165)/(1.84*29.3*P165+8*0.95*5.67E-8*(BB165+273)^3))</f>
        <v>0</v>
      </c>
      <c r="U165">
        <f>($C$7*BC165+$D$7*BD165+$E$7*T165)</f>
        <v>0</v>
      </c>
      <c r="V165">
        <f>0.61365*exp(17.502*U165/(240.97+U165))</f>
        <v>0</v>
      </c>
      <c r="W165">
        <f>(X165/Y165*100)</f>
        <v>0</v>
      </c>
      <c r="X165">
        <f>AW165*(AZ165+BA165)/1000</f>
        <v>0</v>
      </c>
      <c r="Y165">
        <f>0.61365*exp(17.502*BB165/(240.97+BB165))</f>
        <v>0</v>
      </c>
      <c r="Z165">
        <f>(V165-AW165*(AZ165+BA165)/1000)</f>
        <v>0</v>
      </c>
      <c r="AA165">
        <f>(-I165*44100)</f>
        <v>0</v>
      </c>
      <c r="AB165">
        <f>2*29.3*P165*0.92*(BB165-U165)</f>
        <v>0</v>
      </c>
      <c r="AC165">
        <f>2*0.95*5.67E-8*(((BB165+$B$7)+273)^4-(U165+273)^4)</f>
        <v>0</v>
      </c>
      <c r="AD165">
        <f>S165+AC165+AA165+AB165</f>
        <v>0</v>
      </c>
      <c r="AE165">
        <v>-0.0417523274554156</v>
      </c>
      <c r="AF165">
        <v>0.0468706452734804</v>
      </c>
      <c r="AG165">
        <v>3.49289026330755</v>
      </c>
      <c r="AH165">
        <v>0</v>
      </c>
      <c r="AI165">
        <v>0</v>
      </c>
      <c r="AJ165">
        <f>IF(AH165*$H$13&gt;=AL165,1.0,(AL165/(AL165-AH165*$H$13)))</f>
        <v>0</v>
      </c>
      <c r="AK165">
        <f>(AJ165-1)*100</f>
        <v>0</v>
      </c>
      <c r="AL165">
        <f>MAX(0,($B$13+$C$13*BG165)/(1+$D$13*BG165)*AZ165/(BB165+273)*$E$13)</f>
        <v>0</v>
      </c>
      <c r="AM165">
        <f>$B$11*BH165+$C$11*BI165+$F$11*BJ165</f>
        <v>0</v>
      </c>
      <c r="AN165">
        <f>AM165*AO165</f>
        <v>0</v>
      </c>
      <c r="AO165">
        <f>($B$11*$D$9+$C$11*$D$9+$F$11*((BW165+BO165)/MAX(BW165+BO165+BX165, 0.1)*$I$9+BX165/MAX(BW165+BO165+BX165, 0.1)*$J$9))/($B$11+$C$11+$F$11)</f>
        <v>0</v>
      </c>
      <c r="AP165">
        <f>($B$11*$K$9+$C$11*$K$9+$F$11*((BW165+BO165)/MAX(BW165+BO165+BX165, 0.1)*$P$9+BX165/MAX(BW165+BO165+BX165, 0.1)*$Q$9))/($B$11+$C$11+$F$11)</f>
        <v>0</v>
      </c>
      <c r="AQ165">
        <v>6</v>
      </c>
      <c r="AR165">
        <v>0.5</v>
      </c>
      <c r="AS165" t="s">
        <v>250</v>
      </c>
      <c r="AT165">
        <v>1559929893.66129</v>
      </c>
      <c r="AU165">
        <v>439.138096774194</v>
      </c>
      <c r="AV165">
        <v>463.771290322581</v>
      </c>
      <c r="AW165">
        <v>13.8996290322581</v>
      </c>
      <c r="AX165">
        <v>13.0636677419355</v>
      </c>
      <c r="AY165">
        <v>500.017290322581</v>
      </c>
      <c r="AZ165">
        <v>100.702129032258</v>
      </c>
      <c r="BA165">
        <v>0.199967806451613</v>
      </c>
      <c r="BB165">
        <v>20.0403032258065</v>
      </c>
      <c r="BC165">
        <v>20.3854709677419</v>
      </c>
      <c r="BD165">
        <v>999.9</v>
      </c>
      <c r="BE165">
        <v>0</v>
      </c>
      <c r="BF165">
        <v>0</v>
      </c>
      <c r="BG165">
        <v>9998.57387096774</v>
      </c>
      <c r="BH165">
        <v>0</v>
      </c>
      <c r="BI165">
        <v>234.923838709677</v>
      </c>
      <c r="BJ165">
        <v>1499.96290322581</v>
      </c>
      <c r="BK165">
        <v>0.973001774193548</v>
      </c>
      <c r="BL165">
        <v>0.0269984096774193</v>
      </c>
      <c r="BM165">
        <v>0</v>
      </c>
      <c r="BN165">
        <v>2.33596451612903</v>
      </c>
      <c r="BO165">
        <v>0</v>
      </c>
      <c r="BP165">
        <v>15957.3677419355</v>
      </c>
      <c r="BQ165">
        <v>13121.6870967742</v>
      </c>
      <c r="BR165">
        <v>37.875</v>
      </c>
      <c r="BS165">
        <v>39.8465483870968</v>
      </c>
      <c r="BT165">
        <v>39.25</v>
      </c>
      <c r="BU165">
        <v>37.941064516129</v>
      </c>
      <c r="BV165">
        <v>37.4573225806451</v>
      </c>
      <c r="BW165">
        <v>1459.46290322581</v>
      </c>
      <c r="BX165">
        <v>40.5</v>
      </c>
      <c r="BY165">
        <v>0</v>
      </c>
      <c r="BZ165">
        <v>1559929928.3</v>
      </c>
      <c r="CA165">
        <v>2.31773846153846</v>
      </c>
      <c r="CB165">
        <v>-0.395753839889061</v>
      </c>
      <c r="CC165">
        <v>22.4854700433357</v>
      </c>
      <c r="CD165">
        <v>15958.0269230769</v>
      </c>
      <c r="CE165">
        <v>15</v>
      </c>
      <c r="CF165">
        <v>1559929575.5</v>
      </c>
      <c r="CG165" t="s">
        <v>251</v>
      </c>
      <c r="CH165">
        <v>12</v>
      </c>
      <c r="CI165">
        <v>2.609</v>
      </c>
      <c r="CJ165">
        <v>0.036</v>
      </c>
      <c r="CK165">
        <v>400</v>
      </c>
      <c r="CL165">
        <v>13</v>
      </c>
      <c r="CM165">
        <v>0.15</v>
      </c>
      <c r="CN165">
        <v>0.08</v>
      </c>
      <c r="CO165">
        <v>-24.5999804878049</v>
      </c>
      <c r="CP165">
        <v>-2.40241254355358</v>
      </c>
      <c r="CQ165">
        <v>0.258036055544061</v>
      </c>
      <c r="CR165">
        <v>0</v>
      </c>
      <c r="CS165">
        <v>2.32625882352941</v>
      </c>
      <c r="CT165">
        <v>-0.315100093392736</v>
      </c>
      <c r="CU165">
        <v>0.150230718871786</v>
      </c>
      <c r="CV165">
        <v>1</v>
      </c>
      <c r="CW165">
        <v>0.83693187804878</v>
      </c>
      <c r="CX165">
        <v>-0.0507210522648137</v>
      </c>
      <c r="CY165">
        <v>0.00990496032716381</v>
      </c>
      <c r="CZ165">
        <v>1</v>
      </c>
      <c r="DA165">
        <v>2</v>
      </c>
      <c r="DB165">
        <v>3</v>
      </c>
      <c r="DC165" t="s">
        <v>252</v>
      </c>
      <c r="DD165">
        <v>1.85562</v>
      </c>
      <c r="DE165">
        <v>1.85364</v>
      </c>
      <c r="DF165">
        <v>1.85471</v>
      </c>
      <c r="DG165">
        <v>1.85913</v>
      </c>
      <c r="DH165">
        <v>1.85349</v>
      </c>
      <c r="DI165">
        <v>1.8579</v>
      </c>
      <c r="DJ165">
        <v>1.85501</v>
      </c>
      <c r="DK165">
        <v>1.85371</v>
      </c>
      <c r="DL165" t="s">
        <v>253</v>
      </c>
      <c r="DM165" t="s">
        <v>19</v>
      </c>
      <c r="DN165" t="s">
        <v>19</v>
      </c>
      <c r="DO165" t="s">
        <v>19</v>
      </c>
      <c r="DP165" t="s">
        <v>254</v>
      </c>
      <c r="DQ165" t="s">
        <v>255</v>
      </c>
      <c r="DR165" t="s">
        <v>256</v>
      </c>
      <c r="DS165" t="s">
        <v>256</v>
      </c>
      <c r="DT165" t="s">
        <v>256</v>
      </c>
      <c r="DU165" t="s">
        <v>256</v>
      </c>
      <c r="DV165">
        <v>0</v>
      </c>
      <c r="DW165">
        <v>100</v>
      </c>
      <c r="DX165">
        <v>100</v>
      </c>
      <c r="DY165">
        <v>2.609</v>
      </c>
      <c r="DZ165">
        <v>0.036</v>
      </c>
      <c r="EA165">
        <v>2</v>
      </c>
      <c r="EB165">
        <v>504.043</v>
      </c>
      <c r="EC165">
        <v>547.269</v>
      </c>
      <c r="ED165">
        <v>16.8964</v>
      </c>
      <c r="EE165">
        <v>19.0728</v>
      </c>
      <c r="EF165">
        <v>30.0005</v>
      </c>
      <c r="EG165">
        <v>18.95</v>
      </c>
      <c r="EH165">
        <v>18.9252</v>
      </c>
      <c r="EI165">
        <v>23.0701</v>
      </c>
      <c r="EJ165">
        <v>28.9104</v>
      </c>
      <c r="EK165">
        <v>61.0748</v>
      </c>
      <c r="EL165">
        <v>16.8469</v>
      </c>
      <c r="EM165">
        <v>494.17</v>
      </c>
      <c r="EN165">
        <v>13.1518</v>
      </c>
      <c r="EO165">
        <v>102.297</v>
      </c>
      <c r="EP165">
        <v>102.724</v>
      </c>
    </row>
    <row r="166" spans="1:146">
      <c r="A166">
        <v>150</v>
      </c>
      <c r="B166">
        <v>1559929906</v>
      </c>
      <c r="C166">
        <v>298</v>
      </c>
      <c r="D166" t="s">
        <v>555</v>
      </c>
      <c r="E166" t="s">
        <v>556</v>
      </c>
      <c r="H166">
        <v>1559929895.66129</v>
      </c>
      <c r="I166">
        <f>AY166*AJ166*(AW166-AX166)/(100*AQ166*(1000-AJ166*AW166))</f>
        <v>0</v>
      </c>
      <c r="J166">
        <f>AY166*AJ166*(AV166-AU166*(1000-AJ166*AX166)/(1000-AJ166*AW166))/(100*AQ166)</f>
        <v>0</v>
      </c>
      <c r="K166">
        <f>AU166 - IF(AJ166&gt;1, J166*AQ166*100.0/(AL166*BG166), 0)</f>
        <v>0</v>
      </c>
      <c r="L166">
        <f>((R166-I166/2)*K166-J166)/(R166+I166/2)</f>
        <v>0</v>
      </c>
      <c r="M166">
        <f>L166*(AZ166+BA166)/1000.0</f>
        <v>0</v>
      </c>
      <c r="N166">
        <f>(AU166 - IF(AJ166&gt;1, J166*AQ166*100.0/(AL166*BG166), 0))*(AZ166+BA166)/1000.0</f>
        <v>0</v>
      </c>
      <c r="O166">
        <f>2.0/((1/Q166-1/P166)+SIGN(Q166)*SQRT((1/Q166-1/P166)*(1/Q166-1/P166) + 4*AR166/((AR166+1)*(AR166+1))*(2*1/Q166*1/P166-1/P166*1/P166)))</f>
        <v>0</v>
      </c>
      <c r="P166">
        <f>AG166+AF166*AQ166+AE166*AQ166*AQ166</f>
        <v>0</v>
      </c>
      <c r="Q166">
        <f>I166*(1000-(1000*0.61365*exp(17.502*U166/(240.97+U166))/(AZ166+BA166)+AW166)/2)/(1000*0.61365*exp(17.502*U166/(240.97+U166))/(AZ166+BA166)-AW166)</f>
        <v>0</v>
      </c>
      <c r="R166">
        <f>1/((AR166+1)/(O166/1.6)+1/(P166/1.37)) + AR166/((AR166+1)/(O166/1.6) + AR166/(P166/1.37))</f>
        <v>0</v>
      </c>
      <c r="S166">
        <f>(AN166*AP166)</f>
        <v>0</v>
      </c>
      <c r="T166">
        <f>(BB166+(S166+2*0.95*5.67E-8*(((BB166+$B$7)+273)^4-(BB166+273)^4)-44100*I166)/(1.84*29.3*P166+8*0.95*5.67E-8*(BB166+273)^3))</f>
        <v>0</v>
      </c>
      <c r="U166">
        <f>($C$7*BC166+$D$7*BD166+$E$7*T166)</f>
        <v>0</v>
      </c>
      <c r="V166">
        <f>0.61365*exp(17.502*U166/(240.97+U166))</f>
        <v>0</v>
      </c>
      <c r="W166">
        <f>(X166/Y166*100)</f>
        <v>0</v>
      </c>
      <c r="X166">
        <f>AW166*(AZ166+BA166)/1000</f>
        <v>0</v>
      </c>
      <c r="Y166">
        <f>0.61365*exp(17.502*BB166/(240.97+BB166))</f>
        <v>0</v>
      </c>
      <c r="Z166">
        <f>(V166-AW166*(AZ166+BA166)/1000)</f>
        <v>0</v>
      </c>
      <c r="AA166">
        <f>(-I166*44100)</f>
        <v>0</v>
      </c>
      <c r="AB166">
        <f>2*29.3*P166*0.92*(BB166-U166)</f>
        <v>0</v>
      </c>
      <c r="AC166">
        <f>2*0.95*5.67E-8*(((BB166+$B$7)+273)^4-(U166+273)^4)</f>
        <v>0</v>
      </c>
      <c r="AD166">
        <f>S166+AC166+AA166+AB166</f>
        <v>0</v>
      </c>
      <c r="AE166">
        <v>-0.0417440107234501</v>
      </c>
      <c r="AF166">
        <v>0.0468613090132634</v>
      </c>
      <c r="AG166">
        <v>3.49234055536778</v>
      </c>
      <c r="AH166">
        <v>0</v>
      </c>
      <c r="AI166">
        <v>0</v>
      </c>
      <c r="AJ166">
        <f>IF(AH166*$H$13&gt;=AL166,1.0,(AL166/(AL166-AH166*$H$13)))</f>
        <v>0</v>
      </c>
      <c r="AK166">
        <f>(AJ166-1)*100</f>
        <v>0</v>
      </c>
      <c r="AL166">
        <f>MAX(0,($B$13+$C$13*BG166)/(1+$D$13*BG166)*AZ166/(BB166+273)*$E$13)</f>
        <v>0</v>
      </c>
      <c r="AM166">
        <f>$B$11*BH166+$C$11*BI166+$F$11*BJ166</f>
        <v>0</v>
      </c>
      <c r="AN166">
        <f>AM166*AO166</f>
        <v>0</v>
      </c>
      <c r="AO166">
        <f>($B$11*$D$9+$C$11*$D$9+$F$11*((BW166+BO166)/MAX(BW166+BO166+BX166, 0.1)*$I$9+BX166/MAX(BW166+BO166+BX166, 0.1)*$J$9))/($B$11+$C$11+$F$11)</f>
        <v>0</v>
      </c>
      <c r="AP166">
        <f>($B$11*$K$9+$C$11*$K$9+$F$11*((BW166+BO166)/MAX(BW166+BO166+BX166, 0.1)*$P$9+BX166/MAX(BW166+BO166+BX166, 0.1)*$Q$9))/($B$11+$C$11+$F$11)</f>
        <v>0</v>
      </c>
      <c r="AQ166">
        <v>6</v>
      </c>
      <c r="AR166">
        <v>0.5</v>
      </c>
      <c r="AS166" t="s">
        <v>250</v>
      </c>
      <c r="AT166">
        <v>1559929895.66129</v>
      </c>
      <c r="AU166">
        <v>442.403612903226</v>
      </c>
      <c r="AV166">
        <v>467.110838709677</v>
      </c>
      <c r="AW166">
        <v>13.9029387096774</v>
      </c>
      <c r="AX166">
        <v>13.0700741935484</v>
      </c>
      <c r="AY166">
        <v>500.016516129032</v>
      </c>
      <c r="AZ166">
        <v>100.702161290323</v>
      </c>
      <c r="BA166">
        <v>0.199982838709677</v>
      </c>
      <c r="BB166">
        <v>20.041535483871</v>
      </c>
      <c r="BC166">
        <v>20.3885935483871</v>
      </c>
      <c r="BD166">
        <v>999.9</v>
      </c>
      <c r="BE166">
        <v>0</v>
      </c>
      <c r="BF166">
        <v>0</v>
      </c>
      <c r="BG166">
        <v>9996.57903225807</v>
      </c>
      <c r="BH166">
        <v>0</v>
      </c>
      <c r="BI166">
        <v>228.307258064516</v>
      </c>
      <c r="BJ166">
        <v>1499.95225806452</v>
      </c>
      <c r="BK166">
        <v>0.97300164516129</v>
      </c>
      <c r="BL166">
        <v>0.0269985580645161</v>
      </c>
      <c r="BM166">
        <v>0</v>
      </c>
      <c r="BN166">
        <v>2.34057419354839</v>
      </c>
      <c r="BO166">
        <v>0</v>
      </c>
      <c r="BP166">
        <v>15957.7193548387</v>
      </c>
      <c r="BQ166">
        <v>13121.5935483871</v>
      </c>
      <c r="BR166">
        <v>37.875</v>
      </c>
      <c r="BS166">
        <v>39.8404516129032</v>
      </c>
      <c r="BT166">
        <v>39.25</v>
      </c>
      <c r="BU166">
        <v>37.937</v>
      </c>
      <c r="BV166">
        <v>37.4512258064516</v>
      </c>
      <c r="BW166">
        <v>1459.45225806452</v>
      </c>
      <c r="BX166">
        <v>40.5</v>
      </c>
      <c r="BY166">
        <v>0</v>
      </c>
      <c r="BZ166">
        <v>1559929930.7</v>
      </c>
      <c r="CA166">
        <v>2.31786923076923</v>
      </c>
      <c r="CB166">
        <v>0.0579213762921183</v>
      </c>
      <c r="CC166">
        <v>30.7623931705874</v>
      </c>
      <c r="CD166">
        <v>15958.9846153846</v>
      </c>
      <c r="CE166">
        <v>15</v>
      </c>
      <c r="CF166">
        <v>1559929575.5</v>
      </c>
      <c r="CG166" t="s">
        <v>251</v>
      </c>
      <c r="CH166">
        <v>12</v>
      </c>
      <c r="CI166">
        <v>2.609</v>
      </c>
      <c r="CJ166">
        <v>0.036</v>
      </c>
      <c r="CK166">
        <v>400</v>
      </c>
      <c r="CL166">
        <v>13</v>
      </c>
      <c r="CM166">
        <v>0.15</v>
      </c>
      <c r="CN166">
        <v>0.08</v>
      </c>
      <c r="CO166">
        <v>-24.6867195121951</v>
      </c>
      <c r="CP166">
        <v>-2.43413310104456</v>
      </c>
      <c r="CQ166">
        <v>0.258684662748346</v>
      </c>
      <c r="CR166">
        <v>0</v>
      </c>
      <c r="CS166">
        <v>2.33243235294118</v>
      </c>
      <c r="CT166">
        <v>-0.0782078083761002</v>
      </c>
      <c r="CU166">
        <v>0.142582270823855</v>
      </c>
      <c r="CV166">
        <v>1</v>
      </c>
      <c r="CW166">
        <v>0.833742243902439</v>
      </c>
      <c r="CX166">
        <v>-0.0288870940766746</v>
      </c>
      <c r="CY166">
        <v>0.00757971170305884</v>
      </c>
      <c r="CZ166">
        <v>1</v>
      </c>
      <c r="DA166">
        <v>2</v>
      </c>
      <c r="DB166">
        <v>3</v>
      </c>
      <c r="DC166" t="s">
        <v>252</v>
      </c>
      <c r="DD166">
        <v>1.85562</v>
      </c>
      <c r="DE166">
        <v>1.85364</v>
      </c>
      <c r="DF166">
        <v>1.85471</v>
      </c>
      <c r="DG166">
        <v>1.85913</v>
      </c>
      <c r="DH166">
        <v>1.85349</v>
      </c>
      <c r="DI166">
        <v>1.85789</v>
      </c>
      <c r="DJ166">
        <v>1.85501</v>
      </c>
      <c r="DK166">
        <v>1.85369</v>
      </c>
      <c r="DL166" t="s">
        <v>253</v>
      </c>
      <c r="DM166" t="s">
        <v>19</v>
      </c>
      <c r="DN166" t="s">
        <v>19</v>
      </c>
      <c r="DO166" t="s">
        <v>19</v>
      </c>
      <c r="DP166" t="s">
        <v>254</v>
      </c>
      <c r="DQ166" t="s">
        <v>255</v>
      </c>
      <c r="DR166" t="s">
        <v>256</v>
      </c>
      <c r="DS166" t="s">
        <v>256</v>
      </c>
      <c r="DT166" t="s">
        <v>256</v>
      </c>
      <c r="DU166" t="s">
        <v>256</v>
      </c>
      <c r="DV166">
        <v>0</v>
      </c>
      <c r="DW166">
        <v>100</v>
      </c>
      <c r="DX166">
        <v>100</v>
      </c>
      <c r="DY166">
        <v>2.609</v>
      </c>
      <c r="DZ166">
        <v>0.036</v>
      </c>
      <c r="EA166">
        <v>2</v>
      </c>
      <c r="EB166">
        <v>504.189</v>
      </c>
      <c r="EC166">
        <v>547.3</v>
      </c>
      <c r="ED166">
        <v>16.8804</v>
      </c>
      <c r="EE166">
        <v>19.0736</v>
      </c>
      <c r="EF166">
        <v>30.0004</v>
      </c>
      <c r="EG166">
        <v>18.951</v>
      </c>
      <c r="EH166">
        <v>18.9262</v>
      </c>
      <c r="EI166">
        <v>23.1785</v>
      </c>
      <c r="EJ166">
        <v>28.9104</v>
      </c>
      <c r="EK166">
        <v>61.0748</v>
      </c>
      <c r="EL166">
        <v>16.8469</v>
      </c>
      <c r="EM166">
        <v>494.17</v>
      </c>
      <c r="EN166">
        <v>13.1536</v>
      </c>
      <c r="EO166">
        <v>102.296</v>
      </c>
      <c r="EP166">
        <v>102.725</v>
      </c>
    </row>
    <row r="167" spans="1:146">
      <c r="A167">
        <v>151</v>
      </c>
      <c r="B167">
        <v>1559929908</v>
      </c>
      <c r="C167">
        <v>300</v>
      </c>
      <c r="D167" t="s">
        <v>557</v>
      </c>
      <c r="E167" t="s">
        <v>558</v>
      </c>
      <c r="H167">
        <v>1559929897.66129</v>
      </c>
      <c r="I167">
        <f>AY167*AJ167*(AW167-AX167)/(100*AQ167*(1000-AJ167*AW167))</f>
        <v>0</v>
      </c>
      <c r="J167">
        <f>AY167*AJ167*(AV167-AU167*(1000-AJ167*AX167)/(1000-AJ167*AW167))/(100*AQ167)</f>
        <v>0</v>
      </c>
      <c r="K167">
        <f>AU167 - IF(AJ167&gt;1, J167*AQ167*100.0/(AL167*BG167), 0)</f>
        <v>0</v>
      </c>
      <c r="L167">
        <f>((R167-I167/2)*K167-J167)/(R167+I167/2)</f>
        <v>0</v>
      </c>
      <c r="M167">
        <f>L167*(AZ167+BA167)/1000.0</f>
        <v>0</v>
      </c>
      <c r="N167">
        <f>(AU167 - IF(AJ167&gt;1, J167*AQ167*100.0/(AL167*BG167), 0))*(AZ167+BA167)/1000.0</f>
        <v>0</v>
      </c>
      <c r="O167">
        <f>2.0/((1/Q167-1/P167)+SIGN(Q167)*SQRT((1/Q167-1/P167)*(1/Q167-1/P167) + 4*AR167/((AR167+1)*(AR167+1))*(2*1/Q167*1/P167-1/P167*1/P167)))</f>
        <v>0</v>
      </c>
      <c r="P167">
        <f>AG167+AF167*AQ167+AE167*AQ167*AQ167</f>
        <v>0</v>
      </c>
      <c r="Q167">
        <f>I167*(1000-(1000*0.61365*exp(17.502*U167/(240.97+U167))/(AZ167+BA167)+AW167)/2)/(1000*0.61365*exp(17.502*U167/(240.97+U167))/(AZ167+BA167)-AW167)</f>
        <v>0</v>
      </c>
      <c r="R167">
        <f>1/((AR167+1)/(O167/1.6)+1/(P167/1.37)) + AR167/((AR167+1)/(O167/1.6) + AR167/(P167/1.37))</f>
        <v>0</v>
      </c>
      <c r="S167">
        <f>(AN167*AP167)</f>
        <v>0</v>
      </c>
      <c r="T167">
        <f>(BB167+(S167+2*0.95*5.67E-8*(((BB167+$B$7)+273)^4-(BB167+273)^4)-44100*I167)/(1.84*29.3*P167+8*0.95*5.67E-8*(BB167+273)^3))</f>
        <v>0</v>
      </c>
      <c r="U167">
        <f>($C$7*BC167+$D$7*BD167+$E$7*T167)</f>
        <v>0</v>
      </c>
      <c r="V167">
        <f>0.61365*exp(17.502*U167/(240.97+U167))</f>
        <v>0</v>
      </c>
      <c r="W167">
        <f>(X167/Y167*100)</f>
        <v>0</v>
      </c>
      <c r="X167">
        <f>AW167*(AZ167+BA167)/1000</f>
        <v>0</v>
      </c>
      <c r="Y167">
        <f>0.61365*exp(17.502*BB167/(240.97+BB167))</f>
        <v>0</v>
      </c>
      <c r="Z167">
        <f>(V167-AW167*(AZ167+BA167)/1000)</f>
        <v>0</v>
      </c>
      <c r="AA167">
        <f>(-I167*44100)</f>
        <v>0</v>
      </c>
      <c r="AB167">
        <f>2*29.3*P167*0.92*(BB167-U167)</f>
        <v>0</v>
      </c>
      <c r="AC167">
        <f>2*0.95*5.67E-8*(((BB167+$B$7)+273)^4-(U167+273)^4)</f>
        <v>0</v>
      </c>
      <c r="AD167">
        <f>S167+AC167+AA167+AB167</f>
        <v>0</v>
      </c>
      <c r="AE167">
        <v>-0.0417398613354201</v>
      </c>
      <c r="AF167">
        <v>0.0468566509616933</v>
      </c>
      <c r="AG167">
        <v>3.49206628046963</v>
      </c>
      <c r="AH167">
        <v>0</v>
      </c>
      <c r="AI167">
        <v>0</v>
      </c>
      <c r="AJ167">
        <f>IF(AH167*$H$13&gt;=AL167,1.0,(AL167/(AL167-AH167*$H$13)))</f>
        <v>0</v>
      </c>
      <c r="AK167">
        <f>(AJ167-1)*100</f>
        <v>0</v>
      </c>
      <c r="AL167">
        <f>MAX(0,($B$13+$C$13*BG167)/(1+$D$13*BG167)*AZ167/(BB167+273)*$E$13)</f>
        <v>0</v>
      </c>
      <c r="AM167">
        <f>$B$11*BH167+$C$11*BI167+$F$11*BJ167</f>
        <v>0</v>
      </c>
      <c r="AN167">
        <f>AM167*AO167</f>
        <v>0</v>
      </c>
      <c r="AO167">
        <f>($B$11*$D$9+$C$11*$D$9+$F$11*((BW167+BO167)/MAX(BW167+BO167+BX167, 0.1)*$I$9+BX167/MAX(BW167+BO167+BX167, 0.1)*$J$9))/($B$11+$C$11+$F$11)</f>
        <v>0</v>
      </c>
      <c r="AP167">
        <f>($B$11*$K$9+$C$11*$K$9+$F$11*((BW167+BO167)/MAX(BW167+BO167+BX167, 0.1)*$P$9+BX167/MAX(BW167+BO167+BX167, 0.1)*$Q$9))/($B$11+$C$11+$F$11)</f>
        <v>0</v>
      </c>
      <c r="AQ167">
        <v>6</v>
      </c>
      <c r="AR167">
        <v>0.5</v>
      </c>
      <c r="AS167" t="s">
        <v>250</v>
      </c>
      <c r="AT167">
        <v>1559929897.66129</v>
      </c>
      <c r="AU167">
        <v>445.666612903226</v>
      </c>
      <c r="AV167">
        <v>470.446935483871</v>
      </c>
      <c r="AW167">
        <v>13.9063161290323</v>
      </c>
      <c r="AX167">
        <v>13.0754032258065</v>
      </c>
      <c r="AY167">
        <v>500.022451612903</v>
      </c>
      <c r="AZ167">
        <v>100.702322580645</v>
      </c>
      <c r="BA167">
        <v>0.199982483870968</v>
      </c>
      <c r="BB167">
        <v>20.0423838709677</v>
      </c>
      <c r="BC167">
        <v>20.3924387096774</v>
      </c>
      <c r="BD167">
        <v>999.9</v>
      </c>
      <c r="BE167">
        <v>0</v>
      </c>
      <c r="BF167">
        <v>0</v>
      </c>
      <c r="BG167">
        <v>9995.56935483871</v>
      </c>
      <c r="BH167">
        <v>0</v>
      </c>
      <c r="BI167">
        <v>223.898129032258</v>
      </c>
      <c r="BJ167">
        <v>1499.95838709677</v>
      </c>
      <c r="BK167">
        <v>0.973001774193548</v>
      </c>
      <c r="BL167">
        <v>0.0269984096774193</v>
      </c>
      <c r="BM167">
        <v>0</v>
      </c>
      <c r="BN167">
        <v>2.34761290322581</v>
      </c>
      <c r="BO167">
        <v>0</v>
      </c>
      <c r="BP167">
        <v>15958.4806451613</v>
      </c>
      <c r="BQ167">
        <v>13121.6483870968</v>
      </c>
      <c r="BR167">
        <v>37.875</v>
      </c>
      <c r="BS167">
        <v>39.8343548387097</v>
      </c>
      <c r="BT167">
        <v>39.25</v>
      </c>
      <c r="BU167">
        <v>37.937</v>
      </c>
      <c r="BV167">
        <v>37.4512258064516</v>
      </c>
      <c r="BW167">
        <v>1459.45838709677</v>
      </c>
      <c r="BX167">
        <v>40.5</v>
      </c>
      <c r="BY167">
        <v>0</v>
      </c>
      <c r="BZ167">
        <v>1559929932.5</v>
      </c>
      <c r="CA167">
        <v>2.31845</v>
      </c>
      <c r="CB167">
        <v>0.445685477905043</v>
      </c>
      <c r="CC167">
        <v>37.5076922297136</v>
      </c>
      <c r="CD167">
        <v>15959.7192307692</v>
      </c>
      <c r="CE167">
        <v>15</v>
      </c>
      <c r="CF167">
        <v>1559929575.5</v>
      </c>
      <c r="CG167" t="s">
        <v>251</v>
      </c>
      <c r="CH167">
        <v>12</v>
      </c>
      <c r="CI167">
        <v>2.609</v>
      </c>
      <c r="CJ167">
        <v>0.036</v>
      </c>
      <c r="CK167">
        <v>400</v>
      </c>
      <c r="CL167">
        <v>13</v>
      </c>
      <c r="CM167">
        <v>0.15</v>
      </c>
      <c r="CN167">
        <v>0.08</v>
      </c>
      <c r="CO167">
        <v>-24.7493829268293</v>
      </c>
      <c r="CP167">
        <v>-2.45011777003506</v>
      </c>
      <c r="CQ167">
        <v>0.260057809616734</v>
      </c>
      <c r="CR167">
        <v>0</v>
      </c>
      <c r="CS167">
        <v>2.33648823529412</v>
      </c>
      <c r="CT167">
        <v>-0.264203764015587</v>
      </c>
      <c r="CU167">
        <v>0.139898466889606</v>
      </c>
      <c r="CV167">
        <v>1</v>
      </c>
      <c r="CW167">
        <v>0.831319268292683</v>
      </c>
      <c r="CX167">
        <v>-0.00827220209059017</v>
      </c>
      <c r="CY167">
        <v>0.00522138563996089</v>
      </c>
      <c r="CZ167">
        <v>1</v>
      </c>
      <c r="DA167">
        <v>2</v>
      </c>
      <c r="DB167">
        <v>3</v>
      </c>
      <c r="DC167" t="s">
        <v>252</v>
      </c>
      <c r="DD167">
        <v>1.85561</v>
      </c>
      <c r="DE167">
        <v>1.85364</v>
      </c>
      <c r="DF167">
        <v>1.85471</v>
      </c>
      <c r="DG167">
        <v>1.85913</v>
      </c>
      <c r="DH167">
        <v>1.85349</v>
      </c>
      <c r="DI167">
        <v>1.85789</v>
      </c>
      <c r="DJ167">
        <v>1.85501</v>
      </c>
      <c r="DK167">
        <v>1.85369</v>
      </c>
      <c r="DL167" t="s">
        <v>253</v>
      </c>
      <c r="DM167" t="s">
        <v>19</v>
      </c>
      <c r="DN167" t="s">
        <v>19</v>
      </c>
      <c r="DO167" t="s">
        <v>19</v>
      </c>
      <c r="DP167" t="s">
        <v>254</v>
      </c>
      <c r="DQ167" t="s">
        <v>255</v>
      </c>
      <c r="DR167" t="s">
        <v>256</v>
      </c>
      <c r="DS167" t="s">
        <v>256</v>
      </c>
      <c r="DT167" t="s">
        <v>256</v>
      </c>
      <c r="DU167" t="s">
        <v>256</v>
      </c>
      <c r="DV167">
        <v>0</v>
      </c>
      <c r="DW167">
        <v>100</v>
      </c>
      <c r="DX167">
        <v>100</v>
      </c>
      <c r="DY167">
        <v>2.609</v>
      </c>
      <c r="DZ167">
        <v>0.036</v>
      </c>
      <c r="EA167">
        <v>2</v>
      </c>
      <c r="EB167">
        <v>504.094</v>
      </c>
      <c r="EC167">
        <v>547.489</v>
      </c>
      <c r="ED167">
        <v>16.8616</v>
      </c>
      <c r="EE167">
        <v>19.0747</v>
      </c>
      <c r="EF167">
        <v>30.0005</v>
      </c>
      <c r="EG167">
        <v>18.952</v>
      </c>
      <c r="EH167">
        <v>18.9275</v>
      </c>
      <c r="EI167">
        <v>23.3028</v>
      </c>
      <c r="EJ167">
        <v>28.9104</v>
      </c>
      <c r="EK167">
        <v>61.0748</v>
      </c>
      <c r="EL167">
        <v>16.8469</v>
      </c>
      <c r="EM167">
        <v>499.17</v>
      </c>
      <c r="EN167">
        <v>13.1569</v>
      </c>
      <c r="EO167">
        <v>102.295</v>
      </c>
      <c r="EP167">
        <v>102.725</v>
      </c>
    </row>
    <row r="168" spans="1:146">
      <c r="A168">
        <v>152</v>
      </c>
      <c r="B168">
        <v>1559929910</v>
      </c>
      <c r="C168">
        <v>302</v>
      </c>
      <c r="D168" t="s">
        <v>559</v>
      </c>
      <c r="E168" t="s">
        <v>560</v>
      </c>
      <c r="H168">
        <v>1559929899.66129</v>
      </c>
      <c r="I168">
        <f>AY168*AJ168*(AW168-AX168)/(100*AQ168*(1000-AJ168*AW168))</f>
        <v>0</v>
      </c>
      <c r="J168">
        <f>AY168*AJ168*(AV168-AU168*(1000-AJ168*AX168)/(1000-AJ168*AW168))/(100*AQ168)</f>
        <v>0</v>
      </c>
      <c r="K168">
        <f>AU168 - IF(AJ168&gt;1, J168*AQ168*100.0/(AL168*BG168), 0)</f>
        <v>0</v>
      </c>
      <c r="L168">
        <f>((R168-I168/2)*K168-J168)/(R168+I168/2)</f>
        <v>0</v>
      </c>
      <c r="M168">
        <f>L168*(AZ168+BA168)/1000.0</f>
        <v>0</v>
      </c>
      <c r="N168">
        <f>(AU168 - IF(AJ168&gt;1, J168*AQ168*100.0/(AL168*BG168), 0))*(AZ168+BA168)/1000.0</f>
        <v>0</v>
      </c>
      <c r="O168">
        <f>2.0/((1/Q168-1/P168)+SIGN(Q168)*SQRT((1/Q168-1/P168)*(1/Q168-1/P168) + 4*AR168/((AR168+1)*(AR168+1))*(2*1/Q168*1/P168-1/P168*1/P168)))</f>
        <v>0</v>
      </c>
      <c r="P168">
        <f>AG168+AF168*AQ168+AE168*AQ168*AQ168</f>
        <v>0</v>
      </c>
      <c r="Q168">
        <f>I168*(1000-(1000*0.61365*exp(17.502*U168/(240.97+U168))/(AZ168+BA168)+AW168)/2)/(1000*0.61365*exp(17.502*U168/(240.97+U168))/(AZ168+BA168)-AW168)</f>
        <v>0</v>
      </c>
      <c r="R168">
        <f>1/((AR168+1)/(O168/1.6)+1/(P168/1.37)) + AR168/((AR168+1)/(O168/1.6) + AR168/(P168/1.37))</f>
        <v>0</v>
      </c>
      <c r="S168">
        <f>(AN168*AP168)</f>
        <v>0</v>
      </c>
      <c r="T168">
        <f>(BB168+(S168+2*0.95*5.67E-8*(((BB168+$B$7)+273)^4-(BB168+273)^4)-44100*I168)/(1.84*29.3*P168+8*0.95*5.67E-8*(BB168+273)^3))</f>
        <v>0</v>
      </c>
      <c r="U168">
        <f>($C$7*BC168+$D$7*BD168+$E$7*T168)</f>
        <v>0</v>
      </c>
      <c r="V168">
        <f>0.61365*exp(17.502*U168/(240.97+U168))</f>
        <v>0</v>
      </c>
      <c r="W168">
        <f>(X168/Y168*100)</f>
        <v>0</v>
      </c>
      <c r="X168">
        <f>AW168*(AZ168+BA168)/1000</f>
        <v>0</v>
      </c>
      <c r="Y168">
        <f>0.61365*exp(17.502*BB168/(240.97+BB168))</f>
        <v>0</v>
      </c>
      <c r="Z168">
        <f>(V168-AW168*(AZ168+BA168)/1000)</f>
        <v>0</v>
      </c>
      <c r="AA168">
        <f>(-I168*44100)</f>
        <v>0</v>
      </c>
      <c r="AB168">
        <f>2*29.3*P168*0.92*(BB168-U168)</f>
        <v>0</v>
      </c>
      <c r="AC168">
        <f>2*0.95*5.67E-8*(((BB168+$B$7)+273)^4-(U168+273)^4)</f>
        <v>0</v>
      </c>
      <c r="AD168">
        <f>S168+AC168+AA168+AB168</f>
        <v>0</v>
      </c>
      <c r="AE168">
        <v>-0.0417356338052088</v>
      </c>
      <c r="AF168">
        <v>0.0468519051886792</v>
      </c>
      <c r="AG168">
        <v>3.49178683054869</v>
      </c>
      <c r="AH168">
        <v>0</v>
      </c>
      <c r="AI168">
        <v>0</v>
      </c>
      <c r="AJ168">
        <f>IF(AH168*$H$13&gt;=AL168,1.0,(AL168/(AL168-AH168*$H$13)))</f>
        <v>0</v>
      </c>
      <c r="AK168">
        <f>(AJ168-1)*100</f>
        <v>0</v>
      </c>
      <c r="AL168">
        <f>MAX(0,($B$13+$C$13*BG168)/(1+$D$13*BG168)*AZ168/(BB168+273)*$E$13)</f>
        <v>0</v>
      </c>
      <c r="AM168">
        <f>$B$11*BH168+$C$11*BI168+$F$11*BJ168</f>
        <v>0</v>
      </c>
      <c r="AN168">
        <f>AM168*AO168</f>
        <v>0</v>
      </c>
      <c r="AO168">
        <f>($B$11*$D$9+$C$11*$D$9+$F$11*((BW168+BO168)/MAX(BW168+BO168+BX168, 0.1)*$I$9+BX168/MAX(BW168+BO168+BX168, 0.1)*$J$9))/($B$11+$C$11+$F$11)</f>
        <v>0</v>
      </c>
      <c r="AP168">
        <f>($B$11*$K$9+$C$11*$K$9+$F$11*((BW168+BO168)/MAX(BW168+BO168+BX168, 0.1)*$P$9+BX168/MAX(BW168+BO168+BX168, 0.1)*$Q$9))/($B$11+$C$11+$F$11)</f>
        <v>0</v>
      </c>
      <c r="AQ168">
        <v>6</v>
      </c>
      <c r="AR168">
        <v>0.5</v>
      </c>
      <c r="AS168" t="s">
        <v>250</v>
      </c>
      <c r="AT168">
        <v>1559929899.66129</v>
      </c>
      <c r="AU168">
        <v>448.925516129032</v>
      </c>
      <c r="AV168">
        <v>473.806677419355</v>
      </c>
      <c r="AW168">
        <v>13.9094677419355</v>
      </c>
      <c r="AX168">
        <v>13.0789870967742</v>
      </c>
      <c r="AY168">
        <v>500.020774193548</v>
      </c>
      <c r="AZ168">
        <v>100.702483870968</v>
      </c>
      <c r="BA168">
        <v>0.199989193548387</v>
      </c>
      <c r="BB168">
        <v>20.0428838709677</v>
      </c>
      <c r="BC168">
        <v>20.3947129032258</v>
      </c>
      <c r="BD168">
        <v>999.9</v>
      </c>
      <c r="BE168">
        <v>0</v>
      </c>
      <c r="BF168">
        <v>0</v>
      </c>
      <c r="BG168">
        <v>9994.54096774194</v>
      </c>
      <c r="BH168">
        <v>0</v>
      </c>
      <c r="BI168">
        <v>220.97864516129</v>
      </c>
      <c r="BJ168">
        <v>1499.95516129032</v>
      </c>
      <c r="BK168">
        <v>0.97300164516129</v>
      </c>
      <c r="BL168">
        <v>0.0269985580645161</v>
      </c>
      <c r="BM168">
        <v>0</v>
      </c>
      <c r="BN168">
        <v>2.37136451612903</v>
      </c>
      <c r="BO168">
        <v>0</v>
      </c>
      <c r="BP168">
        <v>15959.264516129</v>
      </c>
      <c r="BQ168">
        <v>13121.6161290323</v>
      </c>
      <c r="BR168">
        <v>37.875</v>
      </c>
      <c r="BS168">
        <v>39.8282580645161</v>
      </c>
      <c r="BT168">
        <v>39.25</v>
      </c>
      <c r="BU168">
        <v>37.937</v>
      </c>
      <c r="BV168">
        <v>37.4491935483871</v>
      </c>
      <c r="BW168">
        <v>1459.45516129032</v>
      </c>
      <c r="BX168">
        <v>40.5</v>
      </c>
      <c r="BY168">
        <v>0</v>
      </c>
      <c r="BZ168">
        <v>1559929934.3</v>
      </c>
      <c r="CA168">
        <v>2.32966153846154</v>
      </c>
      <c r="CB168">
        <v>0.787835907235731</v>
      </c>
      <c r="CC168">
        <v>38.2017093973298</v>
      </c>
      <c r="CD168">
        <v>15960.8384615385</v>
      </c>
      <c r="CE168">
        <v>15</v>
      </c>
      <c r="CF168">
        <v>1559929575.5</v>
      </c>
      <c r="CG168" t="s">
        <v>251</v>
      </c>
      <c r="CH168">
        <v>12</v>
      </c>
      <c r="CI168">
        <v>2.609</v>
      </c>
      <c r="CJ168">
        <v>0.036</v>
      </c>
      <c r="CK168">
        <v>400</v>
      </c>
      <c r="CL168">
        <v>13</v>
      </c>
      <c r="CM168">
        <v>0.15</v>
      </c>
      <c r="CN168">
        <v>0.08</v>
      </c>
      <c r="CO168">
        <v>-24.8501390243902</v>
      </c>
      <c r="CP168">
        <v>-2.41406550522696</v>
      </c>
      <c r="CQ168">
        <v>0.255141122000421</v>
      </c>
      <c r="CR168">
        <v>0</v>
      </c>
      <c r="CS168">
        <v>2.34976176470588</v>
      </c>
      <c r="CT168">
        <v>0.155687796603852</v>
      </c>
      <c r="CU168">
        <v>0.148117431580696</v>
      </c>
      <c r="CV168">
        <v>1</v>
      </c>
      <c r="CW168">
        <v>0.830493024390244</v>
      </c>
      <c r="CX168">
        <v>-0.00936518466898576</v>
      </c>
      <c r="CY168">
        <v>0.00510389233814793</v>
      </c>
      <c r="CZ168">
        <v>1</v>
      </c>
      <c r="DA168">
        <v>2</v>
      </c>
      <c r="DB168">
        <v>3</v>
      </c>
      <c r="DC168" t="s">
        <v>252</v>
      </c>
      <c r="DD168">
        <v>1.85561</v>
      </c>
      <c r="DE168">
        <v>1.85364</v>
      </c>
      <c r="DF168">
        <v>1.85471</v>
      </c>
      <c r="DG168">
        <v>1.85913</v>
      </c>
      <c r="DH168">
        <v>1.85349</v>
      </c>
      <c r="DI168">
        <v>1.8579</v>
      </c>
      <c r="DJ168">
        <v>1.85501</v>
      </c>
      <c r="DK168">
        <v>1.85369</v>
      </c>
      <c r="DL168" t="s">
        <v>253</v>
      </c>
      <c r="DM168" t="s">
        <v>19</v>
      </c>
      <c r="DN168" t="s">
        <v>19</v>
      </c>
      <c r="DO168" t="s">
        <v>19</v>
      </c>
      <c r="DP168" t="s">
        <v>254</v>
      </c>
      <c r="DQ168" t="s">
        <v>255</v>
      </c>
      <c r="DR168" t="s">
        <v>256</v>
      </c>
      <c r="DS168" t="s">
        <v>256</v>
      </c>
      <c r="DT168" t="s">
        <v>256</v>
      </c>
      <c r="DU168" t="s">
        <v>256</v>
      </c>
      <c r="DV168">
        <v>0</v>
      </c>
      <c r="DW168">
        <v>100</v>
      </c>
      <c r="DX168">
        <v>100</v>
      </c>
      <c r="DY168">
        <v>2.609</v>
      </c>
      <c r="DZ168">
        <v>0.036</v>
      </c>
      <c r="EA168">
        <v>2</v>
      </c>
      <c r="EB168">
        <v>504.136</v>
      </c>
      <c r="EC168">
        <v>547.309</v>
      </c>
      <c r="ED168">
        <v>16.8424</v>
      </c>
      <c r="EE168">
        <v>19.0757</v>
      </c>
      <c r="EF168">
        <v>30.0005</v>
      </c>
      <c r="EG168">
        <v>18.9532</v>
      </c>
      <c r="EH168">
        <v>18.9285</v>
      </c>
      <c r="EI168">
        <v>23.447</v>
      </c>
      <c r="EJ168">
        <v>28.9104</v>
      </c>
      <c r="EK168">
        <v>61.0748</v>
      </c>
      <c r="EL168">
        <v>16.8046</v>
      </c>
      <c r="EM168">
        <v>504.17</v>
      </c>
      <c r="EN168">
        <v>13.1594</v>
      </c>
      <c r="EO168">
        <v>102.294</v>
      </c>
      <c r="EP168">
        <v>102.725</v>
      </c>
    </row>
    <row r="169" spans="1:146">
      <c r="A169">
        <v>153</v>
      </c>
      <c r="B169">
        <v>1559929912</v>
      </c>
      <c r="C169">
        <v>304</v>
      </c>
      <c r="D169" t="s">
        <v>561</v>
      </c>
      <c r="E169" t="s">
        <v>562</v>
      </c>
      <c r="H169">
        <v>1559929901.66129</v>
      </c>
      <c r="I169">
        <f>AY169*AJ169*(AW169-AX169)/(100*AQ169*(1000-AJ169*AW169))</f>
        <v>0</v>
      </c>
      <c r="J169">
        <f>AY169*AJ169*(AV169-AU169*(1000-AJ169*AX169)/(1000-AJ169*AW169))/(100*AQ169)</f>
        <v>0</v>
      </c>
      <c r="K169">
        <f>AU169 - IF(AJ169&gt;1, J169*AQ169*100.0/(AL169*BG169), 0)</f>
        <v>0</v>
      </c>
      <c r="L169">
        <f>((R169-I169/2)*K169-J169)/(R169+I169/2)</f>
        <v>0</v>
      </c>
      <c r="M169">
        <f>L169*(AZ169+BA169)/1000.0</f>
        <v>0</v>
      </c>
      <c r="N169">
        <f>(AU169 - IF(AJ169&gt;1, J169*AQ169*100.0/(AL169*BG169), 0))*(AZ169+BA169)/1000.0</f>
        <v>0</v>
      </c>
      <c r="O169">
        <f>2.0/((1/Q169-1/P169)+SIGN(Q169)*SQRT((1/Q169-1/P169)*(1/Q169-1/P169) + 4*AR169/((AR169+1)*(AR169+1))*(2*1/Q169*1/P169-1/P169*1/P169)))</f>
        <v>0</v>
      </c>
      <c r="P169">
        <f>AG169+AF169*AQ169+AE169*AQ169*AQ169</f>
        <v>0</v>
      </c>
      <c r="Q169">
        <f>I169*(1000-(1000*0.61365*exp(17.502*U169/(240.97+U169))/(AZ169+BA169)+AW169)/2)/(1000*0.61365*exp(17.502*U169/(240.97+U169))/(AZ169+BA169)-AW169)</f>
        <v>0</v>
      </c>
      <c r="R169">
        <f>1/((AR169+1)/(O169/1.6)+1/(P169/1.37)) + AR169/((AR169+1)/(O169/1.6) + AR169/(P169/1.37))</f>
        <v>0</v>
      </c>
      <c r="S169">
        <f>(AN169*AP169)</f>
        <v>0</v>
      </c>
      <c r="T169">
        <f>(BB169+(S169+2*0.95*5.67E-8*(((BB169+$B$7)+273)^4-(BB169+273)^4)-44100*I169)/(1.84*29.3*P169+8*0.95*5.67E-8*(BB169+273)^3))</f>
        <v>0</v>
      </c>
      <c r="U169">
        <f>($C$7*BC169+$D$7*BD169+$E$7*T169)</f>
        <v>0</v>
      </c>
      <c r="V169">
        <f>0.61365*exp(17.502*U169/(240.97+U169))</f>
        <v>0</v>
      </c>
      <c r="W169">
        <f>(X169/Y169*100)</f>
        <v>0</v>
      </c>
      <c r="X169">
        <f>AW169*(AZ169+BA169)/1000</f>
        <v>0</v>
      </c>
      <c r="Y169">
        <f>0.61365*exp(17.502*BB169/(240.97+BB169))</f>
        <v>0</v>
      </c>
      <c r="Z169">
        <f>(V169-AW169*(AZ169+BA169)/1000)</f>
        <v>0</v>
      </c>
      <c r="AA169">
        <f>(-I169*44100)</f>
        <v>0</v>
      </c>
      <c r="AB169">
        <f>2*29.3*P169*0.92*(BB169-U169)</f>
        <v>0</v>
      </c>
      <c r="AC169">
        <f>2*0.95*5.67E-8*(((BB169+$B$7)+273)^4-(U169+273)^4)</f>
        <v>0</v>
      </c>
      <c r="AD169">
        <f>S169+AC169+AA169+AB169</f>
        <v>0</v>
      </c>
      <c r="AE169">
        <v>-0.0417279958462312</v>
      </c>
      <c r="AF169">
        <v>0.0468433309106049</v>
      </c>
      <c r="AG169">
        <v>3.4912819179531</v>
      </c>
      <c r="AH169">
        <v>0</v>
      </c>
      <c r="AI169">
        <v>0</v>
      </c>
      <c r="AJ169">
        <f>IF(AH169*$H$13&gt;=AL169,1.0,(AL169/(AL169-AH169*$H$13)))</f>
        <v>0</v>
      </c>
      <c r="AK169">
        <f>(AJ169-1)*100</f>
        <v>0</v>
      </c>
      <c r="AL169">
        <f>MAX(0,($B$13+$C$13*BG169)/(1+$D$13*BG169)*AZ169/(BB169+273)*$E$13)</f>
        <v>0</v>
      </c>
      <c r="AM169">
        <f>$B$11*BH169+$C$11*BI169+$F$11*BJ169</f>
        <v>0</v>
      </c>
      <c r="AN169">
        <f>AM169*AO169</f>
        <v>0</v>
      </c>
      <c r="AO169">
        <f>($B$11*$D$9+$C$11*$D$9+$F$11*((BW169+BO169)/MAX(BW169+BO169+BX169, 0.1)*$I$9+BX169/MAX(BW169+BO169+BX169, 0.1)*$J$9))/($B$11+$C$11+$F$11)</f>
        <v>0</v>
      </c>
      <c r="AP169">
        <f>($B$11*$K$9+$C$11*$K$9+$F$11*((BW169+BO169)/MAX(BW169+BO169+BX169, 0.1)*$P$9+BX169/MAX(BW169+BO169+BX169, 0.1)*$Q$9))/($B$11+$C$11+$F$11)</f>
        <v>0</v>
      </c>
      <c r="AQ169">
        <v>6</v>
      </c>
      <c r="AR169">
        <v>0.5</v>
      </c>
      <c r="AS169" t="s">
        <v>250</v>
      </c>
      <c r="AT169">
        <v>1559929901.66129</v>
      </c>
      <c r="AU169">
        <v>452.18764516129</v>
      </c>
      <c r="AV169">
        <v>477.141451612903</v>
      </c>
      <c r="AW169">
        <v>13.9122419354839</v>
      </c>
      <c r="AX169">
        <v>13.0815612903226</v>
      </c>
      <c r="AY169">
        <v>500.014483870968</v>
      </c>
      <c r="AZ169">
        <v>100.702548387097</v>
      </c>
      <c r="BA169">
        <v>0.199992322580645</v>
      </c>
      <c r="BB169">
        <v>20.0428516129032</v>
      </c>
      <c r="BC169">
        <v>20.3954774193548</v>
      </c>
      <c r="BD169">
        <v>999.9</v>
      </c>
      <c r="BE169">
        <v>0</v>
      </c>
      <c r="BF169">
        <v>0</v>
      </c>
      <c r="BG169">
        <v>9992.70548387097</v>
      </c>
      <c r="BH169">
        <v>0</v>
      </c>
      <c r="BI169">
        <v>219.206</v>
      </c>
      <c r="BJ169">
        <v>1499.9535483871</v>
      </c>
      <c r="BK169">
        <v>0.973001516129032</v>
      </c>
      <c r="BL169">
        <v>0.0269987064516129</v>
      </c>
      <c r="BM169">
        <v>0</v>
      </c>
      <c r="BN169">
        <v>2.3224064516129</v>
      </c>
      <c r="BO169">
        <v>0</v>
      </c>
      <c r="BP169">
        <v>15960.0903225806</v>
      </c>
      <c r="BQ169">
        <v>13121.6064516129</v>
      </c>
      <c r="BR169">
        <v>37.875</v>
      </c>
      <c r="BS169">
        <v>39.8221612903226</v>
      </c>
      <c r="BT169">
        <v>39.25</v>
      </c>
      <c r="BU169">
        <v>37.937</v>
      </c>
      <c r="BV169">
        <v>37.4512258064516</v>
      </c>
      <c r="BW169">
        <v>1459.4535483871</v>
      </c>
      <c r="BX169">
        <v>40.5</v>
      </c>
      <c r="BY169">
        <v>0</v>
      </c>
      <c r="BZ169">
        <v>1559929936.7</v>
      </c>
      <c r="CA169">
        <v>2.31880769230769</v>
      </c>
      <c r="CB169">
        <v>-0.357100845948647</v>
      </c>
      <c r="CC169">
        <v>28.7179486729304</v>
      </c>
      <c r="CD169">
        <v>15962.0615384615</v>
      </c>
      <c r="CE169">
        <v>15</v>
      </c>
      <c r="CF169">
        <v>1559929575.5</v>
      </c>
      <c r="CG169" t="s">
        <v>251</v>
      </c>
      <c r="CH169">
        <v>12</v>
      </c>
      <c r="CI169">
        <v>2.609</v>
      </c>
      <c r="CJ169">
        <v>0.036</v>
      </c>
      <c r="CK169">
        <v>400</v>
      </c>
      <c r="CL169">
        <v>13</v>
      </c>
      <c r="CM169">
        <v>0.15</v>
      </c>
      <c r="CN169">
        <v>0.08</v>
      </c>
      <c r="CO169">
        <v>-24.9327804878049</v>
      </c>
      <c r="CP169">
        <v>-2.49174564459977</v>
      </c>
      <c r="CQ169">
        <v>0.261665278850404</v>
      </c>
      <c r="CR169">
        <v>0</v>
      </c>
      <c r="CS169">
        <v>2.32222058823529</v>
      </c>
      <c r="CT169">
        <v>0.0218948124658938</v>
      </c>
      <c r="CU169">
        <v>0.162863462806429</v>
      </c>
      <c r="CV169">
        <v>1</v>
      </c>
      <c r="CW169">
        <v>0.830637341463415</v>
      </c>
      <c r="CX169">
        <v>-0.024523609756099</v>
      </c>
      <c r="CY169">
        <v>0.0049756324643193</v>
      </c>
      <c r="CZ169">
        <v>1</v>
      </c>
      <c r="DA169">
        <v>2</v>
      </c>
      <c r="DB169">
        <v>3</v>
      </c>
      <c r="DC169" t="s">
        <v>252</v>
      </c>
      <c r="DD169">
        <v>1.85561</v>
      </c>
      <c r="DE169">
        <v>1.85364</v>
      </c>
      <c r="DF169">
        <v>1.85471</v>
      </c>
      <c r="DG169">
        <v>1.85913</v>
      </c>
      <c r="DH169">
        <v>1.85349</v>
      </c>
      <c r="DI169">
        <v>1.8579</v>
      </c>
      <c r="DJ169">
        <v>1.85501</v>
      </c>
      <c r="DK169">
        <v>1.85369</v>
      </c>
      <c r="DL169" t="s">
        <v>253</v>
      </c>
      <c r="DM169" t="s">
        <v>19</v>
      </c>
      <c r="DN169" t="s">
        <v>19</v>
      </c>
      <c r="DO169" t="s">
        <v>19</v>
      </c>
      <c r="DP169" t="s">
        <v>254</v>
      </c>
      <c r="DQ169" t="s">
        <v>255</v>
      </c>
      <c r="DR169" t="s">
        <v>256</v>
      </c>
      <c r="DS169" t="s">
        <v>256</v>
      </c>
      <c r="DT169" t="s">
        <v>256</v>
      </c>
      <c r="DU169" t="s">
        <v>256</v>
      </c>
      <c r="DV169">
        <v>0</v>
      </c>
      <c r="DW169">
        <v>100</v>
      </c>
      <c r="DX169">
        <v>100</v>
      </c>
      <c r="DY169">
        <v>2.609</v>
      </c>
      <c r="DZ169">
        <v>0.036</v>
      </c>
      <c r="EA169">
        <v>2</v>
      </c>
      <c r="EB169">
        <v>504.087</v>
      </c>
      <c r="EC169">
        <v>547.165</v>
      </c>
      <c r="ED169">
        <v>16.8261</v>
      </c>
      <c r="EE169">
        <v>19.0769</v>
      </c>
      <c r="EF169">
        <v>30.0002</v>
      </c>
      <c r="EG169">
        <v>18.9543</v>
      </c>
      <c r="EH169">
        <v>18.9295</v>
      </c>
      <c r="EI169">
        <v>23.5556</v>
      </c>
      <c r="EJ169">
        <v>28.9104</v>
      </c>
      <c r="EK169">
        <v>61.0748</v>
      </c>
      <c r="EL169">
        <v>16.8046</v>
      </c>
      <c r="EM169">
        <v>504.17</v>
      </c>
      <c r="EN169">
        <v>13.163</v>
      </c>
      <c r="EO169">
        <v>102.293</v>
      </c>
      <c r="EP169">
        <v>102.725</v>
      </c>
    </row>
    <row r="170" spans="1:146">
      <c r="A170">
        <v>154</v>
      </c>
      <c r="B170">
        <v>1559929914</v>
      </c>
      <c r="C170">
        <v>306</v>
      </c>
      <c r="D170" t="s">
        <v>563</v>
      </c>
      <c r="E170" t="s">
        <v>564</v>
      </c>
      <c r="H170">
        <v>1559929903.66129</v>
      </c>
      <c r="I170">
        <f>AY170*AJ170*(AW170-AX170)/(100*AQ170*(1000-AJ170*AW170))</f>
        <v>0</v>
      </c>
      <c r="J170">
        <f>AY170*AJ170*(AV170-AU170*(1000-AJ170*AX170)/(1000-AJ170*AW170))/(100*AQ170)</f>
        <v>0</v>
      </c>
      <c r="K170">
        <f>AU170 - IF(AJ170&gt;1, J170*AQ170*100.0/(AL170*BG170), 0)</f>
        <v>0</v>
      </c>
      <c r="L170">
        <f>((R170-I170/2)*K170-J170)/(R170+I170/2)</f>
        <v>0</v>
      </c>
      <c r="M170">
        <f>L170*(AZ170+BA170)/1000.0</f>
        <v>0</v>
      </c>
      <c r="N170">
        <f>(AU170 - IF(AJ170&gt;1, J170*AQ170*100.0/(AL170*BG170), 0))*(AZ170+BA170)/1000.0</f>
        <v>0</v>
      </c>
      <c r="O170">
        <f>2.0/((1/Q170-1/P170)+SIGN(Q170)*SQRT((1/Q170-1/P170)*(1/Q170-1/P170) + 4*AR170/((AR170+1)*(AR170+1))*(2*1/Q170*1/P170-1/P170*1/P170)))</f>
        <v>0</v>
      </c>
      <c r="P170">
        <f>AG170+AF170*AQ170+AE170*AQ170*AQ170</f>
        <v>0</v>
      </c>
      <c r="Q170">
        <f>I170*(1000-(1000*0.61365*exp(17.502*U170/(240.97+U170))/(AZ170+BA170)+AW170)/2)/(1000*0.61365*exp(17.502*U170/(240.97+U170))/(AZ170+BA170)-AW170)</f>
        <v>0</v>
      </c>
      <c r="R170">
        <f>1/((AR170+1)/(O170/1.6)+1/(P170/1.37)) + AR170/((AR170+1)/(O170/1.6) + AR170/(P170/1.37))</f>
        <v>0</v>
      </c>
      <c r="S170">
        <f>(AN170*AP170)</f>
        <v>0</v>
      </c>
      <c r="T170">
        <f>(BB170+(S170+2*0.95*5.67E-8*(((BB170+$B$7)+273)^4-(BB170+273)^4)-44100*I170)/(1.84*29.3*P170+8*0.95*5.67E-8*(BB170+273)^3))</f>
        <v>0</v>
      </c>
      <c r="U170">
        <f>($C$7*BC170+$D$7*BD170+$E$7*T170)</f>
        <v>0</v>
      </c>
      <c r="V170">
        <f>0.61365*exp(17.502*U170/(240.97+U170))</f>
        <v>0</v>
      </c>
      <c r="W170">
        <f>(X170/Y170*100)</f>
        <v>0</v>
      </c>
      <c r="X170">
        <f>AW170*(AZ170+BA170)/1000</f>
        <v>0</v>
      </c>
      <c r="Y170">
        <f>0.61365*exp(17.502*BB170/(240.97+BB170))</f>
        <v>0</v>
      </c>
      <c r="Z170">
        <f>(V170-AW170*(AZ170+BA170)/1000)</f>
        <v>0</v>
      </c>
      <c r="AA170">
        <f>(-I170*44100)</f>
        <v>0</v>
      </c>
      <c r="AB170">
        <f>2*29.3*P170*0.92*(BB170-U170)</f>
        <v>0</v>
      </c>
      <c r="AC170">
        <f>2*0.95*5.67E-8*(((BB170+$B$7)+273)^4-(U170+273)^4)</f>
        <v>0</v>
      </c>
      <c r="AD170">
        <f>S170+AC170+AA170+AB170</f>
        <v>0</v>
      </c>
      <c r="AE170">
        <v>-0.0417267710681023</v>
      </c>
      <c r="AF170">
        <v>0.0468419559898587</v>
      </c>
      <c r="AG170">
        <v>3.49120095013282</v>
      </c>
      <c r="AH170">
        <v>0</v>
      </c>
      <c r="AI170">
        <v>0</v>
      </c>
      <c r="AJ170">
        <f>IF(AH170*$H$13&gt;=AL170,1.0,(AL170/(AL170-AH170*$H$13)))</f>
        <v>0</v>
      </c>
      <c r="AK170">
        <f>(AJ170-1)*100</f>
        <v>0</v>
      </c>
      <c r="AL170">
        <f>MAX(0,($B$13+$C$13*BG170)/(1+$D$13*BG170)*AZ170/(BB170+273)*$E$13)</f>
        <v>0</v>
      </c>
      <c r="AM170">
        <f>$B$11*BH170+$C$11*BI170+$F$11*BJ170</f>
        <v>0</v>
      </c>
      <c r="AN170">
        <f>AM170*AO170</f>
        <v>0</v>
      </c>
      <c r="AO170">
        <f>($B$11*$D$9+$C$11*$D$9+$F$11*((BW170+BO170)/MAX(BW170+BO170+BX170, 0.1)*$I$9+BX170/MAX(BW170+BO170+BX170, 0.1)*$J$9))/($B$11+$C$11+$F$11)</f>
        <v>0</v>
      </c>
      <c r="AP170">
        <f>($B$11*$K$9+$C$11*$K$9+$F$11*((BW170+BO170)/MAX(BW170+BO170+BX170, 0.1)*$P$9+BX170/MAX(BW170+BO170+BX170, 0.1)*$Q$9))/($B$11+$C$11+$F$11)</f>
        <v>0</v>
      </c>
      <c r="AQ170">
        <v>6</v>
      </c>
      <c r="AR170">
        <v>0.5</v>
      </c>
      <c r="AS170" t="s">
        <v>250</v>
      </c>
      <c r="AT170">
        <v>1559929903.66129</v>
      </c>
      <c r="AU170">
        <v>455.446161290323</v>
      </c>
      <c r="AV170">
        <v>480.474741935484</v>
      </c>
      <c r="AW170">
        <v>13.9145709677419</v>
      </c>
      <c r="AX170">
        <v>13.0837774193548</v>
      </c>
      <c r="AY170">
        <v>500.015548387097</v>
      </c>
      <c r="AZ170">
        <v>100.70264516129</v>
      </c>
      <c r="BA170">
        <v>0.199982387096774</v>
      </c>
      <c r="BB170">
        <v>20.0425419354839</v>
      </c>
      <c r="BC170">
        <v>20.3952677419355</v>
      </c>
      <c r="BD170">
        <v>999.9</v>
      </c>
      <c r="BE170">
        <v>0</v>
      </c>
      <c r="BF170">
        <v>0</v>
      </c>
      <c r="BG170">
        <v>9992.40258064516</v>
      </c>
      <c r="BH170">
        <v>0</v>
      </c>
      <c r="BI170">
        <v>216.276451612903</v>
      </c>
      <c r="BJ170">
        <v>1499.96870967742</v>
      </c>
      <c r="BK170">
        <v>0.973001774193548</v>
      </c>
      <c r="BL170">
        <v>0.0269984096774194</v>
      </c>
      <c r="BM170">
        <v>0</v>
      </c>
      <c r="BN170">
        <v>2.31898387096774</v>
      </c>
      <c r="BO170">
        <v>0</v>
      </c>
      <c r="BP170">
        <v>15960.7903225806</v>
      </c>
      <c r="BQ170">
        <v>13121.7387096774</v>
      </c>
      <c r="BR170">
        <v>37.875</v>
      </c>
      <c r="BS170">
        <v>39.8180967741935</v>
      </c>
      <c r="BT170">
        <v>39.25</v>
      </c>
      <c r="BU170">
        <v>37.937</v>
      </c>
      <c r="BV170">
        <v>37.4552903225806</v>
      </c>
      <c r="BW170">
        <v>1459.46870967742</v>
      </c>
      <c r="BX170">
        <v>40.5</v>
      </c>
      <c r="BY170">
        <v>0</v>
      </c>
      <c r="BZ170">
        <v>1559929938.5</v>
      </c>
      <c r="CA170">
        <v>2.3203</v>
      </c>
      <c r="CB170">
        <v>0.138858125990774</v>
      </c>
      <c r="CC170">
        <v>17.9760682875708</v>
      </c>
      <c r="CD170">
        <v>15962.6538461538</v>
      </c>
      <c r="CE170">
        <v>15</v>
      </c>
      <c r="CF170">
        <v>1559929575.5</v>
      </c>
      <c r="CG170" t="s">
        <v>251</v>
      </c>
      <c r="CH170">
        <v>12</v>
      </c>
      <c r="CI170">
        <v>2.609</v>
      </c>
      <c r="CJ170">
        <v>0.036</v>
      </c>
      <c r="CK170">
        <v>400</v>
      </c>
      <c r="CL170">
        <v>13</v>
      </c>
      <c r="CM170">
        <v>0.15</v>
      </c>
      <c r="CN170">
        <v>0.08</v>
      </c>
      <c r="CO170">
        <v>-24.9975365853659</v>
      </c>
      <c r="CP170">
        <v>-2.45918257839769</v>
      </c>
      <c r="CQ170">
        <v>0.259594384128908</v>
      </c>
      <c r="CR170">
        <v>0</v>
      </c>
      <c r="CS170">
        <v>2.30759411764706</v>
      </c>
      <c r="CT170">
        <v>0.0132751873747461</v>
      </c>
      <c r="CU170">
        <v>0.175416244370148</v>
      </c>
      <c r="CV170">
        <v>1</v>
      </c>
      <c r="CW170">
        <v>0.830799024390244</v>
      </c>
      <c r="CX170">
        <v>-0.0333563205574863</v>
      </c>
      <c r="CY170">
        <v>0.00488706881817225</v>
      </c>
      <c r="CZ170">
        <v>1</v>
      </c>
      <c r="DA170">
        <v>2</v>
      </c>
      <c r="DB170">
        <v>3</v>
      </c>
      <c r="DC170" t="s">
        <v>252</v>
      </c>
      <c r="DD170">
        <v>1.85562</v>
      </c>
      <c r="DE170">
        <v>1.85364</v>
      </c>
      <c r="DF170">
        <v>1.85471</v>
      </c>
      <c r="DG170">
        <v>1.85913</v>
      </c>
      <c r="DH170">
        <v>1.85349</v>
      </c>
      <c r="DI170">
        <v>1.8579</v>
      </c>
      <c r="DJ170">
        <v>1.85501</v>
      </c>
      <c r="DK170">
        <v>1.8537</v>
      </c>
      <c r="DL170" t="s">
        <v>253</v>
      </c>
      <c r="DM170" t="s">
        <v>19</v>
      </c>
      <c r="DN170" t="s">
        <v>19</v>
      </c>
      <c r="DO170" t="s">
        <v>19</v>
      </c>
      <c r="DP170" t="s">
        <v>254</v>
      </c>
      <c r="DQ170" t="s">
        <v>255</v>
      </c>
      <c r="DR170" t="s">
        <v>256</v>
      </c>
      <c r="DS170" t="s">
        <v>256</v>
      </c>
      <c r="DT170" t="s">
        <v>256</v>
      </c>
      <c r="DU170" t="s">
        <v>256</v>
      </c>
      <c r="DV170">
        <v>0</v>
      </c>
      <c r="DW170">
        <v>100</v>
      </c>
      <c r="DX170">
        <v>100</v>
      </c>
      <c r="DY170">
        <v>2.609</v>
      </c>
      <c r="DZ170">
        <v>0.036</v>
      </c>
      <c r="EA170">
        <v>2</v>
      </c>
      <c r="EB170">
        <v>504.037</v>
      </c>
      <c r="EC170">
        <v>547.319</v>
      </c>
      <c r="ED170">
        <v>16.8066</v>
      </c>
      <c r="EE170">
        <v>19.078</v>
      </c>
      <c r="EF170">
        <v>30.0003</v>
      </c>
      <c r="EG170">
        <v>18.9553</v>
      </c>
      <c r="EH170">
        <v>18.9307</v>
      </c>
      <c r="EI170">
        <v>23.6788</v>
      </c>
      <c r="EJ170">
        <v>28.637</v>
      </c>
      <c r="EK170">
        <v>61.0748</v>
      </c>
      <c r="EL170">
        <v>16.7665</v>
      </c>
      <c r="EM170">
        <v>509.17</v>
      </c>
      <c r="EN170">
        <v>13.1631</v>
      </c>
      <c r="EO170">
        <v>102.293</v>
      </c>
      <c r="EP170">
        <v>102.724</v>
      </c>
    </row>
    <row r="171" spans="1:146">
      <c r="A171">
        <v>155</v>
      </c>
      <c r="B171">
        <v>1559929916</v>
      </c>
      <c r="C171">
        <v>308</v>
      </c>
      <c r="D171" t="s">
        <v>565</v>
      </c>
      <c r="E171" t="s">
        <v>566</v>
      </c>
      <c r="H171">
        <v>1559929905.66129</v>
      </c>
      <c r="I171">
        <f>AY171*AJ171*(AW171-AX171)/(100*AQ171*(1000-AJ171*AW171))</f>
        <v>0</v>
      </c>
      <c r="J171">
        <f>AY171*AJ171*(AV171-AU171*(1000-AJ171*AX171)/(1000-AJ171*AW171))/(100*AQ171)</f>
        <v>0</v>
      </c>
      <c r="K171">
        <f>AU171 - IF(AJ171&gt;1, J171*AQ171*100.0/(AL171*BG171), 0)</f>
        <v>0</v>
      </c>
      <c r="L171">
        <f>((R171-I171/2)*K171-J171)/(R171+I171/2)</f>
        <v>0</v>
      </c>
      <c r="M171">
        <f>L171*(AZ171+BA171)/1000.0</f>
        <v>0</v>
      </c>
      <c r="N171">
        <f>(AU171 - IF(AJ171&gt;1, J171*AQ171*100.0/(AL171*BG171), 0))*(AZ171+BA171)/1000.0</f>
        <v>0</v>
      </c>
      <c r="O171">
        <f>2.0/((1/Q171-1/P171)+SIGN(Q171)*SQRT((1/Q171-1/P171)*(1/Q171-1/P171) + 4*AR171/((AR171+1)*(AR171+1))*(2*1/Q171*1/P171-1/P171*1/P171)))</f>
        <v>0</v>
      </c>
      <c r="P171">
        <f>AG171+AF171*AQ171+AE171*AQ171*AQ171</f>
        <v>0</v>
      </c>
      <c r="Q171">
        <f>I171*(1000-(1000*0.61365*exp(17.502*U171/(240.97+U171))/(AZ171+BA171)+AW171)/2)/(1000*0.61365*exp(17.502*U171/(240.97+U171))/(AZ171+BA171)-AW171)</f>
        <v>0</v>
      </c>
      <c r="R171">
        <f>1/((AR171+1)/(O171/1.6)+1/(P171/1.37)) + AR171/((AR171+1)/(O171/1.6) + AR171/(P171/1.37))</f>
        <v>0</v>
      </c>
      <c r="S171">
        <f>(AN171*AP171)</f>
        <v>0</v>
      </c>
      <c r="T171">
        <f>(BB171+(S171+2*0.95*5.67E-8*(((BB171+$B$7)+273)^4-(BB171+273)^4)-44100*I171)/(1.84*29.3*P171+8*0.95*5.67E-8*(BB171+273)^3))</f>
        <v>0</v>
      </c>
      <c r="U171">
        <f>($C$7*BC171+$D$7*BD171+$E$7*T171)</f>
        <v>0</v>
      </c>
      <c r="V171">
        <f>0.61365*exp(17.502*U171/(240.97+U171))</f>
        <v>0</v>
      </c>
      <c r="W171">
        <f>(X171/Y171*100)</f>
        <v>0</v>
      </c>
      <c r="X171">
        <f>AW171*(AZ171+BA171)/1000</f>
        <v>0</v>
      </c>
      <c r="Y171">
        <f>0.61365*exp(17.502*BB171/(240.97+BB171))</f>
        <v>0</v>
      </c>
      <c r="Z171">
        <f>(V171-AW171*(AZ171+BA171)/1000)</f>
        <v>0</v>
      </c>
      <c r="AA171">
        <f>(-I171*44100)</f>
        <v>0</v>
      </c>
      <c r="AB171">
        <f>2*29.3*P171*0.92*(BB171-U171)</f>
        <v>0</v>
      </c>
      <c r="AC171">
        <f>2*0.95*5.67E-8*(((BB171+$B$7)+273)^4-(U171+273)^4)</f>
        <v>0</v>
      </c>
      <c r="AD171">
        <f>S171+AC171+AA171+AB171</f>
        <v>0</v>
      </c>
      <c r="AE171">
        <v>-0.0417508689901358</v>
      </c>
      <c r="AF171">
        <v>0.0468690080184352</v>
      </c>
      <c r="AG171">
        <v>3.49279386644343</v>
      </c>
      <c r="AH171">
        <v>0</v>
      </c>
      <c r="AI171">
        <v>0</v>
      </c>
      <c r="AJ171">
        <f>IF(AH171*$H$13&gt;=AL171,1.0,(AL171/(AL171-AH171*$H$13)))</f>
        <v>0</v>
      </c>
      <c r="AK171">
        <f>(AJ171-1)*100</f>
        <v>0</v>
      </c>
      <c r="AL171">
        <f>MAX(0,($B$13+$C$13*BG171)/(1+$D$13*BG171)*AZ171/(BB171+273)*$E$13)</f>
        <v>0</v>
      </c>
      <c r="AM171">
        <f>$B$11*BH171+$C$11*BI171+$F$11*BJ171</f>
        <v>0</v>
      </c>
      <c r="AN171">
        <f>AM171*AO171</f>
        <v>0</v>
      </c>
      <c r="AO171">
        <f>($B$11*$D$9+$C$11*$D$9+$F$11*((BW171+BO171)/MAX(BW171+BO171+BX171, 0.1)*$I$9+BX171/MAX(BW171+BO171+BX171, 0.1)*$J$9))/($B$11+$C$11+$F$11)</f>
        <v>0</v>
      </c>
      <c r="AP171">
        <f>($B$11*$K$9+$C$11*$K$9+$F$11*((BW171+BO171)/MAX(BW171+BO171+BX171, 0.1)*$P$9+BX171/MAX(BW171+BO171+BX171, 0.1)*$Q$9))/($B$11+$C$11+$F$11)</f>
        <v>0</v>
      </c>
      <c r="AQ171">
        <v>6</v>
      </c>
      <c r="AR171">
        <v>0.5</v>
      </c>
      <c r="AS171" t="s">
        <v>250</v>
      </c>
      <c r="AT171">
        <v>1559929905.66129</v>
      </c>
      <c r="AU171">
        <v>458.701225806452</v>
      </c>
      <c r="AV171">
        <v>483.830451612903</v>
      </c>
      <c r="AW171">
        <v>13.9164290322581</v>
      </c>
      <c r="AX171">
        <v>13.0859419354839</v>
      </c>
      <c r="AY171">
        <v>500.012451612903</v>
      </c>
      <c r="AZ171">
        <v>100.702903225806</v>
      </c>
      <c r="BA171">
        <v>0.199947935483871</v>
      </c>
      <c r="BB171">
        <v>20.0418096774194</v>
      </c>
      <c r="BC171">
        <v>20.3948483870968</v>
      </c>
      <c r="BD171">
        <v>999.9</v>
      </c>
      <c r="BE171">
        <v>0</v>
      </c>
      <c r="BF171">
        <v>0</v>
      </c>
      <c r="BG171">
        <v>9998.14774193548</v>
      </c>
      <c r="BH171">
        <v>0</v>
      </c>
      <c r="BI171">
        <v>213.453580645161</v>
      </c>
      <c r="BJ171">
        <v>1499.98387096774</v>
      </c>
      <c r="BK171">
        <v>0.973002032258065</v>
      </c>
      <c r="BL171">
        <v>0.0269981129032258</v>
      </c>
      <c r="BM171">
        <v>0</v>
      </c>
      <c r="BN171">
        <v>2.31072903225806</v>
      </c>
      <c r="BO171">
        <v>0</v>
      </c>
      <c r="BP171">
        <v>15961.7193548387</v>
      </c>
      <c r="BQ171">
        <v>13121.8709677419</v>
      </c>
      <c r="BR171">
        <v>37.875</v>
      </c>
      <c r="BS171">
        <v>39.816064516129</v>
      </c>
      <c r="BT171">
        <v>39.25</v>
      </c>
      <c r="BU171">
        <v>37.937</v>
      </c>
      <c r="BV171">
        <v>37.4613870967742</v>
      </c>
      <c r="BW171">
        <v>1459.48387096774</v>
      </c>
      <c r="BX171">
        <v>40.5</v>
      </c>
      <c r="BY171">
        <v>0</v>
      </c>
      <c r="BZ171">
        <v>1559929940.3</v>
      </c>
      <c r="CA171">
        <v>2.30110384615385</v>
      </c>
      <c r="CB171">
        <v>-0.274977768728498</v>
      </c>
      <c r="CC171">
        <v>17.3504273130657</v>
      </c>
      <c r="CD171">
        <v>15963.0884615385</v>
      </c>
      <c r="CE171">
        <v>15</v>
      </c>
      <c r="CF171">
        <v>1559929575.5</v>
      </c>
      <c r="CG171" t="s">
        <v>251</v>
      </c>
      <c r="CH171">
        <v>12</v>
      </c>
      <c r="CI171">
        <v>2.609</v>
      </c>
      <c r="CJ171">
        <v>0.036</v>
      </c>
      <c r="CK171">
        <v>400</v>
      </c>
      <c r="CL171">
        <v>13</v>
      </c>
      <c r="CM171">
        <v>0.15</v>
      </c>
      <c r="CN171">
        <v>0.08</v>
      </c>
      <c r="CO171">
        <v>-25.0988951219512</v>
      </c>
      <c r="CP171">
        <v>-2.45993310104544</v>
      </c>
      <c r="CQ171">
        <v>0.259130314660799</v>
      </c>
      <c r="CR171">
        <v>0</v>
      </c>
      <c r="CS171">
        <v>2.30547352941176</v>
      </c>
      <c r="CT171">
        <v>-0.0113728809315269</v>
      </c>
      <c r="CU171">
        <v>0.187512069115601</v>
      </c>
      <c r="CV171">
        <v>1</v>
      </c>
      <c r="CW171">
        <v>0.830631292682927</v>
      </c>
      <c r="CX171">
        <v>-0.0332220836236878</v>
      </c>
      <c r="CY171">
        <v>0.00487146290064756</v>
      </c>
      <c r="CZ171">
        <v>1</v>
      </c>
      <c r="DA171">
        <v>2</v>
      </c>
      <c r="DB171">
        <v>3</v>
      </c>
      <c r="DC171" t="s">
        <v>252</v>
      </c>
      <c r="DD171">
        <v>1.85562</v>
      </c>
      <c r="DE171">
        <v>1.85364</v>
      </c>
      <c r="DF171">
        <v>1.85471</v>
      </c>
      <c r="DG171">
        <v>1.85913</v>
      </c>
      <c r="DH171">
        <v>1.85349</v>
      </c>
      <c r="DI171">
        <v>1.8579</v>
      </c>
      <c r="DJ171">
        <v>1.85501</v>
      </c>
      <c r="DK171">
        <v>1.8537</v>
      </c>
      <c r="DL171" t="s">
        <v>253</v>
      </c>
      <c r="DM171" t="s">
        <v>19</v>
      </c>
      <c r="DN171" t="s">
        <v>19</v>
      </c>
      <c r="DO171" t="s">
        <v>19</v>
      </c>
      <c r="DP171" t="s">
        <v>254</v>
      </c>
      <c r="DQ171" t="s">
        <v>255</v>
      </c>
      <c r="DR171" t="s">
        <v>256</v>
      </c>
      <c r="DS171" t="s">
        <v>256</v>
      </c>
      <c r="DT171" t="s">
        <v>256</v>
      </c>
      <c r="DU171" t="s">
        <v>256</v>
      </c>
      <c r="DV171">
        <v>0</v>
      </c>
      <c r="DW171">
        <v>100</v>
      </c>
      <c r="DX171">
        <v>100</v>
      </c>
      <c r="DY171">
        <v>2.609</v>
      </c>
      <c r="DZ171">
        <v>0.036</v>
      </c>
      <c r="EA171">
        <v>2</v>
      </c>
      <c r="EB171">
        <v>504.05</v>
      </c>
      <c r="EC171">
        <v>547.383</v>
      </c>
      <c r="ED171">
        <v>16.7912</v>
      </c>
      <c r="EE171">
        <v>19.079</v>
      </c>
      <c r="EF171">
        <v>30.0003</v>
      </c>
      <c r="EG171">
        <v>18.9565</v>
      </c>
      <c r="EH171">
        <v>18.9317</v>
      </c>
      <c r="EI171">
        <v>23.8246</v>
      </c>
      <c r="EJ171">
        <v>28.637</v>
      </c>
      <c r="EK171">
        <v>61.0748</v>
      </c>
      <c r="EL171">
        <v>16.7665</v>
      </c>
      <c r="EM171">
        <v>514.17</v>
      </c>
      <c r="EN171">
        <v>13.1659</v>
      </c>
      <c r="EO171">
        <v>102.293</v>
      </c>
      <c r="EP171">
        <v>102.725</v>
      </c>
    </row>
    <row r="172" spans="1:146">
      <c r="A172">
        <v>156</v>
      </c>
      <c r="B172">
        <v>1559929918</v>
      </c>
      <c r="C172">
        <v>310</v>
      </c>
      <c r="D172" t="s">
        <v>567</v>
      </c>
      <c r="E172" t="s">
        <v>568</v>
      </c>
      <c r="H172">
        <v>1559929907.66129</v>
      </c>
      <c r="I172">
        <f>AY172*AJ172*(AW172-AX172)/(100*AQ172*(1000-AJ172*AW172))</f>
        <v>0</v>
      </c>
      <c r="J172">
        <f>AY172*AJ172*(AV172-AU172*(1000-AJ172*AX172)/(1000-AJ172*AW172))/(100*AQ172)</f>
        <v>0</v>
      </c>
      <c r="K172">
        <f>AU172 - IF(AJ172&gt;1, J172*AQ172*100.0/(AL172*BG172), 0)</f>
        <v>0</v>
      </c>
      <c r="L172">
        <f>((R172-I172/2)*K172-J172)/(R172+I172/2)</f>
        <v>0</v>
      </c>
      <c r="M172">
        <f>L172*(AZ172+BA172)/1000.0</f>
        <v>0</v>
      </c>
      <c r="N172">
        <f>(AU172 - IF(AJ172&gt;1, J172*AQ172*100.0/(AL172*BG172), 0))*(AZ172+BA172)/1000.0</f>
        <v>0</v>
      </c>
      <c r="O172">
        <f>2.0/((1/Q172-1/P172)+SIGN(Q172)*SQRT((1/Q172-1/P172)*(1/Q172-1/P172) + 4*AR172/((AR172+1)*(AR172+1))*(2*1/Q172*1/P172-1/P172*1/P172)))</f>
        <v>0</v>
      </c>
      <c r="P172">
        <f>AG172+AF172*AQ172+AE172*AQ172*AQ172</f>
        <v>0</v>
      </c>
      <c r="Q172">
        <f>I172*(1000-(1000*0.61365*exp(17.502*U172/(240.97+U172))/(AZ172+BA172)+AW172)/2)/(1000*0.61365*exp(17.502*U172/(240.97+U172))/(AZ172+BA172)-AW172)</f>
        <v>0</v>
      </c>
      <c r="R172">
        <f>1/((AR172+1)/(O172/1.6)+1/(P172/1.37)) + AR172/((AR172+1)/(O172/1.6) + AR172/(P172/1.37))</f>
        <v>0</v>
      </c>
      <c r="S172">
        <f>(AN172*AP172)</f>
        <v>0</v>
      </c>
      <c r="T172">
        <f>(BB172+(S172+2*0.95*5.67E-8*(((BB172+$B$7)+273)^4-(BB172+273)^4)-44100*I172)/(1.84*29.3*P172+8*0.95*5.67E-8*(BB172+273)^3))</f>
        <v>0</v>
      </c>
      <c r="U172">
        <f>($C$7*BC172+$D$7*BD172+$E$7*T172)</f>
        <v>0</v>
      </c>
      <c r="V172">
        <f>0.61365*exp(17.502*U172/(240.97+U172))</f>
        <v>0</v>
      </c>
      <c r="W172">
        <f>(X172/Y172*100)</f>
        <v>0</v>
      </c>
      <c r="X172">
        <f>AW172*(AZ172+BA172)/1000</f>
        <v>0</v>
      </c>
      <c r="Y172">
        <f>0.61365*exp(17.502*BB172/(240.97+BB172))</f>
        <v>0</v>
      </c>
      <c r="Z172">
        <f>(V172-AW172*(AZ172+BA172)/1000)</f>
        <v>0</v>
      </c>
      <c r="AA172">
        <f>(-I172*44100)</f>
        <v>0</v>
      </c>
      <c r="AB172">
        <f>2*29.3*P172*0.92*(BB172-U172)</f>
        <v>0</v>
      </c>
      <c r="AC172">
        <f>2*0.95*5.67E-8*(((BB172+$B$7)+273)^4-(U172+273)^4)</f>
        <v>0</v>
      </c>
      <c r="AD172">
        <f>S172+AC172+AA172+AB172</f>
        <v>0</v>
      </c>
      <c r="AE172">
        <v>-0.0417720168944713</v>
      </c>
      <c r="AF172">
        <v>0.0468927483937101</v>
      </c>
      <c r="AG172">
        <v>3.49419151596174</v>
      </c>
      <c r="AH172">
        <v>0</v>
      </c>
      <c r="AI172">
        <v>0</v>
      </c>
      <c r="AJ172">
        <f>IF(AH172*$H$13&gt;=AL172,1.0,(AL172/(AL172-AH172*$H$13)))</f>
        <v>0</v>
      </c>
      <c r="AK172">
        <f>(AJ172-1)*100</f>
        <v>0</v>
      </c>
      <c r="AL172">
        <f>MAX(0,($B$13+$C$13*BG172)/(1+$D$13*BG172)*AZ172/(BB172+273)*$E$13)</f>
        <v>0</v>
      </c>
      <c r="AM172">
        <f>$B$11*BH172+$C$11*BI172+$F$11*BJ172</f>
        <v>0</v>
      </c>
      <c r="AN172">
        <f>AM172*AO172</f>
        <v>0</v>
      </c>
      <c r="AO172">
        <f>($B$11*$D$9+$C$11*$D$9+$F$11*((BW172+BO172)/MAX(BW172+BO172+BX172, 0.1)*$I$9+BX172/MAX(BW172+BO172+BX172, 0.1)*$J$9))/($B$11+$C$11+$F$11)</f>
        <v>0</v>
      </c>
      <c r="AP172">
        <f>($B$11*$K$9+$C$11*$K$9+$F$11*((BW172+BO172)/MAX(BW172+BO172+BX172, 0.1)*$P$9+BX172/MAX(BW172+BO172+BX172, 0.1)*$Q$9))/($B$11+$C$11+$F$11)</f>
        <v>0</v>
      </c>
      <c r="AQ172">
        <v>6</v>
      </c>
      <c r="AR172">
        <v>0.5</v>
      </c>
      <c r="AS172" t="s">
        <v>250</v>
      </c>
      <c r="AT172">
        <v>1559929907.66129</v>
      </c>
      <c r="AU172">
        <v>461.958451612903</v>
      </c>
      <c r="AV172">
        <v>487.155580645161</v>
      </c>
      <c r="AW172">
        <v>13.9179903225806</v>
      </c>
      <c r="AX172">
        <v>13.0892677419355</v>
      </c>
      <c r="AY172">
        <v>500.009870967742</v>
      </c>
      <c r="AZ172">
        <v>100.703193548387</v>
      </c>
      <c r="BA172">
        <v>0.199957451612903</v>
      </c>
      <c r="BB172">
        <v>20.0409387096774</v>
      </c>
      <c r="BC172">
        <v>20.3955612903226</v>
      </c>
      <c r="BD172">
        <v>999.9</v>
      </c>
      <c r="BE172">
        <v>0</v>
      </c>
      <c r="BF172">
        <v>0</v>
      </c>
      <c r="BG172">
        <v>10003.1832258065</v>
      </c>
      <c r="BH172">
        <v>0</v>
      </c>
      <c r="BI172">
        <v>213.538483870968</v>
      </c>
      <c r="BJ172">
        <v>1499.99161290323</v>
      </c>
      <c r="BK172">
        <v>0.973002161290323</v>
      </c>
      <c r="BL172">
        <v>0.026997964516129</v>
      </c>
      <c r="BM172">
        <v>0</v>
      </c>
      <c r="BN172">
        <v>2.31188064516129</v>
      </c>
      <c r="BO172">
        <v>0</v>
      </c>
      <c r="BP172">
        <v>15962.7258064516</v>
      </c>
      <c r="BQ172">
        <v>13121.935483871</v>
      </c>
      <c r="BR172">
        <v>37.875</v>
      </c>
      <c r="BS172">
        <v>39.8140322580645</v>
      </c>
      <c r="BT172">
        <v>39.25</v>
      </c>
      <c r="BU172">
        <v>37.937</v>
      </c>
      <c r="BV172">
        <v>37.4613870967742</v>
      </c>
      <c r="BW172">
        <v>1459.49161290323</v>
      </c>
      <c r="BX172">
        <v>40.5</v>
      </c>
      <c r="BY172">
        <v>0</v>
      </c>
      <c r="BZ172">
        <v>1559929942.7</v>
      </c>
      <c r="CA172">
        <v>2.28584615384615</v>
      </c>
      <c r="CB172">
        <v>-1.10805470737952</v>
      </c>
      <c r="CC172">
        <v>19.7743589821156</v>
      </c>
      <c r="CD172">
        <v>15964.0153846154</v>
      </c>
      <c r="CE172">
        <v>15</v>
      </c>
      <c r="CF172">
        <v>1559929575.5</v>
      </c>
      <c r="CG172" t="s">
        <v>251</v>
      </c>
      <c r="CH172">
        <v>12</v>
      </c>
      <c r="CI172">
        <v>2.609</v>
      </c>
      <c r="CJ172">
        <v>0.036</v>
      </c>
      <c r="CK172">
        <v>400</v>
      </c>
      <c r="CL172">
        <v>13</v>
      </c>
      <c r="CM172">
        <v>0.15</v>
      </c>
      <c r="CN172">
        <v>0.08</v>
      </c>
      <c r="CO172">
        <v>-25.1771170731707</v>
      </c>
      <c r="CP172">
        <v>-2.53689825783968</v>
      </c>
      <c r="CQ172">
        <v>0.265248454998778</v>
      </c>
      <c r="CR172">
        <v>0</v>
      </c>
      <c r="CS172">
        <v>2.29339705882353</v>
      </c>
      <c r="CT172">
        <v>-0.57483385533102</v>
      </c>
      <c r="CU172">
        <v>0.207503653384272</v>
      </c>
      <c r="CV172">
        <v>1</v>
      </c>
      <c r="CW172">
        <v>0.829561780487805</v>
      </c>
      <c r="CX172">
        <v>-0.0340763832752716</v>
      </c>
      <c r="CY172">
        <v>0.00503497865188971</v>
      </c>
      <c r="CZ172">
        <v>1</v>
      </c>
      <c r="DA172">
        <v>2</v>
      </c>
      <c r="DB172">
        <v>3</v>
      </c>
      <c r="DC172" t="s">
        <v>252</v>
      </c>
      <c r="DD172">
        <v>1.85562</v>
      </c>
      <c r="DE172">
        <v>1.85364</v>
      </c>
      <c r="DF172">
        <v>1.85471</v>
      </c>
      <c r="DG172">
        <v>1.85913</v>
      </c>
      <c r="DH172">
        <v>1.85349</v>
      </c>
      <c r="DI172">
        <v>1.85791</v>
      </c>
      <c r="DJ172">
        <v>1.85501</v>
      </c>
      <c r="DK172">
        <v>1.8537</v>
      </c>
      <c r="DL172" t="s">
        <v>253</v>
      </c>
      <c r="DM172" t="s">
        <v>19</v>
      </c>
      <c r="DN172" t="s">
        <v>19</v>
      </c>
      <c r="DO172" t="s">
        <v>19</v>
      </c>
      <c r="DP172" t="s">
        <v>254</v>
      </c>
      <c r="DQ172" t="s">
        <v>255</v>
      </c>
      <c r="DR172" t="s">
        <v>256</v>
      </c>
      <c r="DS172" t="s">
        <v>256</v>
      </c>
      <c r="DT172" t="s">
        <v>256</v>
      </c>
      <c r="DU172" t="s">
        <v>256</v>
      </c>
      <c r="DV172">
        <v>0</v>
      </c>
      <c r="DW172">
        <v>100</v>
      </c>
      <c r="DX172">
        <v>100</v>
      </c>
      <c r="DY172">
        <v>2.609</v>
      </c>
      <c r="DZ172">
        <v>0.036</v>
      </c>
      <c r="EA172">
        <v>2</v>
      </c>
      <c r="EB172">
        <v>504.166</v>
      </c>
      <c r="EC172">
        <v>547.38</v>
      </c>
      <c r="ED172">
        <v>16.7749</v>
      </c>
      <c r="EE172">
        <v>19.0802</v>
      </c>
      <c r="EF172">
        <v>30.0003</v>
      </c>
      <c r="EG172">
        <v>18.9576</v>
      </c>
      <c r="EH172">
        <v>18.9329</v>
      </c>
      <c r="EI172">
        <v>23.9319</v>
      </c>
      <c r="EJ172">
        <v>28.637</v>
      </c>
      <c r="EK172">
        <v>61.0748</v>
      </c>
      <c r="EL172">
        <v>16.7665</v>
      </c>
      <c r="EM172">
        <v>514.17</v>
      </c>
      <c r="EN172">
        <v>13.1712</v>
      </c>
      <c r="EO172">
        <v>102.293</v>
      </c>
      <c r="EP172">
        <v>102.726</v>
      </c>
    </row>
    <row r="173" spans="1:146">
      <c r="A173">
        <v>157</v>
      </c>
      <c r="B173">
        <v>1559929920</v>
      </c>
      <c r="C173">
        <v>312</v>
      </c>
      <c r="D173" t="s">
        <v>569</v>
      </c>
      <c r="E173" t="s">
        <v>570</v>
      </c>
      <c r="H173">
        <v>1559929909.66129</v>
      </c>
      <c r="I173">
        <f>AY173*AJ173*(AW173-AX173)/(100*AQ173*(1000-AJ173*AW173))</f>
        <v>0</v>
      </c>
      <c r="J173">
        <f>AY173*AJ173*(AV173-AU173*(1000-AJ173*AX173)/(1000-AJ173*AW173))/(100*AQ173)</f>
        <v>0</v>
      </c>
      <c r="K173">
        <f>AU173 - IF(AJ173&gt;1, J173*AQ173*100.0/(AL173*BG173), 0)</f>
        <v>0</v>
      </c>
      <c r="L173">
        <f>((R173-I173/2)*K173-J173)/(R173+I173/2)</f>
        <v>0</v>
      </c>
      <c r="M173">
        <f>L173*(AZ173+BA173)/1000.0</f>
        <v>0</v>
      </c>
      <c r="N173">
        <f>(AU173 - IF(AJ173&gt;1, J173*AQ173*100.0/(AL173*BG173), 0))*(AZ173+BA173)/1000.0</f>
        <v>0</v>
      </c>
      <c r="O173">
        <f>2.0/((1/Q173-1/P173)+SIGN(Q173)*SQRT((1/Q173-1/P173)*(1/Q173-1/P173) + 4*AR173/((AR173+1)*(AR173+1))*(2*1/Q173*1/P173-1/P173*1/P173)))</f>
        <v>0</v>
      </c>
      <c r="P173">
        <f>AG173+AF173*AQ173+AE173*AQ173*AQ173</f>
        <v>0</v>
      </c>
      <c r="Q173">
        <f>I173*(1000-(1000*0.61365*exp(17.502*U173/(240.97+U173))/(AZ173+BA173)+AW173)/2)/(1000*0.61365*exp(17.502*U173/(240.97+U173))/(AZ173+BA173)-AW173)</f>
        <v>0</v>
      </c>
      <c r="R173">
        <f>1/((AR173+1)/(O173/1.6)+1/(P173/1.37)) + AR173/((AR173+1)/(O173/1.6) + AR173/(P173/1.37))</f>
        <v>0</v>
      </c>
      <c r="S173">
        <f>(AN173*AP173)</f>
        <v>0</v>
      </c>
      <c r="T173">
        <f>(BB173+(S173+2*0.95*5.67E-8*(((BB173+$B$7)+273)^4-(BB173+273)^4)-44100*I173)/(1.84*29.3*P173+8*0.95*5.67E-8*(BB173+273)^3))</f>
        <v>0</v>
      </c>
      <c r="U173">
        <f>($C$7*BC173+$D$7*BD173+$E$7*T173)</f>
        <v>0</v>
      </c>
      <c r="V173">
        <f>0.61365*exp(17.502*U173/(240.97+U173))</f>
        <v>0</v>
      </c>
      <c r="W173">
        <f>(X173/Y173*100)</f>
        <v>0</v>
      </c>
      <c r="X173">
        <f>AW173*(AZ173+BA173)/1000</f>
        <v>0</v>
      </c>
      <c r="Y173">
        <f>0.61365*exp(17.502*BB173/(240.97+BB173))</f>
        <v>0</v>
      </c>
      <c r="Z173">
        <f>(V173-AW173*(AZ173+BA173)/1000)</f>
        <v>0</v>
      </c>
      <c r="AA173">
        <f>(-I173*44100)</f>
        <v>0</v>
      </c>
      <c r="AB173">
        <f>2*29.3*P173*0.92*(BB173-U173)</f>
        <v>0</v>
      </c>
      <c r="AC173">
        <f>2*0.95*5.67E-8*(((BB173+$B$7)+273)^4-(U173+273)^4)</f>
        <v>0</v>
      </c>
      <c r="AD173">
        <f>S173+AC173+AA173+AB173</f>
        <v>0</v>
      </c>
      <c r="AE173">
        <v>-0.0417810822311072</v>
      </c>
      <c r="AF173">
        <v>0.0469029250282509</v>
      </c>
      <c r="AG173">
        <v>3.4947905614908</v>
      </c>
      <c r="AH173">
        <v>0</v>
      </c>
      <c r="AI173">
        <v>0</v>
      </c>
      <c r="AJ173">
        <f>IF(AH173*$H$13&gt;=AL173,1.0,(AL173/(AL173-AH173*$H$13)))</f>
        <v>0</v>
      </c>
      <c r="AK173">
        <f>(AJ173-1)*100</f>
        <v>0</v>
      </c>
      <c r="AL173">
        <f>MAX(0,($B$13+$C$13*BG173)/(1+$D$13*BG173)*AZ173/(BB173+273)*$E$13)</f>
        <v>0</v>
      </c>
      <c r="AM173">
        <f>$B$11*BH173+$C$11*BI173+$F$11*BJ173</f>
        <v>0</v>
      </c>
      <c r="AN173">
        <f>AM173*AO173</f>
        <v>0</v>
      </c>
      <c r="AO173">
        <f>($B$11*$D$9+$C$11*$D$9+$F$11*((BW173+BO173)/MAX(BW173+BO173+BX173, 0.1)*$I$9+BX173/MAX(BW173+BO173+BX173, 0.1)*$J$9))/($B$11+$C$11+$F$11)</f>
        <v>0</v>
      </c>
      <c r="AP173">
        <f>($B$11*$K$9+$C$11*$K$9+$F$11*((BW173+BO173)/MAX(BW173+BO173+BX173, 0.1)*$P$9+BX173/MAX(BW173+BO173+BX173, 0.1)*$Q$9))/($B$11+$C$11+$F$11)</f>
        <v>0</v>
      </c>
      <c r="AQ173">
        <v>6</v>
      </c>
      <c r="AR173">
        <v>0.5</v>
      </c>
      <c r="AS173" t="s">
        <v>250</v>
      </c>
      <c r="AT173">
        <v>1559929909.66129</v>
      </c>
      <c r="AU173">
        <v>465.215161290322</v>
      </c>
      <c r="AV173">
        <v>490.485193548387</v>
      </c>
      <c r="AW173">
        <v>13.9194451612903</v>
      </c>
      <c r="AX173">
        <v>13.0948161290323</v>
      </c>
      <c r="AY173">
        <v>500.013709677419</v>
      </c>
      <c r="AZ173">
        <v>100.703322580645</v>
      </c>
      <c r="BA173">
        <v>0.199968387096774</v>
      </c>
      <c r="BB173">
        <v>20.0398838709677</v>
      </c>
      <c r="BC173">
        <v>20.396664516129</v>
      </c>
      <c r="BD173">
        <v>999.9</v>
      </c>
      <c r="BE173">
        <v>0</v>
      </c>
      <c r="BF173">
        <v>0</v>
      </c>
      <c r="BG173">
        <v>10005.3412903226</v>
      </c>
      <c r="BH173">
        <v>0</v>
      </c>
      <c r="BI173">
        <v>216.659032258065</v>
      </c>
      <c r="BJ173">
        <v>1499.99967741936</v>
      </c>
      <c r="BK173">
        <v>0.973002161290323</v>
      </c>
      <c r="BL173">
        <v>0.026997964516129</v>
      </c>
      <c r="BM173">
        <v>0</v>
      </c>
      <c r="BN173">
        <v>2.29657419354839</v>
      </c>
      <c r="BO173">
        <v>0</v>
      </c>
      <c r="BP173">
        <v>15964.0774193548</v>
      </c>
      <c r="BQ173">
        <v>13122</v>
      </c>
      <c r="BR173">
        <v>37.875</v>
      </c>
      <c r="BS173">
        <v>39.812</v>
      </c>
      <c r="BT173">
        <v>39.25</v>
      </c>
      <c r="BU173">
        <v>37.937</v>
      </c>
      <c r="BV173">
        <v>37.4634193548387</v>
      </c>
      <c r="BW173">
        <v>1459.49967741936</v>
      </c>
      <c r="BX173">
        <v>40.5</v>
      </c>
      <c r="BY173">
        <v>0</v>
      </c>
      <c r="BZ173">
        <v>1559929944.5</v>
      </c>
      <c r="CA173">
        <v>2.30160384615385</v>
      </c>
      <c r="CB173">
        <v>-0.388201713371425</v>
      </c>
      <c r="CC173">
        <v>38.9435897948208</v>
      </c>
      <c r="CD173">
        <v>15965.9961538462</v>
      </c>
      <c r="CE173">
        <v>15</v>
      </c>
      <c r="CF173">
        <v>1559929575.5</v>
      </c>
      <c r="CG173" t="s">
        <v>251</v>
      </c>
      <c r="CH173">
        <v>12</v>
      </c>
      <c r="CI173">
        <v>2.609</v>
      </c>
      <c r="CJ173">
        <v>0.036</v>
      </c>
      <c r="CK173">
        <v>400</v>
      </c>
      <c r="CL173">
        <v>13</v>
      </c>
      <c r="CM173">
        <v>0.15</v>
      </c>
      <c r="CN173">
        <v>0.08</v>
      </c>
      <c r="CO173">
        <v>-25.2378463414634</v>
      </c>
      <c r="CP173">
        <v>-2.48033728222999</v>
      </c>
      <c r="CQ173">
        <v>0.261687286938345</v>
      </c>
      <c r="CR173">
        <v>0</v>
      </c>
      <c r="CS173">
        <v>2.28522352941176</v>
      </c>
      <c r="CT173">
        <v>-0.374047683389266</v>
      </c>
      <c r="CU173">
        <v>0.232406826439712</v>
      </c>
      <c r="CV173">
        <v>1</v>
      </c>
      <c r="CW173">
        <v>0.826251926829268</v>
      </c>
      <c r="CX173">
        <v>-0.0555605017421579</v>
      </c>
      <c r="CY173">
        <v>0.00832756148944574</v>
      </c>
      <c r="CZ173">
        <v>1</v>
      </c>
      <c r="DA173">
        <v>2</v>
      </c>
      <c r="DB173">
        <v>3</v>
      </c>
      <c r="DC173" t="s">
        <v>252</v>
      </c>
      <c r="DD173">
        <v>1.85562</v>
      </c>
      <c r="DE173">
        <v>1.85364</v>
      </c>
      <c r="DF173">
        <v>1.85471</v>
      </c>
      <c r="DG173">
        <v>1.85913</v>
      </c>
      <c r="DH173">
        <v>1.85349</v>
      </c>
      <c r="DI173">
        <v>1.85791</v>
      </c>
      <c r="DJ173">
        <v>1.85501</v>
      </c>
      <c r="DK173">
        <v>1.85369</v>
      </c>
      <c r="DL173" t="s">
        <v>253</v>
      </c>
      <c r="DM173" t="s">
        <v>19</v>
      </c>
      <c r="DN173" t="s">
        <v>19</v>
      </c>
      <c r="DO173" t="s">
        <v>19</v>
      </c>
      <c r="DP173" t="s">
        <v>254</v>
      </c>
      <c r="DQ173" t="s">
        <v>255</v>
      </c>
      <c r="DR173" t="s">
        <v>256</v>
      </c>
      <c r="DS173" t="s">
        <v>256</v>
      </c>
      <c r="DT173" t="s">
        <v>256</v>
      </c>
      <c r="DU173" t="s">
        <v>256</v>
      </c>
      <c r="DV173">
        <v>0</v>
      </c>
      <c r="DW173">
        <v>100</v>
      </c>
      <c r="DX173">
        <v>100</v>
      </c>
      <c r="DY173">
        <v>2.609</v>
      </c>
      <c r="DZ173">
        <v>0.036</v>
      </c>
      <c r="EA173">
        <v>2</v>
      </c>
      <c r="EB173">
        <v>503.981</v>
      </c>
      <c r="EC173">
        <v>547.503</v>
      </c>
      <c r="ED173">
        <v>16.7589</v>
      </c>
      <c r="EE173">
        <v>19.0813</v>
      </c>
      <c r="EF173">
        <v>30.0003</v>
      </c>
      <c r="EG173">
        <v>18.9585</v>
      </c>
      <c r="EH173">
        <v>18.9344</v>
      </c>
      <c r="EI173">
        <v>24.0528</v>
      </c>
      <c r="EJ173">
        <v>28.637</v>
      </c>
      <c r="EK173">
        <v>61.0748</v>
      </c>
      <c r="EL173">
        <v>16.7312</v>
      </c>
      <c r="EM173">
        <v>519.17</v>
      </c>
      <c r="EN173">
        <v>13.1642</v>
      </c>
      <c r="EO173">
        <v>102.294</v>
      </c>
      <c r="EP173">
        <v>102.725</v>
      </c>
    </row>
    <row r="174" spans="1:146">
      <c r="A174">
        <v>158</v>
      </c>
      <c r="B174">
        <v>1559929922</v>
      </c>
      <c r="C174">
        <v>314</v>
      </c>
      <c r="D174" t="s">
        <v>571</v>
      </c>
      <c r="E174" t="s">
        <v>572</v>
      </c>
      <c r="H174">
        <v>1559929911.66129</v>
      </c>
      <c r="I174">
        <f>AY174*AJ174*(AW174-AX174)/(100*AQ174*(1000-AJ174*AW174))</f>
        <v>0</v>
      </c>
      <c r="J174">
        <f>AY174*AJ174*(AV174-AU174*(1000-AJ174*AX174)/(1000-AJ174*AW174))/(100*AQ174)</f>
        <v>0</v>
      </c>
      <c r="K174">
        <f>AU174 - IF(AJ174&gt;1, J174*AQ174*100.0/(AL174*BG174), 0)</f>
        <v>0</v>
      </c>
      <c r="L174">
        <f>((R174-I174/2)*K174-J174)/(R174+I174/2)</f>
        <v>0</v>
      </c>
      <c r="M174">
        <f>L174*(AZ174+BA174)/1000.0</f>
        <v>0</v>
      </c>
      <c r="N174">
        <f>(AU174 - IF(AJ174&gt;1, J174*AQ174*100.0/(AL174*BG174), 0))*(AZ174+BA174)/1000.0</f>
        <v>0</v>
      </c>
      <c r="O174">
        <f>2.0/((1/Q174-1/P174)+SIGN(Q174)*SQRT((1/Q174-1/P174)*(1/Q174-1/P174) + 4*AR174/((AR174+1)*(AR174+1))*(2*1/Q174*1/P174-1/P174*1/P174)))</f>
        <v>0</v>
      </c>
      <c r="P174">
        <f>AG174+AF174*AQ174+AE174*AQ174*AQ174</f>
        <v>0</v>
      </c>
      <c r="Q174">
        <f>I174*(1000-(1000*0.61365*exp(17.502*U174/(240.97+U174))/(AZ174+BA174)+AW174)/2)/(1000*0.61365*exp(17.502*U174/(240.97+U174))/(AZ174+BA174)-AW174)</f>
        <v>0</v>
      </c>
      <c r="R174">
        <f>1/((AR174+1)/(O174/1.6)+1/(P174/1.37)) + AR174/((AR174+1)/(O174/1.6) + AR174/(P174/1.37))</f>
        <v>0</v>
      </c>
      <c r="S174">
        <f>(AN174*AP174)</f>
        <v>0</v>
      </c>
      <c r="T174">
        <f>(BB174+(S174+2*0.95*5.67E-8*(((BB174+$B$7)+273)^4-(BB174+273)^4)-44100*I174)/(1.84*29.3*P174+8*0.95*5.67E-8*(BB174+273)^3))</f>
        <v>0</v>
      </c>
      <c r="U174">
        <f>($C$7*BC174+$D$7*BD174+$E$7*T174)</f>
        <v>0</v>
      </c>
      <c r="V174">
        <f>0.61365*exp(17.502*U174/(240.97+U174))</f>
        <v>0</v>
      </c>
      <c r="W174">
        <f>(X174/Y174*100)</f>
        <v>0</v>
      </c>
      <c r="X174">
        <f>AW174*(AZ174+BA174)/1000</f>
        <v>0</v>
      </c>
      <c r="Y174">
        <f>0.61365*exp(17.502*BB174/(240.97+BB174))</f>
        <v>0</v>
      </c>
      <c r="Z174">
        <f>(V174-AW174*(AZ174+BA174)/1000)</f>
        <v>0</v>
      </c>
      <c r="AA174">
        <f>(-I174*44100)</f>
        <v>0</v>
      </c>
      <c r="AB174">
        <f>2*29.3*P174*0.92*(BB174-U174)</f>
        <v>0</v>
      </c>
      <c r="AC174">
        <f>2*0.95*5.67E-8*(((BB174+$B$7)+273)^4-(U174+273)^4)</f>
        <v>0</v>
      </c>
      <c r="AD174">
        <f>S174+AC174+AA174+AB174</f>
        <v>0</v>
      </c>
      <c r="AE174">
        <v>-0.041768656701384</v>
      </c>
      <c r="AF174">
        <v>0.0468889762826004</v>
      </c>
      <c r="AG174">
        <v>3.4939694598307</v>
      </c>
      <c r="AH174">
        <v>0</v>
      </c>
      <c r="AI174">
        <v>0</v>
      </c>
      <c r="AJ174">
        <f>IF(AH174*$H$13&gt;=AL174,1.0,(AL174/(AL174-AH174*$H$13)))</f>
        <v>0</v>
      </c>
      <c r="AK174">
        <f>(AJ174-1)*100</f>
        <v>0</v>
      </c>
      <c r="AL174">
        <f>MAX(0,($B$13+$C$13*BG174)/(1+$D$13*BG174)*AZ174/(BB174+273)*$E$13)</f>
        <v>0</v>
      </c>
      <c r="AM174">
        <f>$B$11*BH174+$C$11*BI174+$F$11*BJ174</f>
        <v>0</v>
      </c>
      <c r="AN174">
        <f>AM174*AO174</f>
        <v>0</v>
      </c>
      <c r="AO174">
        <f>($B$11*$D$9+$C$11*$D$9+$F$11*((BW174+BO174)/MAX(BW174+BO174+BX174, 0.1)*$I$9+BX174/MAX(BW174+BO174+BX174, 0.1)*$J$9))/($B$11+$C$11+$F$11)</f>
        <v>0</v>
      </c>
      <c r="AP174">
        <f>($B$11*$K$9+$C$11*$K$9+$F$11*((BW174+BO174)/MAX(BW174+BO174+BX174, 0.1)*$P$9+BX174/MAX(BW174+BO174+BX174, 0.1)*$Q$9))/($B$11+$C$11+$F$11)</f>
        <v>0</v>
      </c>
      <c r="AQ174">
        <v>6</v>
      </c>
      <c r="AR174">
        <v>0.5</v>
      </c>
      <c r="AS174" t="s">
        <v>250</v>
      </c>
      <c r="AT174">
        <v>1559929911.66129</v>
      </c>
      <c r="AU174">
        <v>468.472322580645</v>
      </c>
      <c r="AV174">
        <v>493.854258064516</v>
      </c>
      <c r="AW174">
        <v>13.9211290322581</v>
      </c>
      <c r="AX174">
        <v>13.1012548387097</v>
      </c>
      <c r="AY174">
        <v>500.017516129032</v>
      </c>
      <c r="AZ174">
        <v>100.703419354839</v>
      </c>
      <c r="BA174">
        <v>0.199996677419355</v>
      </c>
      <c r="BB174">
        <v>20.0381290322581</v>
      </c>
      <c r="BC174">
        <v>20.3973870967742</v>
      </c>
      <c r="BD174">
        <v>999.9</v>
      </c>
      <c r="BE174">
        <v>0</v>
      </c>
      <c r="BF174">
        <v>0</v>
      </c>
      <c r="BG174">
        <v>10002.3561290323</v>
      </c>
      <c r="BH174">
        <v>0</v>
      </c>
      <c r="BI174">
        <v>224.490741935484</v>
      </c>
      <c r="BJ174">
        <v>1500.00709677419</v>
      </c>
      <c r="BK174">
        <v>0.973002032258065</v>
      </c>
      <c r="BL174">
        <v>0.0269981129032258</v>
      </c>
      <c r="BM174">
        <v>0</v>
      </c>
      <c r="BN174">
        <v>2.30987096774194</v>
      </c>
      <c r="BO174">
        <v>0</v>
      </c>
      <c r="BP174">
        <v>15966.4</v>
      </c>
      <c r="BQ174">
        <v>13122.0709677419</v>
      </c>
      <c r="BR174">
        <v>37.875</v>
      </c>
      <c r="BS174">
        <v>39.812</v>
      </c>
      <c r="BT174">
        <v>39.25</v>
      </c>
      <c r="BU174">
        <v>37.937</v>
      </c>
      <c r="BV174">
        <v>37.4674838709677</v>
      </c>
      <c r="BW174">
        <v>1459.50709677419</v>
      </c>
      <c r="BX174">
        <v>40.5</v>
      </c>
      <c r="BY174">
        <v>0</v>
      </c>
      <c r="BZ174">
        <v>1559929946.3</v>
      </c>
      <c r="CA174">
        <v>2.28973461538462</v>
      </c>
      <c r="CB174">
        <v>-0.165241029944254</v>
      </c>
      <c r="CC174">
        <v>85.9863247472041</v>
      </c>
      <c r="CD174">
        <v>15968.9038461538</v>
      </c>
      <c r="CE174">
        <v>15</v>
      </c>
      <c r="CF174">
        <v>1559929575.5</v>
      </c>
      <c r="CG174" t="s">
        <v>251</v>
      </c>
      <c r="CH174">
        <v>12</v>
      </c>
      <c r="CI174">
        <v>2.609</v>
      </c>
      <c r="CJ174">
        <v>0.036</v>
      </c>
      <c r="CK174">
        <v>400</v>
      </c>
      <c r="CL174">
        <v>13</v>
      </c>
      <c r="CM174">
        <v>0.15</v>
      </c>
      <c r="CN174">
        <v>0.08</v>
      </c>
      <c r="CO174">
        <v>-25.3465219512195</v>
      </c>
      <c r="CP174">
        <v>-2.53497491289216</v>
      </c>
      <c r="CQ174">
        <v>0.26776230769207</v>
      </c>
      <c r="CR174">
        <v>0</v>
      </c>
      <c r="CS174">
        <v>2.30620882352941</v>
      </c>
      <c r="CT174">
        <v>-0.101207612370002</v>
      </c>
      <c r="CU174">
        <v>0.239172550765744</v>
      </c>
      <c r="CV174">
        <v>1</v>
      </c>
      <c r="CW174">
        <v>0.821516243902439</v>
      </c>
      <c r="CX174">
        <v>-0.0907216933798012</v>
      </c>
      <c r="CY174">
        <v>0.0129043236520215</v>
      </c>
      <c r="CZ174">
        <v>1</v>
      </c>
      <c r="DA174">
        <v>2</v>
      </c>
      <c r="DB174">
        <v>3</v>
      </c>
      <c r="DC174" t="s">
        <v>252</v>
      </c>
      <c r="DD174">
        <v>1.85561</v>
      </c>
      <c r="DE174">
        <v>1.85364</v>
      </c>
      <c r="DF174">
        <v>1.85471</v>
      </c>
      <c r="DG174">
        <v>1.85913</v>
      </c>
      <c r="DH174">
        <v>1.85349</v>
      </c>
      <c r="DI174">
        <v>1.8579</v>
      </c>
      <c r="DJ174">
        <v>1.85501</v>
      </c>
      <c r="DK174">
        <v>1.85369</v>
      </c>
      <c r="DL174" t="s">
        <v>253</v>
      </c>
      <c r="DM174" t="s">
        <v>19</v>
      </c>
      <c r="DN174" t="s">
        <v>19</v>
      </c>
      <c r="DO174" t="s">
        <v>19</v>
      </c>
      <c r="DP174" t="s">
        <v>254</v>
      </c>
      <c r="DQ174" t="s">
        <v>255</v>
      </c>
      <c r="DR174" t="s">
        <v>256</v>
      </c>
      <c r="DS174" t="s">
        <v>256</v>
      </c>
      <c r="DT174" t="s">
        <v>256</v>
      </c>
      <c r="DU174" t="s">
        <v>256</v>
      </c>
      <c r="DV174">
        <v>0</v>
      </c>
      <c r="DW174">
        <v>100</v>
      </c>
      <c r="DX174">
        <v>100</v>
      </c>
      <c r="DY174">
        <v>2.609</v>
      </c>
      <c r="DZ174">
        <v>0.036</v>
      </c>
      <c r="EA174">
        <v>2</v>
      </c>
      <c r="EB174">
        <v>503.963</v>
      </c>
      <c r="EC174">
        <v>547.413</v>
      </c>
      <c r="ED174">
        <v>16.7452</v>
      </c>
      <c r="EE174">
        <v>19.0825</v>
      </c>
      <c r="EF174">
        <v>30.0002</v>
      </c>
      <c r="EG174">
        <v>18.9598</v>
      </c>
      <c r="EH174">
        <v>18.9356</v>
      </c>
      <c r="EI174">
        <v>24.1967</v>
      </c>
      <c r="EJ174">
        <v>28.637</v>
      </c>
      <c r="EK174">
        <v>61.0748</v>
      </c>
      <c r="EL174">
        <v>16.7312</v>
      </c>
      <c r="EM174">
        <v>524.17</v>
      </c>
      <c r="EN174">
        <v>13.1664</v>
      </c>
      <c r="EO174">
        <v>102.294</v>
      </c>
      <c r="EP174">
        <v>102.725</v>
      </c>
    </row>
    <row r="175" spans="1:146">
      <c r="A175">
        <v>159</v>
      </c>
      <c r="B175">
        <v>1559929924</v>
      </c>
      <c r="C175">
        <v>316</v>
      </c>
      <c r="D175" t="s">
        <v>573</v>
      </c>
      <c r="E175" t="s">
        <v>574</v>
      </c>
      <c r="H175">
        <v>1559929913.66129</v>
      </c>
      <c r="I175">
        <f>AY175*AJ175*(AW175-AX175)/(100*AQ175*(1000-AJ175*AW175))</f>
        <v>0</v>
      </c>
      <c r="J175">
        <f>AY175*AJ175*(AV175-AU175*(1000-AJ175*AX175)/(1000-AJ175*AW175))/(100*AQ175)</f>
        <v>0</v>
      </c>
      <c r="K175">
        <f>AU175 - IF(AJ175&gt;1, J175*AQ175*100.0/(AL175*BG175), 0)</f>
        <v>0</v>
      </c>
      <c r="L175">
        <f>((R175-I175/2)*K175-J175)/(R175+I175/2)</f>
        <v>0</v>
      </c>
      <c r="M175">
        <f>L175*(AZ175+BA175)/1000.0</f>
        <v>0</v>
      </c>
      <c r="N175">
        <f>(AU175 - IF(AJ175&gt;1, J175*AQ175*100.0/(AL175*BG175), 0))*(AZ175+BA175)/1000.0</f>
        <v>0</v>
      </c>
      <c r="O175">
        <f>2.0/((1/Q175-1/P175)+SIGN(Q175)*SQRT((1/Q175-1/P175)*(1/Q175-1/P175) + 4*AR175/((AR175+1)*(AR175+1))*(2*1/Q175*1/P175-1/P175*1/P175)))</f>
        <v>0</v>
      </c>
      <c r="P175">
        <f>AG175+AF175*AQ175+AE175*AQ175*AQ175</f>
        <v>0</v>
      </c>
      <c r="Q175">
        <f>I175*(1000-(1000*0.61365*exp(17.502*U175/(240.97+U175))/(AZ175+BA175)+AW175)/2)/(1000*0.61365*exp(17.502*U175/(240.97+U175))/(AZ175+BA175)-AW175)</f>
        <v>0</v>
      </c>
      <c r="R175">
        <f>1/((AR175+1)/(O175/1.6)+1/(P175/1.37)) + AR175/((AR175+1)/(O175/1.6) + AR175/(P175/1.37))</f>
        <v>0</v>
      </c>
      <c r="S175">
        <f>(AN175*AP175)</f>
        <v>0</v>
      </c>
      <c r="T175">
        <f>(BB175+(S175+2*0.95*5.67E-8*(((BB175+$B$7)+273)^4-(BB175+273)^4)-44100*I175)/(1.84*29.3*P175+8*0.95*5.67E-8*(BB175+273)^3))</f>
        <v>0</v>
      </c>
      <c r="U175">
        <f>($C$7*BC175+$D$7*BD175+$E$7*T175)</f>
        <v>0</v>
      </c>
      <c r="V175">
        <f>0.61365*exp(17.502*U175/(240.97+U175))</f>
        <v>0</v>
      </c>
      <c r="W175">
        <f>(X175/Y175*100)</f>
        <v>0</v>
      </c>
      <c r="X175">
        <f>AW175*(AZ175+BA175)/1000</f>
        <v>0</v>
      </c>
      <c r="Y175">
        <f>0.61365*exp(17.502*BB175/(240.97+BB175))</f>
        <v>0</v>
      </c>
      <c r="Z175">
        <f>(V175-AW175*(AZ175+BA175)/1000)</f>
        <v>0</v>
      </c>
      <c r="AA175">
        <f>(-I175*44100)</f>
        <v>0</v>
      </c>
      <c r="AB175">
        <f>2*29.3*P175*0.92*(BB175-U175)</f>
        <v>0</v>
      </c>
      <c r="AC175">
        <f>2*0.95*5.67E-8*(((BB175+$B$7)+273)^4-(U175+273)^4)</f>
        <v>0</v>
      </c>
      <c r="AD175">
        <f>S175+AC175+AA175+AB175</f>
        <v>0</v>
      </c>
      <c r="AE175">
        <v>-0.0417625041269568</v>
      </c>
      <c r="AF175">
        <v>0.0468820694788108</v>
      </c>
      <c r="AG175">
        <v>3.49356285480503</v>
      </c>
      <c r="AH175">
        <v>0</v>
      </c>
      <c r="AI175">
        <v>0</v>
      </c>
      <c r="AJ175">
        <f>IF(AH175*$H$13&gt;=AL175,1.0,(AL175/(AL175-AH175*$H$13)))</f>
        <v>0</v>
      </c>
      <c r="AK175">
        <f>(AJ175-1)*100</f>
        <v>0</v>
      </c>
      <c r="AL175">
        <f>MAX(0,($B$13+$C$13*BG175)/(1+$D$13*BG175)*AZ175/(BB175+273)*$E$13)</f>
        <v>0</v>
      </c>
      <c r="AM175">
        <f>$B$11*BH175+$C$11*BI175+$F$11*BJ175</f>
        <v>0</v>
      </c>
      <c r="AN175">
        <f>AM175*AO175</f>
        <v>0</v>
      </c>
      <c r="AO175">
        <f>($B$11*$D$9+$C$11*$D$9+$F$11*((BW175+BO175)/MAX(BW175+BO175+BX175, 0.1)*$I$9+BX175/MAX(BW175+BO175+BX175, 0.1)*$J$9))/($B$11+$C$11+$F$11)</f>
        <v>0</v>
      </c>
      <c r="AP175">
        <f>($B$11*$K$9+$C$11*$K$9+$F$11*((BW175+BO175)/MAX(BW175+BO175+BX175, 0.1)*$P$9+BX175/MAX(BW175+BO175+BX175, 0.1)*$Q$9))/($B$11+$C$11+$F$11)</f>
        <v>0</v>
      </c>
      <c r="AQ175">
        <v>6</v>
      </c>
      <c r="AR175">
        <v>0.5</v>
      </c>
      <c r="AS175" t="s">
        <v>250</v>
      </c>
      <c r="AT175">
        <v>1559929913.66129</v>
      </c>
      <c r="AU175">
        <v>471.733161290323</v>
      </c>
      <c r="AV175">
        <v>497.195096774193</v>
      </c>
      <c r="AW175">
        <v>13.9231548387097</v>
      </c>
      <c r="AX175">
        <v>13.107164516129</v>
      </c>
      <c r="AY175">
        <v>500.015870967742</v>
      </c>
      <c r="AZ175">
        <v>100.703612903226</v>
      </c>
      <c r="BA175">
        <v>0.199999580645161</v>
      </c>
      <c r="BB175">
        <v>20.0356838709677</v>
      </c>
      <c r="BC175">
        <v>20.3978548387097</v>
      </c>
      <c r="BD175">
        <v>999.9</v>
      </c>
      <c r="BE175">
        <v>0</v>
      </c>
      <c r="BF175">
        <v>0</v>
      </c>
      <c r="BG175">
        <v>10000.8635483871</v>
      </c>
      <c r="BH175">
        <v>0</v>
      </c>
      <c r="BI175">
        <v>238.442677419355</v>
      </c>
      <c r="BJ175">
        <v>1500.00806451613</v>
      </c>
      <c r="BK175">
        <v>0.973002032258065</v>
      </c>
      <c r="BL175">
        <v>0.0269981129032258</v>
      </c>
      <c r="BM175">
        <v>0</v>
      </c>
      <c r="BN175">
        <v>2.29876129032258</v>
      </c>
      <c r="BO175">
        <v>0</v>
      </c>
      <c r="BP175">
        <v>15968.3935483871</v>
      </c>
      <c r="BQ175">
        <v>13122.0806451613</v>
      </c>
      <c r="BR175">
        <v>37.875</v>
      </c>
      <c r="BS175">
        <v>39.812</v>
      </c>
      <c r="BT175">
        <v>39.25</v>
      </c>
      <c r="BU175">
        <v>37.937</v>
      </c>
      <c r="BV175">
        <v>37.4674838709677</v>
      </c>
      <c r="BW175">
        <v>1459.50806451613</v>
      </c>
      <c r="BX175">
        <v>40.5</v>
      </c>
      <c r="BY175">
        <v>0</v>
      </c>
      <c r="BZ175">
        <v>1559929948.7</v>
      </c>
      <c r="CA175">
        <v>2.26228461538462</v>
      </c>
      <c r="CB175">
        <v>0.173791451930029</v>
      </c>
      <c r="CC175">
        <v>85.2034187789442</v>
      </c>
      <c r="CD175">
        <v>15970.8153846154</v>
      </c>
      <c r="CE175">
        <v>15</v>
      </c>
      <c r="CF175">
        <v>1559929575.5</v>
      </c>
      <c r="CG175" t="s">
        <v>251</v>
      </c>
      <c r="CH175">
        <v>12</v>
      </c>
      <c r="CI175">
        <v>2.609</v>
      </c>
      <c r="CJ175">
        <v>0.036</v>
      </c>
      <c r="CK175">
        <v>400</v>
      </c>
      <c r="CL175">
        <v>13</v>
      </c>
      <c r="CM175">
        <v>0.15</v>
      </c>
      <c r="CN175">
        <v>0.08</v>
      </c>
      <c r="CO175">
        <v>-25.4395317073171</v>
      </c>
      <c r="CP175">
        <v>-2.68463832752642</v>
      </c>
      <c r="CQ175">
        <v>0.282289199951539</v>
      </c>
      <c r="CR175">
        <v>0</v>
      </c>
      <c r="CS175">
        <v>2.30463235294118</v>
      </c>
      <c r="CT175">
        <v>-0.296733718968245</v>
      </c>
      <c r="CU175">
        <v>0.240694951828326</v>
      </c>
      <c r="CV175">
        <v>1</v>
      </c>
      <c r="CW175">
        <v>0.817271463414634</v>
      </c>
      <c r="CX175">
        <v>-0.123108940766572</v>
      </c>
      <c r="CY175">
        <v>0.0157169179907102</v>
      </c>
      <c r="CZ175">
        <v>0</v>
      </c>
      <c r="DA175">
        <v>1</v>
      </c>
      <c r="DB175">
        <v>3</v>
      </c>
      <c r="DC175" t="s">
        <v>269</v>
      </c>
      <c r="DD175">
        <v>1.85562</v>
      </c>
      <c r="DE175">
        <v>1.85364</v>
      </c>
      <c r="DF175">
        <v>1.85471</v>
      </c>
      <c r="DG175">
        <v>1.85913</v>
      </c>
      <c r="DH175">
        <v>1.85349</v>
      </c>
      <c r="DI175">
        <v>1.8579</v>
      </c>
      <c r="DJ175">
        <v>1.85501</v>
      </c>
      <c r="DK175">
        <v>1.85371</v>
      </c>
      <c r="DL175" t="s">
        <v>253</v>
      </c>
      <c r="DM175" t="s">
        <v>19</v>
      </c>
      <c r="DN175" t="s">
        <v>19</v>
      </c>
      <c r="DO175" t="s">
        <v>19</v>
      </c>
      <c r="DP175" t="s">
        <v>254</v>
      </c>
      <c r="DQ175" t="s">
        <v>255</v>
      </c>
      <c r="DR175" t="s">
        <v>256</v>
      </c>
      <c r="DS175" t="s">
        <v>256</v>
      </c>
      <c r="DT175" t="s">
        <v>256</v>
      </c>
      <c r="DU175" t="s">
        <v>256</v>
      </c>
      <c r="DV175">
        <v>0</v>
      </c>
      <c r="DW175">
        <v>100</v>
      </c>
      <c r="DX175">
        <v>100</v>
      </c>
      <c r="DY175">
        <v>2.609</v>
      </c>
      <c r="DZ175">
        <v>0.036</v>
      </c>
      <c r="EA175">
        <v>2</v>
      </c>
      <c r="EB175">
        <v>504.185</v>
      </c>
      <c r="EC175">
        <v>547.359</v>
      </c>
      <c r="ED175">
        <v>16.7293</v>
      </c>
      <c r="EE175">
        <v>19.0839</v>
      </c>
      <c r="EF175">
        <v>30.0002</v>
      </c>
      <c r="EG175">
        <v>18.9608</v>
      </c>
      <c r="EH175">
        <v>18.937</v>
      </c>
      <c r="EI175">
        <v>24.3047</v>
      </c>
      <c r="EJ175">
        <v>28.637</v>
      </c>
      <c r="EK175">
        <v>61.0748</v>
      </c>
      <c r="EL175">
        <v>16.7068</v>
      </c>
      <c r="EM175">
        <v>524.17</v>
      </c>
      <c r="EN175">
        <v>13.1632</v>
      </c>
      <c r="EO175">
        <v>102.294</v>
      </c>
      <c r="EP175">
        <v>102.725</v>
      </c>
    </row>
    <row r="176" spans="1:146">
      <c r="A176">
        <v>160</v>
      </c>
      <c r="B176">
        <v>1559929926</v>
      </c>
      <c r="C176">
        <v>318</v>
      </c>
      <c r="D176" t="s">
        <v>575</v>
      </c>
      <c r="E176" t="s">
        <v>576</v>
      </c>
      <c r="H176">
        <v>1559929915.66129</v>
      </c>
      <c r="I176">
        <f>AY176*AJ176*(AW176-AX176)/(100*AQ176*(1000-AJ176*AW176))</f>
        <v>0</v>
      </c>
      <c r="J176">
        <f>AY176*AJ176*(AV176-AU176*(1000-AJ176*AX176)/(1000-AJ176*AW176))/(100*AQ176)</f>
        <v>0</v>
      </c>
      <c r="K176">
        <f>AU176 - IF(AJ176&gt;1, J176*AQ176*100.0/(AL176*BG176), 0)</f>
        <v>0</v>
      </c>
      <c r="L176">
        <f>((R176-I176/2)*K176-J176)/(R176+I176/2)</f>
        <v>0</v>
      </c>
      <c r="M176">
        <f>L176*(AZ176+BA176)/1000.0</f>
        <v>0</v>
      </c>
      <c r="N176">
        <f>(AU176 - IF(AJ176&gt;1, J176*AQ176*100.0/(AL176*BG176), 0))*(AZ176+BA176)/1000.0</f>
        <v>0</v>
      </c>
      <c r="O176">
        <f>2.0/((1/Q176-1/P176)+SIGN(Q176)*SQRT((1/Q176-1/P176)*(1/Q176-1/P176) + 4*AR176/((AR176+1)*(AR176+1))*(2*1/Q176*1/P176-1/P176*1/P176)))</f>
        <v>0</v>
      </c>
      <c r="P176">
        <f>AG176+AF176*AQ176+AE176*AQ176*AQ176</f>
        <v>0</v>
      </c>
      <c r="Q176">
        <f>I176*(1000-(1000*0.61365*exp(17.502*U176/(240.97+U176))/(AZ176+BA176)+AW176)/2)/(1000*0.61365*exp(17.502*U176/(240.97+U176))/(AZ176+BA176)-AW176)</f>
        <v>0</v>
      </c>
      <c r="R176">
        <f>1/((AR176+1)/(O176/1.6)+1/(P176/1.37)) + AR176/((AR176+1)/(O176/1.6) + AR176/(P176/1.37))</f>
        <v>0</v>
      </c>
      <c r="S176">
        <f>(AN176*AP176)</f>
        <v>0</v>
      </c>
      <c r="T176">
        <f>(BB176+(S176+2*0.95*5.67E-8*(((BB176+$B$7)+273)^4-(BB176+273)^4)-44100*I176)/(1.84*29.3*P176+8*0.95*5.67E-8*(BB176+273)^3))</f>
        <v>0</v>
      </c>
      <c r="U176">
        <f>($C$7*BC176+$D$7*BD176+$E$7*T176)</f>
        <v>0</v>
      </c>
      <c r="V176">
        <f>0.61365*exp(17.502*U176/(240.97+U176))</f>
        <v>0</v>
      </c>
      <c r="W176">
        <f>(X176/Y176*100)</f>
        <v>0</v>
      </c>
      <c r="X176">
        <f>AW176*(AZ176+BA176)/1000</f>
        <v>0</v>
      </c>
      <c r="Y176">
        <f>0.61365*exp(17.502*BB176/(240.97+BB176))</f>
        <v>0</v>
      </c>
      <c r="Z176">
        <f>(V176-AW176*(AZ176+BA176)/1000)</f>
        <v>0</v>
      </c>
      <c r="AA176">
        <f>(-I176*44100)</f>
        <v>0</v>
      </c>
      <c r="AB176">
        <f>2*29.3*P176*0.92*(BB176-U176)</f>
        <v>0</v>
      </c>
      <c r="AC176">
        <f>2*0.95*5.67E-8*(((BB176+$B$7)+273)^4-(U176+273)^4)</f>
        <v>0</v>
      </c>
      <c r="AD176">
        <f>S176+AC176+AA176+AB176</f>
        <v>0</v>
      </c>
      <c r="AE176">
        <v>-0.0417572515565787</v>
      </c>
      <c r="AF176">
        <v>0.046876173008411</v>
      </c>
      <c r="AG176">
        <v>3.49321571171512</v>
      </c>
      <c r="AH176">
        <v>0</v>
      </c>
      <c r="AI176">
        <v>0</v>
      </c>
      <c r="AJ176">
        <f>IF(AH176*$H$13&gt;=AL176,1.0,(AL176/(AL176-AH176*$H$13)))</f>
        <v>0</v>
      </c>
      <c r="AK176">
        <f>(AJ176-1)*100</f>
        <v>0</v>
      </c>
      <c r="AL176">
        <f>MAX(0,($B$13+$C$13*BG176)/(1+$D$13*BG176)*AZ176/(BB176+273)*$E$13)</f>
        <v>0</v>
      </c>
      <c r="AM176">
        <f>$B$11*BH176+$C$11*BI176+$F$11*BJ176</f>
        <v>0</v>
      </c>
      <c r="AN176">
        <f>AM176*AO176</f>
        <v>0</v>
      </c>
      <c r="AO176">
        <f>($B$11*$D$9+$C$11*$D$9+$F$11*((BW176+BO176)/MAX(BW176+BO176+BX176, 0.1)*$I$9+BX176/MAX(BW176+BO176+BX176, 0.1)*$J$9))/($B$11+$C$11+$F$11)</f>
        <v>0</v>
      </c>
      <c r="AP176">
        <f>($B$11*$K$9+$C$11*$K$9+$F$11*((BW176+BO176)/MAX(BW176+BO176+BX176, 0.1)*$P$9+BX176/MAX(BW176+BO176+BX176, 0.1)*$Q$9))/($B$11+$C$11+$F$11)</f>
        <v>0</v>
      </c>
      <c r="AQ176">
        <v>6</v>
      </c>
      <c r="AR176">
        <v>0.5</v>
      </c>
      <c r="AS176" t="s">
        <v>250</v>
      </c>
      <c r="AT176">
        <v>1559929915.66129</v>
      </c>
      <c r="AU176">
        <v>474.989774193548</v>
      </c>
      <c r="AV176">
        <v>500.525064516129</v>
      </c>
      <c r="AW176">
        <v>13.9253741935484</v>
      </c>
      <c r="AX176">
        <v>13.1125258064516</v>
      </c>
      <c r="AY176">
        <v>500.021774193548</v>
      </c>
      <c r="AZ176">
        <v>100.703741935484</v>
      </c>
      <c r="BA176">
        <v>0.199996258064516</v>
      </c>
      <c r="BB176">
        <v>20.0328741935484</v>
      </c>
      <c r="BC176">
        <v>20.3976935483871</v>
      </c>
      <c r="BD176">
        <v>999.9</v>
      </c>
      <c r="BE176">
        <v>0</v>
      </c>
      <c r="BF176">
        <v>0</v>
      </c>
      <c r="BG176">
        <v>9999.59290322581</v>
      </c>
      <c r="BH176">
        <v>0</v>
      </c>
      <c r="BI176">
        <v>252.485451612903</v>
      </c>
      <c r="BJ176">
        <v>1500.01709677419</v>
      </c>
      <c r="BK176">
        <v>0.973002161290323</v>
      </c>
      <c r="BL176">
        <v>0.026997964516129</v>
      </c>
      <c r="BM176">
        <v>0</v>
      </c>
      <c r="BN176">
        <v>2.29414193548387</v>
      </c>
      <c r="BO176">
        <v>0</v>
      </c>
      <c r="BP176">
        <v>15968.9838709677</v>
      </c>
      <c r="BQ176">
        <v>13122.1580645161</v>
      </c>
      <c r="BR176">
        <v>37.875</v>
      </c>
      <c r="BS176">
        <v>39.812</v>
      </c>
      <c r="BT176">
        <v>39.25</v>
      </c>
      <c r="BU176">
        <v>37.937</v>
      </c>
      <c r="BV176">
        <v>37.4695161290323</v>
      </c>
      <c r="BW176">
        <v>1459.51709677419</v>
      </c>
      <c r="BX176">
        <v>40.5</v>
      </c>
      <c r="BY176">
        <v>0</v>
      </c>
      <c r="BZ176">
        <v>1559929950.5</v>
      </c>
      <c r="CA176">
        <v>2.28045</v>
      </c>
      <c r="CB176">
        <v>0.47274871194659</v>
      </c>
      <c r="CC176">
        <v>58.6666663252624</v>
      </c>
      <c r="CD176">
        <v>15970.9153846154</v>
      </c>
      <c r="CE176">
        <v>15</v>
      </c>
      <c r="CF176">
        <v>1559929575.5</v>
      </c>
      <c r="CG176" t="s">
        <v>251</v>
      </c>
      <c r="CH176">
        <v>12</v>
      </c>
      <c r="CI176">
        <v>2.609</v>
      </c>
      <c r="CJ176">
        <v>0.036</v>
      </c>
      <c r="CK176">
        <v>400</v>
      </c>
      <c r="CL176">
        <v>13</v>
      </c>
      <c r="CM176">
        <v>0.15</v>
      </c>
      <c r="CN176">
        <v>0.08</v>
      </c>
      <c r="CO176">
        <v>-25.5053756097561</v>
      </c>
      <c r="CP176">
        <v>-2.56850383275256</v>
      </c>
      <c r="CQ176">
        <v>0.274594266350252</v>
      </c>
      <c r="CR176">
        <v>0</v>
      </c>
      <c r="CS176">
        <v>2.30766470588235</v>
      </c>
      <c r="CT176">
        <v>-0.0539579703738877</v>
      </c>
      <c r="CU176">
        <v>0.257872443253674</v>
      </c>
      <c r="CV176">
        <v>1</v>
      </c>
      <c r="CW176">
        <v>0.813859926829268</v>
      </c>
      <c r="CX176">
        <v>-0.147235651567932</v>
      </c>
      <c r="CY176">
        <v>0.0171901307879504</v>
      </c>
      <c r="CZ176">
        <v>0</v>
      </c>
      <c r="DA176">
        <v>1</v>
      </c>
      <c r="DB176">
        <v>3</v>
      </c>
      <c r="DC176" t="s">
        <v>269</v>
      </c>
      <c r="DD176">
        <v>1.85562</v>
      </c>
      <c r="DE176">
        <v>1.85364</v>
      </c>
      <c r="DF176">
        <v>1.85471</v>
      </c>
      <c r="DG176">
        <v>1.85913</v>
      </c>
      <c r="DH176">
        <v>1.85349</v>
      </c>
      <c r="DI176">
        <v>1.8579</v>
      </c>
      <c r="DJ176">
        <v>1.85501</v>
      </c>
      <c r="DK176">
        <v>1.85369</v>
      </c>
      <c r="DL176" t="s">
        <v>253</v>
      </c>
      <c r="DM176" t="s">
        <v>19</v>
      </c>
      <c r="DN176" t="s">
        <v>19</v>
      </c>
      <c r="DO176" t="s">
        <v>19</v>
      </c>
      <c r="DP176" t="s">
        <v>254</v>
      </c>
      <c r="DQ176" t="s">
        <v>255</v>
      </c>
      <c r="DR176" t="s">
        <v>256</v>
      </c>
      <c r="DS176" t="s">
        <v>256</v>
      </c>
      <c r="DT176" t="s">
        <v>256</v>
      </c>
      <c r="DU176" t="s">
        <v>256</v>
      </c>
      <c r="DV176">
        <v>0</v>
      </c>
      <c r="DW176">
        <v>100</v>
      </c>
      <c r="DX176">
        <v>100</v>
      </c>
      <c r="DY176">
        <v>2.609</v>
      </c>
      <c r="DZ176">
        <v>0.036</v>
      </c>
      <c r="EA176">
        <v>2</v>
      </c>
      <c r="EB176">
        <v>503.97</v>
      </c>
      <c r="EC176">
        <v>547.581</v>
      </c>
      <c r="ED176">
        <v>16.7177</v>
      </c>
      <c r="EE176">
        <v>19.0851</v>
      </c>
      <c r="EF176">
        <v>30.0003</v>
      </c>
      <c r="EG176">
        <v>18.9618</v>
      </c>
      <c r="EH176">
        <v>18.938</v>
      </c>
      <c r="EI176">
        <v>24.4261</v>
      </c>
      <c r="EJ176">
        <v>28.637</v>
      </c>
      <c r="EK176">
        <v>61.0748</v>
      </c>
      <c r="EL176">
        <v>16.7068</v>
      </c>
      <c r="EM176">
        <v>529.17</v>
      </c>
      <c r="EN176">
        <v>13.1633</v>
      </c>
      <c r="EO176">
        <v>102.293</v>
      </c>
      <c r="EP176">
        <v>102.725</v>
      </c>
    </row>
    <row r="177" spans="1:146">
      <c r="A177">
        <v>161</v>
      </c>
      <c r="B177">
        <v>1559929928</v>
      </c>
      <c r="C177">
        <v>320</v>
      </c>
      <c r="D177" t="s">
        <v>577</v>
      </c>
      <c r="E177" t="s">
        <v>578</v>
      </c>
      <c r="H177">
        <v>1559929917.66129</v>
      </c>
      <c r="I177">
        <f>AY177*AJ177*(AW177-AX177)/(100*AQ177*(1000-AJ177*AW177))</f>
        <v>0</v>
      </c>
      <c r="J177">
        <f>AY177*AJ177*(AV177-AU177*(1000-AJ177*AX177)/(1000-AJ177*AW177))/(100*AQ177)</f>
        <v>0</v>
      </c>
      <c r="K177">
        <f>AU177 - IF(AJ177&gt;1, J177*AQ177*100.0/(AL177*BG177), 0)</f>
        <v>0</v>
      </c>
      <c r="L177">
        <f>((R177-I177/2)*K177-J177)/(R177+I177/2)</f>
        <v>0</v>
      </c>
      <c r="M177">
        <f>L177*(AZ177+BA177)/1000.0</f>
        <v>0</v>
      </c>
      <c r="N177">
        <f>(AU177 - IF(AJ177&gt;1, J177*AQ177*100.0/(AL177*BG177), 0))*(AZ177+BA177)/1000.0</f>
        <v>0</v>
      </c>
      <c r="O177">
        <f>2.0/((1/Q177-1/P177)+SIGN(Q177)*SQRT((1/Q177-1/P177)*(1/Q177-1/P177) + 4*AR177/((AR177+1)*(AR177+1))*(2*1/Q177*1/P177-1/P177*1/P177)))</f>
        <v>0</v>
      </c>
      <c r="P177">
        <f>AG177+AF177*AQ177+AE177*AQ177*AQ177</f>
        <v>0</v>
      </c>
      <c r="Q177">
        <f>I177*(1000-(1000*0.61365*exp(17.502*U177/(240.97+U177))/(AZ177+BA177)+AW177)/2)/(1000*0.61365*exp(17.502*U177/(240.97+U177))/(AZ177+BA177)-AW177)</f>
        <v>0</v>
      </c>
      <c r="R177">
        <f>1/((AR177+1)/(O177/1.6)+1/(P177/1.37)) + AR177/((AR177+1)/(O177/1.6) + AR177/(P177/1.37))</f>
        <v>0</v>
      </c>
      <c r="S177">
        <f>(AN177*AP177)</f>
        <v>0</v>
      </c>
      <c r="T177">
        <f>(BB177+(S177+2*0.95*5.67E-8*(((BB177+$B$7)+273)^4-(BB177+273)^4)-44100*I177)/(1.84*29.3*P177+8*0.95*5.67E-8*(BB177+273)^3))</f>
        <v>0</v>
      </c>
      <c r="U177">
        <f>($C$7*BC177+$D$7*BD177+$E$7*T177)</f>
        <v>0</v>
      </c>
      <c r="V177">
        <f>0.61365*exp(17.502*U177/(240.97+U177))</f>
        <v>0</v>
      </c>
      <c r="W177">
        <f>(X177/Y177*100)</f>
        <v>0</v>
      </c>
      <c r="X177">
        <f>AW177*(AZ177+BA177)/1000</f>
        <v>0</v>
      </c>
      <c r="Y177">
        <f>0.61365*exp(17.502*BB177/(240.97+BB177))</f>
        <v>0</v>
      </c>
      <c r="Z177">
        <f>(V177-AW177*(AZ177+BA177)/1000)</f>
        <v>0</v>
      </c>
      <c r="AA177">
        <f>(-I177*44100)</f>
        <v>0</v>
      </c>
      <c r="AB177">
        <f>2*29.3*P177*0.92*(BB177-U177)</f>
        <v>0</v>
      </c>
      <c r="AC177">
        <f>2*0.95*5.67E-8*(((BB177+$B$7)+273)^4-(U177+273)^4)</f>
        <v>0</v>
      </c>
      <c r="AD177">
        <f>S177+AC177+AA177+AB177</f>
        <v>0</v>
      </c>
      <c r="AE177">
        <v>-0.0417521734181282</v>
      </c>
      <c r="AF177">
        <v>0.0468704723531308</v>
      </c>
      <c r="AG177">
        <v>3.49288008231083</v>
      </c>
      <c r="AH177">
        <v>0</v>
      </c>
      <c r="AI177">
        <v>0</v>
      </c>
      <c r="AJ177">
        <f>IF(AH177*$H$13&gt;=AL177,1.0,(AL177/(AL177-AH177*$H$13)))</f>
        <v>0</v>
      </c>
      <c r="AK177">
        <f>(AJ177-1)*100</f>
        <v>0</v>
      </c>
      <c r="AL177">
        <f>MAX(0,($B$13+$C$13*BG177)/(1+$D$13*BG177)*AZ177/(BB177+273)*$E$13)</f>
        <v>0</v>
      </c>
      <c r="AM177">
        <f>$B$11*BH177+$C$11*BI177+$F$11*BJ177</f>
        <v>0</v>
      </c>
      <c r="AN177">
        <f>AM177*AO177</f>
        <v>0</v>
      </c>
      <c r="AO177">
        <f>($B$11*$D$9+$C$11*$D$9+$F$11*((BW177+BO177)/MAX(BW177+BO177+BX177, 0.1)*$I$9+BX177/MAX(BW177+BO177+BX177, 0.1)*$J$9))/($B$11+$C$11+$F$11)</f>
        <v>0</v>
      </c>
      <c r="AP177">
        <f>($B$11*$K$9+$C$11*$K$9+$F$11*((BW177+BO177)/MAX(BW177+BO177+BX177, 0.1)*$P$9+BX177/MAX(BW177+BO177+BX177, 0.1)*$Q$9))/($B$11+$C$11+$F$11)</f>
        <v>0</v>
      </c>
      <c r="AQ177">
        <v>6</v>
      </c>
      <c r="AR177">
        <v>0.5</v>
      </c>
      <c r="AS177" t="s">
        <v>250</v>
      </c>
      <c r="AT177">
        <v>1559929917.66129</v>
      </c>
      <c r="AU177">
        <v>478.242290322581</v>
      </c>
      <c r="AV177">
        <v>503.882935483871</v>
      </c>
      <c r="AW177">
        <v>13.9276032258065</v>
      </c>
      <c r="AX177">
        <v>13.117735483871</v>
      </c>
      <c r="AY177">
        <v>500.017677419355</v>
      </c>
      <c r="AZ177">
        <v>100.70364516129</v>
      </c>
      <c r="BA177">
        <v>0.199992580645161</v>
      </c>
      <c r="BB177">
        <v>20.0295580645161</v>
      </c>
      <c r="BC177">
        <v>20.3966483870968</v>
      </c>
      <c r="BD177">
        <v>999.9</v>
      </c>
      <c r="BE177">
        <v>0</v>
      </c>
      <c r="BF177">
        <v>0</v>
      </c>
      <c r="BG177">
        <v>9998.3864516129</v>
      </c>
      <c r="BH177">
        <v>0</v>
      </c>
      <c r="BI177">
        <v>260.403</v>
      </c>
      <c r="BJ177">
        <v>1500.02548387097</v>
      </c>
      <c r="BK177">
        <v>0.973002290322581</v>
      </c>
      <c r="BL177">
        <v>0.0269978161290323</v>
      </c>
      <c r="BM177">
        <v>0</v>
      </c>
      <c r="BN177">
        <v>2.28409677419355</v>
      </c>
      <c r="BO177">
        <v>0</v>
      </c>
      <c r="BP177">
        <v>15969.5225806452</v>
      </c>
      <c r="BQ177">
        <v>13122.2258064516</v>
      </c>
      <c r="BR177">
        <v>37.875</v>
      </c>
      <c r="BS177">
        <v>39.812</v>
      </c>
      <c r="BT177">
        <v>39.25</v>
      </c>
      <c r="BU177">
        <v>37.937</v>
      </c>
      <c r="BV177">
        <v>37.4654516129032</v>
      </c>
      <c r="BW177">
        <v>1459.52548387097</v>
      </c>
      <c r="BX177">
        <v>40.5</v>
      </c>
      <c r="BY177">
        <v>0</v>
      </c>
      <c r="BZ177">
        <v>1559929952.3</v>
      </c>
      <c r="CA177">
        <v>2.29238461538462</v>
      </c>
      <c r="CB177">
        <v>0.233271779497175</v>
      </c>
      <c r="CC177">
        <v>28.6324785875158</v>
      </c>
      <c r="CD177">
        <v>15971.2576923077</v>
      </c>
      <c r="CE177">
        <v>15</v>
      </c>
      <c r="CF177">
        <v>1559929575.5</v>
      </c>
      <c r="CG177" t="s">
        <v>251</v>
      </c>
      <c r="CH177">
        <v>12</v>
      </c>
      <c r="CI177">
        <v>2.609</v>
      </c>
      <c r="CJ177">
        <v>0.036</v>
      </c>
      <c r="CK177">
        <v>400</v>
      </c>
      <c r="CL177">
        <v>13</v>
      </c>
      <c r="CM177">
        <v>0.15</v>
      </c>
      <c r="CN177">
        <v>0.08</v>
      </c>
      <c r="CO177">
        <v>-25.6075926829268</v>
      </c>
      <c r="CP177">
        <v>-2.56713867595875</v>
      </c>
      <c r="CQ177">
        <v>0.274166781526869</v>
      </c>
      <c r="CR177">
        <v>0</v>
      </c>
      <c r="CS177">
        <v>2.29359117647059</v>
      </c>
      <c r="CT177">
        <v>-0.0234630274196472</v>
      </c>
      <c r="CU177">
        <v>0.267236341055944</v>
      </c>
      <c r="CV177">
        <v>1</v>
      </c>
      <c r="CW177">
        <v>0.810838585365854</v>
      </c>
      <c r="CX177">
        <v>-0.154677365853714</v>
      </c>
      <c r="CY177">
        <v>0.017566853071284</v>
      </c>
      <c r="CZ177">
        <v>0</v>
      </c>
      <c r="DA177">
        <v>1</v>
      </c>
      <c r="DB177">
        <v>3</v>
      </c>
      <c r="DC177" t="s">
        <v>269</v>
      </c>
      <c r="DD177">
        <v>1.85562</v>
      </c>
      <c r="DE177">
        <v>1.85364</v>
      </c>
      <c r="DF177">
        <v>1.85471</v>
      </c>
      <c r="DG177">
        <v>1.85913</v>
      </c>
      <c r="DH177">
        <v>1.85349</v>
      </c>
      <c r="DI177">
        <v>1.85791</v>
      </c>
      <c r="DJ177">
        <v>1.85501</v>
      </c>
      <c r="DK177">
        <v>1.85369</v>
      </c>
      <c r="DL177" t="s">
        <v>253</v>
      </c>
      <c r="DM177" t="s">
        <v>19</v>
      </c>
      <c r="DN177" t="s">
        <v>19</v>
      </c>
      <c r="DO177" t="s">
        <v>19</v>
      </c>
      <c r="DP177" t="s">
        <v>254</v>
      </c>
      <c r="DQ177" t="s">
        <v>255</v>
      </c>
      <c r="DR177" t="s">
        <v>256</v>
      </c>
      <c r="DS177" t="s">
        <v>256</v>
      </c>
      <c r="DT177" t="s">
        <v>256</v>
      </c>
      <c r="DU177" t="s">
        <v>256</v>
      </c>
      <c r="DV177">
        <v>0</v>
      </c>
      <c r="DW177">
        <v>100</v>
      </c>
      <c r="DX177">
        <v>100</v>
      </c>
      <c r="DY177">
        <v>2.609</v>
      </c>
      <c r="DZ177">
        <v>0.036</v>
      </c>
      <c r="EA177">
        <v>2</v>
      </c>
      <c r="EB177">
        <v>504.013</v>
      </c>
      <c r="EC177">
        <v>547.522</v>
      </c>
      <c r="ED177">
        <v>16.7064</v>
      </c>
      <c r="EE177">
        <v>19.0862</v>
      </c>
      <c r="EF177">
        <v>30.0003</v>
      </c>
      <c r="EG177">
        <v>18.9631</v>
      </c>
      <c r="EH177">
        <v>18.9389</v>
      </c>
      <c r="EI177">
        <v>24.5691</v>
      </c>
      <c r="EJ177">
        <v>28.637</v>
      </c>
      <c r="EK177">
        <v>61.0748</v>
      </c>
      <c r="EL177">
        <v>16.7068</v>
      </c>
      <c r="EM177">
        <v>534.17</v>
      </c>
      <c r="EN177">
        <v>13.1647</v>
      </c>
      <c r="EO177">
        <v>102.292</v>
      </c>
      <c r="EP177">
        <v>102.724</v>
      </c>
    </row>
    <row r="178" spans="1:146">
      <c r="A178">
        <v>162</v>
      </c>
      <c r="B178">
        <v>1559929930</v>
      </c>
      <c r="C178">
        <v>322</v>
      </c>
      <c r="D178" t="s">
        <v>579</v>
      </c>
      <c r="E178" t="s">
        <v>580</v>
      </c>
      <c r="H178">
        <v>1559929919.66129</v>
      </c>
      <c r="I178">
        <f>AY178*AJ178*(AW178-AX178)/(100*AQ178*(1000-AJ178*AW178))</f>
        <v>0</v>
      </c>
      <c r="J178">
        <f>AY178*AJ178*(AV178-AU178*(1000-AJ178*AX178)/(1000-AJ178*AW178))/(100*AQ178)</f>
        <v>0</v>
      </c>
      <c r="K178">
        <f>AU178 - IF(AJ178&gt;1, J178*AQ178*100.0/(AL178*BG178), 0)</f>
        <v>0</v>
      </c>
      <c r="L178">
        <f>((R178-I178/2)*K178-J178)/(R178+I178/2)</f>
        <v>0</v>
      </c>
      <c r="M178">
        <f>L178*(AZ178+BA178)/1000.0</f>
        <v>0</v>
      </c>
      <c r="N178">
        <f>(AU178 - IF(AJ178&gt;1, J178*AQ178*100.0/(AL178*BG178), 0))*(AZ178+BA178)/1000.0</f>
        <v>0</v>
      </c>
      <c r="O178">
        <f>2.0/((1/Q178-1/P178)+SIGN(Q178)*SQRT((1/Q178-1/P178)*(1/Q178-1/P178) + 4*AR178/((AR178+1)*(AR178+1))*(2*1/Q178*1/P178-1/P178*1/P178)))</f>
        <v>0</v>
      </c>
      <c r="P178">
        <f>AG178+AF178*AQ178+AE178*AQ178*AQ178</f>
        <v>0</v>
      </c>
      <c r="Q178">
        <f>I178*(1000-(1000*0.61365*exp(17.502*U178/(240.97+U178))/(AZ178+BA178)+AW178)/2)/(1000*0.61365*exp(17.502*U178/(240.97+U178))/(AZ178+BA178)-AW178)</f>
        <v>0</v>
      </c>
      <c r="R178">
        <f>1/((AR178+1)/(O178/1.6)+1/(P178/1.37)) + AR178/((AR178+1)/(O178/1.6) + AR178/(P178/1.37))</f>
        <v>0</v>
      </c>
      <c r="S178">
        <f>(AN178*AP178)</f>
        <v>0</v>
      </c>
      <c r="T178">
        <f>(BB178+(S178+2*0.95*5.67E-8*(((BB178+$B$7)+273)^4-(BB178+273)^4)-44100*I178)/(1.84*29.3*P178+8*0.95*5.67E-8*(BB178+273)^3))</f>
        <v>0</v>
      </c>
      <c r="U178">
        <f>($C$7*BC178+$D$7*BD178+$E$7*T178)</f>
        <v>0</v>
      </c>
      <c r="V178">
        <f>0.61365*exp(17.502*U178/(240.97+U178))</f>
        <v>0</v>
      </c>
      <c r="W178">
        <f>(X178/Y178*100)</f>
        <v>0</v>
      </c>
      <c r="X178">
        <f>AW178*(AZ178+BA178)/1000</f>
        <v>0</v>
      </c>
      <c r="Y178">
        <f>0.61365*exp(17.502*BB178/(240.97+BB178))</f>
        <v>0</v>
      </c>
      <c r="Z178">
        <f>(V178-AW178*(AZ178+BA178)/1000)</f>
        <v>0</v>
      </c>
      <c r="AA178">
        <f>(-I178*44100)</f>
        <v>0</v>
      </c>
      <c r="AB178">
        <f>2*29.3*P178*0.92*(BB178-U178)</f>
        <v>0</v>
      </c>
      <c r="AC178">
        <f>2*0.95*5.67E-8*(((BB178+$B$7)+273)^4-(U178+273)^4)</f>
        <v>0</v>
      </c>
      <c r="AD178">
        <f>S178+AC178+AA178+AB178</f>
        <v>0</v>
      </c>
      <c r="AE178">
        <v>-0.0417745888804653</v>
      </c>
      <c r="AF178">
        <v>0.0468956356733067</v>
      </c>
      <c r="AG178">
        <v>3.49436147971995</v>
      </c>
      <c r="AH178">
        <v>0</v>
      </c>
      <c r="AI178">
        <v>0</v>
      </c>
      <c r="AJ178">
        <f>IF(AH178*$H$13&gt;=AL178,1.0,(AL178/(AL178-AH178*$H$13)))</f>
        <v>0</v>
      </c>
      <c r="AK178">
        <f>(AJ178-1)*100</f>
        <v>0</v>
      </c>
      <c r="AL178">
        <f>MAX(0,($B$13+$C$13*BG178)/(1+$D$13*BG178)*AZ178/(BB178+273)*$E$13)</f>
        <v>0</v>
      </c>
      <c r="AM178">
        <f>$B$11*BH178+$C$11*BI178+$F$11*BJ178</f>
        <v>0</v>
      </c>
      <c r="AN178">
        <f>AM178*AO178</f>
        <v>0</v>
      </c>
      <c r="AO178">
        <f>($B$11*$D$9+$C$11*$D$9+$F$11*((BW178+BO178)/MAX(BW178+BO178+BX178, 0.1)*$I$9+BX178/MAX(BW178+BO178+BX178, 0.1)*$J$9))/($B$11+$C$11+$F$11)</f>
        <v>0</v>
      </c>
      <c r="AP178">
        <f>($B$11*$K$9+$C$11*$K$9+$F$11*((BW178+BO178)/MAX(BW178+BO178+BX178, 0.1)*$P$9+BX178/MAX(BW178+BO178+BX178, 0.1)*$Q$9))/($B$11+$C$11+$F$11)</f>
        <v>0</v>
      </c>
      <c r="AQ178">
        <v>6</v>
      </c>
      <c r="AR178">
        <v>0.5</v>
      </c>
      <c r="AS178" t="s">
        <v>250</v>
      </c>
      <c r="AT178">
        <v>1559929919.66129</v>
      </c>
      <c r="AU178">
        <v>481.497903225806</v>
      </c>
      <c r="AV178">
        <v>507.221</v>
      </c>
      <c r="AW178">
        <v>13.9297516129032</v>
      </c>
      <c r="AX178">
        <v>13.1229193548387</v>
      </c>
      <c r="AY178">
        <v>500.011516129032</v>
      </c>
      <c r="AZ178">
        <v>100.703516129032</v>
      </c>
      <c r="BA178">
        <v>0.199947967741935</v>
      </c>
      <c r="BB178">
        <v>20.0257</v>
      </c>
      <c r="BC178">
        <v>20.3954677419355</v>
      </c>
      <c r="BD178">
        <v>999.9</v>
      </c>
      <c r="BE178">
        <v>0</v>
      </c>
      <c r="BF178">
        <v>0</v>
      </c>
      <c r="BG178">
        <v>10003.7670967742</v>
      </c>
      <c r="BH178">
        <v>0</v>
      </c>
      <c r="BI178">
        <v>263.204451612903</v>
      </c>
      <c r="BJ178">
        <v>1500.02677419355</v>
      </c>
      <c r="BK178">
        <v>0.973002419354839</v>
      </c>
      <c r="BL178">
        <v>0.0269976677419355</v>
      </c>
      <c r="BM178">
        <v>0</v>
      </c>
      <c r="BN178">
        <v>2.25142580645161</v>
      </c>
      <c r="BO178">
        <v>0</v>
      </c>
      <c r="BP178">
        <v>15970.3483870968</v>
      </c>
      <c r="BQ178">
        <v>13122.2419354839</v>
      </c>
      <c r="BR178">
        <v>37.875</v>
      </c>
      <c r="BS178">
        <v>39.812</v>
      </c>
      <c r="BT178">
        <v>39.25</v>
      </c>
      <c r="BU178">
        <v>37.9390322580645</v>
      </c>
      <c r="BV178">
        <v>37.4634193548387</v>
      </c>
      <c r="BW178">
        <v>1459.52677419355</v>
      </c>
      <c r="BX178">
        <v>40.5</v>
      </c>
      <c r="BY178">
        <v>0</v>
      </c>
      <c r="BZ178">
        <v>1559929954.7</v>
      </c>
      <c r="CA178">
        <v>2.27387692307692</v>
      </c>
      <c r="CB178">
        <v>0.10464955199888</v>
      </c>
      <c r="CC178">
        <v>-0.953846388785116</v>
      </c>
      <c r="CD178">
        <v>15972.8038461538</v>
      </c>
      <c r="CE178">
        <v>15</v>
      </c>
      <c r="CF178">
        <v>1559929575.5</v>
      </c>
      <c r="CG178" t="s">
        <v>251</v>
      </c>
      <c r="CH178">
        <v>12</v>
      </c>
      <c r="CI178">
        <v>2.609</v>
      </c>
      <c r="CJ178">
        <v>0.036</v>
      </c>
      <c r="CK178">
        <v>400</v>
      </c>
      <c r="CL178">
        <v>13</v>
      </c>
      <c r="CM178">
        <v>0.15</v>
      </c>
      <c r="CN178">
        <v>0.08</v>
      </c>
      <c r="CO178">
        <v>-25.6985780487805</v>
      </c>
      <c r="CP178">
        <v>-2.78902996515665</v>
      </c>
      <c r="CQ178">
        <v>0.294680297629188</v>
      </c>
      <c r="CR178">
        <v>0</v>
      </c>
      <c r="CS178">
        <v>2.27445</v>
      </c>
      <c r="CT178">
        <v>0.183622991139429</v>
      </c>
      <c r="CU178">
        <v>0.261164222901088</v>
      </c>
      <c r="CV178">
        <v>1</v>
      </c>
      <c r="CW178">
        <v>0.807812926829268</v>
      </c>
      <c r="CX178">
        <v>-0.149659317073157</v>
      </c>
      <c r="CY178">
        <v>0.0173119000075871</v>
      </c>
      <c r="CZ178">
        <v>0</v>
      </c>
      <c r="DA178">
        <v>1</v>
      </c>
      <c r="DB178">
        <v>3</v>
      </c>
      <c r="DC178" t="s">
        <v>269</v>
      </c>
      <c r="DD178">
        <v>1.85561</v>
      </c>
      <c r="DE178">
        <v>1.85364</v>
      </c>
      <c r="DF178">
        <v>1.85471</v>
      </c>
      <c r="DG178">
        <v>1.85913</v>
      </c>
      <c r="DH178">
        <v>1.85349</v>
      </c>
      <c r="DI178">
        <v>1.85791</v>
      </c>
      <c r="DJ178">
        <v>1.85501</v>
      </c>
      <c r="DK178">
        <v>1.85372</v>
      </c>
      <c r="DL178" t="s">
        <v>253</v>
      </c>
      <c r="DM178" t="s">
        <v>19</v>
      </c>
      <c r="DN178" t="s">
        <v>19</v>
      </c>
      <c r="DO178" t="s">
        <v>19</v>
      </c>
      <c r="DP178" t="s">
        <v>254</v>
      </c>
      <c r="DQ178" t="s">
        <v>255</v>
      </c>
      <c r="DR178" t="s">
        <v>256</v>
      </c>
      <c r="DS178" t="s">
        <v>256</v>
      </c>
      <c r="DT178" t="s">
        <v>256</v>
      </c>
      <c r="DU178" t="s">
        <v>256</v>
      </c>
      <c r="DV178">
        <v>0</v>
      </c>
      <c r="DW178">
        <v>100</v>
      </c>
      <c r="DX178">
        <v>100</v>
      </c>
      <c r="DY178">
        <v>2.609</v>
      </c>
      <c r="DZ178">
        <v>0.036</v>
      </c>
      <c r="EA178">
        <v>2</v>
      </c>
      <c r="EB178">
        <v>504.159</v>
      </c>
      <c r="EC178">
        <v>547.392</v>
      </c>
      <c r="ED178">
        <v>16.6962</v>
      </c>
      <c r="EE178">
        <v>19.0875</v>
      </c>
      <c r="EF178">
        <v>30.0003</v>
      </c>
      <c r="EG178">
        <v>18.9641</v>
      </c>
      <c r="EH178">
        <v>18.9397</v>
      </c>
      <c r="EI178">
        <v>24.6759</v>
      </c>
      <c r="EJ178">
        <v>28.637</v>
      </c>
      <c r="EK178">
        <v>61.0748</v>
      </c>
      <c r="EL178">
        <v>16.6976</v>
      </c>
      <c r="EM178">
        <v>534.17</v>
      </c>
      <c r="EN178">
        <v>13.1646</v>
      </c>
      <c r="EO178">
        <v>102.293</v>
      </c>
      <c r="EP178">
        <v>102.723</v>
      </c>
    </row>
    <row r="179" spans="1:146">
      <c r="A179">
        <v>163</v>
      </c>
      <c r="B179">
        <v>1559929932</v>
      </c>
      <c r="C179">
        <v>324</v>
      </c>
      <c r="D179" t="s">
        <v>581</v>
      </c>
      <c r="E179" t="s">
        <v>582</v>
      </c>
      <c r="H179">
        <v>1559929921.66129</v>
      </c>
      <c r="I179">
        <f>AY179*AJ179*(AW179-AX179)/(100*AQ179*(1000-AJ179*AW179))</f>
        <v>0</v>
      </c>
      <c r="J179">
        <f>AY179*AJ179*(AV179-AU179*(1000-AJ179*AX179)/(1000-AJ179*AW179))/(100*AQ179)</f>
        <v>0</v>
      </c>
      <c r="K179">
        <f>AU179 - IF(AJ179&gt;1, J179*AQ179*100.0/(AL179*BG179), 0)</f>
        <v>0</v>
      </c>
      <c r="L179">
        <f>((R179-I179/2)*K179-J179)/(R179+I179/2)</f>
        <v>0</v>
      </c>
      <c r="M179">
        <f>L179*(AZ179+BA179)/1000.0</f>
        <v>0</v>
      </c>
      <c r="N179">
        <f>(AU179 - IF(AJ179&gt;1, J179*AQ179*100.0/(AL179*BG179), 0))*(AZ179+BA179)/1000.0</f>
        <v>0</v>
      </c>
      <c r="O179">
        <f>2.0/((1/Q179-1/P179)+SIGN(Q179)*SQRT((1/Q179-1/P179)*(1/Q179-1/P179) + 4*AR179/((AR179+1)*(AR179+1))*(2*1/Q179*1/P179-1/P179*1/P179)))</f>
        <v>0</v>
      </c>
      <c r="P179">
        <f>AG179+AF179*AQ179+AE179*AQ179*AQ179</f>
        <v>0</v>
      </c>
      <c r="Q179">
        <f>I179*(1000-(1000*0.61365*exp(17.502*U179/(240.97+U179))/(AZ179+BA179)+AW179)/2)/(1000*0.61365*exp(17.502*U179/(240.97+U179))/(AZ179+BA179)-AW179)</f>
        <v>0</v>
      </c>
      <c r="R179">
        <f>1/((AR179+1)/(O179/1.6)+1/(P179/1.37)) + AR179/((AR179+1)/(O179/1.6) + AR179/(P179/1.37))</f>
        <v>0</v>
      </c>
      <c r="S179">
        <f>(AN179*AP179)</f>
        <v>0</v>
      </c>
      <c r="T179">
        <f>(BB179+(S179+2*0.95*5.67E-8*(((BB179+$B$7)+273)^4-(BB179+273)^4)-44100*I179)/(1.84*29.3*P179+8*0.95*5.67E-8*(BB179+273)^3))</f>
        <v>0</v>
      </c>
      <c r="U179">
        <f>($C$7*BC179+$D$7*BD179+$E$7*T179)</f>
        <v>0</v>
      </c>
      <c r="V179">
        <f>0.61365*exp(17.502*U179/(240.97+U179))</f>
        <v>0</v>
      </c>
      <c r="W179">
        <f>(X179/Y179*100)</f>
        <v>0</v>
      </c>
      <c r="X179">
        <f>AW179*(AZ179+BA179)/1000</f>
        <v>0</v>
      </c>
      <c r="Y179">
        <f>0.61365*exp(17.502*BB179/(240.97+BB179))</f>
        <v>0</v>
      </c>
      <c r="Z179">
        <f>(V179-AW179*(AZ179+BA179)/1000)</f>
        <v>0</v>
      </c>
      <c r="AA179">
        <f>(-I179*44100)</f>
        <v>0</v>
      </c>
      <c r="AB179">
        <f>2*29.3*P179*0.92*(BB179-U179)</f>
        <v>0</v>
      </c>
      <c r="AC179">
        <f>2*0.95*5.67E-8*(((BB179+$B$7)+273)^4-(U179+273)^4)</f>
        <v>0</v>
      </c>
      <c r="AD179">
        <f>S179+AC179+AA179+AB179</f>
        <v>0</v>
      </c>
      <c r="AE179">
        <v>-0.0417948220509283</v>
      </c>
      <c r="AF179">
        <v>0.0469183491796745</v>
      </c>
      <c r="AG179">
        <v>3.49569841416762</v>
      </c>
      <c r="AH179">
        <v>0</v>
      </c>
      <c r="AI179">
        <v>0</v>
      </c>
      <c r="AJ179">
        <f>IF(AH179*$H$13&gt;=AL179,1.0,(AL179/(AL179-AH179*$H$13)))</f>
        <v>0</v>
      </c>
      <c r="AK179">
        <f>(AJ179-1)*100</f>
        <v>0</v>
      </c>
      <c r="AL179">
        <f>MAX(0,($B$13+$C$13*BG179)/(1+$D$13*BG179)*AZ179/(BB179+273)*$E$13)</f>
        <v>0</v>
      </c>
      <c r="AM179">
        <f>$B$11*BH179+$C$11*BI179+$F$11*BJ179</f>
        <v>0</v>
      </c>
      <c r="AN179">
        <f>AM179*AO179</f>
        <v>0</v>
      </c>
      <c r="AO179">
        <f>($B$11*$D$9+$C$11*$D$9+$F$11*((BW179+BO179)/MAX(BW179+BO179+BX179, 0.1)*$I$9+BX179/MAX(BW179+BO179+BX179, 0.1)*$J$9))/($B$11+$C$11+$F$11)</f>
        <v>0</v>
      </c>
      <c r="AP179">
        <f>($B$11*$K$9+$C$11*$K$9+$F$11*((BW179+BO179)/MAX(BW179+BO179+BX179, 0.1)*$P$9+BX179/MAX(BW179+BO179+BX179, 0.1)*$Q$9))/($B$11+$C$11+$F$11)</f>
        <v>0</v>
      </c>
      <c r="AQ179">
        <v>6</v>
      </c>
      <c r="AR179">
        <v>0.5</v>
      </c>
      <c r="AS179" t="s">
        <v>250</v>
      </c>
      <c r="AT179">
        <v>1559929921.66129</v>
      </c>
      <c r="AU179">
        <v>484.750548387097</v>
      </c>
      <c r="AV179">
        <v>510.555741935484</v>
      </c>
      <c r="AW179">
        <v>13.9318129032258</v>
      </c>
      <c r="AX179">
        <v>13.1281032258065</v>
      </c>
      <c r="AY179">
        <v>500.016387096774</v>
      </c>
      <c r="AZ179">
        <v>100.703387096774</v>
      </c>
      <c r="BA179">
        <v>0.199951193548387</v>
      </c>
      <c r="BB179">
        <v>20.0215870967742</v>
      </c>
      <c r="BC179">
        <v>20.3941677419355</v>
      </c>
      <c r="BD179">
        <v>999.9</v>
      </c>
      <c r="BE179">
        <v>0</v>
      </c>
      <c r="BF179">
        <v>0</v>
      </c>
      <c r="BG179">
        <v>10008.6251612903</v>
      </c>
      <c r="BH179">
        <v>0</v>
      </c>
      <c r="BI179">
        <v>263.487129032258</v>
      </c>
      <c r="BJ179">
        <v>1500.03612903226</v>
      </c>
      <c r="BK179">
        <v>0.973002548387097</v>
      </c>
      <c r="BL179">
        <v>0.0269975193548387</v>
      </c>
      <c r="BM179">
        <v>0</v>
      </c>
      <c r="BN179">
        <v>2.24462580645161</v>
      </c>
      <c r="BO179">
        <v>0</v>
      </c>
      <c r="BP179">
        <v>15971.0612903226</v>
      </c>
      <c r="BQ179">
        <v>13122.3290322581</v>
      </c>
      <c r="BR179">
        <v>37.875</v>
      </c>
      <c r="BS179">
        <v>39.812</v>
      </c>
      <c r="BT179">
        <v>39.25</v>
      </c>
      <c r="BU179">
        <v>37.9390322580645</v>
      </c>
      <c r="BV179">
        <v>37.4674838709677</v>
      </c>
      <c r="BW179">
        <v>1459.53612903226</v>
      </c>
      <c r="BX179">
        <v>40.5</v>
      </c>
      <c r="BY179">
        <v>0</v>
      </c>
      <c r="BZ179">
        <v>1559929956.5</v>
      </c>
      <c r="CA179">
        <v>2.30046923076923</v>
      </c>
      <c r="CB179">
        <v>-0.47301881934418</v>
      </c>
      <c r="CC179">
        <v>-32.2803419898928</v>
      </c>
      <c r="CD179">
        <v>15973.0923076923</v>
      </c>
      <c r="CE179">
        <v>15</v>
      </c>
      <c r="CF179">
        <v>1559929575.5</v>
      </c>
      <c r="CG179" t="s">
        <v>251</v>
      </c>
      <c r="CH179">
        <v>12</v>
      </c>
      <c r="CI179">
        <v>2.609</v>
      </c>
      <c r="CJ179">
        <v>0.036</v>
      </c>
      <c r="CK179">
        <v>400</v>
      </c>
      <c r="CL179">
        <v>13</v>
      </c>
      <c r="CM179">
        <v>0.15</v>
      </c>
      <c r="CN179">
        <v>0.08</v>
      </c>
      <c r="CO179">
        <v>-25.7728487804878</v>
      </c>
      <c r="CP179">
        <v>-2.75932473867585</v>
      </c>
      <c r="CQ179">
        <v>0.292702377869924</v>
      </c>
      <c r="CR179">
        <v>0</v>
      </c>
      <c r="CS179">
        <v>2.27422352941177</v>
      </c>
      <c r="CT179">
        <v>0.119954421205392</v>
      </c>
      <c r="CU179">
        <v>0.248468446403425</v>
      </c>
      <c r="CV179">
        <v>1</v>
      </c>
      <c r="CW179">
        <v>0.804712975609756</v>
      </c>
      <c r="CX179">
        <v>-0.134933247386749</v>
      </c>
      <c r="CY179">
        <v>0.016522063432652</v>
      </c>
      <c r="CZ179">
        <v>0</v>
      </c>
      <c r="DA179">
        <v>1</v>
      </c>
      <c r="DB179">
        <v>3</v>
      </c>
      <c r="DC179" t="s">
        <v>269</v>
      </c>
      <c r="DD179">
        <v>1.8556</v>
      </c>
      <c r="DE179">
        <v>1.85364</v>
      </c>
      <c r="DF179">
        <v>1.85471</v>
      </c>
      <c r="DG179">
        <v>1.85913</v>
      </c>
      <c r="DH179">
        <v>1.85349</v>
      </c>
      <c r="DI179">
        <v>1.8579</v>
      </c>
      <c r="DJ179">
        <v>1.85501</v>
      </c>
      <c r="DK179">
        <v>1.85372</v>
      </c>
      <c r="DL179" t="s">
        <v>253</v>
      </c>
      <c r="DM179" t="s">
        <v>19</v>
      </c>
      <c r="DN179" t="s">
        <v>19</v>
      </c>
      <c r="DO179" t="s">
        <v>19</v>
      </c>
      <c r="DP179" t="s">
        <v>254</v>
      </c>
      <c r="DQ179" t="s">
        <v>255</v>
      </c>
      <c r="DR179" t="s">
        <v>256</v>
      </c>
      <c r="DS179" t="s">
        <v>256</v>
      </c>
      <c r="DT179" t="s">
        <v>256</v>
      </c>
      <c r="DU179" t="s">
        <v>256</v>
      </c>
      <c r="DV179">
        <v>0</v>
      </c>
      <c r="DW179">
        <v>100</v>
      </c>
      <c r="DX179">
        <v>100</v>
      </c>
      <c r="DY179">
        <v>2.609</v>
      </c>
      <c r="DZ179">
        <v>0.036</v>
      </c>
      <c r="EA179">
        <v>2</v>
      </c>
      <c r="EB179">
        <v>504.004</v>
      </c>
      <c r="EC179">
        <v>547.524</v>
      </c>
      <c r="ED179">
        <v>16.6916</v>
      </c>
      <c r="EE179">
        <v>19.0889</v>
      </c>
      <c r="EF179">
        <v>30.0002</v>
      </c>
      <c r="EG179">
        <v>18.9651</v>
      </c>
      <c r="EH179">
        <v>18.9405</v>
      </c>
      <c r="EI179">
        <v>24.7966</v>
      </c>
      <c r="EJ179">
        <v>28.637</v>
      </c>
      <c r="EK179">
        <v>61.0748</v>
      </c>
      <c r="EL179">
        <v>16.6976</v>
      </c>
      <c r="EM179">
        <v>539.17</v>
      </c>
      <c r="EN179">
        <v>13.1668</v>
      </c>
      <c r="EO179">
        <v>102.293</v>
      </c>
      <c r="EP179">
        <v>102.723</v>
      </c>
    </row>
    <row r="180" spans="1:146">
      <c r="A180">
        <v>164</v>
      </c>
      <c r="B180">
        <v>1559929934</v>
      </c>
      <c r="C180">
        <v>326</v>
      </c>
      <c r="D180" t="s">
        <v>583</v>
      </c>
      <c r="E180" t="s">
        <v>584</v>
      </c>
      <c r="H180">
        <v>1559929923.66129</v>
      </c>
      <c r="I180">
        <f>AY180*AJ180*(AW180-AX180)/(100*AQ180*(1000-AJ180*AW180))</f>
        <v>0</v>
      </c>
      <c r="J180">
        <f>AY180*AJ180*(AV180-AU180*(1000-AJ180*AX180)/(1000-AJ180*AW180))/(100*AQ180)</f>
        <v>0</v>
      </c>
      <c r="K180">
        <f>AU180 - IF(AJ180&gt;1, J180*AQ180*100.0/(AL180*BG180), 0)</f>
        <v>0</v>
      </c>
      <c r="L180">
        <f>((R180-I180/2)*K180-J180)/(R180+I180/2)</f>
        <v>0</v>
      </c>
      <c r="M180">
        <f>L180*(AZ180+BA180)/1000.0</f>
        <v>0</v>
      </c>
      <c r="N180">
        <f>(AU180 - IF(AJ180&gt;1, J180*AQ180*100.0/(AL180*BG180), 0))*(AZ180+BA180)/1000.0</f>
        <v>0</v>
      </c>
      <c r="O180">
        <f>2.0/((1/Q180-1/P180)+SIGN(Q180)*SQRT((1/Q180-1/P180)*(1/Q180-1/P180) + 4*AR180/((AR180+1)*(AR180+1))*(2*1/Q180*1/P180-1/P180*1/P180)))</f>
        <v>0</v>
      </c>
      <c r="P180">
        <f>AG180+AF180*AQ180+AE180*AQ180*AQ180</f>
        <v>0</v>
      </c>
      <c r="Q180">
        <f>I180*(1000-(1000*0.61365*exp(17.502*U180/(240.97+U180))/(AZ180+BA180)+AW180)/2)/(1000*0.61365*exp(17.502*U180/(240.97+U180))/(AZ180+BA180)-AW180)</f>
        <v>0</v>
      </c>
      <c r="R180">
        <f>1/((AR180+1)/(O180/1.6)+1/(P180/1.37)) + AR180/((AR180+1)/(O180/1.6) + AR180/(P180/1.37))</f>
        <v>0</v>
      </c>
      <c r="S180">
        <f>(AN180*AP180)</f>
        <v>0</v>
      </c>
      <c r="T180">
        <f>(BB180+(S180+2*0.95*5.67E-8*(((BB180+$B$7)+273)^4-(BB180+273)^4)-44100*I180)/(1.84*29.3*P180+8*0.95*5.67E-8*(BB180+273)^3))</f>
        <v>0</v>
      </c>
      <c r="U180">
        <f>($C$7*BC180+$D$7*BD180+$E$7*T180)</f>
        <v>0</v>
      </c>
      <c r="V180">
        <f>0.61365*exp(17.502*U180/(240.97+U180))</f>
        <v>0</v>
      </c>
      <c r="W180">
        <f>(X180/Y180*100)</f>
        <v>0</v>
      </c>
      <c r="X180">
        <f>AW180*(AZ180+BA180)/1000</f>
        <v>0</v>
      </c>
      <c r="Y180">
        <f>0.61365*exp(17.502*BB180/(240.97+BB180))</f>
        <v>0</v>
      </c>
      <c r="Z180">
        <f>(V180-AW180*(AZ180+BA180)/1000)</f>
        <v>0</v>
      </c>
      <c r="AA180">
        <f>(-I180*44100)</f>
        <v>0</v>
      </c>
      <c r="AB180">
        <f>2*29.3*P180*0.92*(BB180-U180)</f>
        <v>0</v>
      </c>
      <c r="AC180">
        <f>2*0.95*5.67E-8*(((BB180+$B$7)+273)^4-(U180+273)^4)</f>
        <v>0</v>
      </c>
      <c r="AD180">
        <f>S180+AC180+AA180+AB180</f>
        <v>0</v>
      </c>
      <c r="AE180">
        <v>-0.0417953884740578</v>
      </c>
      <c r="AF180">
        <v>0.0469189850392587</v>
      </c>
      <c r="AG180">
        <v>3.49573583808536</v>
      </c>
      <c r="AH180">
        <v>0</v>
      </c>
      <c r="AI180">
        <v>0</v>
      </c>
      <c r="AJ180">
        <f>IF(AH180*$H$13&gt;=AL180,1.0,(AL180/(AL180-AH180*$H$13)))</f>
        <v>0</v>
      </c>
      <c r="AK180">
        <f>(AJ180-1)*100</f>
        <v>0</v>
      </c>
      <c r="AL180">
        <f>MAX(0,($B$13+$C$13*BG180)/(1+$D$13*BG180)*AZ180/(BB180+273)*$E$13)</f>
        <v>0</v>
      </c>
      <c r="AM180">
        <f>$B$11*BH180+$C$11*BI180+$F$11*BJ180</f>
        <v>0</v>
      </c>
      <c r="AN180">
        <f>AM180*AO180</f>
        <v>0</v>
      </c>
      <c r="AO180">
        <f>($B$11*$D$9+$C$11*$D$9+$F$11*((BW180+BO180)/MAX(BW180+BO180+BX180, 0.1)*$I$9+BX180/MAX(BW180+BO180+BX180, 0.1)*$J$9))/($B$11+$C$11+$F$11)</f>
        <v>0</v>
      </c>
      <c r="AP180">
        <f>($B$11*$K$9+$C$11*$K$9+$F$11*((BW180+BO180)/MAX(BW180+BO180+BX180, 0.1)*$P$9+BX180/MAX(BW180+BO180+BX180, 0.1)*$Q$9))/($B$11+$C$11+$F$11)</f>
        <v>0</v>
      </c>
      <c r="AQ180">
        <v>6</v>
      </c>
      <c r="AR180">
        <v>0.5</v>
      </c>
      <c r="AS180" t="s">
        <v>250</v>
      </c>
      <c r="AT180">
        <v>1559929923.66129</v>
      </c>
      <c r="AU180">
        <v>488.002161290322</v>
      </c>
      <c r="AV180">
        <v>513.916225806452</v>
      </c>
      <c r="AW180">
        <v>13.9337129032258</v>
      </c>
      <c r="AX180">
        <v>13.1333548387097</v>
      </c>
      <c r="AY180">
        <v>500.023290322581</v>
      </c>
      <c r="AZ180">
        <v>100.703129032258</v>
      </c>
      <c r="BA180">
        <v>0.199978064516129</v>
      </c>
      <c r="BB180">
        <v>20.0170774193548</v>
      </c>
      <c r="BC180">
        <v>20.3927903225806</v>
      </c>
      <c r="BD180">
        <v>999.9</v>
      </c>
      <c r="BE180">
        <v>0</v>
      </c>
      <c r="BF180">
        <v>0</v>
      </c>
      <c r="BG180">
        <v>10008.7864516129</v>
      </c>
      <c r="BH180">
        <v>0</v>
      </c>
      <c r="BI180">
        <v>262.994838709677</v>
      </c>
      <c r="BJ180">
        <v>1500.03483870968</v>
      </c>
      <c r="BK180">
        <v>0.973002419354839</v>
      </c>
      <c r="BL180">
        <v>0.0269976677419355</v>
      </c>
      <c r="BM180">
        <v>0</v>
      </c>
      <c r="BN180">
        <v>2.23289677419355</v>
      </c>
      <c r="BO180">
        <v>0</v>
      </c>
      <c r="BP180">
        <v>15970.7806451613</v>
      </c>
      <c r="BQ180">
        <v>13122.3193548387</v>
      </c>
      <c r="BR180">
        <v>37.875</v>
      </c>
      <c r="BS180">
        <v>39.812</v>
      </c>
      <c r="BT180">
        <v>39.25</v>
      </c>
      <c r="BU180">
        <v>37.9390322580645</v>
      </c>
      <c r="BV180">
        <v>37.4634193548387</v>
      </c>
      <c r="BW180">
        <v>1459.53483870968</v>
      </c>
      <c r="BX180">
        <v>40.5</v>
      </c>
      <c r="BY180">
        <v>0</v>
      </c>
      <c r="BZ180">
        <v>1559929958.3</v>
      </c>
      <c r="CA180">
        <v>2.30439615384615</v>
      </c>
      <c r="CB180">
        <v>-0.667408564349027</v>
      </c>
      <c r="CC180">
        <v>-79.935043015614</v>
      </c>
      <c r="CD180">
        <v>15972.35</v>
      </c>
      <c r="CE180">
        <v>15</v>
      </c>
      <c r="CF180">
        <v>1559929575.5</v>
      </c>
      <c r="CG180" t="s">
        <v>251</v>
      </c>
      <c r="CH180">
        <v>12</v>
      </c>
      <c r="CI180">
        <v>2.609</v>
      </c>
      <c r="CJ180">
        <v>0.036</v>
      </c>
      <c r="CK180">
        <v>400</v>
      </c>
      <c r="CL180">
        <v>13</v>
      </c>
      <c r="CM180">
        <v>0.15</v>
      </c>
      <c r="CN180">
        <v>0.08</v>
      </c>
      <c r="CO180">
        <v>-25.8815487804878</v>
      </c>
      <c r="CP180">
        <v>-2.76261533101055</v>
      </c>
      <c r="CQ180">
        <v>0.292778020568111</v>
      </c>
      <c r="CR180">
        <v>0</v>
      </c>
      <c r="CS180">
        <v>2.27587352941176</v>
      </c>
      <c r="CT180">
        <v>-0.0335914360837388</v>
      </c>
      <c r="CU180">
        <v>0.254602403191864</v>
      </c>
      <c r="CV180">
        <v>1</v>
      </c>
      <c r="CW180">
        <v>0.801388097560976</v>
      </c>
      <c r="CX180">
        <v>-0.106338355400701</v>
      </c>
      <c r="CY180">
        <v>0.014743722561351</v>
      </c>
      <c r="CZ180">
        <v>0</v>
      </c>
      <c r="DA180">
        <v>1</v>
      </c>
      <c r="DB180">
        <v>3</v>
      </c>
      <c r="DC180" t="s">
        <v>269</v>
      </c>
      <c r="DD180">
        <v>1.8556</v>
      </c>
      <c r="DE180">
        <v>1.85364</v>
      </c>
      <c r="DF180">
        <v>1.85471</v>
      </c>
      <c r="DG180">
        <v>1.85913</v>
      </c>
      <c r="DH180">
        <v>1.85349</v>
      </c>
      <c r="DI180">
        <v>1.8579</v>
      </c>
      <c r="DJ180">
        <v>1.85501</v>
      </c>
      <c r="DK180">
        <v>1.85371</v>
      </c>
      <c r="DL180" t="s">
        <v>253</v>
      </c>
      <c r="DM180" t="s">
        <v>19</v>
      </c>
      <c r="DN180" t="s">
        <v>19</v>
      </c>
      <c r="DO180" t="s">
        <v>19</v>
      </c>
      <c r="DP180" t="s">
        <v>254</v>
      </c>
      <c r="DQ180" t="s">
        <v>255</v>
      </c>
      <c r="DR180" t="s">
        <v>256</v>
      </c>
      <c r="DS180" t="s">
        <v>256</v>
      </c>
      <c r="DT180" t="s">
        <v>256</v>
      </c>
      <c r="DU180" t="s">
        <v>256</v>
      </c>
      <c r="DV180">
        <v>0</v>
      </c>
      <c r="DW180">
        <v>100</v>
      </c>
      <c r="DX180">
        <v>100</v>
      </c>
      <c r="DY180">
        <v>2.609</v>
      </c>
      <c r="DZ180">
        <v>0.036</v>
      </c>
      <c r="EA180">
        <v>2</v>
      </c>
      <c r="EB180">
        <v>504.057</v>
      </c>
      <c r="EC180">
        <v>547.464</v>
      </c>
      <c r="ED180">
        <v>16.688</v>
      </c>
      <c r="EE180">
        <v>19.0901</v>
      </c>
      <c r="EF180">
        <v>30.0003</v>
      </c>
      <c r="EG180">
        <v>18.9659</v>
      </c>
      <c r="EH180">
        <v>18.9413</v>
      </c>
      <c r="EI180">
        <v>24.9381</v>
      </c>
      <c r="EJ180">
        <v>28.637</v>
      </c>
      <c r="EK180">
        <v>61.0748</v>
      </c>
      <c r="EL180">
        <v>16.9469</v>
      </c>
      <c r="EM180">
        <v>544.17</v>
      </c>
      <c r="EN180">
        <v>13.1659</v>
      </c>
      <c r="EO180">
        <v>102.293</v>
      </c>
      <c r="EP180">
        <v>102.723</v>
      </c>
    </row>
    <row r="181" spans="1:146">
      <c r="A181">
        <v>165</v>
      </c>
      <c r="B181">
        <v>1559929936</v>
      </c>
      <c r="C181">
        <v>328</v>
      </c>
      <c r="D181" t="s">
        <v>585</v>
      </c>
      <c r="E181" t="s">
        <v>586</v>
      </c>
      <c r="H181">
        <v>1559929925.66129</v>
      </c>
      <c r="I181">
        <f>AY181*AJ181*(AW181-AX181)/(100*AQ181*(1000-AJ181*AW181))</f>
        <v>0</v>
      </c>
      <c r="J181">
        <f>AY181*AJ181*(AV181-AU181*(1000-AJ181*AX181)/(1000-AJ181*AW181))/(100*AQ181)</f>
        <v>0</v>
      </c>
      <c r="K181">
        <f>AU181 - IF(AJ181&gt;1, J181*AQ181*100.0/(AL181*BG181), 0)</f>
        <v>0</v>
      </c>
      <c r="L181">
        <f>((R181-I181/2)*K181-J181)/(R181+I181/2)</f>
        <v>0</v>
      </c>
      <c r="M181">
        <f>L181*(AZ181+BA181)/1000.0</f>
        <v>0</v>
      </c>
      <c r="N181">
        <f>(AU181 - IF(AJ181&gt;1, J181*AQ181*100.0/(AL181*BG181), 0))*(AZ181+BA181)/1000.0</f>
        <v>0</v>
      </c>
      <c r="O181">
        <f>2.0/((1/Q181-1/P181)+SIGN(Q181)*SQRT((1/Q181-1/P181)*(1/Q181-1/P181) + 4*AR181/((AR181+1)*(AR181+1))*(2*1/Q181*1/P181-1/P181*1/P181)))</f>
        <v>0</v>
      </c>
      <c r="P181">
        <f>AG181+AF181*AQ181+AE181*AQ181*AQ181</f>
        <v>0</v>
      </c>
      <c r="Q181">
        <f>I181*(1000-(1000*0.61365*exp(17.502*U181/(240.97+U181))/(AZ181+BA181)+AW181)/2)/(1000*0.61365*exp(17.502*U181/(240.97+U181))/(AZ181+BA181)-AW181)</f>
        <v>0</v>
      </c>
      <c r="R181">
        <f>1/((AR181+1)/(O181/1.6)+1/(P181/1.37)) + AR181/((AR181+1)/(O181/1.6) + AR181/(P181/1.37))</f>
        <v>0</v>
      </c>
      <c r="S181">
        <f>(AN181*AP181)</f>
        <v>0</v>
      </c>
      <c r="T181">
        <f>(BB181+(S181+2*0.95*5.67E-8*(((BB181+$B$7)+273)^4-(BB181+273)^4)-44100*I181)/(1.84*29.3*P181+8*0.95*5.67E-8*(BB181+273)^3))</f>
        <v>0</v>
      </c>
      <c r="U181">
        <f>($C$7*BC181+$D$7*BD181+$E$7*T181)</f>
        <v>0</v>
      </c>
      <c r="V181">
        <f>0.61365*exp(17.502*U181/(240.97+U181))</f>
        <v>0</v>
      </c>
      <c r="W181">
        <f>(X181/Y181*100)</f>
        <v>0</v>
      </c>
      <c r="X181">
        <f>AW181*(AZ181+BA181)/1000</f>
        <v>0</v>
      </c>
      <c r="Y181">
        <f>0.61365*exp(17.502*BB181/(240.97+BB181))</f>
        <v>0</v>
      </c>
      <c r="Z181">
        <f>(V181-AW181*(AZ181+BA181)/1000)</f>
        <v>0</v>
      </c>
      <c r="AA181">
        <f>(-I181*44100)</f>
        <v>0</v>
      </c>
      <c r="AB181">
        <f>2*29.3*P181*0.92*(BB181-U181)</f>
        <v>0</v>
      </c>
      <c r="AC181">
        <f>2*0.95*5.67E-8*(((BB181+$B$7)+273)^4-(U181+273)^4)</f>
        <v>0</v>
      </c>
      <c r="AD181">
        <f>S181+AC181+AA181+AB181</f>
        <v>0</v>
      </c>
      <c r="AE181">
        <v>-0.0417928538985883</v>
      </c>
      <c r="AF181">
        <v>0.0469161397562532</v>
      </c>
      <c r="AG181">
        <v>3.49556837577264</v>
      </c>
      <c r="AH181">
        <v>0</v>
      </c>
      <c r="AI181">
        <v>0</v>
      </c>
      <c r="AJ181">
        <f>IF(AH181*$H$13&gt;=AL181,1.0,(AL181/(AL181-AH181*$H$13)))</f>
        <v>0</v>
      </c>
      <c r="AK181">
        <f>(AJ181-1)*100</f>
        <v>0</v>
      </c>
      <c r="AL181">
        <f>MAX(0,($B$13+$C$13*BG181)/(1+$D$13*BG181)*AZ181/(BB181+273)*$E$13)</f>
        <v>0</v>
      </c>
      <c r="AM181">
        <f>$B$11*BH181+$C$11*BI181+$F$11*BJ181</f>
        <v>0</v>
      </c>
      <c r="AN181">
        <f>AM181*AO181</f>
        <v>0</v>
      </c>
      <c r="AO181">
        <f>($B$11*$D$9+$C$11*$D$9+$F$11*((BW181+BO181)/MAX(BW181+BO181+BX181, 0.1)*$I$9+BX181/MAX(BW181+BO181+BX181, 0.1)*$J$9))/($B$11+$C$11+$F$11)</f>
        <v>0</v>
      </c>
      <c r="AP181">
        <f>($B$11*$K$9+$C$11*$K$9+$F$11*((BW181+BO181)/MAX(BW181+BO181+BX181, 0.1)*$P$9+BX181/MAX(BW181+BO181+BX181, 0.1)*$Q$9))/($B$11+$C$11+$F$11)</f>
        <v>0</v>
      </c>
      <c r="AQ181">
        <v>6</v>
      </c>
      <c r="AR181">
        <v>0.5</v>
      </c>
      <c r="AS181" t="s">
        <v>250</v>
      </c>
      <c r="AT181">
        <v>1559929925.66129</v>
      </c>
      <c r="AU181">
        <v>491.258709677419</v>
      </c>
      <c r="AV181">
        <v>517.256032258065</v>
      </c>
      <c r="AW181">
        <v>13.9355612903226</v>
      </c>
      <c r="AX181">
        <v>13.1387741935484</v>
      </c>
      <c r="AY181">
        <v>500.020709677419</v>
      </c>
      <c r="AZ181">
        <v>100.702903225806</v>
      </c>
      <c r="BA181">
        <v>0.199986516129032</v>
      </c>
      <c r="BB181">
        <v>20.0120419354839</v>
      </c>
      <c r="BC181">
        <v>20.3912741935484</v>
      </c>
      <c r="BD181">
        <v>999.9</v>
      </c>
      <c r="BE181">
        <v>0</v>
      </c>
      <c r="BF181">
        <v>0</v>
      </c>
      <c r="BG181">
        <v>10008.2019354839</v>
      </c>
      <c r="BH181">
        <v>0</v>
      </c>
      <c r="BI181">
        <v>261.850387096774</v>
      </c>
      <c r="BJ181">
        <v>1500.02709677419</v>
      </c>
      <c r="BK181">
        <v>0.973002290322581</v>
      </c>
      <c r="BL181">
        <v>0.0269978161290323</v>
      </c>
      <c r="BM181">
        <v>0</v>
      </c>
      <c r="BN181">
        <v>2.24539677419355</v>
      </c>
      <c r="BO181">
        <v>0</v>
      </c>
      <c r="BP181">
        <v>15971.5225806452</v>
      </c>
      <c r="BQ181">
        <v>13122.2516129032</v>
      </c>
      <c r="BR181">
        <v>37.875</v>
      </c>
      <c r="BS181">
        <v>39.812</v>
      </c>
      <c r="BT181">
        <v>39.25</v>
      </c>
      <c r="BU181">
        <v>37.9430967741935</v>
      </c>
      <c r="BV181">
        <v>37.4573225806451</v>
      </c>
      <c r="BW181">
        <v>1459.52709677419</v>
      </c>
      <c r="BX181">
        <v>40.5</v>
      </c>
      <c r="BY181">
        <v>0</v>
      </c>
      <c r="BZ181">
        <v>1559929960.7</v>
      </c>
      <c r="CA181">
        <v>2.27767307692308</v>
      </c>
      <c r="CB181">
        <v>-0.0856649782238928</v>
      </c>
      <c r="CC181">
        <v>-46.9059829689085</v>
      </c>
      <c r="CD181">
        <v>15971.4461538462</v>
      </c>
      <c r="CE181">
        <v>15</v>
      </c>
      <c r="CF181">
        <v>1559929575.5</v>
      </c>
      <c r="CG181" t="s">
        <v>251</v>
      </c>
      <c r="CH181">
        <v>12</v>
      </c>
      <c r="CI181">
        <v>2.609</v>
      </c>
      <c r="CJ181">
        <v>0.036</v>
      </c>
      <c r="CK181">
        <v>400</v>
      </c>
      <c r="CL181">
        <v>13</v>
      </c>
      <c r="CM181">
        <v>0.15</v>
      </c>
      <c r="CN181">
        <v>0.08</v>
      </c>
      <c r="CO181">
        <v>-25.9730219512195</v>
      </c>
      <c r="CP181">
        <v>-2.93565574912904</v>
      </c>
      <c r="CQ181">
        <v>0.307678502235135</v>
      </c>
      <c r="CR181">
        <v>0</v>
      </c>
      <c r="CS181">
        <v>2.27463823529412</v>
      </c>
      <c r="CT181">
        <v>0.0608041294884032</v>
      </c>
      <c r="CU181">
        <v>0.248564128327085</v>
      </c>
      <c r="CV181">
        <v>1</v>
      </c>
      <c r="CW181">
        <v>0.797857634146342</v>
      </c>
      <c r="CX181">
        <v>-0.0647401254355412</v>
      </c>
      <c r="CY181">
        <v>0.011472915115889</v>
      </c>
      <c r="CZ181">
        <v>1</v>
      </c>
      <c r="DA181">
        <v>2</v>
      </c>
      <c r="DB181">
        <v>3</v>
      </c>
      <c r="DC181" t="s">
        <v>252</v>
      </c>
      <c r="DD181">
        <v>1.85561</v>
      </c>
      <c r="DE181">
        <v>1.85364</v>
      </c>
      <c r="DF181">
        <v>1.85471</v>
      </c>
      <c r="DG181">
        <v>1.85913</v>
      </c>
      <c r="DH181">
        <v>1.85349</v>
      </c>
      <c r="DI181">
        <v>1.8579</v>
      </c>
      <c r="DJ181">
        <v>1.85501</v>
      </c>
      <c r="DK181">
        <v>1.85371</v>
      </c>
      <c r="DL181" t="s">
        <v>253</v>
      </c>
      <c r="DM181" t="s">
        <v>19</v>
      </c>
      <c r="DN181" t="s">
        <v>19</v>
      </c>
      <c r="DO181" t="s">
        <v>19</v>
      </c>
      <c r="DP181" t="s">
        <v>254</v>
      </c>
      <c r="DQ181" t="s">
        <v>255</v>
      </c>
      <c r="DR181" t="s">
        <v>256</v>
      </c>
      <c r="DS181" t="s">
        <v>256</v>
      </c>
      <c r="DT181" t="s">
        <v>256</v>
      </c>
      <c r="DU181" t="s">
        <v>256</v>
      </c>
      <c r="DV181">
        <v>0</v>
      </c>
      <c r="DW181">
        <v>100</v>
      </c>
      <c r="DX181">
        <v>100</v>
      </c>
      <c r="DY181">
        <v>2.609</v>
      </c>
      <c r="DZ181">
        <v>0.036</v>
      </c>
      <c r="EA181">
        <v>2</v>
      </c>
      <c r="EB181">
        <v>504.171</v>
      </c>
      <c r="EC181">
        <v>547.469</v>
      </c>
      <c r="ED181">
        <v>16.7041</v>
      </c>
      <c r="EE181">
        <v>19.0912</v>
      </c>
      <c r="EF181">
        <v>30.0002</v>
      </c>
      <c r="EG181">
        <v>18.9667</v>
      </c>
      <c r="EH181">
        <v>18.9417</v>
      </c>
      <c r="EI181">
        <v>25.0453</v>
      </c>
      <c r="EJ181">
        <v>28.637</v>
      </c>
      <c r="EK181">
        <v>61.0748</v>
      </c>
      <c r="EL181">
        <v>16.9469</v>
      </c>
      <c r="EM181">
        <v>544.17</v>
      </c>
      <c r="EN181">
        <v>13.1663</v>
      </c>
      <c r="EO181">
        <v>102.292</v>
      </c>
      <c r="EP181">
        <v>102.722</v>
      </c>
    </row>
    <row r="182" spans="1:146">
      <c r="A182">
        <v>166</v>
      </c>
      <c r="B182">
        <v>1559929938</v>
      </c>
      <c r="C182">
        <v>330</v>
      </c>
      <c r="D182" t="s">
        <v>587</v>
      </c>
      <c r="E182" t="s">
        <v>588</v>
      </c>
      <c r="H182">
        <v>1559929927.66129</v>
      </c>
      <c r="I182">
        <f>AY182*AJ182*(AW182-AX182)/(100*AQ182*(1000-AJ182*AW182))</f>
        <v>0</v>
      </c>
      <c r="J182">
        <f>AY182*AJ182*(AV182-AU182*(1000-AJ182*AX182)/(1000-AJ182*AW182))/(100*AQ182)</f>
        <v>0</v>
      </c>
      <c r="K182">
        <f>AU182 - IF(AJ182&gt;1, J182*AQ182*100.0/(AL182*BG182), 0)</f>
        <v>0</v>
      </c>
      <c r="L182">
        <f>((R182-I182/2)*K182-J182)/(R182+I182/2)</f>
        <v>0</v>
      </c>
      <c r="M182">
        <f>L182*(AZ182+BA182)/1000.0</f>
        <v>0</v>
      </c>
      <c r="N182">
        <f>(AU182 - IF(AJ182&gt;1, J182*AQ182*100.0/(AL182*BG182), 0))*(AZ182+BA182)/1000.0</f>
        <v>0</v>
      </c>
      <c r="O182">
        <f>2.0/((1/Q182-1/P182)+SIGN(Q182)*SQRT((1/Q182-1/P182)*(1/Q182-1/P182) + 4*AR182/((AR182+1)*(AR182+1))*(2*1/Q182*1/P182-1/P182*1/P182)))</f>
        <v>0</v>
      </c>
      <c r="P182">
        <f>AG182+AF182*AQ182+AE182*AQ182*AQ182</f>
        <v>0</v>
      </c>
      <c r="Q182">
        <f>I182*(1000-(1000*0.61365*exp(17.502*U182/(240.97+U182))/(AZ182+BA182)+AW182)/2)/(1000*0.61365*exp(17.502*U182/(240.97+U182))/(AZ182+BA182)-AW182)</f>
        <v>0</v>
      </c>
      <c r="R182">
        <f>1/((AR182+1)/(O182/1.6)+1/(P182/1.37)) + AR182/((AR182+1)/(O182/1.6) + AR182/(P182/1.37))</f>
        <v>0</v>
      </c>
      <c r="S182">
        <f>(AN182*AP182)</f>
        <v>0</v>
      </c>
      <c r="T182">
        <f>(BB182+(S182+2*0.95*5.67E-8*(((BB182+$B$7)+273)^4-(BB182+273)^4)-44100*I182)/(1.84*29.3*P182+8*0.95*5.67E-8*(BB182+273)^3))</f>
        <v>0</v>
      </c>
      <c r="U182">
        <f>($C$7*BC182+$D$7*BD182+$E$7*T182)</f>
        <v>0</v>
      </c>
      <c r="V182">
        <f>0.61365*exp(17.502*U182/(240.97+U182))</f>
        <v>0</v>
      </c>
      <c r="W182">
        <f>(X182/Y182*100)</f>
        <v>0</v>
      </c>
      <c r="X182">
        <f>AW182*(AZ182+BA182)/1000</f>
        <v>0</v>
      </c>
      <c r="Y182">
        <f>0.61365*exp(17.502*BB182/(240.97+BB182))</f>
        <v>0</v>
      </c>
      <c r="Z182">
        <f>(V182-AW182*(AZ182+BA182)/1000)</f>
        <v>0</v>
      </c>
      <c r="AA182">
        <f>(-I182*44100)</f>
        <v>0</v>
      </c>
      <c r="AB182">
        <f>2*29.3*P182*0.92*(BB182-U182)</f>
        <v>0</v>
      </c>
      <c r="AC182">
        <f>2*0.95*5.67E-8*(((BB182+$B$7)+273)^4-(U182+273)^4)</f>
        <v>0</v>
      </c>
      <c r="AD182">
        <f>S182+AC182+AA182+AB182</f>
        <v>0</v>
      </c>
      <c r="AE182">
        <v>-0.0417839504018979</v>
      </c>
      <c r="AF182">
        <v>0.0469061448012291</v>
      </c>
      <c r="AG182">
        <v>3.49498008328524</v>
      </c>
      <c r="AH182">
        <v>0</v>
      </c>
      <c r="AI182">
        <v>0</v>
      </c>
      <c r="AJ182">
        <f>IF(AH182*$H$13&gt;=AL182,1.0,(AL182/(AL182-AH182*$H$13)))</f>
        <v>0</v>
      </c>
      <c r="AK182">
        <f>(AJ182-1)*100</f>
        <v>0</v>
      </c>
      <c r="AL182">
        <f>MAX(0,($B$13+$C$13*BG182)/(1+$D$13*BG182)*AZ182/(BB182+273)*$E$13)</f>
        <v>0</v>
      </c>
      <c r="AM182">
        <f>$B$11*BH182+$C$11*BI182+$F$11*BJ182</f>
        <v>0</v>
      </c>
      <c r="AN182">
        <f>AM182*AO182</f>
        <v>0</v>
      </c>
      <c r="AO182">
        <f>($B$11*$D$9+$C$11*$D$9+$F$11*((BW182+BO182)/MAX(BW182+BO182+BX182, 0.1)*$I$9+BX182/MAX(BW182+BO182+BX182, 0.1)*$J$9))/($B$11+$C$11+$F$11)</f>
        <v>0</v>
      </c>
      <c r="AP182">
        <f>($B$11*$K$9+$C$11*$K$9+$F$11*((BW182+BO182)/MAX(BW182+BO182+BX182, 0.1)*$P$9+BX182/MAX(BW182+BO182+BX182, 0.1)*$Q$9))/($B$11+$C$11+$F$11)</f>
        <v>0</v>
      </c>
      <c r="AQ182">
        <v>6</v>
      </c>
      <c r="AR182">
        <v>0.5</v>
      </c>
      <c r="AS182" t="s">
        <v>250</v>
      </c>
      <c r="AT182">
        <v>1559929927.66129</v>
      </c>
      <c r="AU182">
        <v>494.512516129032</v>
      </c>
      <c r="AV182">
        <v>520.595870967742</v>
      </c>
      <c r="AW182">
        <v>13.9373774193548</v>
      </c>
      <c r="AX182">
        <v>13.1436870967742</v>
      </c>
      <c r="AY182">
        <v>500.020548387097</v>
      </c>
      <c r="AZ182">
        <v>100.702709677419</v>
      </c>
      <c r="BA182">
        <v>0.199986903225806</v>
      </c>
      <c r="BB182">
        <v>20.0064258064516</v>
      </c>
      <c r="BC182">
        <v>20.3883129032258</v>
      </c>
      <c r="BD182">
        <v>999.9</v>
      </c>
      <c r="BE182">
        <v>0</v>
      </c>
      <c r="BF182">
        <v>0</v>
      </c>
      <c r="BG182">
        <v>10006.0890322581</v>
      </c>
      <c r="BH182">
        <v>0</v>
      </c>
      <c r="BI182">
        <v>259.667935483871</v>
      </c>
      <c r="BJ182">
        <v>1500.02741935484</v>
      </c>
      <c r="BK182">
        <v>0.973002290322581</v>
      </c>
      <c r="BL182">
        <v>0.0269978161290323</v>
      </c>
      <c r="BM182">
        <v>0</v>
      </c>
      <c r="BN182">
        <v>2.26011290322581</v>
      </c>
      <c r="BO182">
        <v>0</v>
      </c>
      <c r="BP182">
        <v>15972.8</v>
      </c>
      <c r="BQ182">
        <v>13122.2580645161</v>
      </c>
      <c r="BR182">
        <v>37.870935483871</v>
      </c>
      <c r="BS182">
        <v>39.812</v>
      </c>
      <c r="BT182">
        <v>39.25</v>
      </c>
      <c r="BU182">
        <v>37.9430967741935</v>
      </c>
      <c r="BV182">
        <v>37.4552903225806</v>
      </c>
      <c r="BW182">
        <v>1459.52741935484</v>
      </c>
      <c r="BX182">
        <v>40.5</v>
      </c>
      <c r="BY182">
        <v>0</v>
      </c>
      <c r="BZ182">
        <v>1559929962.5</v>
      </c>
      <c r="CA182">
        <v>2.26821923076923</v>
      </c>
      <c r="CB182">
        <v>-0.0462119929083895</v>
      </c>
      <c r="CC182">
        <v>9.55213671321538</v>
      </c>
      <c r="CD182">
        <v>15970.5692307692</v>
      </c>
      <c r="CE182">
        <v>15</v>
      </c>
      <c r="CF182">
        <v>1559929575.5</v>
      </c>
      <c r="CG182" t="s">
        <v>251</v>
      </c>
      <c r="CH182">
        <v>12</v>
      </c>
      <c r="CI182">
        <v>2.609</v>
      </c>
      <c r="CJ182">
        <v>0.036</v>
      </c>
      <c r="CK182">
        <v>400</v>
      </c>
      <c r="CL182">
        <v>13</v>
      </c>
      <c r="CM182">
        <v>0.15</v>
      </c>
      <c r="CN182">
        <v>0.08</v>
      </c>
      <c r="CO182">
        <v>-26.0496780487805</v>
      </c>
      <c r="CP182">
        <v>-2.81667804878038</v>
      </c>
      <c r="CQ182">
        <v>0.298896724567481</v>
      </c>
      <c r="CR182">
        <v>0</v>
      </c>
      <c r="CS182">
        <v>2.29905</v>
      </c>
      <c r="CT182">
        <v>-0.204970454729473</v>
      </c>
      <c r="CU182">
        <v>0.2316188390819</v>
      </c>
      <c r="CV182">
        <v>1</v>
      </c>
      <c r="CW182">
        <v>0.794453365853659</v>
      </c>
      <c r="CX182">
        <v>-0.0175178257839725</v>
      </c>
      <c r="CY182">
        <v>0.00613347524438373</v>
      </c>
      <c r="CZ182">
        <v>1</v>
      </c>
      <c r="DA182">
        <v>2</v>
      </c>
      <c r="DB182">
        <v>3</v>
      </c>
      <c r="DC182" t="s">
        <v>252</v>
      </c>
      <c r="DD182">
        <v>1.85561</v>
      </c>
      <c r="DE182">
        <v>1.85364</v>
      </c>
      <c r="DF182">
        <v>1.8547</v>
      </c>
      <c r="DG182">
        <v>1.85913</v>
      </c>
      <c r="DH182">
        <v>1.85349</v>
      </c>
      <c r="DI182">
        <v>1.8579</v>
      </c>
      <c r="DJ182">
        <v>1.85501</v>
      </c>
      <c r="DK182">
        <v>1.85373</v>
      </c>
      <c r="DL182" t="s">
        <v>253</v>
      </c>
      <c r="DM182" t="s">
        <v>19</v>
      </c>
      <c r="DN182" t="s">
        <v>19</v>
      </c>
      <c r="DO182" t="s">
        <v>19</v>
      </c>
      <c r="DP182" t="s">
        <v>254</v>
      </c>
      <c r="DQ182" t="s">
        <v>255</v>
      </c>
      <c r="DR182" t="s">
        <v>256</v>
      </c>
      <c r="DS182" t="s">
        <v>256</v>
      </c>
      <c r="DT182" t="s">
        <v>256</v>
      </c>
      <c r="DU182" t="s">
        <v>256</v>
      </c>
      <c r="DV182">
        <v>0</v>
      </c>
      <c r="DW182">
        <v>100</v>
      </c>
      <c r="DX182">
        <v>100</v>
      </c>
      <c r="DY182">
        <v>2.609</v>
      </c>
      <c r="DZ182">
        <v>0.036</v>
      </c>
      <c r="EA182">
        <v>2</v>
      </c>
      <c r="EB182">
        <v>504.044</v>
      </c>
      <c r="EC182">
        <v>547.653</v>
      </c>
      <c r="ED182">
        <v>16.7924</v>
      </c>
      <c r="EE182">
        <v>19.0921</v>
      </c>
      <c r="EF182">
        <v>29.9998</v>
      </c>
      <c r="EG182">
        <v>18.9675</v>
      </c>
      <c r="EH182">
        <v>18.9425</v>
      </c>
      <c r="EI182">
        <v>25.1682</v>
      </c>
      <c r="EJ182">
        <v>28.637</v>
      </c>
      <c r="EK182">
        <v>61.0748</v>
      </c>
      <c r="EL182">
        <v>16.9469</v>
      </c>
      <c r="EM182">
        <v>549.17</v>
      </c>
      <c r="EN182">
        <v>13.1673</v>
      </c>
      <c r="EO182">
        <v>102.292</v>
      </c>
      <c r="EP182">
        <v>102.722</v>
      </c>
    </row>
    <row r="183" spans="1:146">
      <c r="A183">
        <v>167</v>
      </c>
      <c r="B183">
        <v>1559929940</v>
      </c>
      <c r="C183">
        <v>332</v>
      </c>
      <c r="D183" t="s">
        <v>589</v>
      </c>
      <c r="E183" t="s">
        <v>590</v>
      </c>
      <c r="H183">
        <v>1559929929.66129</v>
      </c>
      <c r="I183">
        <f>AY183*AJ183*(AW183-AX183)/(100*AQ183*(1000-AJ183*AW183))</f>
        <v>0</v>
      </c>
      <c r="J183">
        <f>AY183*AJ183*(AV183-AU183*(1000-AJ183*AX183)/(1000-AJ183*AW183))/(100*AQ183)</f>
        <v>0</v>
      </c>
      <c r="K183">
        <f>AU183 - IF(AJ183&gt;1, J183*AQ183*100.0/(AL183*BG183), 0)</f>
        <v>0</v>
      </c>
      <c r="L183">
        <f>((R183-I183/2)*K183-J183)/(R183+I183/2)</f>
        <v>0</v>
      </c>
      <c r="M183">
        <f>L183*(AZ183+BA183)/1000.0</f>
        <v>0</v>
      </c>
      <c r="N183">
        <f>(AU183 - IF(AJ183&gt;1, J183*AQ183*100.0/(AL183*BG183), 0))*(AZ183+BA183)/1000.0</f>
        <v>0</v>
      </c>
      <c r="O183">
        <f>2.0/((1/Q183-1/P183)+SIGN(Q183)*SQRT((1/Q183-1/P183)*(1/Q183-1/P183) + 4*AR183/((AR183+1)*(AR183+1))*(2*1/Q183*1/P183-1/P183*1/P183)))</f>
        <v>0</v>
      </c>
      <c r="P183">
        <f>AG183+AF183*AQ183+AE183*AQ183*AQ183</f>
        <v>0</v>
      </c>
      <c r="Q183">
        <f>I183*(1000-(1000*0.61365*exp(17.502*U183/(240.97+U183))/(AZ183+BA183)+AW183)/2)/(1000*0.61365*exp(17.502*U183/(240.97+U183))/(AZ183+BA183)-AW183)</f>
        <v>0</v>
      </c>
      <c r="R183">
        <f>1/((AR183+1)/(O183/1.6)+1/(P183/1.37)) + AR183/((AR183+1)/(O183/1.6) + AR183/(P183/1.37))</f>
        <v>0</v>
      </c>
      <c r="S183">
        <f>(AN183*AP183)</f>
        <v>0</v>
      </c>
      <c r="T183">
        <f>(BB183+(S183+2*0.95*5.67E-8*(((BB183+$B$7)+273)^4-(BB183+273)^4)-44100*I183)/(1.84*29.3*P183+8*0.95*5.67E-8*(BB183+273)^3))</f>
        <v>0</v>
      </c>
      <c r="U183">
        <f>($C$7*BC183+$D$7*BD183+$E$7*T183)</f>
        <v>0</v>
      </c>
      <c r="V183">
        <f>0.61365*exp(17.502*U183/(240.97+U183))</f>
        <v>0</v>
      </c>
      <c r="W183">
        <f>(X183/Y183*100)</f>
        <v>0</v>
      </c>
      <c r="X183">
        <f>AW183*(AZ183+BA183)/1000</f>
        <v>0</v>
      </c>
      <c r="Y183">
        <f>0.61365*exp(17.502*BB183/(240.97+BB183))</f>
        <v>0</v>
      </c>
      <c r="Z183">
        <f>(V183-AW183*(AZ183+BA183)/1000)</f>
        <v>0</v>
      </c>
      <c r="AA183">
        <f>(-I183*44100)</f>
        <v>0</v>
      </c>
      <c r="AB183">
        <f>2*29.3*P183*0.92*(BB183-U183)</f>
        <v>0</v>
      </c>
      <c r="AC183">
        <f>2*0.95*5.67E-8*(((BB183+$B$7)+273)^4-(U183+273)^4)</f>
        <v>0</v>
      </c>
      <c r="AD183">
        <f>S183+AC183+AA183+AB183</f>
        <v>0</v>
      </c>
      <c r="AE183">
        <v>-0.0417645965519402</v>
      </c>
      <c r="AF183">
        <v>0.0468844184091611</v>
      </c>
      <c r="AG183">
        <v>3.49370113919562</v>
      </c>
      <c r="AH183">
        <v>0</v>
      </c>
      <c r="AI183">
        <v>0</v>
      </c>
      <c r="AJ183">
        <f>IF(AH183*$H$13&gt;=AL183,1.0,(AL183/(AL183-AH183*$H$13)))</f>
        <v>0</v>
      </c>
      <c r="AK183">
        <f>(AJ183-1)*100</f>
        <v>0</v>
      </c>
      <c r="AL183">
        <f>MAX(0,($B$13+$C$13*BG183)/(1+$D$13*BG183)*AZ183/(BB183+273)*$E$13)</f>
        <v>0</v>
      </c>
      <c r="AM183">
        <f>$B$11*BH183+$C$11*BI183+$F$11*BJ183</f>
        <v>0</v>
      </c>
      <c r="AN183">
        <f>AM183*AO183</f>
        <v>0</v>
      </c>
      <c r="AO183">
        <f>($B$11*$D$9+$C$11*$D$9+$F$11*((BW183+BO183)/MAX(BW183+BO183+BX183, 0.1)*$I$9+BX183/MAX(BW183+BO183+BX183, 0.1)*$J$9))/($B$11+$C$11+$F$11)</f>
        <v>0</v>
      </c>
      <c r="AP183">
        <f>($B$11*$K$9+$C$11*$K$9+$F$11*((BW183+BO183)/MAX(BW183+BO183+BX183, 0.1)*$P$9+BX183/MAX(BW183+BO183+BX183, 0.1)*$Q$9))/($B$11+$C$11+$F$11)</f>
        <v>0</v>
      </c>
      <c r="AQ183">
        <v>6</v>
      </c>
      <c r="AR183">
        <v>0.5</v>
      </c>
      <c r="AS183" t="s">
        <v>250</v>
      </c>
      <c r="AT183">
        <v>1559929929.66129</v>
      </c>
      <c r="AU183">
        <v>497.764096774193</v>
      </c>
      <c r="AV183">
        <v>523.95335483871</v>
      </c>
      <c r="AW183">
        <v>13.9390709677419</v>
      </c>
      <c r="AX183">
        <v>13.1466709677419</v>
      </c>
      <c r="AY183">
        <v>500.022935483871</v>
      </c>
      <c r="AZ183">
        <v>100.702516129032</v>
      </c>
      <c r="BA183">
        <v>0.20000164516129</v>
      </c>
      <c r="BB183">
        <v>20.0005935483871</v>
      </c>
      <c r="BC183">
        <v>20.383564516129</v>
      </c>
      <c r="BD183">
        <v>999.9</v>
      </c>
      <c r="BE183">
        <v>0</v>
      </c>
      <c r="BF183">
        <v>0</v>
      </c>
      <c r="BG183">
        <v>10001.4735483871</v>
      </c>
      <c r="BH183">
        <v>0</v>
      </c>
      <c r="BI183">
        <v>256.346258064516</v>
      </c>
      <c r="BJ183">
        <v>1500.02806451613</v>
      </c>
      <c r="BK183">
        <v>0.973002419354839</v>
      </c>
      <c r="BL183">
        <v>0.0269976677419355</v>
      </c>
      <c r="BM183">
        <v>0</v>
      </c>
      <c r="BN183">
        <v>2.2301064516129</v>
      </c>
      <c r="BO183">
        <v>0</v>
      </c>
      <c r="BP183">
        <v>15972.9</v>
      </c>
      <c r="BQ183">
        <v>13122.2677419355</v>
      </c>
      <c r="BR183">
        <v>37.8648387096774</v>
      </c>
      <c r="BS183">
        <v>39.812</v>
      </c>
      <c r="BT183">
        <v>39.25</v>
      </c>
      <c r="BU183">
        <v>37.9430967741935</v>
      </c>
      <c r="BV183">
        <v>37.4532580645161</v>
      </c>
      <c r="BW183">
        <v>1459.52806451613</v>
      </c>
      <c r="BX183">
        <v>40.5</v>
      </c>
      <c r="BY183">
        <v>0</v>
      </c>
      <c r="BZ183">
        <v>1559929964.3</v>
      </c>
      <c r="CA183">
        <v>2.28515</v>
      </c>
      <c r="CB183">
        <v>-0.234608583540775</v>
      </c>
      <c r="CC183">
        <v>38.9094017603599</v>
      </c>
      <c r="CD183">
        <v>15970.45</v>
      </c>
      <c r="CE183">
        <v>15</v>
      </c>
      <c r="CF183">
        <v>1559929575.5</v>
      </c>
      <c r="CG183" t="s">
        <v>251</v>
      </c>
      <c r="CH183">
        <v>12</v>
      </c>
      <c r="CI183">
        <v>2.609</v>
      </c>
      <c r="CJ183">
        <v>0.036</v>
      </c>
      <c r="CK183">
        <v>400</v>
      </c>
      <c r="CL183">
        <v>13</v>
      </c>
      <c r="CM183">
        <v>0.15</v>
      </c>
      <c r="CN183">
        <v>0.08</v>
      </c>
      <c r="CO183">
        <v>-26.1576609756098</v>
      </c>
      <c r="CP183">
        <v>-2.59121393728228</v>
      </c>
      <c r="CQ183">
        <v>0.273694827275009</v>
      </c>
      <c r="CR183">
        <v>0</v>
      </c>
      <c r="CS183">
        <v>2.28154411764706</v>
      </c>
      <c r="CT183">
        <v>-0.517552172279858</v>
      </c>
      <c r="CU183">
        <v>0.223413520828367</v>
      </c>
      <c r="CV183">
        <v>1</v>
      </c>
      <c r="CW183">
        <v>0.792541585365854</v>
      </c>
      <c r="CX183">
        <v>0.00741495470383453</v>
      </c>
      <c r="CY183">
        <v>0.00258183966341651</v>
      </c>
      <c r="CZ183">
        <v>1</v>
      </c>
      <c r="DA183">
        <v>2</v>
      </c>
      <c r="DB183">
        <v>3</v>
      </c>
      <c r="DC183" t="s">
        <v>252</v>
      </c>
      <c r="DD183">
        <v>1.85561</v>
      </c>
      <c r="DE183">
        <v>1.85364</v>
      </c>
      <c r="DF183">
        <v>1.8547</v>
      </c>
      <c r="DG183">
        <v>1.85913</v>
      </c>
      <c r="DH183">
        <v>1.85349</v>
      </c>
      <c r="DI183">
        <v>1.85789</v>
      </c>
      <c r="DJ183">
        <v>1.85501</v>
      </c>
      <c r="DK183">
        <v>1.85372</v>
      </c>
      <c r="DL183" t="s">
        <v>253</v>
      </c>
      <c r="DM183" t="s">
        <v>19</v>
      </c>
      <c r="DN183" t="s">
        <v>19</v>
      </c>
      <c r="DO183" t="s">
        <v>19</v>
      </c>
      <c r="DP183" t="s">
        <v>254</v>
      </c>
      <c r="DQ183" t="s">
        <v>255</v>
      </c>
      <c r="DR183" t="s">
        <v>256</v>
      </c>
      <c r="DS183" t="s">
        <v>256</v>
      </c>
      <c r="DT183" t="s">
        <v>256</v>
      </c>
      <c r="DU183" t="s">
        <v>256</v>
      </c>
      <c r="DV183">
        <v>0</v>
      </c>
      <c r="DW183">
        <v>100</v>
      </c>
      <c r="DX183">
        <v>100</v>
      </c>
      <c r="DY183">
        <v>2.609</v>
      </c>
      <c r="DZ183">
        <v>0.036</v>
      </c>
      <c r="EA183">
        <v>2</v>
      </c>
      <c r="EB183">
        <v>504.083</v>
      </c>
      <c r="EC183">
        <v>547.557</v>
      </c>
      <c r="ED183">
        <v>16.8963</v>
      </c>
      <c r="EE183">
        <v>19.093</v>
      </c>
      <c r="EF183">
        <v>29.9997</v>
      </c>
      <c r="EG183">
        <v>18.9684</v>
      </c>
      <c r="EH183">
        <v>18.9432</v>
      </c>
      <c r="EI183">
        <v>25.3117</v>
      </c>
      <c r="EJ183">
        <v>28.637</v>
      </c>
      <c r="EK183">
        <v>61.0748</v>
      </c>
      <c r="EL183">
        <v>16.9613</v>
      </c>
      <c r="EM183">
        <v>554.17</v>
      </c>
      <c r="EN183">
        <v>13.1655</v>
      </c>
      <c r="EO183">
        <v>102.292</v>
      </c>
      <c r="EP183">
        <v>102.723</v>
      </c>
    </row>
    <row r="184" spans="1:146">
      <c r="A184">
        <v>168</v>
      </c>
      <c r="B184">
        <v>1559929942</v>
      </c>
      <c r="C184">
        <v>334</v>
      </c>
      <c r="D184" t="s">
        <v>591</v>
      </c>
      <c r="E184" t="s">
        <v>592</v>
      </c>
      <c r="H184">
        <v>1559929931.66129</v>
      </c>
      <c r="I184">
        <f>AY184*AJ184*(AW184-AX184)/(100*AQ184*(1000-AJ184*AW184))</f>
        <v>0</v>
      </c>
      <c r="J184">
        <f>AY184*AJ184*(AV184-AU184*(1000-AJ184*AX184)/(1000-AJ184*AW184))/(100*AQ184)</f>
        <v>0</v>
      </c>
      <c r="K184">
        <f>AU184 - IF(AJ184&gt;1, J184*AQ184*100.0/(AL184*BG184), 0)</f>
        <v>0</v>
      </c>
      <c r="L184">
        <f>((R184-I184/2)*K184-J184)/(R184+I184/2)</f>
        <v>0</v>
      </c>
      <c r="M184">
        <f>L184*(AZ184+BA184)/1000.0</f>
        <v>0</v>
      </c>
      <c r="N184">
        <f>(AU184 - IF(AJ184&gt;1, J184*AQ184*100.0/(AL184*BG184), 0))*(AZ184+BA184)/1000.0</f>
        <v>0</v>
      </c>
      <c r="O184">
        <f>2.0/((1/Q184-1/P184)+SIGN(Q184)*SQRT((1/Q184-1/P184)*(1/Q184-1/P184) + 4*AR184/((AR184+1)*(AR184+1))*(2*1/Q184*1/P184-1/P184*1/P184)))</f>
        <v>0</v>
      </c>
      <c r="P184">
        <f>AG184+AF184*AQ184+AE184*AQ184*AQ184</f>
        <v>0</v>
      </c>
      <c r="Q184">
        <f>I184*(1000-(1000*0.61365*exp(17.502*U184/(240.97+U184))/(AZ184+BA184)+AW184)/2)/(1000*0.61365*exp(17.502*U184/(240.97+U184))/(AZ184+BA184)-AW184)</f>
        <v>0</v>
      </c>
      <c r="R184">
        <f>1/((AR184+1)/(O184/1.6)+1/(P184/1.37)) + AR184/((AR184+1)/(O184/1.6) + AR184/(P184/1.37))</f>
        <v>0</v>
      </c>
      <c r="S184">
        <f>(AN184*AP184)</f>
        <v>0</v>
      </c>
      <c r="T184">
        <f>(BB184+(S184+2*0.95*5.67E-8*(((BB184+$B$7)+273)^4-(BB184+273)^4)-44100*I184)/(1.84*29.3*P184+8*0.95*5.67E-8*(BB184+273)^3))</f>
        <v>0</v>
      </c>
      <c r="U184">
        <f>($C$7*BC184+$D$7*BD184+$E$7*T184)</f>
        <v>0</v>
      </c>
      <c r="V184">
        <f>0.61365*exp(17.502*U184/(240.97+U184))</f>
        <v>0</v>
      </c>
      <c r="W184">
        <f>(X184/Y184*100)</f>
        <v>0</v>
      </c>
      <c r="X184">
        <f>AW184*(AZ184+BA184)/1000</f>
        <v>0</v>
      </c>
      <c r="Y184">
        <f>0.61365*exp(17.502*BB184/(240.97+BB184))</f>
        <v>0</v>
      </c>
      <c r="Z184">
        <f>(V184-AW184*(AZ184+BA184)/1000)</f>
        <v>0</v>
      </c>
      <c r="AA184">
        <f>(-I184*44100)</f>
        <v>0</v>
      </c>
      <c r="AB184">
        <f>2*29.3*P184*0.92*(BB184-U184)</f>
        <v>0</v>
      </c>
      <c r="AC184">
        <f>2*0.95*5.67E-8*(((BB184+$B$7)+273)^4-(U184+273)^4)</f>
        <v>0</v>
      </c>
      <c r="AD184">
        <f>S184+AC184+AA184+AB184</f>
        <v>0</v>
      </c>
      <c r="AE184">
        <v>-0.0417608412657144</v>
      </c>
      <c r="AF184">
        <v>0.0468802027713916</v>
      </c>
      <c r="AG184">
        <v>3.49345295773449</v>
      </c>
      <c r="AH184">
        <v>0</v>
      </c>
      <c r="AI184">
        <v>0</v>
      </c>
      <c r="AJ184">
        <f>IF(AH184*$H$13&gt;=AL184,1.0,(AL184/(AL184-AH184*$H$13)))</f>
        <v>0</v>
      </c>
      <c r="AK184">
        <f>(AJ184-1)*100</f>
        <v>0</v>
      </c>
      <c r="AL184">
        <f>MAX(0,($B$13+$C$13*BG184)/(1+$D$13*BG184)*AZ184/(BB184+273)*$E$13)</f>
        <v>0</v>
      </c>
      <c r="AM184">
        <f>$B$11*BH184+$C$11*BI184+$F$11*BJ184</f>
        <v>0</v>
      </c>
      <c r="AN184">
        <f>AM184*AO184</f>
        <v>0</v>
      </c>
      <c r="AO184">
        <f>($B$11*$D$9+$C$11*$D$9+$F$11*((BW184+BO184)/MAX(BW184+BO184+BX184, 0.1)*$I$9+BX184/MAX(BW184+BO184+BX184, 0.1)*$J$9))/($B$11+$C$11+$F$11)</f>
        <v>0</v>
      </c>
      <c r="AP184">
        <f>($B$11*$K$9+$C$11*$K$9+$F$11*((BW184+BO184)/MAX(BW184+BO184+BX184, 0.1)*$P$9+BX184/MAX(BW184+BO184+BX184, 0.1)*$Q$9))/($B$11+$C$11+$F$11)</f>
        <v>0</v>
      </c>
      <c r="AQ184">
        <v>6</v>
      </c>
      <c r="AR184">
        <v>0.5</v>
      </c>
      <c r="AS184" t="s">
        <v>250</v>
      </c>
      <c r="AT184">
        <v>1559929931.66129</v>
      </c>
      <c r="AU184">
        <v>501.016451612903</v>
      </c>
      <c r="AV184">
        <v>527.276548387097</v>
      </c>
      <c r="AW184">
        <v>13.9406741935484</v>
      </c>
      <c r="AX184">
        <v>13.1478612903226</v>
      </c>
      <c r="AY184">
        <v>500.021290322581</v>
      </c>
      <c r="AZ184">
        <v>100.702419354839</v>
      </c>
      <c r="BA184">
        <v>0.199995419354839</v>
      </c>
      <c r="BB184">
        <v>19.9950064516129</v>
      </c>
      <c r="BC184">
        <v>20.3775935483871</v>
      </c>
      <c r="BD184">
        <v>999.9</v>
      </c>
      <c r="BE184">
        <v>0</v>
      </c>
      <c r="BF184">
        <v>0</v>
      </c>
      <c r="BG184">
        <v>10000.5838709677</v>
      </c>
      <c r="BH184">
        <v>0</v>
      </c>
      <c r="BI184">
        <v>250.081193548387</v>
      </c>
      <c r="BJ184">
        <v>1500.02064516129</v>
      </c>
      <c r="BK184">
        <v>0.973002419354839</v>
      </c>
      <c r="BL184">
        <v>0.0269976677419355</v>
      </c>
      <c r="BM184">
        <v>0</v>
      </c>
      <c r="BN184">
        <v>2.1993</v>
      </c>
      <c r="BO184">
        <v>0</v>
      </c>
      <c r="BP184">
        <v>15972.3548387097</v>
      </c>
      <c r="BQ184">
        <v>13122.2</v>
      </c>
      <c r="BR184">
        <v>37.8648387096774</v>
      </c>
      <c r="BS184">
        <v>39.812</v>
      </c>
      <c r="BT184">
        <v>39.25</v>
      </c>
      <c r="BU184">
        <v>37.9430967741935</v>
      </c>
      <c r="BV184">
        <v>37.4532580645161</v>
      </c>
      <c r="BW184">
        <v>1459.52064516129</v>
      </c>
      <c r="BX184">
        <v>40.5</v>
      </c>
      <c r="BY184">
        <v>0</v>
      </c>
      <c r="BZ184">
        <v>1559929966.7</v>
      </c>
      <c r="CA184">
        <v>2.23447307692308</v>
      </c>
      <c r="CB184">
        <v>-0.0290837899804313</v>
      </c>
      <c r="CC184">
        <v>39.3709403089319</v>
      </c>
      <c r="CD184">
        <v>15972.2461538462</v>
      </c>
      <c r="CE184">
        <v>15</v>
      </c>
      <c r="CF184">
        <v>1559929575.5</v>
      </c>
      <c r="CG184" t="s">
        <v>251</v>
      </c>
      <c r="CH184">
        <v>12</v>
      </c>
      <c r="CI184">
        <v>2.609</v>
      </c>
      <c r="CJ184">
        <v>0.036</v>
      </c>
      <c r="CK184">
        <v>400</v>
      </c>
      <c r="CL184">
        <v>13</v>
      </c>
      <c r="CM184">
        <v>0.15</v>
      </c>
      <c r="CN184">
        <v>0.08</v>
      </c>
      <c r="CO184">
        <v>-26.2399682926829</v>
      </c>
      <c r="CP184">
        <v>-2.59700487804938</v>
      </c>
      <c r="CQ184">
        <v>0.272704788512364</v>
      </c>
      <c r="CR184">
        <v>0</v>
      </c>
      <c r="CS184">
        <v>2.26695</v>
      </c>
      <c r="CT184">
        <v>-0.179731010391878</v>
      </c>
      <c r="CU184">
        <v>0.236741010451108</v>
      </c>
      <c r="CV184">
        <v>1</v>
      </c>
      <c r="CW184">
        <v>0.792582024390244</v>
      </c>
      <c r="CX184">
        <v>0.00559442508711377</v>
      </c>
      <c r="CY184">
        <v>0.0023990750604653</v>
      </c>
      <c r="CZ184">
        <v>1</v>
      </c>
      <c r="DA184">
        <v>2</v>
      </c>
      <c r="DB184">
        <v>3</v>
      </c>
      <c r="DC184" t="s">
        <v>252</v>
      </c>
      <c r="DD184">
        <v>1.85561</v>
      </c>
      <c r="DE184">
        <v>1.85364</v>
      </c>
      <c r="DF184">
        <v>1.8547</v>
      </c>
      <c r="DG184">
        <v>1.85913</v>
      </c>
      <c r="DH184">
        <v>1.85349</v>
      </c>
      <c r="DI184">
        <v>1.8579</v>
      </c>
      <c r="DJ184">
        <v>1.85501</v>
      </c>
      <c r="DK184">
        <v>1.8537</v>
      </c>
      <c r="DL184" t="s">
        <v>253</v>
      </c>
      <c r="DM184" t="s">
        <v>19</v>
      </c>
      <c r="DN184" t="s">
        <v>19</v>
      </c>
      <c r="DO184" t="s">
        <v>19</v>
      </c>
      <c r="DP184" t="s">
        <v>254</v>
      </c>
      <c r="DQ184" t="s">
        <v>255</v>
      </c>
      <c r="DR184" t="s">
        <v>256</v>
      </c>
      <c r="DS184" t="s">
        <v>256</v>
      </c>
      <c r="DT184" t="s">
        <v>256</v>
      </c>
      <c r="DU184" t="s">
        <v>256</v>
      </c>
      <c r="DV184">
        <v>0</v>
      </c>
      <c r="DW184">
        <v>100</v>
      </c>
      <c r="DX184">
        <v>100</v>
      </c>
      <c r="DY184">
        <v>2.609</v>
      </c>
      <c r="DZ184">
        <v>0.036</v>
      </c>
      <c r="EA184">
        <v>2</v>
      </c>
      <c r="EB184">
        <v>504.332</v>
      </c>
      <c r="EC184">
        <v>547.511</v>
      </c>
      <c r="ED184">
        <v>16.9443</v>
      </c>
      <c r="EE184">
        <v>19.0938</v>
      </c>
      <c r="EF184">
        <v>29.9998</v>
      </c>
      <c r="EG184">
        <v>18.9692</v>
      </c>
      <c r="EH184">
        <v>18.9437</v>
      </c>
      <c r="EI184">
        <v>25.4177</v>
      </c>
      <c r="EJ184">
        <v>28.637</v>
      </c>
      <c r="EK184">
        <v>61.0748</v>
      </c>
      <c r="EL184">
        <v>16.9613</v>
      </c>
      <c r="EM184">
        <v>554.17</v>
      </c>
      <c r="EN184">
        <v>13.1638</v>
      </c>
      <c r="EO184">
        <v>102.293</v>
      </c>
      <c r="EP184">
        <v>102.723</v>
      </c>
    </row>
    <row r="185" spans="1:146">
      <c r="A185">
        <v>169</v>
      </c>
      <c r="B185">
        <v>1559929944</v>
      </c>
      <c r="C185">
        <v>336</v>
      </c>
      <c r="D185" t="s">
        <v>593</v>
      </c>
      <c r="E185" t="s">
        <v>594</v>
      </c>
      <c r="H185">
        <v>1559929933.66129</v>
      </c>
      <c r="I185">
        <f>AY185*AJ185*(AW185-AX185)/(100*AQ185*(1000-AJ185*AW185))</f>
        <v>0</v>
      </c>
      <c r="J185">
        <f>AY185*AJ185*(AV185-AU185*(1000-AJ185*AX185)/(1000-AJ185*AW185))/(100*AQ185)</f>
        <v>0</v>
      </c>
      <c r="K185">
        <f>AU185 - IF(AJ185&gt;1, J185*AQ185*100.0/(AL185*BG185), 0)</f>
        <v>0</v>
      </c>
      <c r="L185">
        <f>((R185-I185/2)*K185-J185)/(R185+I185/2)</f>
        <v>0</v>
      </c>
      <c r="M185">
        <f>L185*(AZ185+BA185)/1000.0</f>
        <v>0</v>
      </c>
      <c r="N185">
        <f>(AU185 - IF(AJ185&gt;1, J185*AQ185*100.0/(AL185*BG185), 0))*(AZ185+BA185)/1000.0</f>
        <v>0</v>
      </c>
      <c r="O185">
        <f>2.0/((1/Q185-1/P185)+SIGN(Q185)*SQRT((1/Q185-1/P185)*(1/Q185-1/P185) + 4*AR185/((AR185+1)*(AR185+1))*(2*1/Q185*1/P185-1/P185*1/P185)))</f>
        <v>0</v>
      </c>
      <c r="P185">
        <f>AG185+AF185*AQ185+AE185*AQ185*AQ185</f>
        <v>0</v>
      </c>
      <c r="Q185">
        <f>I185*(1000-(1000*0.61365*exp(17.502*U185/(240.97+U185))/(AZ185+BA185)+AW185)/2)/(1000*0.61365*exp(17.502*U185/(240.97+U185))/(AZ185+BA185)-AW185)</f>
        <v>0</v>
      </c>
      <c r="R185">
        <f>1/((AR185+1)/(O185/1.6)+1/(P185/1.37)) + AR185/((AR185+1)/(O185/1.6) + AR185/(P185/1.37))</f>
        <v>0</v>
      </c>
      <c r="S185">
        <f>(AN185*AP185)</f>
        <v>0</v>
      </c>
      <c r="T185">
        <f>(BB185+(S185+2*0.95*5.67E-8*(((BB185+$B$7)+273)^4-(BB185+273)^4)-44100*I185)/(1.84*29.3*P185+8*0.95*5.67E-8*(BB185+273)^3))</f>
        <v>0</v>
      </c>
      <c r="U185">
        <f>($C$7*BC185+$D$7*BD185+$E$7*T185)</f>
        <v>0</v>
      </c>
      <c r="V185">
        <f>0.61365*exp(17.502*U185/(240.97+U185))</f>
        <v>0</v>
      </c>
      <c r="W185">
        <f>(X185/Y185*100)</f>
        <v>0</v>
      </c>
      <c r="X185">
        <f>AW185*(AZ185+BA185)/1000</f>
        <v>0</v>
      </c>
      <c r="Y185">
        <f>0.61365*exp(17.502*BB185/(240.97+BB185))</f>
        <v>0</v>
      </c>
      <c r="Z185">
        <f>(V185-AW185*(AZ185+BA185)/1000)</f>
        <v>0</v>
      </c>
      <c r="AA185">
        <f>(-I185*44100)</f>
        <v>0</v>
      </c>
      <c r="AB185">
        <f>2*29.3*P185*0.92*(BB185-U185)</f>
        <v>0</v>
      </c>
      <c r="AC185">
        <f>2*0.95*5.67E-8*(((BB185+$B$7)+273)^4-(U185+273)^4)</f>
        <v>0</v>
      </c>
      <c r="AD185">
        <f>S185+AC185+AA185+AB185</f>
        <v>0</v>
      </c>
      <c r="AE185">
        <v>-0.0417657114754515</v>
      </c>
      <c r="AF185">
        <v>0.0468856700084752</v>
      </c>
      <c r="AG185">
        <v>3.49377482138023</v>
      </c>
      <c r="AH185">
        <v>0</v>
      </c>
      <c r="AI185">
        <v>0</v>
      </c>
      <c r="AJ185">
        <f>IF(AH185*$H$13&gt;=AL185,1.0,(AL185/(AL185-AH185*$H$13)))</f>
        <v>0</v>
      </c>
      <c r="AK185">
        <f>(AJ185-1)*100</f>
        <v>0</v>
      </c>
      <c r="AL185">
        <f>MAX(0,($B$13+$C$13*BG185)/(1+$D$13*BG185)*AZ185/(BB185+273)*$E$13)</f>
        <v>0</v>
      </c>
      <c r="AM185">
        <f>$B$11*BH185+$C$11*BI185+$F$11*BJ185</f>
        <v>0</v>
      </c>
      <c r="AN185">
        <f>AM185*AO185</f>
        <v>0</v>
      </c>
      <c r="AO185">
        <f>($B$11*$D$9+$C$11*$D$9+$F$11*((BW185+BO185)/MAX(BW185+BO185+BX185, 0.1)*$I$9+BX185/MAX(BW185+BO185+BX185, 0.1)*$J$9))/($B$11+$C$11+$F$11)</f>
        <v>0</v>
      </c>
      <c r="AP185">
        <f>($B$11*$K$9+$C$11*$K$9+$F$11*((BW185+BO185)/MAX(BW185+BO185+BX185, 0.1)*$P$9+BX185/MAX(BW185+BO185+BX185, 0.1)*$Q$9))/($B$11+$C$11+$F$11)</f>
        <v>0</v>
      </c>
      <c r="AQ185">
        <v>6</v>
      </c>
      <c r="AR185">
        <v>0.5</v>
      </c>
      <c r="AS185" t="s">
        <v>250</v>
      </c>
      <c r="AT185">
        <v>1559929933.66129</v>
      </c>
      <c r="AU185">
        <v>504.264612903226</v>
      </c>
      <c r="AV185">
        <v>530.603225806452</v>
      </c>
      <c r="AW185">
        <v>13.9421741935484</v>
      </c>
      <c r="AX185">
        <v>13.1484548387097</v>
      </c>
      <c r="AY185">
        <v>500.025709677419</v>
      </c>
      <c r="AZ185">
        <v>100.702193548387</v>
      </c>
      <c r="BA185">
        <v>0.199991967741935</v>
      </c>
      <c r="BB185">
        <v>19.9895322580645</v>
      </c>
      <c r="BC185">
        <v>20.3727032258065</v>
      </c>
      <c r="BD185">
        <v>999.9</v>
      </c>
      <c r="BE185">
        <v>0</v>
      </c>
      <c r="BF185">
        <v>0</v>
      </c>
      <c r="BG185">
        <v>10001.7725806452</v>
      </c>
      <c r="BH185">
        <v>0</v>
      </c>
      <c r="BI185">
        <v>237.960967741935</v>
      </c>
      <c r="BJ185">
        <v>1500.01387096774</v>
      </c>
      <c r="BK185">
        <v>0.973002419354839</v>
      </c>
      <c r="BL185">
        <v>0.0269976677419355</v>
      </c>
      <c r="BM185">
        <v>0</v>
      </c>
      <c r="BN185">
        <v>2.18718709677419</v>
      </c>
      <c r="BO185">
        <v>0</v>
      </c>
      <c r="BP185">
        <v>15971.7387096774</v>
      </c>
      <c r="BQ185">
        <v>13122.135483871</v>
      </c>
      <c r="BR185">
        <v>37.8628064516129</v>
      </c>
      <c r="BS185">
        <v>39.812</v>
      </c>
      <c r="BT185">
        <v>39.25</v>
      </c>
      <c r="BU185">
        <v>37.9430967741935</v>
      </c>
      <c r="BV185">
        <v>37.4512258064516</v>
      </c>
      <c r="BW185">
        <v>1459.51387096774</v>
      </c>
      <c r="BX185">
        <v>40.5</v>
      </c>
      <c r="BY185">
        <v>0</v>
      </c>
      <c r="BZ185">
        <v>1559929968.5</v>
      </c>
      <c r="CA185">
        <v>2.25107692307692</v>
      </c>
      <c r="CB185">
        <v>-0.244232500391052</v>
      </c>
      <c r="CC185">
        <v>42.5059829301611</v>
      </c>
      <c r="CD185">
        <v>15973.3269230769</v>
      </c>
      <c r="CE185">
        <v>15</v>
      </c>
      <c r="CF185">
        <v>1559929575.5</v>
      </c>
      <c r="CG185" t="s">
        <v>251</v>
      </c>
      <c r="CH185">
        <v>12</v>
      </c>
      <c r="CI185">
        <v>2.609</v>
      </c>
      <c r="CJ185">
        <v>0.036</v>
      </c>
      <c r="CK185">
        <v>400</v>
      </c>
      <c r="CL185">
        <v>13</v>
      </c>
      <c r="CM185">
        <v>0.15</v>
      </c>
      <c r="CN185">
        <v>0.08</v>
      </c>
      <c r="CO185">
        <v>-26.3060195121951</v>
      </c>
      <c r="CP185">
        <v>-2.5848710801386</v>
      </c>
      <c r="CQ185">
        <v>0.272265888890659</v>
      </c>
      <c r="CR185">
        <v>0</v>
      </c>
      <c r="CS185">
        <v>2.24878529411765</v>
      </c>
      <c r="CT185">
        <v>-0.295658507729872</v>
      </c>
      <c r="CU185">
        <v>0.237202188676978</v>
      </c>
      <c r="CV185">
        <v>1</v>
      </c>
      <c r="CW185">
        <v>0.793414317073171</v>
      </c>
      <c r="CX185">
        <v>0.00168953310104121</v>
      </c>
      <c r="CY185">
        <v>0.00198463518106065</v>
      </c>
      <c r="CZ185">
        <v>1</v>
      </c>
      <c r="DA185">
        <v>2</v>
      </c>
      <c r="DB185">
        <v>3</v>
      </c>
      <c r="DC185" t="s">
        <v>252</v>
      </c>
      <c r="DD185">
        <v>1.85562</v>
      </c>
      <c r="DE185">
        <v>1.85364</v>
      </c>
      <c r="DF185">
        <v>1.85471</v>
      </c>
      <c r="DG185">
        <v>1.85913</v>
      </c>
      <c r="DH185">
        <v>1.85349</v>
      </c>
      <c r="DI185">
        <v>1.8579</v>
      </c>
      <c r="DJ185">
        <v>1.85501</v>
      </c>
      <c r="DK185">
        <v>1.85369</v>
      </c>
      <c r="DL185" t="s">
        <v>253</v>
      </c>
      <c r="DM185" t="s">
        <v>19</v>
      </c>
      <c r="DN185" t="s">
        <v>19</v>
      </c>
      <c r="DO185" t="s">
        <v>19</v>
      </c>
      <c r="DP185" t="s">
        <v>254</v>
      </c>
      <c r="DQ185" t="s">
        <v>255</v>
      </c>
      <c r="DR185" t="s">
        <v>256</v>
      </c>
      <c r="DS185" t="s">
        <v>256</v>
      </c>
      <c r="DT185" t="s">
        <v>256</v>
      </c>
      <c r="DU185" t="s">
        <v>256</v>
      </c>
      <c r="DV185">
        <v>0</v>
      </c>
      <c r="DW185">
        <v>100</v>
      </c>
      <c r="DX185">
        <v>100</v>
      </c>
      <c r="DY185">
        <v>2.609</v>
      </c>
      <c r="DZ185">
        <v>0.036</v>
      </c>
      <c r="EA185">
        <v>2</v>
      </c>
      <c r="EB185">
        <v>504.205</v>
      </c>
      <c r="EC185">
        <v>547.747</v>
      </c>
      <c r="ED185">
        <v>16.9688</v>
      </c>
      <c r="EE185">
        <v>19.095</v>
      </c>
      <c r="EF185">
        <v>29.9999</v>
      </c>
      <c r="EG185">
        <v>18.97</v>
      </c>
      <c r="EH185">
        <v>18.9446</v>
      </c>
      <c r="EI185">
        <v>25.5204</v>
      </c>
      <c r="EJ185">
        <v>28.637</v>
      </c>
      <c r="EK185">
        <v>61.0748</v>
      </c>
      <c r="EL185">
        <v>16.9831</v>
      </c>
      <c r="EM185">
        <v>559.17</v>
      </c>
      <c r="EN185">
        <v>13.1638</v>
      </c>
      <c r="EO185">
        <v>102.294</v>
      </c>
      <c r="EP185">
        <v>102.723</v>
      </c>
    </row>
    <row r="186" spans="1:146">
      <c r="A186">
        <v>170</v>
      </c>
      <c r="B186">
        <v>1559929946</v>
      </c>
      <c r="C186">
        <v>338</v>
      </c>
      <c r="D186" t="s">
        <v>595</v>
      </c>
      <c r="E186" t="s">
        <v>596</v>
      </c>
      <c r="H186">
        <v>1559929935.66129</v>
      </c>
      <c r="I186">
        <f>AY186*AJ186*(AW186-AX186)/(100*AQ186*(1000-AJ186*AW186))</f>
        <v>0</v>
      </c>
      <c r="J186">
        <f>AY186*AJ186*(AV186-AU186*(1000-AJ186*AX186)/(1000-AJ186*AW186))/(100*AQ186)</f>
        <v>0</v>
      </c>
      <c r="K186">
        <f>AU186 - IF(AJ186&gt;1, J186*AQ186*100.0/(AL186*BG186), 0)</f>
        <v>0</v>
      </c>
      <c r="L186">
        <f>((R186-I186/2)*K186-J186)/(R186+I186/2)</f>
        <v>0</v>
      </c>
      <c r="M186">
        <f>L186*(AZ186+BA186)/1000.0</f>
        <v>0</v>
      </c>
      <c r="N186">
        <f>(AU186 - IF(AJ186&gt;1, J186*AQ186*100.0/(AL186*BG186), 0))*(AZ186+BA186)/1000.0</f>
        <v>0</v>
      </c>
      <c r="O186">
        <f>2.0/((1/Q186-1/P186)+SIGN(Q186)*SQRT((1/Q186-1/P186)*(1/Q186-1/P186) + 4*AR186/((AR186+1)*(AR186+1))*(2*1/Q186*1/P186-1/P186*1/P186)))</f>
        <v>0</v>
      </c>
      <c r="P186">
        <f>AG186+AF186*AQ186+AE186*AQ186*AQ186</f>
        <v>0</v>
      </c>
      <c r="Q186">
        <f>I186*(1000-(1000*0.61365*exp(17.502*U186/(240.97+U186))/(AZ186+BA186)+AW186)/2)/(1000*0.61365*exp(17.502*U186/(240.97+U186))/(AZ186+BA186)-AW186)</f>
        <v>0</v>
      </c>
      <c r="R186">
        <f>1/((AR186+1)/(O186/1.6)+1/(P186/1.37)) + AR186/((AR186+1)/(O186/1.6) + AR186/(P186/1.37))</f>
        <v>0</v>
      </c>
      <c r="S186">
        <f>(AN186*AP186)</f>
        <v>0</v>
      </c>
      <c r="T186">
        <f>(BB186+(S186+2*0.95*5.67E-8*(((BB186+$B$7)+273)^4-(BB186+273)^4)-44100*I186)/(1.84*29.3*P186+8*0.95*5.67E-8*(BB186+273)^3))</f>
        <v>0</v>
      </c>
      <c r="U186">
        <f>($C$7*BC186+$D$7*BD186+$E$7*T186)</f>
        <v>0</v>
      </c>
      <c r="V186">
        <f>0.61365*exp(17.502*U186/(240.97+U186))</f>
        <v>0</v>
      </c>
      <c r="W186">
        <f>(X186/Y186*100)</f>
        <v>0</v>
      </c>
      <c r="X186">
        <f>AW186*(AZ186+BA186)/1000</f>
        <v>0</v>
      </c>
      <c r="Y186">
        <f>0.61365*exp(17.502*BB186/(240.97+BB186))</f>
        <v>0</v>
      </c>
      <c r="Z186">
        <f>(V186-AW186*(AZ186+BA186)/1000)</f>
        <v>0</v>
      </c>
      <c r="AA186">
        <f>(-I186*44100)</f>
        <v>0</v>
      </c>
      <c r="AB186">
        <f>2*29.3*P186*0.92*(BB186-U186)</f>
        <v>0</v>
      </c>
      <c r="AC186">
        <f>2*0.95*5.67E-8*(((BB186+$B$7)+273)^4-(U186+273)^4)</f>
        <v>0</v>
      </c>
      <c r="AD186">
        <f>S186+AC186+AA186+AB186</f>
        <v>0</v>
      </c>
      <c r="AE186">
        <v>-0.0417766026641793</v>
      </c>
      <c r="AF186">
        <v>0.0468978963219427</v>
      </c>
      <c r="AG186">
        <v>3.49449455340859</v>
      </c>
      <c r="AH186">
        <v>0</v>
      </c>
      <c r="AI186">
        <v>0</v>
      </c>
      <c r="AJ186">
        <f>IF(AH186*$H$13&gt;=AL186,1.0,(AL186/(AL186-AH186*$H$13)))</f>
        <v>0</v>
      </c>
      <c r="AK186">
        <f>(AJ186-1)*100</f>
        <v>0</v>
      </c>
      <c r="AL186">
        <f>MAX(0,($B$13+$C$13*BG186)/(1+$D$13*BG186)*AZ186/(BB186+273)*$E$13)</f>
        <v>0</v>
      </c>
      <c r="AM186">
        <f>$B$11*BH186+$C$11*BI186+$F$11*BJ186</f>
        <v>0</v>
      </c>
      <c r="AN186">
        <f>AM186*AO186</f>
        <v>0</v>
      </c>
      <c r="AO186">
        <f>($B$11*$D$9+$C$11*$D$9+$F$11*((BW186+BO186)/MAX(BW186+BO186+BX186, 0.1)*$I$9+BX186/MAX(BW186+BO186+BX186, 0.1)*$J$9))/($B$11+$C$11+$F$11)</f>
        <v>0</v>
      </c>
      <c r="AP186">
        <f>($B$11*$K$9+$C$11*$K$9+$F$11*((BW186+BO186)/MAX(BW186+BO186+BX186, 0.1)*$P$9+BX186/MAX(BW186+BO186+BX186, 0.1)*$Q$9))/($B$11+$C$11+$F$11)</f>
        <v>0</v>
      </c>
      <c r="AQ186">
        <v>6</v>
      </c>
      <c r="AR186">
        <v>0.5</v>
      </c>
      <c r="AS186" t="s">
        <v>250</v>
      </c>
      <c r="AT186">
        <v>1559929935.66129</v>
      </c>
      <c r="AU186">
        <v>507.511451612903</v>
      </c>
      <c r="AV186">
        <v>533.959290322581</v>
      </c>
      <c r="AW186">
        <v>13.9434870967742</v>
      </c>
      <c r="AX186">
        <v>13.1489258064516</v>
      </c>
      <c r="AY186">
        <v>500.015580645161</v>
      </c>
      <c r="AZ186">
        <v>100.702064516129</v>
      </c>
      <c r="BA186">
        <v>0.199985967741935</v>
      </c>
      <c r="BB186">
        <v>19.9846387096774</v>
      </c>
      <c r="BC186">
        <v>20.3682903225806</v>
      </c>
      <c r="BD186">
        <v>999.9</v>
      </c>
      <c r="BE186">
        <v>0</v>
      </c>
      <c r="BF186">
        <v>0</v>
      </c>
      <c r="BG186">
        <v>10004.3935483871</v>
      </c>
      <c r="BH186">
        <v>0</v>
      </c>
      <c r="BI186">
        <v>224.347225806452</v>
      </c>
      <c r="BJ186">
        <v>1500.02322580645</v>
      </c>
      <c r="BK186">
        <v>0.973002290322581</v>
      </c>
      <c r="BL186">
        <v>0.0269978161290323</v>
      </c>
      <c r="BM186">
        <v>0</v>
      </c>
      <c r="BN186">
        <v>2.16093548387097</v>
      </c>
      <c r="BO186">
        <v>0</v>
      </c>
      <c r="BP186">
        <v>15972.4967741935</v>
      </c>
      <c r="BQ186">
        <v>13122.2193548387</v>
      </c>
      <c r="BR186">
        <v>37.8628064516129</v>
      </c>
      <c r="BS186">
        <v>39.808</v>
      </c>
      <c r="BT186">
        <v>39.25</v>
      </c>
      <c r="BU186">
        <v>37.9430967741935</v>
      </c>
      <c r="BV186">
        <v>37.4512258064516</v>
      </c>
      <c r="BW186">
        <v>1459.52322580645</v>
      </c>
      <c r="BX186">
        <v>40.5</v>
      </c>
      <c r="BY186">
        <v>0</v>
      </c>
      <c r="BZ186">
        <v>1559929970.3</v>
      </c>
      <c r="CA186">
        <v>2.25983076923077</v>
      </c>
      <c r="CB186">
        <v>-0.0531555804043506</v>
      </c>
      <c r="CC186">
        <v>56.2188036058641</v>
      </c>
      <c r="CD186">
        <v>15973.7692307692</v>
      </c>
      <c r="CE186">
        <v>15</v>
      </c>
      <c r="CF186">
        <v>1559929575.5</v>
      </c>
      <c r="CG186" t="s">
        <v>251</v>
      </c>
      <c r="CH186">
        <v>12</v>
      </c>
      <c r="CI186">
        <v>2.609</v>
      </c>
      <c r="CJ186">
        <v>0.036</v>
      </c>
      <c r="CK186">
        <v>400</v>
      </c>
      <c r="CL186">
        <v>13</v>
      </c>
      <c r="CM186">
        <v>0.15</v>
      </c>
      <c r="CN186">
        <v>0.08</v>
      </c>
      <c r="CO186">
        <v>-26.4158073170732</v>
      </c>
      <c r="CP186">
        <v>-2.52280975609714</v>
      </c>
      <c r="CQ186">
        <v>0.263653423090686</v>
      </c>
      <c r="CR186">
        <v>0</v>
      </c>
      <c r="CS186">
        <v>2.24202058823529</v>
      </c>
      <c r="CT186">
        <v>-0.134973270529688</v>
      </c>
      <c r="CU186">
        <v>0.220317392412978</v>
      </c>
      <c r="CV186">
        <v>1</v>
      </c>
      <c r="CW186">
        <v>0.794303731707317</v>
      </c>
      <c r="CX186">
        <v>0.00434115679442355</v>
      </c>
      <c r="CY186">
        <v>0.00229884848188244</v>
      </c>
      <c r="CZ186">
        <v>1</v>
      </c>
      <c r="DA186">
        <v>2</v>
      </c>
      <c r="DB186">
        <v>3</v>
      </c>
      <c r="DC186" t="s">
        <v>252</v>
      </c>
      <c r="DD186">
        <v>1.85561</v>
      </c>
      <c r="DE186">
        <v>1.85364</v>
      </c>
      <c r="DF186">
        <v>1.85471</v>
      </c>
      <c r="DG186">
        <v>1.85913</v>
      </c>
      <c r="DH186">
        <v>1.85348</v>
      </c>
      <c r="DI186">
        <v>1.85789</v>
      </c>
      <c r="DJ186">
        <v>1.85501</v>
      </c>
      <c r="DK186">
        <v>1.8537</v>
      </c>
      <c r="DL186" t="s">
        <v>253</v>
      </c>
      <c r="DM186" t="s">
        <v>19</v>
      </c>
      <c r="DN186" t="s">
        <v>19</v>
      </c>
      <c r="DO186" t="s">
        <v>19</v>
      </c>
      <c r="DP186" t="s">
        <v>254</v>
      </c>
      <c r="DQ186" t="s">
        <v>255</v>
      </c>
      <c r="DR186" t="s">
        <v>256</v>
      </c>
      <c r="DS186" t="s">
        <v>256</v>
      </c>
      <c r="DT186" t="s">
        <v>256</v>
      </c>
      <c r="DU186" t="s">
        <v>256</v>
      </c>
      <c r="DV186">
        <v>0</v>
      </c>
      <c r="DW186">
        <v>100</v>
      </c>
      <c r="DX186">
        <v>100</v>
      </c>
      <c r="DY186">
        <v>2.609</v>
      </c>
      <c r="DZ186">
        <v>0.036</v>
      </c>
      <c r="EA186">
        <v>2</v>
      </c>
      <c r="EB186">
        <v>504.214</v>
      </c>
      <c r="EC186">
        <v>547.665</v>
      </c>
      <c r="ED186">
        <v>16.9851</v>
      </c>
      <c r="EE186">
        <v>19.0958</v>
      </c>
      <c r="EF186">
        <v>29.9999</v>
      </c>
      <c r="EG186">
        <v>18.9708</v>
      </c>
      <c r="EH186">
        <v>18.945</v>
      </c>
      <c r="EI186">
        <v>25.6697</v>
      </c>
      <c r="EJ186">
        <v>28.637</v>
      </c>
      <c r="EK186">
        <v>61.0748</v>
      </c>
      <c r="EL186">
        <v>16.9831</v>
      </c>
      <c r="EM186">
        <v>564.17</v>
      </c>
      <c r="EN186">
        <v>13.1638</v>
      </c>
      <c r="EO186">
        <v>102.293</v>
      </c>
      <c r="EP186">
        <v>102.724</v>
      </c>
    </row>
    <row r="187" spans="1:146">
      <c r="A187">
        <v>171</v>
      </c>
      <c r="B187">
        <v>1559929948</v>
      </c>
      <c r="C187">
        <v>340</v>
      </c>
      <c r="D187" t="s">
        <v>597</v>
      </c>
      <c r="E187" t="s">
        <v>598</v>
      </c>
      <c r="H187">
        <v>1559929937.66129</v>
      </c>
      <c r="I187">
        <f>AY187*AJ187*(AW187-AX187)/(100*AQ187*(1000-AJ187*AW187))</f>
        <v>0</v>
      </c>
      <c r="J187">
        <f>AY187*AJ187*(AV187-AU187*(1000-AJ187*AX187)/(1000-AJ187*AW187))/(100*AQ187)</f>
        <v>0</v>
      </c>
      <c r="K187">
        <f>AU187 - IF(AJ187&gt;1, J187*AQ187*100.0/(AL187*BG187), 0)</f>
        <v>0</v>
      </c>
      <c r="L187">
        <f>((R187-I187/2)*K187-J187)/(R187+I187/2)</f>
        <v>0</v>
      </c>
      <c r="M187">
        <f>L187*(AZ187+BA187)/1000.0</f>
        <v>0</v>
      </c>
      <c r="N187">
        <f>(AU187 - IF(AJ187&gt;1, J187*AQ187*100.0/(AL187*BG187), 0))*(AZ187+BA187)/1000.0</f>
        <v>0</v>
      </c>
      <c r="O187">
        <f>2.0/((1/Q187-1/P187)+SIGN(Q187)*SQRT((1/Q187-1/P187)*(1/Q187-1/P187) + 4*AR187/((AR187+1)*(AR187+1))*(2*1/Q187*1/P187-1/P187*1/P187)))</f>
        <v>0</v>
      </c>
      <c r="P187">
        <f>AG187+AF187*AQ187+AE187*AQ187*AQ187</f>
        <v>0</v>
      </c>
      <c r="Q187">
        <f>I187*(1000-(1000*0.61365*exp(17.502*U187/(240.97+U187))/(AZ187+BA187)+AW187)/2)/(1000*0.61365*exp(17.502*U187/(240.97+U187))/(AZ187+BA187)-AW187)</f>
        <v>0</v>
      </c>
      <c r="R187">
        <f>1/((AR187+1)/(O187/1.6)+1/(P187/1.37)) + AR187/((AR187+1)/(O187/1.6) + AR187/(P187/1.37))</f>
        <v>0</v>
      </c>
      <c r="S187">
        <f>(AN187*AP187)</f>
        <v>0</v>
      </c>
      <c r="T187">
        <f>(BB187+(S187+2*0.95*5.67E-8*(((BB187+$B$7)+273)^4-(BB187+273)^4)-44100*I187)/(1.84*29.3*P187+8*0.95*5.67E-8*(BB187+273)^3))</f>
        <v>0</v>
      </c>
      <c r="U187">
        <f>($C$7*BC187+$D$7*BD187+$E$7*T187)</f>
        <v>0</v>
      </c>
      <c r="V187">
        <f>0.61365*exp(17.502*U187/(240.97+U187))</f>
        <v>0</v>
      </c>
      <c r="W187">
        <f>(X187/Y187*100)</f>
        <v>0</v>
      </c>
      <c r="X187">
        <f>AW187*(AZ187+BA187)/1000</f>
        <v>0</v>
      </c>
      <c r="Y187">
        <f>0.61365*exp(17.502*BB187/(240.97+BB187))</f>
        <v>0</v>
      </c>
      <c r="Z187">
        <f>(V187-AW187*(AZ187+BA187)/1000)</f>
        <v>0</v>
      </c>
      <c r="AA187">
        <f>(-I187*44100)</f>
        <v>0</v>
      </c>
      <c r="AB187">
        <f>2*29.3*P187*0.92*(BB187-U187)</f>
        <v>0</v>
      </c>
      <c r="AC187">
        <f>2*0.95*5.67E-8*(((BB187+$B$7)+273)^4-(U187+273)^4)</f>
        <v>0</v>
      </c>
      <c r="AD187">
        <f>S187+AC187+AA187+AB187</f>
        <v>0</v>
      </c>
      <c r="AE187">
        <v>-0.0417840854742414</v>
      </c>
      <c r="AF187">
        <v>0.0469062964317676</v>
      </c>
      <c r="AG187">
        <v>3.49498900842681</v>
      </c>
      <c r="AH187">
        <v>0</v>
      </c>
      <c r="AI187">
        <v>0</v>
      </c>
      <c r="AJ187">
        <f>IF(AH187*$H$13&gt;=AL187,1.0,(AL187/(AL187-AH187*$H$13)))</f>
        <v>0</v>
      </c>
      <c r="AK187">
        <f>(AJ187-1)*100</f>
        <v>0</v>
      </c>
      <c r="AL187">
        <f>MAX(0,($B$13+$C$13*BG187)/(1+$D$13*BG187)*AZ187/(BB187+273)*$E$13)</f>
        <v>0</v>
      </c>
      <c r="AM187">
        <f>$B$11*BH187+$C$11*BI187+$F$11*BJ187</f>
        <v>0</v>
      </c>
      <c r="AN187">
        <f>AM187*AO187</f>
        <v>0</v>
      </c>
      <c r="AO187">
        <f>($B$11*$D$9+$C$11*$D$9+$F$11*((BW187+BO187)/MAX(BW187+BO187+BX187, 0.1)*$I$9+BX187/MAX(BW187+BO187+BX187, 0.1)*$J$9))/($B$11+$C$11+$F$11)</f>
        <v>0</v>
      </c>
      <c r="AP187">
        <f>($B$11*$K$9+$C$11*$K$9+$F$11*((BW187+BO187)/MAX(BW187+BO187+BX187, 0.1)*$P$9+BX187/MAX(BW187+BO187+BX187, 0.1)*$Q$9))/($B$11+$C$11+$F$11)</f>
        <v>0</v>
      </c>
      <c r="AQ187">
        <v>6</v>
      </c>
      <c r="AR187">
        <v>0.5</v>
      </c>
      <c r="AS187" t="s">
        <v>250</v>
      </c>
      <c r="AT187">
        <v>1559929937.66129</v>
      </c>
      <c r="AU187">
        <v>510.762483870968</v>
      </c>
      <c r="AV187">
        <v>537.262290322581</v>
      </c>
      <c r="AW187">
        <v>13.9446967741935</v>
      </c>
      <c r="AX187">
        <v>13.1494322580645</v>
      </c>
      <c r="AY187">
        <v>500.007935483871</v>
      </c>
      <c r="AZ187">
        <v>100.702064516129</v>
      </c>
      <c r="BA187">
        <v>0.199978838709677</v>
      </c>
      <c r="BB187">
        <v>19.9806064516129</v>
      </c>
      <c r="BC187">
        <v>20.3628064516129</v>
      </c>
      <c r="BD187">
        <v>999.9</v>
      </c>
      <c r="BE187">
        <v>0</v>
      </c>
      <c r="BF187">
        <v>0</v>
      </c>
      <c r="BG187">
        <v>10006.185483871</v>
      </c>
      <c r="BH187">
        <v>0</v>
      </c>
      <c r="BI187">
        <v>216.11164516129</v>
      </c>
      <c r="BJ187">
        <v>1500.01709677419</v>
      </c>
      <c r="BK187">
        <v>0.973002161290323</v>
      </c>
      <c r="BL187">
        <v>0.026997964516129</v>
      </c>
      <c r="BM187">
        <v>0</v>
      </c>
      <c r="BN187">
        <v>2.16226129032258</v>
      </c>
      <c r="BO187">
        <v>0</v>
      </c>
      <c r="BP187">
        <v>15973.9032258065</v>
      </c>
      <c r="BQ187">
        <v>13122.1677419355</v>
      </c>
      <c r="BR187">
        <v>37.8607741935484</v>
      </c>
      <c r="BS187">
        <v>39.808</v>
      </c>
      <c r="BT187">
        <v>39.25</v>
      </c>
      <c r="BU187">
        <v>37.9430967741935</v>
      </c>
      <c r="BV187">
        <v>37.4512258064516</v>
      </c>
      <c r="BW187">
        <v>1459.51709677419</v>
      </c>
      <c r="BX187">
        <v>40.5</v>
      </c>
      <c r="BY187">
        <v>0</v>
      </c>
      <c r="BZ187">
        <v>1559929972.7</v>
      </c>
      <c r="CA187">
        <v>2.24494615384615</v>
      </c>
      <c r="CB187">
        <v>0.513914503929316</v>
      </c>
      <c r="CC187">
        <v>51.4598292356527</v>
      </c>
      <c r="CD187">
        <v>15975.5076923077</v>
      </c>
      <c r="CE187">
        <v>15</v>
      </c>
      <c r="CF187">
        <v>1559929575.5</v>
      </c>
      <c r="CG187" t="s">
        <v>251</v>
      </c>
      <c r="CH187">
        <v>12</v>
      </c>
      <c r="CI187">
        <v>2.609</v>
      </c>
      <c r="CJ187">
        <v>0.036</v>
      </c>
      <c r="CK187">
        <v>400</v>
      </c>
      <c r="CL187">
        <v>13</v>
      </c>
      <c r="CM187">
        <v>0.15</v>
      </c>
      <c r="CN187">
        <v>0.08</v>
      </c>
      <c r="CO187">
        <v>-26.4907853658537</v>
      </c>
      <c r="CP187">
        <v>-2.29307456446074</v>
      </c>
      <c r="CQ187">
        <v>0.245472638742504</v>
      </c>
      <c r="CR187">
        <v>0</v>
      </c>
      <c r="CS187">
        <v>2.23335</v>
      </c>
      <c r="CT187">
        <v>-0.0326382626991652</v>
      </c>
      <c r="CU187">
        <v>0.230831743216722</v>
      </c>
      <c r="CV187">
        <v>1</v>
      </c>
      <c r="CW187">
        <v>0.795044170731707</v>
      </c>
      <c r="CX187">
        <v>0.0153525365853622</v>
      </c>
      <c r="CY187">
        <v>0.00316536182883349</v>
      </c>
      <c r="CZ187">
        <v>1</v>
      </c>
      <c r="DA187">
        <v>2</v>
      </c>
      <c r="DB187">
        <v>3</v>
      </c>
      <c r="DC187" t="s">
        <v>252</v>
      </c>
      <c r="DD187">
        <v>1.85561</v>
      </c>
      <c r="DE187">
        <v>1.85364</v>
      </c>
      <c r="DF187">
        <v>1.85471</v>
      </c>
      <c r="DG187">
        <v>1.85913</v>
      </c>
      <c r="DH187">
        <v>1.85348</v>
      </c>
      <c r="DI187">
        <v>1.85789</v>
      </c>
      <c r="DJ187">
        <v>1.85501</v>
      </c>
      <c r="DK187">
        <v>1.85369</v>
      </c>
      <c r="DL187" t="s">
        <v>253</v>
      </c>
      <c r="DM187" t="s">
        <v>19</v>
      </c>
      <c r="DN187" t="s">
        <v>19</v>
      </c>
      <c r="DO187" t="s">
        <v>19</v>
      </c>
      <c r="DP187" t="s">
        <v>254</v>
      </c>
      <c r="DQ187" t="s">
        <v>255</v>
      </c>
      <c r="DR187" t="s">
        <v>256</v>
      </c>
      <c r="DS187" t="s">
        <v>256</v>
      </c>
      <c r="DT187" t="s">
        <v>256</v>
      </c>
      <c r="DU187" t="s">
        <v>256</v>
      </c>
      <c r="DV187">
        <v>0</v>
      </c>
      <c r="DW187">
        <v>100</v>
      </c>
      <c r="DX187">
        <v>100</v>
      </c>
      <c r="DY187">
        <v>2.609</v>
      </c>
      <c r="DZ187">
        <v>0.036</v>
      </c>
      <c r="EA187">
        <v>2</v>
      </c>
      <c r="EB187">
        <v>504.358</v>
      </c>
      <c r="EC187">
        <v>547.605</v>
      </c>
      <c r="ED187">
        <v>16.998</v>
      </c>
      <c r="EE187">
        <v>19.0967</v>
      </c>
      <c r="EF187">
        <v>30</v>
      </c>
      <c r="EG187">
        <v>18.9716</v>
      </c>
      <c r="EH187">
        <v>18.9458</v>
      </c>
      <c r="EI187">
        <v>25.7858</v>
      </c>
      <c r="EJ187">
        <v>28.637</v>
      </c>
      <c r="EK187">
        <v>61.0748</v>
      </c>
      <c r="EL187">
        <v>16.9831</v>
      </c>
      <c r="EM187">
        <v>564.17</v>
      </c>
      <c r="EN187">
        <v>13.1638</v>
      </c>
      <c r="EO187">
        <v>102.293</v>
      </c>
      <c r="EP187">
        <v>102.725</v>
      </c>
    </row>
    <row r="188" spans="1:146">
      <c r="A188">
        <v>172</v>
      </c>
      <c r="B188">
        <v>1559929950</v>
      </c>
      <c r="C188">
        <v>342</v>
      </c>
      <c r="D188" t="s">
        <v>599</v>
      </c>
      <c r="E188" t="s">
        <v>600</v>
      </c>
      <c r="H188">
        <v>1559929939.66129</v>
      </c>
      <c r="I188">
        <f>AY188*AJ188*(AW188-AX188)/(100*AQ188*(1000-AJ188*AW188))</f>
        <v>0</v>
      </c>
      <c r="J188">
        <f>AY188*AJ188*(AV188-AU188*(1000-AJ188*AX188)/(1000-AJ188*AW188))/(100*AQ188)</f>
        <v>0</v>
      </c>
      <c r="K188">
        <f>AU188 - IF(AJ188&gt;1, J188*AQ188*100.0/(AL188*BG188), 0)</f>
        <v>0</v>
      </c>
      <c r="L188">
        <f>((R188-I188/2)*K188-J188)/(R188+I188/2)</f>
        <v>0</v>
      </c>
      <c r="M188">
        <f>L188*(AZ188+BA188)/1000.0</f>
        <v>0</v>
      </c>
      <c r="N188">
        <f>(AU188 - IF(AJ188&gt;1, J188*AQ188*100.0/(AL188*BG188), 0))*(AZ188+BA188)/1000.0</f>
        <v>0</v>
      </c>
      <c r="O188">
        <f>2.0/((1/Q188-1/P188)+SIGN(Q188)*SQRT((1/Q188-1/P188)*(1/Q188-1/P188) + 4*AR188/((AR188+1)*(AR188+1))*(2*1/Q188*1/P188-1/P188*1/P188)))</f>
        <v>0</v>
      </c>
      <c r="P188">
        <f>AG188+AF188*AQ188+AE188*AQ188*AQ188</f>
        <v>0</v>
      </c>
      <c r="Q188">
        <f>I188*(1000-(1000*0.61365*exp(17.502*U188/(240.97+U188))/(AZ188+BA188)+AW188)/2)/(1000*0.61365*exp(17.502*U188/(240.97+U188))/(AZ188+BA188)-AW188)</f>
        <v>0</v>
      </c>
      <c r="R188">
        <f>1/((AR188+1)/(O188/1.6)+1/(P188/1.37)) + AR188/((AR188+1)/(O188/1.6) + AR188/(P188/1.37))</f>
        <v>0</v>
      </c>
      <c r="S188">
        <f>(AN188*AP188)</f>
        <v>0</v>
      </c>
      <c r="T188">
        <f>(BB188+(S188+2*0.95*5.67E-8*(((BB188+$B$7)+273)^4-(BB188+273)^4)-44100*I188)/(1.84*29.3*P188+8*0.95*5.67E-8*(BB188+273)^3))</f>
        <v>0</v>
      </c>
      <c r="U188">
        <f>($C$7*BC188+$D$7*BD188+$E$7*T188)</f>
        <v>0</v>
      </c>
      <c r="V188">
        <f>0.61365*exp(17.502*U188/(240.97+U188))</f>
        <v>0</v>
      </c>
      <c r="W188">
        <f>(X188/Y188*100)</f>
        <v>0</v>
      </c>
      <c r="X188">
        <f>AW188*(AZ188+BA188)/1000</f>
        <v>0</v>
      </c>
      <c r="Y188">
        <f>0.61365*exp(17.502*BB188/(240.97+BB188))</f>
        <v>0</v>
      </c>
      <c r="Z188">
        <f>(V188-AW188*(AZ188+BA188)/1000)</f>
        <v>0</v>
      </c>
      <c r="AA188">
        <f>(-I188*44100)</f>
        <v>0</v>
      </c>
      <c r="AB188">
        <f>2*29.3*P188*0.92*(BB188-U188)</f>
        <v>0</v>
      </c>
      <c r="AC188">
        <f>2*0.95*5.67E-8*(((BB188+$B$7)+273)^4-(U188+273)^4)</f>
        <v>0</v>
      </c>
      <c r="AD188">
        <f>S188+AC188+AA188+AB188</f>
        <v>0</v>
      </c>
      <c r="AE188">
        <v>-0.0417789532498784</v>
      </c>
      <c r="AF188">
        <v>0.0469005350603126</v>
      </c>
      <c r="AG188">
        <v>3.49464988060673</v>
      </c>
      <c r="AH188">
        <v>0</v>
      </c>
      <c r="AI188">
        <v>0</v>
      </c>
      <c r="AJ188">
        <f>IF(AH188*$H$13&gt;=AL188,1.0,(AL188/(AL188-AH188*$H$13)))</f>
        <v>0</v>
      </c>
      <c r="AK188">
        <f>(AJ188-1)*100</f>
        <v>0</v>
      </c>
      <c r="AL188">
        <f>MAX(0,($B$13+$C$13*BG188)/(1+$D$13*BG188)*AZ188/(BB188+273)*$E$13)</f>
        <v>0</v>
      </c>
      <c r="AM188">
        <f>$B$11*BH188+$C$11*BI188+$F$11*BJ188</f>
        <v>0</v>
      </c>
      <c r="AN188">
        <f>AM188*AO188</f>
        <v>0</v>
      </c>
      <c r="AO188">
        <f>($B$11*$D$9+$C$11*$D$9+$F$11*((BW188+BO188)/MAX(BW188+BO188+BX188, 0.1)*$I$9+BX188/MAX(BW188+BO188+BX188, 0.1)*$J$9))/($B$11+$C$11+$F$11)</f>
        <v>0</v>
      </c>
      <c r="AP188">
        <f>($B$11*$K$9+$C$11*$K$9+$F$11*((BW188+BO188)/MAX(BW188+BO188+BX188, 0.1)*$P$9+BX188/MAX(BW188+BO188+BX188, 0.1)*$Q$9))/($B$11+$C$11+$F$11)</f>
        <v>0</v>
      </c>
      <c r="AQ188">
        <v>6</v>
      </c>
      <c r="AR188">
        <v>0.5</v>
      </c>
      <c r="AS188" t="s">
        <v>250</v>
      </c>
      <c r="AT188">
        <v>1559929939.66129</v>
      </c>
      <c r="AU188">
        <v>514.006096774193</v>
      </c>
      <c r="AV188">
        <v>540.541419354839</v>
      </c>
      <c r="AW188">
        <v>13.9458870967742</v>
      </c>
      <c r="AX188">
        <v>13.1499741935484</v>
      </c>
      <c r="AY188">
        <v>500.017096774194</v>
      </c>
      <c r="AZ188">
        <v>100.702064516129</v>
      </c>
      <c r="BA188">
        <v>0.199996870967742</v>
      </c>
      <c r="BB188">
        <v>19.9772774193548</v>
      </c>
      <c r="BC188">
        <v>20.3573290322581</v>
      </c>
      <c r="BD188">
        <v>999.9</v>
      </c>
      <c r="BE188">
        <v>0</v>
      </c>
      <c r="BF188">
        <v>0</v>
      </c>
      <c r="BG188">
        <v>10004.9564516129</v>
      </c>
      <c r="BH188">
        <v>0</v>
      </c>
      <c r="BI188">
        <v>213.919774193548</v>
      </c>
      <c r="BJ188">
        <v>1500.01838709677</v>
      </c>
      <c r="BK188">
        <v>0.973002161290323</v>
      </c>
      <c r="BL188">
        <v>0.026997964516129</v>
      </c>
      <c r="BM188">
        <v>0</v>
      </c>
      <c r="BN188">
        <v>2.17898709677419</v>
      </c>
      <c r="BO188">
        <v>0</v>
      </c>
      <c r="BP188">
        <v>15974.8709677419</v>
      </c>
      <c r="BQ188">
        <v>13122.1806451613</v>
      </c>
      <c r="BR188">
        <v>37.8567096774194</v>
      </c>
      <c r="BS188">
        <v>39.808</v>
      </c>
      <c r="BT188">
        <v>39.25</v>
      </c>
      <c r="BU188">
        <v>37.941064516129</v>
      </c>
      <c r="BV188">
        <v>37.4491935483871</v>
      </c>
      <c r="BW188">
        <v>1459.51838709677</v>
      </c>
      <c r="BX188">
        <v>40.5</v>
      </c>
      <c r="BY188">
        <v>0</v>
      </c>
      <c r="BZ188">
        <v>1559929974.5</v>
      </c>
      <c r="CA188">
        <v>2.26373076923077</v>
      </c>
      <c r="CB188">
        <v>-0.0515282323750614</v>
      </c>
      <c r="CC188">
        <v>30.0102565335749</v>
      </c>
      <c r="CD188">
        <v>15977.9153846154</v>
      </c>
      <c r="CE188">
        <v>15</v>
      </c>
      <c r="CF188">
        <v>1559929575.5</v>
      </c>
      <c r="CG188" t="s">
        <v>251</v>
      </c>
      <c r="CH188">
        <v>12</v>
      </c>
      <c r="CI188">
        <v>2.609</v>
      </c>
      <c r="CJ188">
        <v>0.036</v>
      </c>
      <c r="CK188">
        <v>400</v>
      </c>
      <c r="CL188">
        <v>13</v>
      </c>
      <c r="CM188">
        <v>0.15</v>
      </c>
      <c r="CN188">
        <v>0.08</v>
      </c>
      <c r="CO188">
        <v>-26.5184097560976</v>
      </c>
      <c r="CP188">
        <v>-1.67648362369362</v>
      </c>
      <c r="CQ188">
        <v>0.224493666383446</v>
      </c>
      <c r="CR188">
        <v>0</v>
      </c>
      <c r="CS188">
        <v>2.27112058823529</v>
      </c>
      <c r="CT188">
        <v>0.246094985619759</v>
      </c>
      <c r="CU188">
        <v>0.242874851311646</v>
      </c>
      <c r="CV188">
        <v>1</v>
      </c>
      <c r="CW188">
        <v>0.795685048780488</v>
      </c>
      <c r="CX188">
        <v>0.0269753310104541</v>
      </c>
      <c r="CY188">
        <v>0.00378918664900993</v>
      </c>
      <c r="CZ188">
        <v>1</v>
      </c>
      <c r="DA188">
        <v>2</v>
      </c>
      <c r="DB188">
        <v>3</v>
      </c>
      <c r="DC188" t="s">
        <v>252</v>
      </c>
      <c r="DD188">
        <v>1.85562</v>
      </c>
      <c r="DE188">
        <v>1.85364</v>
      </c>
      <c r="DF188">
        <v>1.85471</v>
      </c>
      <c r="DG188">
        <v>1.85913</v>
      </c>
      <c r="DH188">
        <v>1.85349</v>
      </c>
      <c r="DI188">
        <v>1.8579</v>
      </c>
      <c r="DJ188">
        <v>1.85501</v>
      </c>
      <c r="DK188">
        <v>1.85369</v>
      </c>
      <c r="DL188" t="s">
        <v>253</v>
      </c>
      <c r="DM188" t="s">
        <v>19</v>
      </c>
      <c r="DN188" t="s">
        <v>19</v>
      </c>
      <c r="DO188" t="s">
        <v>19</v>
      </c>
      <c r="DP188" t="s">
        <v>254</v>
      </c>
      <c r="DQ188" t="s">
        <v>255</v>
      </c>
      <c r="DR188" t="s">
        <v>256</v>
      </c>
      <c r="DS188" t="s">
        <v>256</v>
      </c>
      <c r="DT188" t="s">
        <v>256</v>
      </c>
      <c r="DU188" t="s">
        <v>256</v>
      </c>
      <c r="DV188">
        <v>0</v>
      </c>
      <c r="DW188">
        <v>100</v>
      </c>
      <c r="DX188">
        <v>100</v>
      </c>
      <c r="DY188">
        <v>2.609</v>
      </c>
      <c r="DZ188">
        <v>0.036</v>
      </c>
      <c r="EA188">
        <v>2</v>
      </c>
      <c r="EB188">
        <v>504.077</v>
      </c>
      <c r="EC188">
        <v>547.877</v>
      </c>
      <c r="ED188">
        <v>17.0075</v>
      </c>
      <c r="EE188">
        <v>19.0975</v>
      </c>
      <c r="EF188">
        <v>30.0003</v>
      </c>
      <c r="EG188">
        <v>18.9722</v>
      </c>
      <c r="EH188">
        <v>18.9466</v>
      </c>
      <c r="EI188">
        <v>25.9083</v>
      </c>
      <c r="EJ188">
        <v>28.637</v>
      </c>
      <c r="EK188">
        <v>61.0748</v>
      </c>
      <c r="EL188">
        <v>17.0054</v>
      </c>
      <c r="EM188">
        <v>569.17</v>
      </c>
      <c r="EN188">
        <v>13.1638</v>
      </c>
      <c r="EO188">
        <v>102.292</v>
      </c>
      <c r="EP188">
        <v>102.726</v>
      </c>
    </row>
    <row r="189" spans="1:146">
      <c r="A189">
        <v>173</v>
      </c>
      <c r="B189">
        <v>1559929952</v>
      </c>
      <c r="C189">
        <v>344</v>
      </c>
      <c r="D189" t="s">
        <v>601</v>
      </c>
      <c r="E189" t="s">
        <v>602</v>
      </c>
      <c r="H189">
        <v>1559929941.66129</v>
      </c>
      <c r="I189">
        <f>AY189*AJ189*(AW189-AX189)/(100*AQ189*(1000-AJ189*AW189))</f>
        <v>0</v>
      </c>
      <c r="J189">
        <f>AY189*AJ189*(AV189-AU189*(1000-AJ189*AX189)/(1000-AJ189*AW189))/(100*AQ189)</f>
        <v>0</v>
      </c>
      <c r="K189">
        <f>AU189 - IF(AJ189&gt;1, J189*AQ189*100.0/(AL189*BG189), 0)</f>
        <v>0</v>
      </c>
      <c r="L189">
        <f>((R189-I189/2)*K189-J189)/(R189+I189/2)</f>
        <v>0</v>
      </c>
      <c r="M189">
        <f>L189*(AZ189+BA189)/1000.0</f>
        <v>0</v>
      </c>
      <c r="N189">
        <f>(AU189 - IF(AJ189&gt;1, J189*AQ189*100.0/(AL189*BG189), 0))*(AZ189+BA189)/1000.0</f>
        <v>0</v>
      </c>
      <c r="O189">
        <f>2.0/((1/Q189-1/P189)+SIGN(Q189)*SQRT((1/Q189-1/P189)*(1/Q189-1/P189) + 4*AR189/((AR189+1)*(AR189+1))*(2*1/Q189*1/P189-1/P189*1/P189)))</f>
        <v>0</v>
      </c>
      <c r="P189">
        <f>AG189+AF189*AQ189+AE189*AQ189*AQ189</f>
        <v>0</v>
      </c>
      <c r="Q189">
        <f>I189*(1000-(1000*0.61365*exp(17.502*U189/(240.97+U189))/(AZ189+BA189)+AW189)/2)/(1000*0.61365*exp(17.502*U189/(240.97+U189))/(AZ189+BA189)-AW189)</f>
        <v>0</v>
      </c>
      <c r="R189">
        <f>1/((AR189+1)/(O189/1.6)+1/(P189/1.37)) + AR189/((AR189+1)/(O189/1.6) + AR189/(P189/1.37))</f>
        <v>0</v>
      </c>
      <c r="S189">
        <f>(AN189*AP189)</f>
        <v>0</v>
      </c>
      <c r="T189">
        <f>(BB189+(S189+2*0.95*5.67E-8*(((BB189+$B$7)+273)^4-(BB189+273)^4)-44100*I189)/(1.84*29.3*P189+8*0.95*5.67E-8*(BB189+273)^3))</f>
        <v>0</v>
      </c>
      <c r="U189">
        <f>($C$7*BC189+$D$7*BD189+$E$7*T189)</f>
        <v>0</v>
      </c>
      <c r="V189">
        <f>0.61365*exp(17.502*U189/(240.97+U189))</f>
        <v>0</v>
      </c>
      <c r="W189">
        <f>(X189/Y189*100)</f>
        <v>0</v>
      </c>
      <c r="X189">
        <f>AW189*(AZ189+BA189)/1000</f>
        <v>0</v>
      </c>
      <c r="Y189">
        <f>0.61365*exp(17.502*BB189/(240.97+BB189))</f>
        <v>0</v>
      </c>
      <c r="Z189">
        <f>(V189-AW189*(AZ189+BA189)/1000)</f>
        <v>0</v>
      </c>
      <c r="AA189">
        <f>(-I189*44100)</f>
        <v>0</v>
      </c>
      <c r="AB189">
        <f>2*29.3*P189*0.92*(BB189-U189)</f>
        <v>0</v>
      </c>
      <c r="AC189">
        <f>2*0.95*5.67E-8*(((BB189+$B$7)+273)^4-(U189+273)^4)</f>
        <v>0</v>
      </c>
      <c r="AD189">
        <f>S189+AC189+AA189+AB189</f>
        <v>0</v>
      </c>
      <c r="AE189">
        <v>-0.0417648428168608</v>
      </c>
      <c r="AF189">
        <v>0.0468846948631085</v>
      </c>
      <c r="AG189">
        <v>3.49371741421654</v>
      </c>
      <c r="AH189">
        <v>0</v>
      </c>
      <c r="AI189">
        <v>0</v>
      </c>
      <c r="AJ189">
        <f>IF(AH189*$H$13&gt;=AL189,1.0,(AL189/(AL189-AH189*$H$13)))</f>
        <v>0</v>
      </c>
      <c r="AK189">
        <f>(AJ189-1)*100</f>
        <v>0</v>
      </c>
      <c r="AL189">
        <f>MAX(0,($B$13+$C$13*BG189)/(1+$D$13*BG189)*AZ189/(BB189+273)*$E$13)</f>
        <v>0</v>
      </c>
      <c r="AM189">
        <f>$B$11*BH189+$C$11*BI189+$F$11*BJ189</f>
        <v>0</v>
      </c>
      <c r="AN189">
        <f>AM189*AO189</f>
        <v>0</v>
      </c>
      <c r="AO189">
        <f>($B$11*$D$9+$C$11*$D$9+$F$11*((BW189+BO189)/MAX(BW189+BO189+BX189, 0.1)*$I$9+BX189/MAX(BW189+BO189+BX189, 0.1)*$J$9))/($B$11+$C$11+$F$11)</f>
        <v>0</v>
      </c>
      <c r="AP189">
        <f>($B$11*$K$9+$C$11*$K$9+$F$11*((BW189+BO189)/MAX(BW189+BO189+BX189, 0.1)*$P$9+BX189/MAX(BW189+BO189+BX189, 0.1)*$Q$9))/($B$11+$C$11+$F$11)</f>
        <v>0</v>
      </c>
      <c r="AQ189">
        <v>6</v>
      </c>
      <c r="AR189">
        <v>0.5</v>
      </c>
      <c r="AS189" t="s">
        <v>250</v>
      </c>
      <c r="AT189">
        <v>1559929941.66129</v>
      </c>
      <c r="AU189">
        <v>517.243129032258</v>
      </c>
      <c r="AV189">
        <v>543.866387096774</v>
      </c>
      <c r="AW189">
        <v>13.9470419354839</v>
      </c>
      <c r="AX189">
        <v>13.1504193548387</v>
      </c>
      <c r="AY189">
        <v>500.01964516129</v>
      </c>
      <c r="AZ189">
        <v>100.702129032258</v>
      </c>
      <c r="BA189">
        <v>0.200008225806452</v>
      </c>
      <c r="BB189">
        <v>19.9748064516129</v>
      </c>
      <c r="BC189">
        <v>20.3531483870968</v>
      </c>
      <c r="BD189">
        <v>999.9</v>
      </c>
      <c r="BE189">
        <v>0</v>
      </c>
      <c r="BF189">
        <v>0</v>
      </c>
      <c r="BG189">
        <v>10001.5709677419</v>
      </c>
      <c r="BH189">
        <v>0</v>
      </c>
      <c r="BI189">
        <v>214.514516129032</v>
      </c>
      <c r="BJ189">
        <v>1500.01967741936</v>
      </c>
      <c r="BK189">
        <v>0.973002290322581</v>
      </c>
      <c r="BL189">
        <v>0.0269978161290323</v>
      </c>
      <c r="BM189">
        <v>0</v>
      </c>
      <c r="BN189">
        <v>2.21004516129032</v>
      </c>
      <c r="BO189">
        <v>0</v>
      </c>
      <c r="BP189">
        <v>15975.5612903226</v>
      </c>
      <c r="BQ189">
        <v>13122.1903225806</v>
      </c>
      <c r="BR189">
        <v>37.8506129032258</v>
      </c>
      <c r="BS189">
        <v>39.808</v>
      </c>
      <c r="BT189">
        <v>39.25</v>
      </c>
      <c r="BU189">
        <v>37.941064516129</v>
      </c>
      <c r="BV189">
        <v>37.4451290322581</v>
      </c>
      <c r="BW189">
        <v>1459.51967741936</v>
      </c>
      <c r="BX189">
        <v>40.5</v>
      </c>
      <c r="BY189">
        <v>0</v>
      </c>
      <c r="BZ189">
        <v>1559929976.3</v>
      </c>
      <c r="CA189">
        <v>2.27409615384615</v>
      </c>
      <c r="CB189">
        <v>0.715825613180121</v>
      </c>
      <c r="CC189">
        <v>25.2683761749916</v>
      </c>
      <c r="CD189">
        <v>15978.7038461538</v>
      </c>
      <c r="CE189">
        <v>15</v>
      </c>
      <c r="CF189">
        <v>1559929575.5</v>
      </c>
      <c r="CG189" t="s">
        <v>251</v>
      </c>
      <c r="CH189">
        <v>12</v>
      </c>
      <c r="CI189">
        <v>2.609</v>
      </c>
      <c r="CJ189">
        <v>0.036</v>
      </c>
      <c r="CK189">
        <v>400</v>
      </c>
      <c r="CL189">
        <v>13</v>
      </c>
      <c r="CM189">
        <v>0.15</v>
      </c>
      <c r="CN189">
        <v>0.08</v>
      </c>
      <c r="CO189">
        <v>-26.5933634146341</v>
      </c>
      <c r="CP189">
        <v>-1.44867804878068</v>
      </c>
      <c r="CQ189">
        <v>0.203553863856178</v>
      </c>
      <c r="CR189">
        <v>0</v>
      </c>
      <c r="CS189">
        <v>2.27748529411765</v>
      </c>
      <c r="CT189">
        <v>0.35709065587651</v>
      </c>
      <c r="CU189">
        <v>0.262853012081292</v>
      </c>
      <c r="CV189">
        <v>1</v>
      </c>
      <c r="CW189">
        <v>0.796360536585366</v>
      </c>
      <c r="CX189">
        <v>0.0342171846689909</v>
      </c>
      <c r="CY189">
        <v>0.00414877011512734</v>
      </c>
      <c r="CZ189">
        <v>1</v>
      </c>
      <c r="DA189">
        <v>2</v>
      </c>
      <c r="DB189">
        <v>3</v>
      </c>
      <c r="DC189" t="s">
        <v>252</v>
      </c>
      <c r="DD189">
        <v>1.85562</v>
      </c>
      <c r="DE189">
        <v>1.85364</v>
      </c>
      <c r="DF189">
        <v>1.85471</v>
      </c>
      <c r="DG189">
        <v>1.85913</v>
      </c>
      <c r="DH189">
        <v>1.85349</v>
      </c>
      <c r="DI189">
        <v>1.8579</v>
      </c>
      <c r="DJ189">
        <v>1.85501</v>
      </c>
      <c r="DK189">
        <v>1.85368</v>
      </c>
      <c r="DL189" t="s">
        <v>253</v>
      </c>
      <c r="DM189" t="s">
        <v>19</v>
      </c>
      <c r="DN189" t="s">
        <v>19</v>
      </c>
      <c r="DO189" t="s">
        <v>19</v>
      </c>
      <c r="DP189" t="s">
        <v>254</v>
      </c>
      <c r="DQ189" t="s">
        <v>255</v>
      </c>
      <c r="DR189" t="s">
        <v>256</v>
      </c>
      <c r="DS189" t="s">
        <v>256</v>
      </c>
      <c r="DT189" t="s">
        <v>256</v>
      </c>
      <c r="DU189" t="s">
        <v>256</v>
      </c>
      <c r="DV189">
        <v>0</v>
      </c>
      <c r="DW189">
        <v>100</v>
      </c>
      <c r="DX189">
        <v>100</v>
      </c>
      <c r="DY189">
        <v>2.609</v>
      </c>
      <c r="DZ189">
        <v>0.036</v>
      </c>
      <c r="EA189">
        <v>2</v>
      </c>
      <c r="EB189">
        <v>504.144</v>
      </c>
      <c r="EC189">
        <v>547.887</v>
      </c>
      <c r="ED189">
        <v>17.0144</v>
      </c>
      <c r="EE189">
        <v>19.0983</v>
      </c>
      <c r="EF189">
        <v>30.0004</v>
      </c>
      <c r="EG189">
        <v>18.9729</v>
      </c>
      <c r="EH189">
        <v>18.9475</v>
      </c>
      <c r="EI189">
        <v>26.0516</v>
      </c>
      <c r="EJ189">
        <v>28.637</v>
      </c>
      <c r="EK189">
        <v>61.0748</v>
      </c>
      <c r="EL189">
        <v>17.0054</v>
      </c>
      <c r="EM189">
        <v>574.17</v>
      </c>
      <c r="EN189">
        <v>13.1638</v>
      </c>
      <c r="EO189">
        <v>102.292</v>
      </c>
      <c r="EP189">
        <v>102.725</v>
      </c>
    </row>
    <row r="190" spans="1:146">
      <c r="A190">
        <v>174</v>
      </c>
      <c r="B190">
        <v>1559929954</v>
      </c>
      <c r="C190">
        <v>346</v>
      </c>
      <c r="D190" t="s">
        <v>603</v>
      </c>
      <c r="E190" t="s">
        <v>604</v>
      </c>
      <c r="H190">
        <v>1559929943.66129</v>
      </c>
      <c r="I190">
        <f>AY190*AJ190*(AW190-AX190)/(100*AQ190*(1000-AJ190*AW190))</f>
        <v>0</v>
      </c>
      <c r="J190">
        <f>AY190*AJ190*(AV190-AU190*(1000-AJ190*AX190)/(1000-AJ190*AW190))/(100*AQ190)</f>
        <v>0</v>
      </c>
      <c r="K190">
        <f>AU190 - IF(AJ190&gt;1, J190*AQ190*100.0/(AL190*BG190), 0)</f>
        <v>0</v>
      </c>
      <c r="L190">
        <f>((R190-I190/2)*K190-J190)/(R190+I190/2)</f>
        <v>0</v>
      </c>
      <c r="M190">
        <f>L190*(AZ190+BA190)/1000.0</f>
        <v>0</v>
      </c>
      <c r="N190">
        <f>(AU190 - IF(AJ190&gt;1, J190*AQ190*100.0/(AL190*BG190), 0))*(AZ190+BA190)/1000.0</f>
        <v>0</v>
      </c>
      <c r="O190">
        <f>2.0/((1/Q190-1/P190)+SIGN(Q190)*SQRT((1/Q190-1/P190)*(1/Q190-1/P190) + 4*AR190/((AR190+1)*(AR190+1))*(2*1/Q190*1/P190-1/P190*1/P190)))</f>
        <v>0</v>
      </c>
      <c r="P190">
        <f>AG190+AF190*AQ190+AE190*AQ190*AQ190</f>
        <v>0</v>
      </c>
      <c r="Q190">
        <f>I190*(1000-(1000*0.61365*exp(17.502*U190/(240.97+U190))/(AZ190+BA190)+AW190)/2)/(1000*0.61365*exp(17.502*U190/(240.97+U190))/(AZ190+BA190)-AW190)</f>
        <v>0</v>
      </c>
      <c r="R190">
        <f>1/((AR190+1)/(O190/1.6)+1/(P190/1.37)) + AR190/((AR190+1)/(O190/1.6) + AR190/(P190/1.37))</f>
        <v>0</v>
      </c>
      <c r="S190">
        <f>(AN190*AP190)</f>
        <v>0</v>
      </c>
      <c r="T190">
        <f>(BB190+(S190+2*0.95*5.67E-8*(((BB190+$B$7)+273)^4-(BB190+273)^4)-44100*I190)/(1.84*29.3*P190+8*0.95*5.67E-8*(BB190+273)^3))</f>
        <v>0</v>
      </c>
      <c r="U190">
        <f>($C$7*BC190+$D$7*BD190+$E$7*T190)</f>
        <v>0</v>
      </c>
      <c r="V190">
        <f>0.61365*exp(17.502*U190/(240.97+U190))</f>
        <v>0</v>
      </c>
      <c r="W190">
        <f>(X190/Y190*100)</f>
        <v>0</v>
      </c>
      <c r="X190">
        <f>AW190*(AZ190+BA190)/1000</f>
        <v>0</v>
      </c>
      <c r="Y190">
        <f>0.61365*exp(17.502*BB190/(240.97+BB190))</f>
        <v>0</v>
      </c>
      <c r="Z190">
        <f>(V190-AW190*(AZ190+BA190)/1000)</f>
        <v>0</v>
      </c>
      <c r="AA190">
        <f>(-I190*44100)</f>
        <v>0</v>
      </c>
      <c r="AB190">
        <f>2*29.3*P190*0.92*(BB190-U190)</f>
        <v>0</v>
      </c>
      <c r="AC190">
        <f>2*0.95*5.67E-8*(((BB190+$B$7)+273)^4-(U190+273)^4)</f>
        <v>0</v>
      </c>
      <c r="AD190">
        <f>S190+AC190+AA190+AB190</f>
        <v>0</v>
      </c>
      <c r="AE190">
        <v>-0.0417678690735868</v>
      </c>
      <c r="AF190">
        <v>0.0468880921013981</v>
      </c>
      <c r="AG190">
        <v>3.49391740906451</v>
      </c>
      <c r="AH190">
        <v>0</v>
      </c>
      <c r="AI190">
        <v>0</v>
      </c>
      <c r="AJ190">
        <f>IF(AH190*$H$13&gt;=AL190,1.0,(AL190/(AL190-AH190*$H$13)))</f>
        <v>0</v>
      </c>
      <c r="AK190">
        <f>(AJ190-1)*100</f>
        <v>0</v>
      </c>
      <c r="AL190">
        <f>MAX(0,($B$13+$C$13*BG190)/(1+$D$13*BG190)*AZ190/(BB190+273)*$E$13)</f>
        <v>0</v>
      </c>
      <c r="AM190">
        <f>$B$11*BH190+$C$11*BI190+$F$11*BJ190</f>
        <v>0</v>
      </c>
      <c r="AN190">
        <f>AM190*AO190</f>
        <v>0</v>
      </c>
      <c r="AO190">
        <f>($B$11*$D$9+$C$11*$D$9+$F$11*((BW190+BO190)/MAX(BW190+BO190+BX190, 0.1)*$I$9+BX190/MAX(BW190+BO190+BX190, 0.1)*$J$9))/($B$11+$C$11+$F$11)</f>
        <v>0</v>
      </c>
      <c r="AP190">
        <f>($B$11*$K$9+$C$11*$K$9+$F$11*((BW190+BO190)/MAX(BW190+BO190+BX190, 0.1)*$P$9+BX190/MAX(BW190+BO190+BX190, 0.1)*$Q$9))/($B$11+$C$11+$F$11)</f>
        <v>0</v>
      </c>
      <c r="AQ190">
        <v>6</v>
      </c>
      <c r="AR190">
        <v>0.5</v>
      </c>
      <c r="AS190" t="s">
        <v>250</v>
      </c>
      <c r="AT190">
        <v>1559929943.66129</v>
      </c>
      <c r="AU190">
        <v>520.483709677419</v>
      </c>
      <c r="AV190">
        <v>547.185870967742</v>
      </c>
      <c r="AW190">
        <v>13.9482129032258</v>
      </c>
      <c r="AX190">
        <v>13.1508032258065</v>
      </c>
      <c r="AY190">
        <v>500.013225806452</v>
      </c>
      <c r="AZ190">
        <v>100.702322580645</v>
      </c>
      <c r="BA190">
        <v>0.199982064516129</v>
      </c>
      <c r="BB190">
        <v>19.9730290322581</v>
      </c>
      <c r="BC190">
        <v>20.3498387096774</v>
      </c>
      <c r="BD190">
        <v>999.9</v>
      </c>
      <c r="BE190">
        <v>0</v>
      </c>
      <c r="BF190">
        <v>0</v>
      </c>
      <c r="BG190">
        <v>10002.2764516129</v>
      </c>
      <c r="BH190">
        <v>0</v>
      </c>
      <c r="BI190">
        <v>214.975258064516</v>
      </c>
      <c r="BJ190">
        <v>1500.01451612903</v>
      </c>
      <c r="BK190">
        <v>0.973002290322581</v>
      </c>
      <c r="BL190">
        <v>0.0269978161290323</v>
      </c>
      <c r="BM190">
        <v>0</v>
      </c>
      <c r="BN190">
        <v>2.20003870967742</v>
      </c>
      <c r="BO190">
        <v>0</v>
      </c>
      <c r="BP190">
        <v>15976.8935483871</v>
      </c>
      <c r="BQ190">
        <v>13122.1419354839</v>
      </c>
      <c r="BR190">
        <v>37.8465483870968</v>
      </c>
      <c r="BS190">
        <v>39.808</v>
      </c>
      <c r="BT190">
        <v>39.25</v>
      </c>
      <c r="BU190">
        <v>37.941064516129</v>
      </c>
      <c r="BV190">
        <v>37.4430967741935</v>
      </c>
      <c r="BW190">
        <v>1459.51451612903</v>
      </c>
      <c r="BX190">
        <v>40.5</v>
      </c>
      <c r="BY190">
        <v>0</v>
      </c>
      <c r="BZ190">
        <v>1559929978.7</v>
      </c>
      <c r="CA190">
        <v>2.25628076923077</v>
      </c>
      <c r="CB190">
        <v>0.485439298457681</v>
      </c>
      <c r="CC190">
        <v>9.68547010064287</v>
      </c>
      <c r="CD190">
        <v>15979.1269230769</v>
      </c>
      <c r="CE190">
        <v>15</v>
      </c>
      <c r="CF190">
        <v>1559929575.5</v>
      </c>
      <c r="CG190" t="s">
        <v>251</v>
      </c>
      <c r="CH190">
        <v>12</v>
      </c>
      <c r="CI190">
        <v>2.609</v>
      </c>
      <c r="CJ190">
        <v>0.036</v>
      </c>
      <c r="CK190">
        <v>400</v>
      </c>
      <c r="CL190">
        <v>13</v>
      </c>
      <c r="CM190">
        <v>0.15</v>
      </c>
      <c r="CN190">
        <v>0.08</v>
      </c>
      <c r="CO190">
        <v>-26.6770756097561</v>
      </c>
      <c r="CP190">
        <v>-1.82320975609762</v>
      </c>
      <c r="CQ190">
        <v>0.243455478757048</v>
      </c>
      <c r="CR190">
        <v>0</v>
      </c>
      <c r="CS190">
        <v>2.26176176470588</v>
      </c>
      <c r="CT190">
        <v>0.441167015550301</v>
      </c>
      <c r="CU190">
        <v>0.255422616363209</v>
      </c>
      <c r="CV190">
        <v>1</v>
      </c>
      <c r="CW190">
        <v>0.79713212195122</v>
      </c>
      <c r="CX190">
        <v>0.0396296864111494</v>
      </c>
      <c r="CY190">
        <v>0.0044295823246096</v>
      </c>
      <c r="CZ190">
        <v>1</v>
      </c>
      <c r="DA190">
        <v>2</v>
      </c>
      <c r="DB190">
        <v>3</v>
      </c>
      <c r="DC190" t="s">
        <v>252</v>
      </c>
      <c r="DD190">
        <v>1.85561</v>
      </c>
      <c r="DE190">
        <v>1.85364</v>
      </c>
      <c r="DF190">
        <v>1.85471</v>
      </c>
      <c r="DG190">
        <v>1.85913</v>
      </c>
      <c r="DH190">
        <v>1.85349</v>
      </c>
      <c r="DI190">
        <v>1.85791</v>
      </c>
      <c r="DJ190">
        <v>1.85501</v>
      </c>
      <c r="DK190">
        <v>1.85367</v>
      </c>
      <c r="DL190" t="s">
        <v>253</v>
      </c>
      <c r="DM190" t="s">
        <v>19</v>
      </c>
      <c r="DN190" t="s">
        <v>19</v>
      </c>
      <c r="DO190" t="s">
        <v>19</v>
      </c>
      <c r="DP190" t="s">
        <v>254</v>
      </c>
      <c r="DQ190" t="s">
        <v>255</v>
      </c>
      <c r="DR190" t="s">
        <v>256</v>
      </c>
      <c r="DS190" t="s">
        <v>256</v>
      </c>
      <c r="DT190" t="s">
        <v>256</v>
      </c>
      <c r="DU190" t="s">
        <v>256</v>
      </c>
      <c r="DV190">
        <v>0</v>
      </c>
      <c r="DW190">
        <v>100</v>
      </c>
      <c r="DX190">
        <v>100</v>
      </c>
      <c r="DY190">
        <v>2.609</v>
      </c>
      <c r="DZ190">
        <v>0.036</v>
      </c>
      <c r="EA190">
        <v>2</v>
      </c>
      <c r="EB190">
        <v>504.44</v>
      </c>
      <c r="EC190">
        <v>547.757</v>
      </c>
      <c r="ED190">
        <v>17.0222</v>
      </c>
      <c r="EE190">
        <v>19.0991</v>
      </c>
      <c r="EF190">
        <v>30.0003</v>
      </c>
      <c r="EG190">
        <v>18.9737</v>
      </c>
      <c r="EH190">
        <v>18.9483</v>
      </c>
      <c r="EI190">
        <v>26.1565</v>
      </c>
      <c r="EJ190">
        <v>28.637</v>
      </c>
      <c r="EK190">
        <v>61.0748</v>
      </c>
      <c r="EL190">
        <v>17.0244</v>
      </c>
      <c r="EM190">
        <v>574.17</v>
      </c>
      <c r="EN190">
        <v>13.1638</v>
      </c>
      <c r="EO190">
        <v>102.292</v>
      </c>
      <c r="EP190">
        <v>102.724</v>
      </c>
    </row>
    <row r="191" spans="1:146">
      <c r="A191">
        <v>175</v>
      </c>
      <c r="B191">
        <v>1559929956</v>
      </c>
      <c r="C191">
        <v>348</v>
      </c>
      <c r="D191" t="s">
        <v>605</v>
      </c>
      <c r="E191" t="s">
        <v>606</v>
      </c>
      <c r="H191">
        <v>1559929945.66129</v>
      </c>
      <c r="I191">
        <f>AY191*AJ191*(AW191-AX191)/(100*AQ191*(1000-AJ191*AW191))</f>
        <v>0</v>
      </c>
      <c r="J191">
        <f>AY191*AJ191*(AV191-AU191*(1000-AJ191*AX191)/(1000-AJ191*AW191))/(100*AQ191)</f>
        <v>0</v>
      </c>
      <c r="K191">
        <f>AU191 - IF(AJ191&gt;1, J191*AQ191*100.0/(AL191*BG191), 0)</f>
        <v>0</v>
      </c>
      <c r="L191">
        <f>((R191-I191/2)*K191-J191)/(R191+I191/2)</f>
        <v>0</v>
      </c>
      <c r="M191">
        <f>L191*(AZ191+BA191)/1000.0</f>
        <v>0</v>
      </c>
      <c r="N191">
        <f>(AU191 - IF(AJ191&gt;1, J191*AQ191*100.0/(AL191*BG191), 0))*(AZ191+BA191)/1000.0</f>
        <v>0</v>
      </c>
      <c r="O191">
        <f>2.0/((1/Q191-1/P191)+SIGN(Q191)*SQRT((1/Q191-1/P191)*(1/Q191-1/P191) + 4*AR191/((AR191+1)*(AR191+1))*(2*1/Q191*1/P191-1/P191*1/P191)))</f>
        <v>0</v>
      </c>
      <c r="P191">
        <f>AG191+AF191*AQ191+AE191*AQ191*AQ191</f>
        <v>0</v>
      </c>
      <c r="Q191">
        <f>I191*(1000-(1000*0.61365*exp(17.502*U191/(240.97+U191))/(AZ191+BA191)+AW191)/2)/(1000*0.61365*exp(17.502*U191/(240.97+U191))/(AZ191+BA191)-AW191)</f>
        <v>0</v>
      </c>
      <c r="R191">
        <f>1/((AR191+1)/(O191/1.6)+1/(P191/1.37)) + AR191/((AR191+1)/(O191/1.6) + AR191/(P191/1.37))</f>
        <v>0</v>
      </c>
      <c r="S191">
        <f>(AN191*AP191)</f>
        <v>0</v>
      </c>
      <c r="T191">
        <f>(BB191+(S191+2*0.95*5.67E-8*(((BB191+$B$7)+273)^4-(BB191+273)^4)-44100*I191)/(1.84*29.3*P191+8*0.95*5.67E-8*(BB191+273)^3))</f>
        <v>0</v>
      </c>
      <c r="U191">
        <f>($C$7*BC191+$D$7*BD191+$E$7*T191)</f>
        <v>0</v>
      </c>
      <c r="V191">
        <f>0.61365*exp(17.502*U191/(240.97+U191))</f>
        <v>0</v>
      </c>
      <c r="W191">
        <f>(X191/Y191*100)</f>
        <v>0</v>
      </c>
      <c r="X191">
        <f>AW191*(AZ191+BA191)/1000</f>
        <v>0</v>
      </c>
      <c r="Y191">
        <f>0.61365*exp(17.502*BB191/(240.97+BB191))</f>
        <v>0</v>
      </c>
      <c r="Z191">
        <f>(V191-AW191*(AZ191+BA191)/1000)</f>
        <v>0</v>
      </c>
      <c r="AA191">
        <f>(-I191*44100)</f>
        <v>0</v>
      </c>
      <c r="AB191">
        <f>2*29.3*P191*0.92*(BB191-U191)</f>
        <v>0</v>
      </c>
      <c r="AC191">
        <f>2*0.95*5.67E-8*(((BB191+$B$7)+273)^4-(U191+273)^4)</f>
        <v>0</v>
      </c>
      <c r="AD191">
        <f>S191+AC191+AA191+AB191</f>
        <v>0</v>
      </c>
      <c r="AE191">
        <v>-0.0417612708801082</v>
      </c>
      <c r="AF191">
        <v>0.0468806850511848</v>
      </c>
      <c r="AG191">
        <v>3.49348135072748</v>
      </c>
      <c r="AH191">
        <v>0</v>
      </c>
      <c r="AI191">
        <v>0</v>
      </c>
      <c r="AJ191">
        <f>IF(AH191*$H$13&gt;=AL191,1.0,(AL191/(AL191-AH191*$H$13)))</f>
        <v>0</v>
      </c>
      <c r="AK191">
        <f>(AJ191-1)*100</f>
        <v>0</v>
      </c>
      <c r="AL191">
        <f>MAX(0,($B$13+$C$13*BG191)/(1+$D$13*BG191)*AZ191/(BB191+273)*$E$13)</f>
        <v>0</v>
      </c>
      <c r="AM191">
        <f>$B$11*BH191+$C$11*BI191+$F$11*BJ191</f>
        <v>0</v>
      </c>
      <c r="AN191">
        <f>AM191*AO191</f>
        <v>0</v>
      </c>
      <c r="AO191">
        <f>($B$11*$D$9+$C$11*$D$9+$F$11*((BW191+BO191)/MAX(BW191+BO191+BX191, 0.1)*$I$9+BX191/MAX(BW191+BO191+BX191, 0.1)*$J$9))/($B$11+$C$11+$F$11)</f>
        <v>0</v>
      </c>
      <c r="AP191">
        <f>($B$11*$K$9+$C$11*$K$9+$F$11*((BW191+BO191)/MAX(BW191+BO191+BX191, 0.1)*$P$9+BX191/MAX(BW191+BO191+BX191, 0.1)*$Q$9))/($B$11+$C$11+$F$11)</f>
        <v>0</v>
      </c>
      <c r="AQ191">
        <v>6</v>
      </c>
      <c r="AR191">
        <v>0.5</v>
      </c>
      <c r="AS191" t="s">
        <v>250</v>
      </c>
      <c r="AT191">
        <v>1559929945.66129</v>
      </c>
      <c r="AU191">
        <v>523.725129032258</v>
      </c>
      <c r="AV191">
        <v>550.506225806452</v>
      </c>
      <c r="AW191">
        <v>13.9493483870968</v>
      </c>
      <c r="AX191">
        <v>13.1511548387097</v>
      </c>
      <c r="AY191">
        <v>500.014741935484</v>
      </c>
      <c r="AZ191">
        <v>100.702451612903</v>
      </c>
      <c r="BA191">
        <v>0.199990483870968</v>
      </c>
      <c r="BB191">
        <v>19.9718903225806</v>
      </c>
      <c r="BC191">
        <v>20.3463064516129</v>
      </c>
      <c r="BD191">
        <v>999.9</v>
      </c>
      <c r="BE191">
        <v>0</v>
      </c>
      <c r="BF191">
        <v>0</v>
      </c>
      <c r="BG191">
        <v>10000.6835483871</v>
      </c>
      <c r="BH191">
        <v>0</v>
      </c>
      <c r="BI191">
        <v>215.576322580645</v>
      </c>
      <c r="BJ191">
        <v>1500.00096774194</v>
      </c>
      <c r="BK191">
        <v>0.973002161290323</v>
      </c>
      <c r="BL191">
        <v>0.026997964516129</v>
      </c>
      <c r="BM191">
        <v>0</v>
      </c>
      <c r="BN191">
        <v>2.22388709677419</v>
      </c>
      <c r="BO191">
        <v>0</v>
      </c>
      <c r="BP191">
        <v>15977.9903225806</v>
      </c>
      <c r="BQ191">
        <v>13122.0258064516</v>
      </c>
      <c r="BR191">
        <v>37.8404516129032</v>
      </c>
      <c r="BS191">
        <v>39.808</v>
      </c>
      <c r="BT191">
        <v>39.245935483871</v>
      </c>
      <c r="BU191">
        <v>37.9390322580645</v>
      </c>
      <c r="BV191">
        <v>37.4430967741935</v>
      </c>
      <c r="BW191">
        <v>1459.50096774194</v>
      </c>
      <c r="BX191">
        <v>40.5</v>
      </c>
      <c r="BY191">
        <v>0</v>
      </c>
      <c r="BZ191">
        <v>1559929980.5</v>
      </c>
      <c r="CA191">
        <v>2.28704230769231</v>
      </c>
      <c r="CB191">
        <v>0.397001701286434</v>
      </c>
      <c r="CC191">
        <v>15.2717949161627</v>
      </c>
      <c r="CD191">
        <v>15979.4115384615</v>
      </c>
      <c r="CE191">
        <v>15</v>
      </c>
      <c r="CF191">
        <v>1559929575.5</v>
      </c>
      <c r="CG191" t="s">
        <v>251</v>
      </c>
      <c r="CH191">
        <v>12</v>
      </c>
      <c r="CI191">
        <v>2.609</v>
      </c>
      <c r="CJ191">
        <v>0.036</v>
      </c>
      <c r="CK191">
        <v>400</v>
      </c>
      <c r="CL191">
        <v>13</v>
      </c>
      <c r="CM191">
        <v>0.15</v>
      </c>
      <c r="CN191">
        <v>0.08</v>
      </c>
      <c r="CO191">
        <v>-26.7489097560976</v>
      </c>
      <c r="CP191">
        <v>-2.17919163763072</v>
      </c>
      <c r="CQ191">
        <v>0.27253790947305</v>
      </c>
      <c r="CR191">
        <v>0</v>
      </c>
      <c r="CS191">
        <v>2.27027647058824</v>
      </c>
      <c r="CT191">
        <v>-0.00390061957271661</v>
      </c>
      <c r="CU191">
        <v>0.249865023631964</v>
      </c>
      <c r="CV191">
        <v>1</v>
      </c>
      <c r="CW191">
        <v>0.797919853658537</v>
      </c>
      <c r="CX191">
        <v>0.0416978257839717</v>
      </c>
      <c r="CY191">
        <v>0.00453519710793836</v>
      </c>
      <c r="CZ191">
        <v>1</v>
      </c>
      <c r="DA191">
        <v>2</v>
      </c>
      <c r="DB191">
        <v>3</v>
      </c>
      <c r="DC191" t="s">
        <v>252</v>
      </c>
      <c r="DD191">
        <v>1.85562</v>
      </c>
      <c r="DE191">
        <v>1.85364</v>
      </c>
      <c r="DF191">
        <v>1.85471</v>
      </c>
      <c r="DG191">
        <v>1.85913</v>
      </c>
      <c r="DH191">
        <v>1.85349</v>
      </c>
      <c r="DI191">
        <v>1.85791</v>
      </c>
      <c r="DJ191">
        <v>1.85501</v>
      </c>
      <c r="DK191">
        <v>1.85369</v>
      </c>
      <c r="DL191" t="s">
        <v>253</v>
      </c>
      <c r="DM191" t="s">
        <v>19</v>
      </c>
      <c r="DN191" t="s">
        <v>19</v>
      </c>
      <c r="DO191" t="s">
        <v>19</v>
      </c>
      <c r="DP191" t="s">
        <v>254</v>
      </c>
      <c r="DQ191" t="s">
        <v>255</v>
      </c>
      <c r="DR191" t="s">
        <v>256</v>
      </c>
      <c r="DS191" t="s">
        <v>256</v>
      </c>
      <c r="DT191" t="s">
        <v>256</v>
      </c>
      <c r="DU191" t="s">
        <v>256</v>
      </c>
      <c r="DV191">
        <v>0</v>
      </c>
      <c r="DW191">
        <v>100</v>
      </c>
      <c r="DX191">
        <v>100</v>
      </c>
      <c r="DY191">
        <v>2.609</v>
      </c>
      <c r="DZ191">
        <v>0.036</v>
      </c>
      <c r="EA191">
        <v>2</v>
      </c>
      <c r="EB191">
        <v>504.222</v>
      </c>
      <c r="EC191">
        <v>547.854</v>
      </c>
      <c r="ED191">
        <v>17.0268</v>
      </c>
      <c r="EE191">
        <v>19.0999</v>
      </c>
      <c r="EF191">
        <v>30.0002</v>
      </c>
      <c r="EG191">
        <v>18.9745</v>
      </c>
      <c r="EH191">
        <v>18.9491</v>
      </c>
      <c r="EI191">
        <v>26.2796</v>
      </c>
      <c r="EJ191">
        <v>28.637</v>
      </c>
      <c r="EK191">
        <v>61.0748</v>
      </c>
      <c r="EL191">
        <v>17.0244</v>
      </c>
      <c r="EM191">
        <v>579.17</v>
      </c>
      <c r="EN191">
        <v>13.1638</v>
      </c>
      <c r="EO191">
        <v>102.292</v>
      </c>
      <c r="EP191">
        <v>102.724</v>
      </c>
    </row>
    <row r="192" spans="1:146">
      <c r="A192">
        <v>176</v>
      </c>
      <c r="B192">
        <v>1559929958</v>
      </c>
      <c r="C192">
        <v>350</v>
      </c>
      <c r="D192" t="s">
        <v>607</v>
      </c>
      <c r="E192" t="s">
        <v>608</v>
      </c>
      <c r="H192">
        <v>1559929947.66129</v>
      </c>
      <c r="I192">
        <f>AY192*AJ192*(AW192-AX192)/(100*AQ192*(1000-AJ192*AW192))</f>
        <v>0</v>
      </c>
      <c r="J192">
        <f>AY192*AJ192*(AV192-AU192*(1000-AJ192*AX192)/(1000-AJ192*AW192))/(100*AQ192)</f>
        <v>0</v>
      </c>
      <c r="K192">
        <f>AU192 - IF(AJ192&gt;1, J192*AQ192*100.0/(AL192*BG192), 0)</f>
        <v>0</v>
      </c>
      <c r="L192">
        <f>((R192-I192/2)*K192-J192)/(R192+I192/2)</f>
        <v>0</v>
      </c>
      <c r="M192">
        <f>L192*(AZ192+BA192)/1000.0</f>
        <v>0</v>
      </c>
      <c r="N192">
        <f>(AU192 - IF(AJ192&gt;1, J192*AQ192*100.0/(AL192*BG192), 0))*(AZ192+BA192)/1000.0</f>
        <v>0</v>
      </c>
      <c r="O192">
        <f>2.0/((1/Q192-1/P192)+SIGN(Q192)*SQRT((1/Q192-1/P192)*(1/Q192-1/P192) + 4*AR192/((AR192+1)*(AR192+1))*(2*1/Q192*1/P192-1/P192*1/P192)))</f>
        <v>0</v>
      </c>
      <c r="P192">
        <f>AG192+AF192*AQ192+AE192*AQ192*AQ192</f>
        <v>0</v>
      </c>
      <c r="Q192">
        <f>I192*(1000-(1000*0.61365*exp(17.502*U192/(240.97+U192))/(AZ192+BA192)+AW192)/2)/(1000*0.61365*exp(17.502*U192/(240.97+U192))/(AZ192+BA192)-AW192)</f>
        <v>0</v>
      </c>
      <c r="R192">
        <f>1/((AR192+1)/(O192/1.6)+1/(P192/1.37)) + AR192/((AR192+1)/(O192/1.6) + AR192/(P192/1.37))</f>
        <v>0</v>
      </c>
      <c r="S192">
        <f>(AN192*AP192)</f>
        <v>0</v>
      </c>
      <c r="T192">
        <f>(BB192+(S192+2*0.95*5.67E-8*(((BB192+$B$7)+273)^4-(BB192+273)^4)-44100*I192)/(1.84*29.3*P192+8*0.95*5.67E-8*(BB192+273)^3))</f>
        <v>0</v>
      </c>
      <c r="U192">
        <f>($C$7*BC192+$D$7*BD192+$E$7*T192)</f>
        <v>0</v>
      </c>
      <c r="V192">
        <f>0.61365*exp(17.502*U192/(240.97+U192))</f>
        <v>0</v>
      </c>
      <c r="W192">
        <f>(X192/Y192*100)</f>
        <v>0</v>
      </c>
      <c r="X192">
        <f>AW192*(AZ192+BA192)/1000</f>
        <v>0</v>
      </c>
      <c r="Y192">
        <f>0.61365*exp(17.502*BB192/(240.97+BB192))</f>
        <v>0</v>
      </c>
      <c r="Z192">
        <f>(V192-AW192*(AZ192+BA192)/1000)</f>
        <v>0</v>
      </c>
      <c r="AA192">
        <f>(-I192*44100)</f>
        <v>0</v>
      </c>
      <c r="AB192">
        <f>2*29.3*P192*0.92*(BB192-U192)</f>
        <v>0</v>
      </c>
      <c r="AC192">
        <f>2*0.95*5.67E-8*(((BB192+$B$7)+273)^4-(U192+273)^4)</f>
        <v>0</v>
      </c>
      <c r="AD192">
        <f>S192+AC192+AA192+AB192</f>
        <v>0</v>
      </c>
      <c r="AE192">
        <v>-0.0417373000005246</v>
      </c>
      <c r="AF192">
        <v>0.0468537756388879</v>
      </c>
      <c r="AG192">
        <v>3.4918969712521</v>
      </c>
      <c r="AH192">
        <v>0</v>
      </c>
      <c r="AI192">
        <v>0</v>
      </c>
      <c r="AJ192">
        <f>IF(AH192*$H$13&gt;=AL192,1.0,(AL192/(AL192-AH192*$H$13)))</f>
        <v>0</v>
      </c>
      <c r="AK192">
        <f>(AJ192-1)*100</f>
        <v>0</v>
      </c>
      <c r="AL192">
        <f>MAX(0,($B$13+$C$13*BG192)/(1+$D$13*BG192)*AZ192/(BB192+273)*$E$13)</f>
        <v>0</v>
      </c>
      <c r="AM192">
        <f>$B$11*BH192+$C$11*BI192+$F$11*BJ192</f>
        <v>0</v>
      </c>
      <c r="AN192">
        <f>AM192*AO192</f>
        <v>0</v>
      </c>
      <c r="AO192">
        <f>($B$11*$D$9+$C$11*$D$9+$F$11*((BW192+BO192)/MAX(BW192+BO192+BX192, 0.1)*$I$9+BX192/MAX(BW192+BO192+BX192, 0.1)*$J$9))/($B$11+$C$11+$F$11)</f>
        <v>0</v>
      </c>
      <c r="AP192">
        <f>($B$11*$K$9+$C$11*$K$9+$F$11*((BW192+BO192)/MAX(BW192+BO192+BX192, 0.1)*$P$9+BX192/MAX(BW192+BO192+BX192, 0.1)*$Q$9))/($B$11+$C$11+$F$11)</f>
        <v>0</v>
      </c>
      <c r="AQ192">
        <v>6</v>
      </c>
      <c r="AR192">
        <v>0.5</v>
      </c>
      <c r="AS192" t="s">
        <v>250</v>
      </c>
      <c r="AT192">
        <v>1559929947.66129</v>
      </c>
      <c r="AU192">
        <v>526.970612903226</v>
      </c>
      <c r="AV192">
        <v>553.850451612903</v>
      </c>
      <c r="AW192">
        <v>13.9504451612903</v>
      </c>
      <c r="AX192">
        <v>13.1514516129032</v>
      </c>
      <c r="AY192">
        <v>500.017225806452</v>
      </c>
      <c r="AZ192">
        <v>100.702516129032</v>
      </c>
      <c r="BA192">
        <v>0.200009580645161</v>
      </c>
      <c r="BB192">
        <v>19.9715064516129</v>
      </c>
      <c r="BC192">
        <v>20.3433322580645</v>
      </c>
      <c r="BD192">
        <v>999.9</v>
      </c>
      <c r="BE192">
        <v>0</v>
      </c>
      <c r="BF192">
        <v>0</v>
      </c>
      <c r="BG192">
        <v>9994.93677419355</v>
      </c>
      <c r="BH192">
        <v>0</v>
      </c>
      <c r="BI192">
        <v>215.981483870968</v>
      </c>
      <c r="BJ192">
        <v>1499.99483870968</v>
      </c>
      <c r="BK192">
        <v>0.973002032258065</v>
      </c>
      <c r="BL192">
        <v>0.0269981129032258</v>
      </c>
      <c r="BM192">
        <v>0</v>
      </c>
      <c r="BN192">
        <v>2.2263</v>
      </c>
      <c r="BO192">
        <v>0</v>
      </c>
      <c r="BP192">
        <v>15977.935483871</v>
      </c>
      <c r="BQ192">
        <v>13121.9709677419</v>
      </c>
      <c r="BR192">
        <v>37.8363870967742</v>
      </c>
      <c r="BS192">
        <v>39.806</v>
      </c>
      <c r="BT192">
        <v>39.2439032258064</v>
      </c>
      <c r="BU192">
        <v>37.937</v>
      </c>
      <c r="BV192">
        <v>37.4430967741935</v>
      </c>
      <c r="BW192">
        <v>1459.49483870968</v>
      </c>
      <c r="BX192">
        <v>40.5</v>
      </c>
      <c r="BY192">
        <v>0</v>
      </c>
      <c r="BZ192">
        <v>1559929982.3</v>
      </c>
      <c r="CA192">
        <v>2.29836153846154</v>
      </c>
      <c r="CB192">
        <v>0.170447854460956</v>
      </c>
      <c r="CC192">
        <v>1.16239316626962</v>
      </c>
      <c r="CD192">
        <v>15979.5230769231</v>
      </c>
      <c r="CE192">
        <v>15</v>
      </c>
      <c r="CF192">
        <v>1559929575.5</v>
      </c>
      <c r="CG192" t="s">
        <v>251</v>
      </c>
      <c r="CH192">
        <v>12</v>
      </c>
      <c r="CI192">
        <v>2.609</v>
      </c>
      <c r="CJ192">
        <v>0.036</v>
      </c>
      <c r="CK192">
        <v>400</v>
      </c>
      <c r="CL192">
        <v>13</v>
      </c>
      <c r="CM192">
        <v>0.15</v>
      </c>
      <c r="CN192">
        <v>0.08</v>
      </c>
      <c r="CO192">
        <v>-26.8501463414634</v>
      </c>
      <c r="CP192">
        <v>-2.49261533101057</v>
      </c>
      <c r="CQ192">
        <v>0.304042155371114</v>
      </c>
      <c r="CR192">
        <v>0</v>
      </c>
      <c r="CS192">
        <v>2.27394705882353</v>
      </c>
      <c r="CT192">
        <v>0.482418559365092</v>
      </c>
      <c r="CU192">
        <v>0.25057817171176</v>
      </c>
      <c r="CV192">
        <v>1</v>
      </c>
      <c r="CW192">
        <v>0.798732292682927</v>
      </c>
      <c r="CX192">
        <v>0.0371160418118459</v>
      </c>
      <c r="CY192">
        <v>0.00429545830624372</v>
      </c>
      <c r="CZ192">
        <v>1</v>
      </c>
      <c r="DA192">
        <v>2</v>
      </c>
      <c r="DB192">
        <v>3</v>
      </c>
      <c r="DC192" t="s">
        <v>252</v>
      </c>
      <c r="DD192">
        <v>1.85562</v>
      </c>
      <c r="DE192">
        <v>1.85364</v>
      </c>
      <c r="DF192">
        <v>1.85471</v>
      </c>
      <c r="DG192">
        <v>1.85913</v>
      </c>
      <c r="DH192">
        <v>1.85349</v>
      </c>
      <c r="DI192">
        <v>1.8579</v>
      </c>
      <c r="DJ192">
        <v>1.85501</v>
      </c>
      <c r="DK192">
        <v>1.8537</v>
      </c>
      <c r="DL192" t="s">
        <v>253</v>
      </c>
      <c r="DM192" t="s">
        <v>19</v>
      </c>
      <c r="DN192" t="s">
        <v>19</v>
      </c>
      <c r="DO192" t="s">
        <v>19</v>
      </c>
      <c r="DP192" t="s">
        <v>254</v>
      </c>
      <c r="DQ192" t="s">
        <v>255</v>
      </c>
      <c r="DR192" t="s">
        <v>256</v>
      </c>
      <c r="DS192" t="s">
        <v>256</v>
      </c>
      <c r="DT192" t="s">
        <v>256</v>
      </c>
      <c r="DU192" t="s">
        <v>256</v>
      </c>
      <c r="DV192">
        <v>0</v>
      </c>
      <c r="DW192">
        <v>100</v>
      </c>
      <c r="DX192">
        <v>100</v>
      </c>
      <c r="DY192">
        <v>2.609</v>
      </c>
      <c r="DZ192">
        <v>0.036</v>
      </c>
      <c r="EA192">
        <v>2</v>
      </c>
      <c r="EB192">
        <v>504.094</v>
      </c>
      <c r="EC192">
        <v>547.899</v>
      </c>
      <c r="ED192">
        <v>17.0319</v>
      </c>
      <c r="EE192">
        <v>19.1008</v>
      </c>
      <c r="EF192">
        <v>30.0003</v>
      </c>
      <c r="EG192">
        <v>18.9753</v>
      </c>
      <c r="EH192">
        <v>18.9499</v>
      </c>
      <c r="EI192">
        <v>26.4227</v>
      </c>
      <c r="EJ192">
        <v>28.637</v>
      </c>
      <c r="EK192">
        <v>61.0748</v>
      </c>
      <c r="EL192">
        <v>17.0244</v>
      </c>
      <c r="EM192">
        <v>584.17</v>
      </c>
      <c r="EN192">
        <v>13.1638</v>
      </c>
      <c r="EO192">
        <v>102.291</v>
      </c>
      <c r="EP192">
        <v>102.722</v>
      </c>
    </row>
    <row r="193" spans="1:146">
      <c r="A193">
        <v>177</v>
      </c>
      <c r="B193">
        <v>1559929960</v>
      </c>
      <c r="C193">
        <v>352</v>
      </c>
      <c r="D193" t="s">
        <v>609</v>
      </c>
      <c r="E193" t="s">
        <v>610</v>
      </c>
      <c r="H193">
        <v>1559929949.66129</v>
      </c>
      <c r="I193">
        <f>AY193*AJ193*(AW193-AX193)/(100*AQ193*(1000-AJ193*AW193))</f>
        <v>0</v>
      </c>
      <c r="J193">
        <f>AY193*AJ193*(AV193-AU193*(1000-AJ193*AX193)/(1000-AJ193*AW193))/(100*AQ193)</f>
        <v>0</v>
      </c>
      <c r="K193">
        <f>AU193 - IF(AJ193&gt;1, J193*AQ193*100.0/(AL193*BG193), 0)</f>
        <v>0</v>
      </c>
      <c r="L193">
        <f>((R193-I193/2)*K193-J193)/(R193+I193/2)</f>
        <v>0</v>
      </c>
      <c r="M193">
        <f>L193*(AZ193+BA193)/1000.0</f>
        <v>0</v>
      </c>
      <c r="N193">
        <f>(AU193 - IF(AJ193&gt;1, J193*AQ193*100.0/(AL193*BG193), 0))*(AZ193+BA193)/1000.0</f>
        <v>0</v>
      </c>
      <c r="O193">
        <f>2.0/((1/Q193-1/P193)+SIGN(Q193)*SQRT((1/Q193-1/P193)*(1/Q193-1/P193) + 4*AR193/((AR193+1)*(AR193+1))*(2*1/Q193*1/P193-1/P193*1/P193)))</f>
        <v>0</v>
      </c>
      <c r="P193">
        <f>AG193+AF193*AQ193+AE193*AQ193*AQ193</f>
        <v>0</v>
      </c>
      <c r="Q193">
        <f>I193*(1000-(1000*0.61365*exp(17.502*U193/(240.97+U193))/(AZ193+BA193)+AW193)/2)/(1000*0.61365*exp(17.502*U193/(240.97+U193))/(AZ193+BA193)-AW193)</f>
        <v>0</v>
      </c>
      <c r="R193">
        <f>1/((AR193+1)/(O193/1.6)+1/(P193/1.37)) + AR193/((AR193+1)/(O193/1.6) + AR193/(P193/1.37))</f>
        <v>0</v>
      </c>
      <c r="S193">
        <f>(AN193*AP193)</f>
        <v>0</v>
      </c>
      <c r="T193">
        <f>(BB193+(S193+2*0.95*5.67E-8*(((BB193+$B$7)+273)^4-(BB193+273)^4)-44100*I193)/(1.84*29.3*P193+8*0.95*5.67E-8*(BB193+273)^3))</f>
        <v>0</v>
      </c>
      <c r="U193">
        <f>($C$7*BC193+$D$7*BD193+$E$7*T193)</f>
        <v>0</v>
      </c>
      <c r="V193">
        <f>0.61365*exp(17.502*U193/(240.97+U193))</f>
        <v>0</v>
      </c>
      <c r="W193">
        <f>(X193/Y193*100)</f>
        <v>0</v>
      </c>
      <c r="X193">
        <f>AW193*(AZ193+BA193)/1000</f>
        <v>0</v>
      </c>
      <c r="Y193">
        <f>0.61365*exp(17.502*BB193/(240.97+BB193))</f>
        <v>0</v>
      </c>
      <c r="Z193">
        <f>(V193-AW193*(AZ193+BA193)/1000)</f>
        <v>0</v>
      </c>
      <c r="AA193">
        <f>(-I193*44100)</f>
        <v>0</v>
      </c>
      <c r="AB193">
        <f>2*29.3*P193*0.92*(BB193-U193)</f>
        <v>0</v>
      </c>
      <c r="AC193">
        <f>2*0.95*5.67E-8*(((BB193+$B$7)+273)^4-(U193+273)^4)</f>
        <v>0</v>
      </c>
      <c r="AD193">
        <f>S193+AC193+AA193+AB193</f>
        <v>0</v>
      </c>
      <c r="AE193">
        <v>-0.041741398665399</v>
      </c>
      <c r="AF193">
        <v>0.0468583767492722</v>
      </c>
      <c r="AG193">
        <v>3.49216789922396</v>
      </c>
      <c r="AH193">
        <v>0</v>
      </c>
      <c r="AI193">
        <v>0</v>
      </c>
      <c r="AJ193">
        <f>IF(AH193*$H$13&gt;=AL193,1.0,(AL193/(AL193-AH193*$H$13)))</f>
        <v>0</v>
      </c>
      <c r="AK193">
        <f>(AJ193-1)*100</f>
        <v>0</v>
      </c>
      <c r="AL193">
        <f>MAX(0,($B$13+$C$13*BG193)/(1+$D$13*BG193)*AZ193/(BB193+273)*$E$13)</f>
        <v>0</v>
      </c>
      <c r="AM193">
        <f>$B$11*BH193+$C$11*BI193+$F$11*BJ193</f>
        <v>0</v>
      </c>
      <c r="AN193">
        <f>AM193*AO193</f>
        <v>0</v>
      </c>
      <c r="AO193">
        <f>($B$11*$D$9+$C$11*$D$9+$F$11*((BW193+BO193)/MAX(BW193+BO193+BX193, 0.1)*$I$9+BX193/MAX(BW193+BO193+BX193, 0.1)*$J$9))/($B$11+$C$11+$F$11)</f>
        <v>0</v>
      </c>
      <c r="AP193">
        <f>($B$11*$K$9+$C$11*$K$9+$F$11*((BW193+BO193)/MAX(BW193+BO193+BX193, 0.1)*$P$9+BX193/MAX(BW193+BO193+BX193, 0.1)*$Q$9))/($B$11+$C$11+$F$11)</f>
        <v>0</v>
      </c>
      <c r="AQ193">
        <v>6</v>
      </c>
      <c r="AR193">
        <v>0.5</v>
      </c>
      <c r="AS193" t="s">
        <v>250</v>
      </c>
      <c r="AT193">
        <v>1559929949.66129</v>
      </c>
      <c r="AU193">
        <v>530.222193548387</v>
      </c>
      <c r="AV193">
        <v>557.178258064516</v>
      </c>
      <c r="AW193">
        <v>13.9515387096774</v>
      </c>
      <c r="AX193">
        <v>13.1516419354839</v>
      </c>
      <c r="AY193">
        <v>500.012612903226</v>
      </c>
      <c r="AZ193">
        <v>100.70264516129</v>
      </c>
      <c r="BA193">
        <v>0.199979516129032</v>
      </c>
      <c r="BB193">
        <v>19.9718935483871</v>
      </c>
      <c r="BC193">
        <v>20.3409516129032</v>
      </c>
      <c r="BD193">
        <v>999.9</v>
      </c>
      <c r="BE193">
        <v>0</v>
      </c>
      <c r="BF193">
        <v>0</v>
      </c>
      <c r="BG193">
        <v>9995.90548387097</v>
      </c>
      <c r="BH193">
        <v>0</v>
      </c>
      <c r="BI193">
        <v>215.638516129032</v>
      </c>
      <c r="BJ193">
        <v>1499.99677419355</v>
      </c>
      <c r="BK193">
        <v>0.973002032258065</v>
      </c>
      <c r="BL193">
        <v>0.0269981129032258</v>
      </c>
      <c r="BM193">
        <v>0</v>
      </c>
      <c r="BN193">
        <v>2.25291612903226</v>
      </c>
      <c r="BO193">
        <v>0</v>
      </c>
      <c r="BP193">
        <v>15978.4290322581</v>
      </c>
      <c r="BQ193">
        <v>13121.9838709677</v>
      </c>
      <c r="BR193">
        <v>37.8363870967742</v>
      </c>
      <c r="BS193">
        <v>39.8</v>
      </c>
      <c r="BT193">
        <v>39.2439032258064</v>
      </c>
      <c r="BU193">
        <v>37.937</v>
      </c>
      <c r="BV193">
        <v>37.4430967741935</v>
      </c>
      <c r="BW193">
        <v>1459.49677419355</v>
      </c>
      <c r="BX193">
        <v>40.5</v>
      </c>
      <c r="BY193">
        <v>0</v>
      </c>
      <c r="BZ193">
        <v>1559929984.7</v>
      </c>
      <c r="CA193">
        <v>2.31049615384615</v>
      </c>
      <c r="CB193">
        <v>0.267866652805935</v>
      </c>
      <c r="CC193">
        <v>-18.0717950561183</v>
      </c>
      <c r="CD193">
        <v>15979.1</v>
      </c>
      <c r="CE193">
        <v>15</v>
      </c>
      <c r="CF193">
        <v>1559929575.5</v>
      </c>
      <c r="CG193" t="s">
        <v>251</v>
      </c>
      <c r="CH193">
        <v>12</v>
      </c>
      <c r="CI193">
        <v>2.609</v>
      </c>
      <c r="CJ193">
        <v>0.036</v>
      </c>
      <c r="CK193">
        <v>400</v>
      </c>
      <c r="CL193">
        <v>13</v>
      </c>
      <c r="CM193">
        <v>0.15</v>
      </c>
      <c r="CN193">
        <v>0.08</v>
      </c>
      <c r="CO193">
        <v>-26.9328829268293</v>
      </c>
      <c r="CP193">
        <v>-2.76418954703817</v>
      </c>
      <c r="CQ193">
        <v>0.324628630526156</v>
      </c>
      <c r="CR193">
        <v>0</v>
      </c>
      <c r="CS193">
        <v>2.27842941176471</v>
      </c>
      <c r="CT193">
        <v>0.518422195774945</v>
      </c>
      <c r="CU193">
        <v>0.253097419664505</v>
      </c>
      <c r="CV193">
        <v>1</v>
      </c>
      <c r="CW193">
        <v>0.799618756097561</v>
      </c>
      <c r="CX193">
        <v>0.0245838188153297</v>
      </c>
      <c r="CY193">
        <v>0.0034545577866765</v>
      </c>
      <c r="CZ193">
        <v>1</v>
      </c>
      <c r="DA193">
        <v>2</v>
      </c>
      <c r="DB193">
        <v>3</v>
      </c>
      <c r="DC193" t="s">
        <v>252</v>
      </c>
      <c r="DD193">
        <v>1.85561</v>
      </c>
      <c r="DE193">
        <v>1.85364</v>
      </c>
      <c r="DF193">
        <v>1.85471</v>
      </c>
      <c r="DG193">
        <v>1.85913</v>
      </c>
      <c r="DH193">
        <v>1.85349</v>
      </c>
      <c r="DI193">
        <v>1.85788</v>
      </c>
      <c r="DJ193">
        <v>1.85501</v>
      </c>
      <c r="DK193">
        <v>1.8537</v>
      </c>
      <c r="DL193" t="s">
        <v>253</v>
      </c>
      <c r="DM193" t="s">
        <v>19</v>
      </c>
      <c r="DN193" t="s">
        <v>19</v>
      </c>
      <c r="DO193" t="s">
        <v>19</v>
      </c>
      <c r="DP193" t="s">
        <v>254</v>
      </c>
      <c r="DQ193" t="s">
        <v>255</v>
      </c>
      <c r="DR193" t="s">
        <v>256</v>
      </c>
      <c r="DS193" t="s">
        <v>256</v>
      </c>
      <c r="DT193" t="s">
        <v>256</v>
      </c>
      <c r="DU193" t="s">
        <v>256</v>
      </c>
      <c r="DV193">
        <v>0</v>
      </c>
      <c r="DW193">
        <v>100</v>
      </c>
      <c r="DX193">
        <v>100</v>
      </c>
      <c r="DY193">
        <v>2.609</v>
      </c>
      <c r="DZ193">
        <v>0.036</v>
      </c>
      <c r="EA193">
        <v>2</v>
      </c>
      <c r="EB193">
        <v>504.254</v>
      </c>
      <c r="EC193">
        <v>547.682</v>
      </c>
      <c r="ED193">
        <v>17.0372</v>
      </c>
      <c r="EE193">
        <v>19.1016</v>
      </c>
      <c r="EF193">
        <v>30.0004</v>
      </c>
      <c r="EG193">
        <v>18.9762</v>
      </c>
      <c r="EH193">
        <v>18.9507</v>
      </c>
      <c r="EI193">
        <v>26.5255</v>
      </c>
      <c r="EJ193">
        <v>28.637</v>
      </c>
      <c r="EK193">
        <v>61.0748</v>
      </c>
      <c r="EL193">
        <v>17.0407</v>
      </c>
      <c r="EM193">
        <v>584.17</v>
      </c>
      <c r="EN193">
        <v>13.1638</v>
      </c>
      <c r="EO193">
        <v>102.292</v>
      </c>
      <c r="EP193">
        <v>102.721</v>
      </c>
    </row>
    <row r="194" spans="1:146">
      <c r="A194">
        <v>178</v>
      </c>
      <c r="B194">
        <v>1559929962</v>
      </c>
      <c r="C194">
        <v>354</v>
      </c>
      <c r="D194" t="s">
        <v>611</v>
      </c>
      <c r="E194" t="s">
        <v>612</v>
      </c>
      <c r="H194">
        <v>1559929951.66129</v>
      </c>
      <c r="I194">
        <f>AY194*AJ194*(AW194-AX194)/(100*AQ194*(1000-AJ194*AW194))</f>
        <v>0</v>
      </c>
      <c r="J194">
        <f>AY194*AJ194*(AV194-AU194*(1000-AJ194*AX194)/(1000-AJ194*AW194))/(100*AQ194)</f>
        <v>0</v>
      </c>
      <c r="K194">
        <f>AU194 - IF(AJ194&gt;1, J194*AQ194*100.0/(AL194*BG194), 0)</f>
        <v>0</v>
      </c>
      <c r="L194">
        <f>((R194-I194/2)*K194-J194)/(R194+I194/2)</f>
        <v>0</v>
      </c>
      <c r="M194">
        <f>L194*(AZ194+BA194)/1000.0</f>
        <v>0</v>
      </c>
      <c r="N194">
        <f>(AU194 - IF(AJ194&gt;1, J194*AQ194*100.0/(AL194*BG194), 0))*(AZ194+BA194)/1000.0</f>
        <v>0</v>
      </c>
      <c r="O194">
        <f>2.0/((1/Q194-1/P194)+SIGN(Q194)*SQRT((1/Q194-1/P194)*(1/Q194-1/P194) + 4*AR194/((AR194+1)*(AR194+1))*(2*1/Q194*1/P194-1/P194*1/P194)))</f>
        <v>0</v>
      </c>
      <c r="P194">
        <f>AG194+AF194*AQ194+AE194*AQ194*AQ194</f>
        <v>0</v>
      </c>
      <c r="Q194">
        <f>I194*(1000-(1000*0.61365*exp(17.502*U194/(240.97+U194))/(AZ194+BA194)+AW194)/2)/(1000*0.61365*exp(17.502*U194/(240.97+U194))/(AZ194+BA194)-AW194)</f>
        <v>0</v>
      </c>
      <c r="R194">
        <f>1/((AR194+1)/(O194/1.6)+1/(P194/1.37)) + AR194/((AR194+1)/(O194/1.6) + AR194/(P194/1.37))</f>
        <v>0</v>
      </c>
      <c r="S194">
        <f>(AN194*AP194)</f>
        <v>0</v>
      </c>
      <c r="T194">
        <f>(BB194+(S194+2*0.95*5.67E-8*(((BB194+$B$7)+273)^4-(BB194+273)^4)-44100*I194)/(1.84*29.3*P194+8*0.95*5.67E-8*(BB194+273)^3))</f>
        <v>0</v>
      </c>
      <c r="U194">
        <f>($C$7*BC194+$D$7*BD194+$E$7*T194)</f>
        <v>0</v>
      </c>
      <c r="V194">
        <f>0.61365*exp(17.502*U194/(240.97+U194))</f>
        <v>0</v>
      </c>
      <c r="W194">
        <f>(X194/Y194*100)</f>
        <v>0</v>
      </c>
      <c r="X194">
        <f>AW194*(AZ194+BA194)/1000</f>
        <v>0</v>
      </c>
      <c r="Y194">
        <f>0.61365*exp(17.502*BB194/(240.97+BB194))</f>
        <v>0</v>
      </c>
      <c r="Z194">
        <f>(V194-AW194*(AZ194+BA194)/1000)</f>
        <v>0</v>
      </c>
      <c r="AA194">
        <f>(-I194*44100)</f>
        <v>0</v>
      </c>
      <c r="AB194">
        <f>2*29.3*P194*0.92*(BB194-U194)</f>
        <v>0</v>
      </c>
      <c r="AC194">
        <f>2*0.95*5.67E-8*(((BB194+$B$7)+273)^4-(U194+273)^4)</f>
        <v>0</v>
      </c>
      <c r="AD194">
        <f>S194+AC194+AA194+AB194</f>
        <v>0</v>
      </c>
      <c r="AE194">
        <v>-0.0417449841145867</v>
      </c>
      <c r="AF194">
        <v>0.0468624017300879</v>
      </c>
      <c r="AG194">
        <v>3.49240489522142</v>
      </c>
      <c r="AH194">
        <v>0</v>
      </c>
      <c r="AI194">
        <v>0</v>
      </c>
      <c r="AJ194">
        <f>IF(AH194*$H$13&gt;=AL194,1.0,(AL194/(AL194-AH194*$H$13)))</f>
        <v>0</v>
      </c>
      <c r="AK194">
        <f>(AJ194-1)*100</f>
        <v>0</v>
      </c>
      <c r="AL194">
        <f>MAX(0,($B$13+$C$13*BG194)/(1+$D$13*BG194)*AZ194/(BB194+273)*$E$13)</f>
        <v>0</v>
      </c>
      <c r="AM194">
        <f>$B$11*BH194+$C$11*BI194+$F$11*BJ194</f>
        <v>0</v>
      </c>
      <c r="AN194">
        <f>AM194*AO194</f>
        <v>0</v>
      </c>
      <c r="AO194">
        <f>($B$11*$D$9+$C$11*$D$9+$F$11*((BW194+BO194)/MAX(BW194+BO194+BX194, 0.1)*$I$9+BX194/MAX(BW194+BO194+BX194, 0.1)*$J$9))/($B$11+$C$11+$F$11)</f>
        <v>0</v>
      </c>
      <c r="AP194">
        <f>($B$11*$K$9+$C$11*$K$9+$F$11*((BW194+BO194)/MAX(BW194+BO194+BX194, 0.1)*$P$9+BX194/MAX(BW194+BO194+BX194, 0.1)*$Q$9))/($B$11+$C$11+$F$11)</f>
        <v>0</v>
      </c>
      <c r="AQ194">
        <v>6</v>
      </c>
      <c r="AR194">
        <v>0.5</v>
      </c>
      <c r="AS194" t="s">
        <v>250</v>
      </c>
      <c r="AT194">
        <v>1559929951.66129</v>
      </c>
      <c r="AU194">
        <v>533.474580645161</v>
      </c>
      <c r="AV194">
        <v>560.518419354839</v>
      </c>
      <c r="AW194">
        <v>13.9524193548387</v>
      </c>
      <c r="AX194">
        <v>13.1518225806452</v>
      </c>
      <c r="AY194">
        <v>500.014935483871</v>
      </c>
      <c r="AZ194">
        <v>100.702774193548</v>
      </c>
      <c r="BA194">
        <v>0.199986129032258</v>
      </c>
      <c r="BB194">
        <v>19.9727709677419</v>
      </c>
      <c r="BC194">
        <v>20.3398290322581</v>
      </c>
      <c r="BD194">
        <v>999.9</v>
      </c>
      <c r="BE194">
        <v>0</v>
      </c>
      <c r="BF194">
        <v>0</v>
      </c>
      <c r="BG194">
        <v>9996.75129032258</v>
      </c>
      <c r="BH194">
        <v>0</v>
      </c>
      <c r="BI194">
        <v>215.541774193548</v>
      </c>
      <c r="BJ194">
        <v>1499.99838709677</v>
      </c>
      <c r="BK194">
        <v>0.973002032258065</v>
      </c>
      <c r="BL194">
        <v>0.0269981129032258</v>
      </c>
      <c r="BM194">
        <v>0</v>
      </c>
      <c r="BN194">
        <v>2.28589677419355</v>
      </c>
      <c r="BO194">
        <v>0</v>
      </c>
      <c r="BP194">
        <v>15978.0193548387</v>
      </c>
      <c r="BQ194">
        <v>13122</v>
      </c>
      <c r="BR194">
        <v>37.8323225806451</v>
      </c>
      <c r="BS194">
        <v>39.794</v>
      </c>
      <c r="BT194">
        <v>39.2439032258064</v>
      </c>
      <c r="BU194">
        <v>37.937</v>
      </c>
      <c r="BV194">
        <v>37.441064516129</v>
      </c>
      <c r="BW194">
        <v>1459.49838709677</v>
      </c>
      <c r="BX194">
        <v>40.5</v>
      </c>
      <c r="BY194">
        <v>0</v>
      </c>
      <c r="BZ194">
        <v>1559929986.5</v>
      </c>
      <c r="CA194">
        <v>2.32046923076923</v>
      </c>
      <c r="CB194">
        <v>-0.319131626376162</v>
      </c>
      <c r="CC194">
        <v>-28.8205129269871</v>
      </c>
      <c r="CD194">
        <v>15978.6461538462</v>
      </c>
      <c r="CE194">
        <v>15</v>
      </c>
      <c r="CF194">
        <v>1559929575.5</v>
      </c>
      <c r="CG194" t="s">
        <v>251</v>
      </c>
      <c r="CH194">
        <v>12</v>
      </c>
      <c r="CI194">
        <v>2.609</v>
      </c>
      <c r="CJ194">
        <v>0.036</v>
      </c>
      <c r="CK194">
        <v>400</v>
      </c>
      <c r="CL194">
        <v>13</v>
      </c>
      <c r="CM194">
        <v>0.15</v>
      </c>
      <c r="CN194">
        <v>0.08</v>
      </c>
      <c r="CO194">
        <v>-27.0072414634146</v>
      </c>
      <c r="CP194">
        <v>-2.9009916376307</v>
      </c>
      <c r="CQ194">
        <v>0.334161334611109</v>
      </c>
      <c r="CR194">
        <v>0</v>
      </c>
      <c r="CS194">
        <v>2.29415588235294</v>
      </c>
      <c r="CT194">
        <v>0.262795187285006</v>
      </c>
      <c r="CU194">
        <v>0.215627312183581</v>
      </c>
      <c r="CV194">
        <v>1</v>
      </c>
      <c r="CW194">
        <v>0.800444146341463</v>
      </c>
      <c r="CX194">
        <v>0.00936825783972027</v>
      </c>
      <c r="CY194">
        <v>0.00214592436800981</v>
      </c>
      <c r="CZ194">
        <v>1</v>
      </c>
      <c r="DA194">
        <v>2</v>
      </c>
      <c r="DB194">
        <v>3</v>
      </c>
      <c r="DC194" t="s">
        <v>252</v>
      </c>
      <c r="DD194">
        <v>1.8556</v>
      </c>
      <c r="DE194">
        <v>1.85364</v>
      </c>
      <c r="DF194">
        <v>1.85471</v>
      </c>
      <c r="DG194">
        <v>1.85912</v>
      </c>
      <c r="DH194">
        <v>1.85347</v>
      </c>
      <c r="DI194">
        <v>1.85787</v>
      </c>
      <c r="DJ194">
        <v>1.85501</v>
      </c>
      <c r="DK194">
        <v>1.85368</v>
      </c>
      <c r="DL194" t="s">
        <v>253</v>
      </c>
      <c r="DM194" t="s">
        <v>19</v>
      </c>
      <c r="DN194" t="s">
        <v>19</v>
      </c>
      <c r="DO194" t="s">
        <v>19</v>
      </c>
      <c r="DP194" t="s">
        <v>254</v>
      </c>
      <c r="DQ194" t="s">
        <v>255</v>
      </c>
      <c r="DR194" t="s">
        <v>256</v>
      </c>
      <c r="DS194" t="s">
        <v>256</v>
      </c>
      <c r="DT194" t="s">
        <v>256</v>
      </c>
      <c r="DU194" t="s">
        <v>256</v>
      </c>
      <c r="DV194">
        <v>0</v>
      </c>
      <c r="DW194">
        <v>100</v>
      </c>
      <c r="DX194">
        <v>100</v>
      </c>
      <c r="DY194">
        <v>2.609</v>
      </c>
      <c r="DZ194">
        <v>0.036</v>
      </c>
      <c r="EA194">
        <v>2</v>
      </c>
      <c r="EB194">
        <v>504.187</v>
      </c>
      <c r="EC194">
        <v>547.731</v>
      </c>
      <c r="ED194">
        <v>17.0405</v>
      </c>
      <c r="EE194">
        <v>19.1024</v>
      </c>
      <c r="EF194">
        <v>30.0003</v>
      </c>
      <c r="EG194">
        <v>18.977</v>
      </c>
      <c r="EH194">
        <v>18.9519</v>
      </c>
      <c r="EI194">
        <v>26.646</v>
      </c>
      <c r="EJ194">
        <v>28.637</v>
      </c>
      <c r="EK194">
        <v>61.0748</v>
      </c>
      <c r="EL194">
        <v>17.0407</v>
      </c>
      <c r="EM194">
        <v>589.17</v>
      </c>
      <c r="EN194">
        <v>13.1638</v>
      </c>
      <c r="EO194">
        <v>102.292</v>
      </c>
      <c r="EP194">
        <v>102.722</v>
      </c>
    </row>
    <row r="195" spans="1:146">
      <c r="A195">
        <v>179</v>
      </c>
      <c r="B195">
        <v>1559929964</v>
      </c>
      <c r="C195">
        <v>356</v>
      </c>
      <c r="D195" t="s">
        <v>613</v>
      </c>
      <c r="E195" t="s">
        <v>614</v>
      </c>
      <c r="H195">
        <v>1559929953.66129</v>
      </c>
      <c r="I195">
        <f>AY195*AJ195*(AW195-AX195)/(100*AQ195*(1000-AJ195*AW195))</f>
        <v>0</v>
      </c>
      <c r="J195">
        <f>AY195*AJ195*(AV195-AU195*(1000-AJ195*AX195)/(1000-AJ195*AW195))/(100*AQ195)</f>
        <v>0</v>
      </c>
      <c r="K195">
        <f>AU195 - IF(AJ195&gt;1, J195*AQ195*100.0/(AL195*BG195), 0)</f>
        <v>0</v>
      </c>
      <c r="L195">
        <f>((R195-I195/2)*K195-J195)/(R195+I195/2)</f>
        <v>0</v>
      </c>
      <c r="M195">
        <f>L195*(AZ195+BA195)/1000.0</f>
        <v>0</v>
      </c>
      <c r="N195">
        <f>(AU195 - IF(AJ195&gt;1, J195*AQ195*100.0/(AL195*BG195), 0))*(AZ195+BA195)/1000.0</f>
        <v>0</v>
      </c>
      <c r="O195">
        <f>2.0/((1/Q195-1/P195)+SIGN(Q195)*SQRT((1/Q195-1/P195)*(1/Q195-1/P195) + 4*AR195/((AR195+1)*(AR195+1))*(2*1/Q195*1/P195-1/P195*1/P195)))</f>
        <v>0</v>
      </c>
      <c r="P195">
        <f>AG195+AF195*AQ195+AE195*AQ195*AQ195</f>
        <v>0</v>
      </c>
      <c r="Q195">
        <f>I195*(1000-(1000*0.61365*exp(17.502*U195/(240.97+U195))/(AZ195+BA195)+AW195)/2)/(1000*0.61365*exp(17.502*U195/(240.97+U195))/(AZ195+BA195)-AW195)</f>
        <v>0</v>
      </c>
      <c r="R195">
        <f>1/((AR195+1)/(O195/1.6)+1/(P195/1.37)) + AR195/((AR195+1)/(O195/1.6) + AR195/(P195/1.37))</f>
        <v>0</v>
      </c>
      <c r="S195">
        <f>(AN195*AP195)</f>
        <v>0</v>
      </c>
      <c r="T195">
        <f>(BB195+(S195+2*0.95*5.67E-8*(((BB195+$B$7)+273)^4-(BB195+273)^4)-44100*I195)/(1.84*29.3*P195+8*0.95*5.67E-8*(BB195+273)^3))</f>
        <v>0</v>
      </c>
      <c r="U195">
        <f>($C$7*BC195+$D$7*BD195+$E$7*T195)</f>
        <v>0</v>
      </c>
      <c r="V195">
        <f>0.61365*exp(17.502*U195/(240.97+U195))</f>
        <v>0</v>
      </c>
      <c r="W195">
        <f>(X195/Y195*100)</f>
        <v>0</v>
      </c>
      <c r="X195">
        <f>AW195*(AZ195+BA195)/1000</f>
        <v>0</v>
      </c>
      <c r="Y195">
        <f>0.61365*exp(17.502*BB195/(240.97+BB195))</f>
        <v>0</v>
      </c>
      <c r="Z195">
        <f>(V195-AW195*(AZ195+BA195)/1000)</f>
        <v>0</v>
      </c>
      <c r="AA195">
        <f>(-I195*44100)</f>
        <v>0</v>
      </c>
      <c r="AB195">
        <f>2*29.3*P195*0.92*(BB195-U195)</f>
        <v>0</v>
      </c>
      <c r="AC195">
        <f>2*0.95*5.67E-8*(((BB195+$B$7)+273)^4-(U195+273)^4)</f>
        <v>0</v>
      </c>
      <c r="AD195">
        <f>S195+AC195+AA195+AB195</f>
        <v>0</v>
      </c>
      <c r="AE195">
        <v>-0.0417418517264326</v>
      </c>
      <c r="AF195">
        <v>0.0468588853499727</v>
      </c>
      <c r="AG195">
        <v>3.49219784667451</v>
      </c>
      <c r="AH195">
        <v>0</v>
      </c>
      <c r="AI195">
        <v>0</v>
      </c>
      <c r="AJ195">
        <f>IF(AH195*$H$13&gt;=AL195,1.0,(AL195/(AL195-AH195*$H$13)))</f>
        <v>0</v>
      </c>
      <c r="AK195">
        <f>(AJ195-1)*100</f>
        <v>0</v>
      </c>
      <c r="AL195">
        <f>MAX(0,($B$13+$C$13*BG195)/(1+$D$13*BG195)*AZ195/(BB195+273)*$E$13)</f>
        <v>0</v>
      </c>
      <c r="AM195">
        <f>$B$11*BH195+$C$11*BI195+$F$11*BJ195</f>
        <v>0</v>
      </c>
      <c r="AN195">
        <f>AM195*AO195</f>
        <v>0</v>
      </c>
      <c r="AO195">
        <f>($B$11*$D$9+$C$11*$D$9+$F$11*((BW195+BO195)/MAX(BW195+BO195+BX195, 0.1)*$I$9+BX195/MAX(BW195+BO195+BX195, 0.1)*$J$9))/($B$11+$C$11+$F$11)</f>
        <v>0</v>
      </c>
      <c r="AP195">
        <f>($B$11*$K$9+$C$11*$K$9+$F$11*((BW195+BO195)/MAX(BW195+BO195+BX195, 0.1)*$P$9+BX195/MAX(BW195+BO195+BX195, 0.1)*$Q$9))/($B$11+$C$11+$F$11)</f>
        <v>0</v>
      </c>
      <c r="AQ195">
        <v>6</v>
      </c>
      <c r="AR195">
        <v>0.5</v>
      </c>
      <c r="AS195" t="s">
        <v>250</v>
      </c>
      <c r="AT195">
        <v>1559929953.66129</v>
      </c>
      <c r="AU195">
        <v>536.728419354839</v>
      </c>
      <c r="AV195">
        <v>563.882709677419</v>
      </c>
      <c r="AW195">
        <v>13.9529451612903</v>
      </c>
      <c r="AX195">
        <v>13.1521548387097</v>
      </c>
      <c r="AY195">
        <v>500.015612903226</v>
      </c>
      <c r="AZ195">
        <v>100.702935483871</v>
      </c>
      <c r="BA195">
        <v>0.199989129032258</v>
      </c>
      <c r="BB195">
        <v>19.9741612903226</v>
      </c>
      <c r="BC195">
        <v>20.3391516129032</v>
      </c>
      <c r="BD195">
        <v>999.9</v>
      </c>
      <c r="BE195">
        <v>0</v>
      </c>
      <c r="BF195">
        <v>0</v>
      </c>
      <c r="BG195">
        <v>9995.98516129032</v>
      </c>
      <c r="BH195">
        <v>0</v>
      </c>
      <c r="BI195">
        <v>215.176193548387</v>
      </c>
      <c r="BJ195">
        <v>1500.00838709677</v>
      </c>
      <c r="BK195">
        <v>0.973002161290323</v>
      </c>
      <c r="BL195">
        <v>0.026997964516129</v>
      </c>
      <c r="BM195">
        <v>0</v>
      </c>
      <c r="BN195">
        <v>2.29690322580645</v>
      </c>
      <c r="BO195">
        <v>0</v>
      </c>
      <c r="BP195">
        <v>15978.3548387097</v>
      </c>
      <c r="BQ195">
        <v>13122.0903225806</v>
      </c>
      <c r="BR195">
        <v>37.8282580645161</v>
      </c>
      <c r="BS195">
        <v>39.788</v>
      </c>
      <c r="BT195">
        <v>39.2439032258064</v>
      </c>
      <c r="BU195">
        <v>37.937</v>
      </c>
      <c r="BV195">
        <v>37.441064516129</v>
      </c>
      <c r="BW195">
        <v>1459.50838709677</v>
      </c>
      <c r="BX195">
        <v>40.5</v>
      </c>
      <c r="BY195">
        <v>0</v>
      </c>
      <c r="BZ195">
        <v>1559929988.3</v>
      </c>
      <c r="CA195">
        <v>2.30693461538462</v>
      </c>
      <c r="CB195">
        <v>-0.00635555740876379</v>
      </c>
      <c r="CC195">
        <v>-28.2769232614237</v>
      </c>
      <c r="CD195">
        <v>15978.5192307692</v>
      </c>
      <c r="CE195">
        <v>15</v>
      </c>
      <c r="CF195">
        <v>1559929575.5</v>
      </c>
      <c r="CG195" t="s">
        <v>251</v>
      </c>
      <c r="CH195">
        <v>12</v>
      </c>
      <c r="CI195">
        <v>2.609</v>
      </c>
      <c r="CJ195">
        <v>0.036</v>
      </c>
      <c r="CK195">
        <v>400</v>
      </c>
      <c r="CL195">
        <v>13</v>
      </c>
      <c r="CM195">
        <v>0.15</v>
      </c>
      <c r="CN195">
        <v>0.08</v>
      </c>
      <c r="CO195">
        <v>-27.1203780487805</v>
      </c>
      <c r="CP195">
        <v>-3.21732961672528</v>
      </c>
      <c r="CQ195">
        <v>0.363922736715682</v>
      </c>
      <c r="CR195">
        <v>0</v>
      </c>
      <c r="CS195">
        <v>2.30440588235294</v>
      </c>
      <c r="CT195">
        <v>-0.0907961772762979</v>
      </c>
      <c r="CU195">
        <v>0.213237737998166</v>
      </c>
      <c r="CV195">
        <v>1</v>
      </c>
      <c r="CW195">
        <v>0.800811073170732</v>
      </c>
      <c r="CX195">
        <v>-0.00320032055749107</v>
      </c>
      <c r="CY195">
        <v>0.00135496378117815</v>
      </c>
      <c r="CZ195">
        <v>1</v>
      </c>
      <c r="DA195">
        <v>2</v>
      </c>
      <c r="DB195">
        <v>3</v>
      </c>
      <c r="DC195" t="s">
        <v>252</v>
      </c>
      <c r="DD195">
        <v>1.8556</v>
      </c>
      <c r="DE195">
        <v>1.85364</v>
      </c>
      <c r="DF195">
        <v>1.85471</v>
      </c>
      <c r="DG195">
        <v>1.85913</v>
      </c>
      <c r="DH195">
        <v>1.85348</v>
      </c>
      <c r="DI195">
        <v>1.85788</v>
      </c>
      <c r="DJ195">
        <v>1.85501</v>
      </c>
      <c r="DK195">
        <v>1.85367</v>
      </c>
      <c r="DL195" t="s">
        <v>253</v>
      </c>
      <c r="DM195" t="s">
        <v>19</v>
      </c>
      <c r="DN195" t="s">
        <v>19</v>
      </c>
      <c r="DO195" t="s">
        <v>19</v>
      </c>
      <c r="DP195" t="s">
        <v>254</v>
      </c>
      <c r="DQ195" t="s">
        <v>255</v>
      </c>
      <c r="DR195" t="s">
        <v>256</v>
      </c>
      <c r="DS195" t="s">
        <v>256</v>
      </c>
      <c r="DT195" t="s">
        <v>256</v>
      </c>
      <c r="DU195" t="s">
        <v>256</v>
      </c>
      <c r="DV195">
        <v>0</v>
      </c>
      <c r="DW195">
        <v>100</v>
      </c>
      <c r="DX195">
        <v>100</v>
      </c>
      <c r="DY195">
        <v>2.609</v>
      </c>
      <c r="DZ195">
        <v>0.036</v>
      </c>
      <c r="EA195">
        <v>2</v>
      </c>
      <c r="EB195">
        <v>504.15</v>
      </c>
      <c r="EC195">
        <v>547.846</v>
      </c>
      <c r="ED195">
        <v>17.0455</v>
      </c>
      <c r="EE195">
        <v>19.1032</v>
      </c>
      <c r="EF195">
        <v>30.0002</v>
      </c>
      <c r="EG195">
        <v>18.9778</v>
      </c>
      <c r="EH195">
        <v>18.9527</v>
      </c>
      <c r="EI195">
        <v>26.7876</v>
      </c>
      <c r="EJ195">
        <v>28.637</v>
      </c>
      <c r="EK195">
        <v>61.0748</v>
      </c>
      <c r="EL195">
        <v>17.0541</v>
      </c>
      <c r="EM195">
        <v>594.17</v>
      </c>
      <c r="EN195">
        <v>13.1638</v>
      </c>
      <c r="EO195">
        <v>102.291</v>
      </c>
      <c r="EP195">
        <v>102.722</v>
      </c>
    </row>
    <row r="196" spans="1:146">
      <c r="A196">
        <v>180</v>
      </c>
      <c r="B196">
        <v>1559929966</v>
      </c>
      <c r="C196">
        <v>358</v>
      </c>
      <c r="D196" t="s">
        <v>615</v>
      </c>
      <c r="E196" t="s">
        <v>616</v>
      </c>
      <c r="H196">
        <v>1559929955.66129</v>
      </c>
      <c r="I196">
        <f>AY196*AJ196*(AW196-AX196)/(100*AQ196*(1000-AJ196*AW196))</f>
        <v>0</v>
      </c>
      <c r="J196">
        <f>AY196*AJ196*(AV196-AU196*(1000-AJ196*AX196)/(1000-AJ196*AW196))/(100*AQ196)</f>
        <v>0</v>
      </c>
      <c r="K196">
        <f>AU196 - IF(AJ196&gt;1, J196*AQ196*100.0/(AL196*BG196), 0)</f>
        <v>0</v>
      </c>
      <c r="L196">
        <f>((R196-I196/2)*K196-J196)/(R196+I196/2)</f>
        <v>0</v>
      </c>
      <c r="M196">
        <f>L196*(AZ196+BA196)/1000.0</f>
        <v>0</v>
      </c>
      <c r="N196">
        <f>(AU196 - IF(AJ196&gt;1, J196*AQ196*100.0/(AL196*BG196), 0))*(AZ196+BA196)/1000.0</f>
        <v>0</v>
      </c>
      <c r="O196">
        <f>2.0/((1/Q196-1/P196)+SIGN(Q196)*SQRT((1/Q196-1/P196)*(1/Q196-1/P196) + 4*AR196/((AR196+1)*(AR196+1))*(2*1/Q196*1/P196-1/P196*1/P196)))</f>
        <v>0</v>
      </c>
      <c r="P196">
        <f>AG196+AF196*AQ196+AE196*AQ196*AQ196</f>
        <v>0</v>
      </c>
      <c r="Q196">
        <f>I196*(1000-(1000*0.61365*exp(17.502*U196/(240.97+U196))/(AZ196+BA196)+AW196)/2)/(1000*0.61365*exp(17.502*U196/(240.97+U196))/(AZ196+BA196)-AW196)</f>
        <v>0</v>
      </c>
      <c r="R196">
        <f>1/((AR196+1)/(O196/1.6)+1/(P196/1.37)) + AR196/((AR196+1)/(O196/1.6) + AR196/(P196/1.37))</f>
        <v>0</v>
      </c>
      <c r="S196">
        <f>(AN196*AP196)</f>
        <v>0</v>
      </c>
      <c r="T196">
        <f>(BB196+(S196+2*0.95*5.67E-8*(((BB196+$B$7)+273)^4-(BB196+273)^4)-44100*I196)/(1.84*29.3*P196+8*0.95*5.67E-8*(BB196+273)^3))</f>
        <v>0</v>
      </c>
      <c r="U196">
        <f>($C$7*BC196+$D$7*BD196+$E$7*T196)</f>
        <v>0</v>
      </c>
      <c r="V196">
        <f>0.61365*exp(17.502*U196/(240.97+U196))</f>
        <v>0</v>
      </c>
      <c r="W196">
        <f>(X196/Y196*100)</f>
        <v>0</v>
      </c>
      <c r="X196">
        <f>AW196*(AZ196+BA196)/1000</f>
        <v>0</v>
      </c>
      <c r="Y196">
        <f>0.61365*exp(17.502*BB196/(240.97+BB196))</f>
        <v>0</v>
      </c>
      <c r="Z196">
        <f>(V196-AW196*(AZ196+BA196)/1000)</f>
        <v>0</v>
      </c>
      <c r="AA196">
        <f>(-I196*44100)</f>
        <v>0</v>
      </c>
      <c r="AB196">
        <f>2*29.3*P196*0.92*(BB196-U196)</f>
        <v>0</v>
      </c>
      <c r="AC196">
        <f>2*0.95*5.67E-8*(((BB196+$B$7)+273)^4-(U196+273)^4)</f>
        <v>0</v>
      </c>
      <c r="AD196">
        <f>S196+AC196+AA196+AB196</f>
        <v>0</v>
      </c>
      <c r="AE196">
        <v>-0.0417492938985658</v>
      </c>
      <c r="AF196">
        <v>0.0468672398401623</v>
      </c>
      <c r="AG196">
        <v>3.49268975987187</v>
      </c>
      <c r="AH196">
        <v>0</v>
      </c>
      <c r="AI196">
        <v>0</v>
      </c>
      <c r="AJ196">
        <f>IF(AH196*$H$13&gt;=AL196,1.0,(AL196/(AL196-AH196*$H$13)))</f>
        <v>0</v>
      </c>
      <c r="AK196">
        <f>(AJ196-1)*100</f>
        <v>0</v>
      </c>
      <c r="AL196">
        <f>MAX(0,($B$13+$C$13*BG196)/(1+$D$13*BG196)*AZ196/(BB196+273)*$E$13)</f>
        <v>0</v>
      </c>
      <c r="AM196">
        <f>$B$11*BH196+$C$11*BI196+$F$11*BJ196</f>
        <v>0</v>
      </c>
      <c r="AN196">
        <f>AM196*AO196</f>
        <v>0</v>
      </c>
      <c r="AO196">
        <f>($B$11*$D$9+$C$11*$D$9+$F$11*((BW196+BO196)/MAX(BW196+BO196+BX196, 0.1)*$I$9+BX196/MAX(BW196+BO196+BX196, 0.1)*$J$9))/($B$11+$C$11+$F$11)</f>
        <v>0</v>
      </c>
      <c r="AP196">
        <f>($B$11*$K$9+$C$11*$K$9+$F$11*((BW196+BO196)/MAX(BW196+BO196+BX196, 0.1)*$P$9+BX196/MAX(BW196+BO196+BX196, 0.1)*$Q$9))/($B$11+$C$11+$F$11)</f>
        <v>0</v>
      </c>
      <c r="AQ196">
        <v>6</v>
      </c>
      <c r="AR196">
        <v>0.5</v>
      </c>
      <c r="AS196" t="s">
        <v>250</v>
      </c>
      <c r="AT196">
        <v>1559929955.66129</v>
      </c>
      <c r="AU196">
        <v>539.988709677419</v>
      </c>
      <c r="AV196">
        <v>567.216935483871</v>
      </c>
      <c r="AW196">
        <v>13.9533225806452</v>
      </c>
      <c r="AX196">
        <v>13.1525419354839</v>
      </c>
      <c r="AY196">
        <v>500.014516129032</v>
      </c>
      <c r="AZ196">
        <v>100.703032258065</v>
      </c>
      <c r="BA196">
        <v>0.199962677419355</v>
      </c>
      <c r="BB196">
        <v>19.9757161290323</v>
      </c>
      <c r="BC196">
        <v>20.3379387096774</v>
      </c>
      <c r="BD196">
        <v>999.9</v>
      </c>
      <c r="BE196">
        <v>0</v>
      </c>
      <c r="BF196">
        <v>0</v>
      </c>
      <c r="BG196">
        <v>9997.75774193548</v>
      </c>
      <c r="BH196">
        <v>0</v>
      </c>
      <c r="BI196">
        <v>213.265419354839</v>
      </c>
      <c r="BJ196">
        <v>1499.99322580645</v>
      </c>
      <c r="BK196">
        <v>0.973002032258065</v>
      </c>
      <c r="BL196">
        <v>0.0269981129032258</v>
      </c>
      <c r="BM196">
        <v>0</v>
      </c>
      <c r="BN196">
        <v>2.29444516129032</v>
      </c>
      <c r="BO196">
        <v>0</v>
      </c>
      <c r="BP196">
        <v>15978.1935483871</v>
      </c>
      <c r="BQ196">
        <v>13121.9580645161</v>
      </c>
      <c r="BR196">
        <v>37.8221612903226</v>
      </c>
      <c r="BS196">
        <v>39.788</v>
      </c>
      <c r="BT196">
        <v>39.2398387096774</v>
      </c>
      <c r="BU196">
        <v>37.937</v>
      </c>
      <c r="BV196">
        <v>37.437</v>
      </c>
      <c r="BW196">
        <v>1459.49322580645</v>
      </c>
      <c r="BX196">
        <v>40.5</v>
      </c>
      <c r="BY196">
        <v>0</v>
      </c>
      <c r="BZ196">
        <v>1559929990.7</v>
      </c>
      <c r="CA196">
        <v>2.29293846153846</v>
      </c>
      <c r="CB196">
        <v>0.0125948796401158</v>
      </c>
      <c r="CC196">
        <v>-16.4820513957522</v>
      </c>
      <c r="CD196">
        <v>15977.5038461538</v>
      </c>
      <c r="CE196">
        <v>15</v>
      </c>
      <c r="CF196">
        <v>1559929575.5</v>
      </c>
      <c r="CG196" t="s">
        <v>251</v>
      </c>
      <c r="CH196">
        <v>12</v>
      </c>
      <c r="CI196">
        <v>2.609</v>
      </c>
      <c r="CJ196">
        <v>0.036</v>
      </c>
      <c r="CK196">
        <v>400</v>
      </c>
      <c r="CL196">
        <v>13</v>
      </c>
      <c r="CM196">
        <v>0.15</v>
      </c>
      <c r="CN196">
        <v>0.08</v>
      </c>
      <c r="CO196">
        <v>-27.2076829268293</v>
      </c>
      <c r="CP196">
        <v>-3.65940209059023</v>
      </c>
      <c r="CQ196">
        <v>0.39363977398089</v>
      </c>
      <c r="CR196">
        <v>0</v>
      </c>
      <c r="CS196">
        <v>2.29328529411765</v>
      </c>
      <c r="CT196">
        <v>-0.139463415545442</v>
      </c>
      <c r="CU196">
        <v>0.218802423812192</v>
      </c>
      <c r="CV196">
        <v>1</v>
      </c>
      <c r="CW196">
        <v>0.800792707317073</v>
      </c>
      <c r="CX196">
        <v>-0.0107275400696795</v>
      </c>
      <c r="CY196">
        <v>0.00137605566116687</v>
      </c>
      <c r="CZ196">
        <v>1</v>
      </c>
      <c r="DA196">
        <v>2</v>
      </c>
      <c r="DB196">
        <v>3</v>
      </c>
      <c r="DC196" t="s">
        <v>252</v>
      </c>
      <c r="DD196">
        <v>1.85561</v>
      </c>
      <c r="DE196">
        <v>1.85364</v>
      </c>
      <c r="DF196">
        <v>1.85471</v>
      </c>
      <c r="DG196">
        <v>1.85913</v>
      </c>
      <c r="DH196">
        <v>1.85349</v>
      </c>
      <c r="DI196">
        <v>1.85789</v>
      </c>
      <c r="DJ196">
        <v>1.85501</v>
      </c>
      <c r="DK196">
        <v>1.85368</v>
      </c>
      <c r="DL196" t="s">
        <v>253</v>
      </c>
      <c r="DM196" t="s">
        <v>19</v>
      </c>
      <c r="DN196" t="s">
        <v>19</v>
      </c>
      <c r="DO196" t="s">
        <v>19</v>
      </c>
      <c r="DP196" t="s">
        <v>254</v>
      </c>
      <c r="DQ196" t="s">
        <v>255</v>
      </c>
      <c r="DR196" t="s">
        <v>256</v>
      </c>
      <c r="DS196" t="s">
        <v>256</v>
      </c>
      <c r="DT196" t="s">
        <v>256</v>
      </c>
      <c r="DU196" t="s">
        <v>256</v>
      </c>
      <c r="DV196">
        <v>0</v>
      </c>
      <c r="DW196">
        <v>100</v>
      </c>
      <c r="DX196">
        <v>100</v>
      </c>
      <c r="DY196">
        <v>2.609</v>
      </c>
      <c r="DZ196">
        <v>0.036</v>
      </c>
      <c r="EA196">
        <v>2</v>
      </c>
      <c r="EB196">
        <v>504.176</v>
      </c>
      <c r="EC196">
        <v>547.804</v>
      </c>
      <c r="ED196">
        <v>17.0498</v>
      </c>
      <c r="EE196">
        <v>19.1041</v>
      </c>
      <c r="EF196">
        <v>30.0001</v>
      </c>
      <c r="EG196">
        <v>18.9789</v>
      </c>
      <c r="EH196">
        <v>18.9536</v>
      </c>
      <c r="EI196">
        <v>26.8931</v>
      </c>
      <c r="EJ196">
        <v>28.637</v>
      </c>
      <c r="EK196">
        <v>61.0748</v>
      </c>
      <c r="EL196">
        <v>17.0541</v>
      </c>
      <c r="EM196">
        <v>594.17</v>
      </c>
      <c r="EN196">
        <v>13.1638</v>
      </c>
      <c r="EO196">
        <v>102.291</v>
      </c>
      <c r="EP196">
        <v>102.723</v>
      </c>
    </row>
    <row r="197" spans="1:146">
      <c r="A197">
        <v>181</v>
      </c>
      <c r="B197">
        <v>1559929968</v>
      </c>
      <c r="C197">
        <v>360</v>
      </c>
      <c r="D197" t="s">
        <v>617</v>
      </c>
      <c r="E197" t="s">
        <v>618</v>
      </c>
      <c r="H197">
        <v>1559929957.66129</v>
      </c>
      <c r="I197">
        <f>AY197*AJ197*(AW197-AX197)/(100*AQ197*(1000-AJ197*AW197))</f>
        <v>0</v>
      </c>
      <c r="J197">
        <f>AY197*AJ197*(AV197-AU197*(1000-AJ197*AX197)/(1000-AJ197*AW197))/(100*AQ197)</f>
        <v>0</v>
      </c>
      <c r="K197">
        <f>AU197 - IF(AJ197&gt;1, J197*AQ197*100.0/(AL197*BG197), 0)</f>
        <v>0</v>
      </c>
      <c r="L197">
        <f>((R197-I197/2)*K197-J197)/(R197+I197/2)</f>
        <v>0</v>
      </c>
      <c r="M197">
        <f>L197*(AZ197+BA197)/1000.0</f>
        <v>0</v>
      </c>
      <c r="N197">
        <f>(AU197 - IF(AJ197&gt;1, J197*AQ197*100.0/(AL197*BG197), 0))*(AZ197+BA197)/1000.0</f>
        <v>0</v>
      </c>
      <c r="O197">
        <f>2.0/((1/Q197-1/P197)+SIGN(Q197)*SQRT((1/Q197-1/P197)*(1/Q197-1/P197) + 4*AR197/((AR197+1)*(AR197+1))*(2*1/Q197*1/P197-1/P197*1/P197)))</f>
        <v>0</v>
      </c>
      <c r="P197">
        <f>AG197+AF197*AQ197+AE197*AQ197*AQ197</f>
        <v>0</v>
      </c>
      <c r="Q197">
        <f>I197*(1000-(1000*0.61365*exp(17.502*U197/(240.97+U197))/(AZ197+BA197)+AW197)/2)/(1000*0.61365*exp(17.502*U197/(240.97+U197))/(AZ197+BA197)-AW197)</f>
        <v>0</v>
      </c>
      <c r="R197">
        <f>1/((AR197+1)/(O197/1.6)+1/(P197/1.37)) + AR197/((AR197+1)/(O197/1.6) + AR197/(P197/1.37))</f>
        <v>0</v>
      </c>
      <c r="S197">
        <f>(AN197*AP197)</f>
        <v>0</v>
      </c>
      <c r="T197">
        <f>(BB197+(S197+2*0.95*5.67E-8*(((BB197+$B$7)+273)^4-(BB197+273)^4)-44100*I197)/(1.84*29.3*P197+8*0.95*5.67E-8*(BB197+273)^3))</f>
        <v>0</v>
      </c>
      <c r="U197">
        <f>($C$7*BC197+$D$7*BD197+$E$7*T197)</f>
        <v>0</v>
      </c>
      <c r="V197">
        <f>0.61365*exp(17.502*U197/(240.97+U197))</f>
        <v>0</v>
      </c>
      <c r="W197">
        <f>(X197/Y197*100)</f>
        <v>0</v>
      </c>
      <c r="X197">
        <f>AW197*(AZ197+BA197)/1000</f>
        <v>0</v>
      </c>
      <c r="Y197">
        <f>0.61365*exp(17.502*BB197/(240.97+BB197))</f>
        <v>0</v>
      </c>
      <c r="Z197">
        <f>(V197-AW197*(AZ197+BA197)/1000)</f>
        <v>0</v>
      </c>
      <c r="AA197">
        <f>(-I197*44100)</f>
        <v>0</v>
      </c>
      <c r="AB197">
        <f>2*29.3*P197*0.92*(BB197-U197)</f>
        <v>0</v>
      </c>
      <c r="AC197">
        <f>2*0.95*5.67E-8*(((BB197+$B$7)+273)^4-(U197+273)^4)</f>
        <v>0</v>
      </c>
      <c r="AD197">
        <f>S197+AC197+AA197+AB197</f>
        <v>0</v>
      </c>
      <c r="AE197">
        <v>-0.041755766015499</v>
      </c>
      <c r="AF197">
        <v>0.0468745053584084</v>
      </c>
      <c r="AG197">
        <v>3.49311752932824</v>
      </c>
      <c r="AH197">
        <v>0</v>
      </c>
      <c r="AI197">
        <v>0</v>
      </c>
      <c r="AJ197">
        <f>IF(AH197*$H$13&gt;=AL197,1.0,(AL197/(AL197-AH197*$H$13)))</f>
        <v>0</v>
      </c>
      <c r="AK197">
        <f>(AJ197-1)*100</f>
        <v>0</v>
      </c>
      <c r="AL197">
        <f>MAX(0,($B$13+$C$13*BG197)/(1+$D$13*BG197)*AZ197/(BB197+273)*$E$13)</f>
        <v>0</v>
      </c>
      <c r="AM197">
        <f>$B$11*BH197+$C$11*BI197+$F$11*BJ197</f>
        <v>0</v>
      </c>
      <c r="AN197">
        <f>AM197*AO197</f>
        <v>0</v>
      </c>
      <c r="AO197">
        <f>($B$11*$D$9+$C$11*$D$9+$F$11*((BW197+BO197)/MAX(BW197+BO197+BX197, 0.1)*$I$9+BX197/MAX(BW197+BO197+BX197, 0.1)*$J$9))/($B$11+$C$11+$F$11)</f>
        <v>0</v>
      </c>
      <c r="AP197">
        <f>($B$11*$K$9+$C$11*$K$9+$F$11*((BW197+BO197)/MAX(BW197+BO197+BX197, 0.1)*$P$9+BX197/MAX(BW197+BO197+BX197, 0.1)*$Q$9))/($B$11+$C$11+$F$11)</f>
        <v>0</v>
      </c>
      <c r="AQ197">
        <v>6</v>
      </c>
      <c r="AR197">
        <v>0.5</v>
      </c>
      <c r="AS197" t="s">
        <v>250</v>
      </c>
      <c r="AT197">
        <v>1559929957.66129</v>
      </c>
      <c r="AU197">
        <v>543.250967741935</v>
      </c>
      <c r="AV197">
        <v>570.564903225807</v>
      </c>
      <c r="AW197">
        <v>13.9534483870968</v>
      </c>
      <c r="AX197">
        <v>13.1528612903226</v>
      </c>
      <c r="AY197">
        <v>500.018290322581</v>
      </c>
      <c r="AZ197">
        <v>100.703193548387</v>
      </c>
      <c r="BA197">
        <v>0.199979903225806</v>
      </c>
      <c r="BB197">
        <v>19.9770419354839</v>
      </c>
      <c r="BC197">
        <v>20.3380290322581</v>
      </c>
      <c r="BD197">
        <v>999.9</v>
      </c>
      <c r="BE197">
        <v>0</v>
      </c>
      <c r="BF197">
        <v>0</v>
      </c>
      <c r="BG197">
        <v>9999.29161290323</v>
      </c>
      <c r="BH197">
        <v>0</v>
      </c>
      <c r="BI197">
        <v>209.589387096774</v>
      </c>
      <c r="BJ197">
        <v>1499.99419354839</v>
      </c>
      <c r="BK197">
        <v>0.973002161290323</v>
      </c>
      <c r="BL197">
        <v>0.026997964516129</v>
      </c>
      <c r="BM197">
        <v>0</v>
      </c>
      <c r="BN197">
        <v>2.32521935483871</v>
      </c>
      <c r="BO197">
        <v>0</v>
      </c>
      <c r="BP197">
        <v>15977.8161290323</v>
      </c>
      <c r="BQ197">
        <v>13121.9677419355</v>
      </c>
      <c r="BR197">
        <v>37.8180967741935</v>
      </c>
      <c r="BS197">
        <v>39.784</v>
      </c>
      <c r="BT197">
        <v>39.2337419354839</v>
      </c>
      <c r="BU197">
        <v>37.937</v>
      </c>
      <c r="BV197">
        <v>37.437</v>
      </c>
      <c r="BW197">
        <v>1459.49419354839</v>
      </c>
      <c r="BX197">
        <v>40.5</v>
      </c>
      <c r="BY197">
        <v>0</v>
      </c>
      <c r="BZ197">
        <v>1559929992.5</v>
      </c>
      <c r="CA197">
        <v>2.29288461538462</v>
      </c>
      <c r="CB197">
        <v>0.312068381513169</v>
      </c>
      <c r="CC197">
        <v>-11.2239317276473</v>
      </c>
      <c r="CD197">
        <v>15977.0115384615</v>
      </c>
      <c r="CE197">
        <v>15</v>
      </c>
      <c r="CF197">
        <v>1559929575.5</v>
      </c>
      <c r="CG197" t="s">
        <v>251</v>
      </c>
      <c r="CH197">
        <v>12</v>
      </c>
      <c r="CI197">
        <v>2.609</v>
      </c>
      <c r="CJ197">
        <v>0.036</v>
      </c>
      <c r="CK197">
        <v>400</v>
      </c>
      <c r="CL197">
        <v>13</v>
      </c>
      <c r="CM197">
        <v>0.15</v>
      </c>
      <c r="CN197">
        <v>0.08</v>
      </c>
      <c r="CO197">
        <v>-27.2781975609756</v>
      </c>
      <c r="CP197">
        <v>-3.57698885017486</v>
      </c>
      <c r="CQ197">
        <v>0.388519923517007</v>
      </c>
      <c r="CR197">
        <v>0</v>
      </c>
      <c r="CS197">
        <v>2.31014705882353</v>
      </c>
      <c r="CT197">
        <v>-0.281144052652467</v>
      </c>
      <c r="CU197">
        <v>0.191387875692108</v>
      </c>
      <c r="CV197">
        <v>1</v>
      </c>
      <c r="CW197">
        <v>0.800641292682927</v>
      </c>
      <c r="CX197">
        <v>-0.0122817073170753</v>
      </c>
      <c r="CY197">
        <v>0.00139788256675383</v>
      </c>
      <c r="CZ197">
        <v>1</v>
      </c>
      <c r="DA197">
        <v>2</v>
      </c>
      <c r="DB197">
        <v>3</v>
      </c>
      <c r="DC197" t="s">
        <v>252</v>
      </c>
      <c r="DD197">
        <v>1.85562</v>
      </c>
      <c r="DE197">
        <v>1.85364</v>
      </c>
      <c r="DF197">
        <v>1.85471</v>
      </c>
      <c r="DG197">
        <v>1.85913</v>
      </c>
      <c r="DH197">
        <v>1.85348</v>
      </c>
      <c r="DI197">
        <v>1.8579</v>
      </c>
      <c r="DJ197">
        <v>1.85501</v>
      </c>
      <c r="DK197">
        <v>1.85368</v>
      </c>
      <c r="DL197" t="s">
        <v>253</v>
      </c>
      <c r="DM197" t="s">
        <v>19</v>
      </c>
      <c r="DN197" t="s">
        <v>19</v>
      </c>
      <c r="DO197" t="s">
        <v>19</v>
      </c>
      <c r="DP197" t="s">
        <v>254</v>
      </c>
      <c r="DQ197" t="s">
        <v>255</v>
      </c>
      <c r="DR197" t="s">
        <v>256</v>
      </c>
      <c r="DS197" t="s">
        <v>256</v>
      </c>
      <c r="DT197" t="s">
        <v>256</v>
      </c>
      <c r="DU197" t="s">
        <v>256</v>
      </c>
      <c r="DV197">
        <v>0</v>
      </c>
      <c r="DW197">
        <v>100</v>
      </c>
      <c r="DX197">
        <v>100</v>
      </c>
      <c r="DY197">
        <v>2.609</v>
      </c>
      <c r="DZ197">
        <v>0.036</v>
      </c>
      <c r="EA197">
        <v>2</v>
      </c>
      <c r="EB197">
        <v>504.156</v>
      </c>
      <c r="EC197">
        <v>547.883</v>
      </c>
      <c r="ED197">
        <v>17.0548</v>
      </c>
      <c r="EE197">
        <v>19.1049</v>
      </c>
      <c r="EF197">
        <v>30.0001</v>
      </c>
      <c r="EG197">
        <v>18.9798</v>
      </c>
      <c r="EH197">
        <v>18.9544</v>
      </c>
      <c r="EI197">
        <v>27.0136</v>
      </c>
      <c r="EJ197">
        <v>28.637</v>
      </c>
      <c r="EK197">
        <v>61.0748</v>
      </c>
      <c r="EL197">
        <v>17.0541</v>
      </c>
      <c r="EM197">
        <v>599.17</v>
      </c>
      <c r="EN197">
        <v>13.1638</v>
      </c>
      <c r="EO197">
        <v>102.29</v>
      </c>
      <c r="EP197">
        <v>102.722</v>
      </c>
    </row>
    <row r="198" spans="1:146">
      <c r="A198">
        <v>182</v>
      </c>
      <c r="B198">
        <v>1559929970</v>
      </c>
      <c r="C198">
        <v>362</v>
      </c>
      <c r="D198" t="s">
        <v>619</v>
      </c>
      <c r="E198" t="s">
        <v>620</v>
      </c>
      <c r="H198">
        <v>1559929959.66129</v>
      </c>
      <c r="I198">
        <f>AY198*AJ198*(AW198-AX198)/(100*AQ198*(1000-AJ198*AW198))</f>
        <v>0</v>
      </c>
      <c r="J198">
        <f>AY198*AJ198*(AV198-AU198*(1000-AJ198*AX198)/(1000-AJ198*AW198))/(100*AQ198)</f>
        <v>0</v>
      </c>
      <c r="K198">
        <f>AU198 - IF(AJ198&gt;1, J198*AQ198*100.0/(AL198*BG198), 0)</f>
        <v>0</v>
      </c>
      <c r="L198">
        <f>((R198-I198/2)*K198-J198)/(R198+I198/2)</f>
        <v>0</v>
      </c>
      <c r="M198">
        <f>L198*(AZ198+BA198)/1000.0</f>
        <v>0</v>
      </c>
      <c r="N198">
        <f>(AU198 - IF(AJ198&gt;1, J198*AQ198*100.0/(AL198*BG198), 0))*(AZ198+BA198)/1000.0</f>
        <v>0</v>
      </c>
      <c r="O198">
        <f>2.0/((1/Q198-1/P198)+SIGN(Q198)*SQRT((1/Q198-1/P198)*(1/Q198-1/P198) + 4*AR198/((AR198+1)*(AR198+1))*(2*1/Q198*1/P198-1/P198*1/P198)))</f>
        <v>0</v>
      </c>
      <c r="P198">
        <f>AG198+AF198*AQ198+AE198*AQ198*AQ198</f>
        <v>0</v>
      </c>
      <c r="Q198">
        <f>I198*(1000-(1000*0.61365*exp(17.502*U198/(240.97+U198))/(AZ198+BA198)+AW198)/2)/(1000*0.61365*exp(17.502*U198/(240.97+U198))/(AZ198+BA198)-AW198)</f>
        <v>0</v>
      </c>
      <c r="R198">
        <f>1/((AR198+1)/(O198/1.6)+1/(P198/1.37)) + AR198/((AR198+1)/(O198/1.6) + AR198/(P198/1.37))</f>
        <v>0</v>
      </c>
      <c r="S198">
        <f>(AN198*AP198)</f>
        <v>0</v>
      </c>
      <c r="T198">
        <f>(BB198+(S198+2*0.95*5.67E-8*(((BB198+$B$7)+273)^4-(BB198+273)^4)-44100*I198)/(1.84*29.3*P198+8*0.95*5.67E-8*(BB198+273)^3))</f>
        <v>0</v>
      </c>
      <c r="U198">
        <f>($C$7*BC198+$D$7*BD198+$E$7*T198)</f>
        <v>0</v>
      </c>
      <c r="V198">
        <f>0.61365*exp(17.502*U198/(240.97+U198))</f>
        <v>0</v>
      </c>
      <c r="W198">
        <f>(X198/Y198*100)</f>
        <v>0</v>
      </c>
      <c r="X198">
        <f>AW198*(AZ198+BA198)/1000</f>
        <v>0</v>
      </c>
      <c r="Y198">
        <f>0.61365*exp(17.502*BB198/(240.97+BB198))</f>
        <v>0</v>
      </c>
      <c r="Z198">
        <f>(V198-AW198*(AZ198+BA198)/1000)</f>
        <v>0</v>
      </c>
      <c r="AA198">
        <f>(-I198*44100)</f>
        <v>0</v>
      </c>
      <c r="AB198">
        <f>2*29.3*P198*0.92*(BB198-U198)</f>
        <v>0</v>
      </c>
      <c r="AC198">
        <f>2*0.95*5.67E-8*(((BB198+$B$7)+273)^4-(U198+273)^4)</f>
        <v>0</v>
      </c>
      <c r="AD198">
        <f>S198+AC198+AA198+AB198</f>
        <v>0</v>
      </c>
      <c r="AE198">
        <v>-0.0417629317949422</v>
      </c>
      <c r="AF198">
        <v>0.0468825495735902</v>
      </c>
      <c r="AG198">
        <v>3.49359111876681</v>
      </c>
      <c r="AH198">
        <v>0</v>
      </c>
      <c r="AI198">
        <v>0</v>
      </c>
      <c r="AJ198">
        <f>IF(AH198*$H$13&gt;=AL198,1.0,(AL198/(AL198-AH198*$H$13)))</f>
        <v>0</v>
      </c>
      <c r="AK198">
        <f>(AJ198-1)*100</f>
        <v>0</v>
      </c>
      <c r="AL198">
        <f>MAX(0,($B$13+$C$13*BG198)/(1+$D$13*BG198)*AZ198/(BB198+273)*$E$13)</f>
        <v>0</v>
      </c>
      <c r="AM198">
        <f>$B$11*BH198+$C$11*BI198+$F$11*BJ198</f>
        <v>0</v>
      </c>
      <c r="AN198">
        <f>AM198*AO198</f>
        <v>0</v>
      </c>
      <c r="AO198">
        <f>($B$11*$D$9+$C$11*$D$9+$F$11*((BW198+BO198)/MAX(BW198+BO198+BX198, 0.1)*$I$9+BX198/MAX(BW198+BO198+BX198, 0.1)*$J$9))/($B$11+$C$11+$F$11)</f>
        <v>0</v>
      </c>
      <c r="AP198">
        <f>($B$11*$K$9+$C$11*$K$9+$F$11*((BW198+BO198)/MAX(BW198+BO198+BX198, 0.1)*$P$9+BX198/MAX(BW198+BO198+BX198, 0.1)*$Q$9))/($B$11+$C$11+$F$11)</f>
        <v>0</v>
      </c>
      <c r="AQ198">
        <v>6</v>
      </c>
      <c r="AR198">
        <v>0.5</v>
      </c>
      <c r="AS198" t="s">
        <v>250</v>
      </c>
      <c r="AT198">
        <v>1559929959.66129</v>
      </c>
      <c r="AU198">
        <v>546.520161290323</v>
      </c>
      <c r="AV198">
        <v>573.962580645161</v>
      </c>
      <c r="AW198">
        <v>13.953235483871</v>
      </c>
      <c r="AX198">
        <v>13.1530580645161</v>
      </c>
      <c r="AY198">
        <v>500.019483870968</v>
      </c>
      <c r="AZ198">
        <v>100.703387096774</v>
      </c>
      <c r="BA198">
        <v>0.19998735483871</v>
      </c>
      <c r="BB198">
        <v>19.978635483871</v>
      </c>
      <c r="BC198">
        <v>20.3393</v>
      </c>
      <c r="BD198">
        <v>999.9</v>
      </c>
      <c r="BE198">
        <v>0</v>
      </c>
      <c r="BF198">
        <v>0</v>
      </c>
      <c r="BG198">
        <v>10000.9883870968</v>
      </c>
      <c r="BH198">
        <v>0</v>
      </c>
      <c r="BI198">
        <v>203.962193548387</v>
      </c>
      <c r="BJ198">
        <v>1499.99548387097</v>
      </c>
      <c r="BK198">
        <v>0.973002161290323</v>
      </c>
      <c r="BL198">
        <v>0.026997964516129</v>
      </c>
      <c r="BM198">
        <v>0</v>
      </c>
      <c r="BN198">
        <v>2.30490322580645</v>
      </c>
      <c r="BO198">
        <v>0</v>
      </c>
      <c r="BP198">
        <v>15977.4419354839</v>
      </c>
      <c r="BQ198">
        <v>13121.9774193548</v>
      </c>
      <c r="BR198">
        <v>37.8140322580645</v>
      </c>
      <c r="BS198">
        <v>39.778</v>
      </c>
      <c r="BT198">
        <v>39.2276451612903</v>
      </c>
      <c r="BU198">
        <v>37.937</v>
      </c>
      <c r="BV198">
        <v>37.437</v>
      </c>
      <c r="BW198">
        <v>1459.49548387097</v>
      </c>
      <c r="BX198">
        <v>40.5</v>
      </c>
      <c r="BY198">
        <v>0</v>
      </c>
      <c r="BZ198">
        <v>1559929994.3</v>
      </c>
      <c r="CA198">
        <v>2.29785</v>
      </c>
      <c r="CB198">
        <v>-0.488358968904754</v>
      </c>
      <c r="CC198">
        <v>-10.9504275195042</v>
      </c>
      <c r="CD198">
        <v>15977.0269230769</v>
      </c>
      <c r="CE198">
        <v>15</v>
      </c>
      <c r="CF198">
        <v>1559929575.5</v>
      </c>
      <c r="CG198" t="s">
        <v>251</v>
      </c>
      <c r="CH198">
        <v>12</v>
      </c>
      <c r="CI198">
        <v>2.609</v>
      </c>
      <c r="CJ198">
        <v>0.036</v>
      </c>
      <c r="CK198">
        <v>400</v>
      </c>
      <c r="CL198">
        <v>13</v>
      </c>
      <c r="CM198">
        <v>0.15</v>
      </c>
      <c r="CN198">
        <v>0.08</v>
      </c>
      <c r="CO198">
        <v>-27.4040317073171</v>
      </c>
      <c r="CP198">
        <v>-2.87883554006871</v>
      </c>
      <c r="CQ198">
        <v>0.313967498270531</v>
      </c>
      <c r="CR198">
        <v>0</v>
      </c>
      <c r="CS198">
        <v>2.29382941176471</v>
      </c>
      <c r="CT198">
        <v>0.140619055965878</v>
      </c>
      <c r="CU198">
        <v>0.18153610810721</v>
      </c>
      <c r="CV198">
        <v>1</v>
      </c>
      <c r="CW198">
        <v>0.800326975609756</v>
      </c>
      <c r="CX198">
        <v>-0.0124737491289149</v>
      </c>
      <c r="CY198">
        <v>0.00142750188565601</v>
      </c>
      <c r="CZ198">
        <v>1</v>
      </c>
      <c r="DA198">
        <v>2</v>
      </c>
      <c r="DB198">
        <v>3</v>
      </c>
      <c r="DC198" t="s">
        <v>252</v>
      </c>
      <c r="DD198">
        <v>1.85562</v>
      </c>
      <c r="DE198">
        <v>1.85364</v>
      </c>
      <c r="DF198">
        <v>1.85471</v>
      </c>
      <c r="DG198">
        <v>1.85913</v>
      </c>
      <c r="DH198">
        <v>1.85348</v>
      </c>
      <c r="DI198">
        <v>1.85791</v>
      </c>
      <c r="DJ198">
        <v>1.85501</v>
      </c>
      <c r="DK198">
        <v>1.85367</v>
      </c>
      <c r="DL198" t="s">
        <v>253</v>
      </c>
      <c r="DM198" t="s">
        <v>19</v>
      </c>
      <c r="DN198" t="s">
        <v>19</v>
      </c>
      <c r="DO198" t="s">
        <v>19</v>
      </c>
      <c r="DP198" t="s">
        <v>254</v>
      </c>
      <c r="DQ198" t="s">
        <v>255</v>
      </c>
      <c r="DR198" t="s">
        <v>256</v>
      </c>
      <c r="DS198" t="s">
        <v>256</v>
      </c>
      <c r="DT198" t="s">
        <v>256</v>
      </c>
      <c r="DU198" t="s">
        <v>256</v>
      </c>
      <c r="DV198">
        <v>0</v>
      </c>
      <c r="DW198">
        <v>100</v>
      </c>
      <c r="DX198">
        <v>100</v>
      </c>
      <c r="DY198">
        <v>2.609</v>
      </c>
      <c r="DZ198">
        <v>0.036</v>
      </c>
      <c r="EA198">
        <v>2</v>
      </c>
      <c r="EB198">
        <v>504.18</v>
      </c>
      <c r="EC198">
        <v>547.91</v>
      </c>
      <c r="ED198">
        <v>17.0595</v>
      </c>
      <c r="EE198">
        <v>19.1057</v>
      </c>
      <c r="EF198">
        <v>30.0001</v>
      </c>
      <c r="EG198">
        <v>18.9807</v>
      </c>
      <c r="EH198">
        <v>18.9552</v>
      </c>
      <c r="EI198">
        <v>27.1546</v>
      </c>
      <c r="EJ198">
        <v>28.637</v>
      </c>
      <c r="EK198">
        <v>61.0748</v>
      </c>
      <c r="EL198">
        <v>17.0662</v>
      </c>
      <c r="EM198">
        <v>604.17</v>
      </c>
      <c r="EN198">
        <v>13.1638</v>
      </c>
      <c r="EO198">
        <v>102.29</v>
      </c>
      <c r="EP198">
        <v>102.721</v>
      </c>
    </row>
    <row r="199" spans="1:146">
      <c r="A199">
        <v>183</v>
      </c>
      <c r="B199">
        <v>1559929972</v>
      </c>
      <c r="C199">
        <v>364</v>
      </c>
      <c r="D199" t="s">
        <v>621</v>
      </c>
      <c r="E199" t="s">
        <v>622</v>
      </c>
      <c r="H199">
        <v>1559929961.66129</v>
      </c>
      <c r="I199">
        <f>AY199*AJ199*(AW199-AX199)/(100*AQ199*(1000-AJ199*AW199))</f>
        <v>0</v>
      </c>
      <c r="J199">
        <f>AY199*AJ199*(AV199-AU199*(1000-AJ199*AX199)/(1000-AJ199*AW199))/(100*AQ199)</f>
        <v>0</v>
      </c>
      <c r="K199">
        <f>AU199 - IF(AJ199&gt;1, J199*AQ199*100.0/(AL199*BG199), 0)</f>
        <v>0</v>
      </c>
      <c r="L199">
        <f>((R199-I199/2)*K199-J199)/(R199+I199/2)</f>
        <v>0</v>
      </c>
      <c r="M199">
        <f>L199*(AZ199+BA199)/1000.0</f>
        <v>0</v>
      </c>
      <c r="N199">
        <f>(AU199 - IF(AJ199&gt;1, J199*AQ199*100.0/(AL199*BG199), 0))*(AZ199+BA199)/1000.0</f>
        <v>0</v>
      </c>
      <c r="O199">
        <f>2.0/((1/Q199-1/P199)+SIGN(Q199)*SQRT((1/Q199-1/P199)*(1/Q199-1/P199) + 4*AR199/((AR199+1)*(AR199+1))*(2*1/Q199*1/P199-1/P199*1/P199)))</f>
        <v>0</v>
      </c>
      <c r="P199">
        <f>AG199+AF199*AQ199+AE199*AQ199*AQ199</f>
        <v>0</v>
      </c>
      <c r="Q199">
        <f>I199*(1000-(1000*0.61365*exp(17.502*U199/(240.97+U199))/(AZ199+BA199)+AW199)/2)/(1000*0.61365*exp(17.502*U199/(240.97+U199))/(AZ199+BA199)-AW199)</f>
        <v>0</v>
      </c>
      <c r="R199">
        <f>1/((AR199+1)/(O199/1.6)+1/(P199/1.37)) + AR199/((AR199+1)/(O199/1.6) + AR199/(P199/1.37))</f>
        <v>0</v>
      </c>
      <c r="S199">
        <f>(AN199*AP199)</f>
        <v>0</v>
      </c>
      <c r="T199">
        <f>(BB199+(S199+2*0.95*5.67E-8*(((BB199+$B$7)+273)^4-(BB199+273)^4)-44100*I199)/(1.84*29.3*P199+8*0.95*5.67E-8*(BB199+273)^3))</f>
        <v>0</v>
      </c>
      <c r="U199">
        <f>($C$7*BC199+$D$7*BD199+$E$7*T199)</f>
        <v>0</v>
      </c>
      <c r="V199">
        <f>0.61365*exp(17.502*U199/(240.97+U199))</f>
        <v>0</v>
      </c>
      <c r="W199">
        <f>(X199/Y199*100)</f>
        <v>0</v>
      </c>
      <c r="X199">
        <f>AW199*(AZ199+BA199)/1000</f>
        <v>0</v>
      </c>
      <c r="Y199">
        <f>0.61365*exp(17.502*BB199/(240.97+BB199))</f>
        <v>0</v>
      </c>
      <c r="Z199">
        <f>(V199-AW199*(AZ199+BA199)/1000)</f>
        <v>0</v>
      </c>
      <c r="AA199">
        <f>(-I199*44100)</f>
        <v>0</v>
      </c>
      <c r="AB199">
        <f>2*29.3*P199*0.92*(BB199-U199)</f>
        <v>0</v>
      </c>
      <c r="AC199">
        <f>2*0.95*5.67E-8*(((BB199+$B$7)+273)^4-(U199+273)^4)</f>
        <v>0</v>
      </c>
      <c r="AD199">
        <f>S199+AC199+AA199+AB199</f>
        <v>0</v>
      </c>
      <c r="AE199">
        <v>-0.0417812447905233</v>
      </c>
      <c r="AF199">
        <v>0.0469031075154365</v>
      </c>
      <c r="AG199">
        <v>3.4948013031461</v>
      </c>
      <c r="AH199">
        <v>0</v>
      </c>
      <c r="AI199">
        <v>0</v>
      </c>
      <c r="AJ199">
        <f>IF(AH199*$H$13&gt;=AL199,1.0,(AL199/(AL199-AH199*$H$13)))</f>
        <v>0</v>
      </c>
      <c r="AK199">
        <f>(AJ199-1)*100</f>
        <v>0</v>
      </c>
      <c r="AL199">
        <f>MAX(0,($B$13+$C$13*BG199)/(1+$D$13*BG199)*AZ199/(BB199+273)*$E$13)</f>
        <v>0</v>
      </c>
      <c r="AM199">
        <f>$B$11*BH199+$C$11*BI199+$F$11*BJ199</f>
        <v>0</v>
      </c>
      <c r="AN199">
        <f>AM199*AO199</f>
        <v>0</v>
      </c>
      <c r="AO199">
        <f>($B$11*$D$9+$C$11*$D$9+$F$11*((BW199+BO199)/MAX(BW199+BO199+BX199, 0.1)*$I$9+BX199/MAX(BW199+BO199+BX199, 0.1)*$J$9))/($B$11+$C$11+$F$11)</f>
        <v>0</v>
      </c>
      <c r="AP199">
        <f>($B$11*$K$9+$C$11*$K$9+$F$11*((BW199+BO199)/MAX(BW199+BO199+BX199, 0.1)*$P$9+BX199/MAX(BW199+BO199+BX199, 0.1)*$Q$9))/($B$11+$C$11+$F$11)</f>
        <v>0</v>
      </c>
      <c r="AQ199">
        <v>6</v>
      </c>
      <c r="AR199">
        <v>0.5</v>
      </c>
      <c r="AS199" t="s">
        <v>250</v>
      </c>
      <c r="AT199">
        <v>1559929961.66129</v>
      </c>
      <c r="AU199">
        <v>549.801483870968</v>
      </c>
      <c r="AV199">
        <v>577.330516129032</v>
      </c>
      <c r="AW199">
        <v>13.9528709677419</v>
      </c>
      <c r="AX199">
        <v>13.1531967741935</v>
      </c>
      <c r="AY199">
        <v>500.017064516129</v>
      </c>
      <c r="AZ199">
        <v>100.703483870968</v>
      </c>
      <c r="BA199">
        <v>0.199964838709677</v>
      </c>
      <c r="BB199">
        <v>19.9803967741935</v>
      </c>
      <c r="BC199">
        <v>20.3398451612903</v>
      </c>
      <c r="BD199">
        <v>999.9</v>
      </c>
      <c r="BE199">
        <v>0</v>
      </c>
      <c r="BF199">
        <v>0</v>
      </c>
      <c r="BG199">
        <v>10005.3641935484</v>
      </c>
      <c r="BH199">
        <v>0</v>
      </c>
      <c r="BI199">
        <v>197.307741935484</v>
      </c>
      <c r="BJ199">
        <v>1499.99741935484</v>
      </c>
      <c r="BK199">
        <v>0.973002032258065</v>
      </c>
      <c r="BL199">
        <v>0.0269981129032258</v>
      </c>
      <c r="BM199">
        <v>0</v>
      </c>
      <c r="BN199">
        <v>2.30203548387097</v>
      </c>
      <c r="BO199">
        <v>0</v>
      </c>
      <c r="BP199">
        <v>15976.9580645161</v>
      </c>
      <c r="BQ199">
        <v>13121.9935483871</v>
      </c>
      <c r="BR199">
        <v>37.8140322580645</v>
      </c>
      <c r="BS199">
        <v>39.772</v>
      </c>
      <c r="BT199">
        <v>39.2215483870968</v>
      </c>
      <c r="BU199">
        <v>37.937</v>
      </c>
      <c r="BV199">
        <v>37.437</v>
      </c>
      <c r="BW199">
        <v>1459.49741935484</v>
      </c>
      <c r="BX199">
        <v>40.5</v>
      </c>
      <c r="BY199">
        <v>0</v>
      </c>
      <c r="BZ199">
        <v>1559929996.7</v>
      </c>
      <c r="CA199">
        <v>2.28909230769231</v>
      </c>
      <c r="CB199">
        <v>-0.149511105774361</v>
      </c>
      <c r="CC199">
        <v>10.0991451905337</v>
      </c>
      <c r="CD199">
        <v>15976.2153846154</v>
      </c>
      <c r="CE199">
        <v>15</v>
      </c>
      <c r="CF199">
        <v>1559929575.5</v>
      </c>
      <c r="CG199" t="s">
        <v>251</v>
      </c>
      <c r="CH199">
        <v>12</v>
      </c>
      <c r="CI199">
        <v>2.609</v>
      </c>
      <c r="CJ199">
        <v>0.036</v>
      </c>
      <c r="CK199">
        <v>400</v>
      </c>
      <c r="CL199">
        <v>13</v>
      </c>
      <c r="CM199">
        <v>0.15</v>
      </c>
      <c r="CN199">
        <v>0.08</v>
      </c>
      <c r="CO199">
        <v>-27.5083536585366</v>
      </c>
      <c r="CP199">
        <v>-2.25211777003511</v>
      </c>
      <c r="CQ199">
        <v>0.242873819590982</v>
      </c>
      <c r="CR199">
        <v>0</v>
      </c>
      <c r="CS199">
        <v>2.28892941176471</v>
      </c>
      <c r="CT199">
        <v>-0.0681530002929059</v>
      </c>
      <c r="CU199">
        <v>0.164543009806326</v>
      </c>
      <c r="CV199">
        <v>1</v>
      </c>
      <c r="CW199">
        <v>0.799890243902439</v>
      </c>
      <c r="CX199">
        <v>-0.0150198815331033</v>
      </c>
      <c r="CY199">
        <v>0.00163662200860436</v>
      </c>
      <c r="CZ199">
        <v>1</v>
      </c>
      <c r="DA199">
        <v>2</v>
      </c>
      <c r="DB199">
        <v>3</v>
      </c>
      <c r="DC199" t="s">
        <v>252</v>
      </c>
      <c r="DD199">
        <v>1.85562</v>
      </c>
      <c r="DE199">
        <v>1.85364</v>
      </c>
      <c r="DF199">
        <v>1.85471</v>
      </c>
      <c r="DG199">
        <v>1.85913</v>
      </c>
      <c r="DH199">
        <v>1.85349</v>
      </c>
      <c r="DI199">
        <v>1.8579</v>
      </c>
      <c r="DJ199">
        <v>1.85501</v>
      </c>
      <c r="DK199">
        <v>1.85368</v>
      </c>
      <c r="DL199" t="s">
        <v>253</v>
      </c>
      <c r="DM199" t="s">
        <v>19</v>
      </c>
      <c r="DN199" t="s">
        <v>19</v>
      </c>
      <c r="DO199" t="s">
        <v>19</v>
      </c>
      <c r="DP199" t="s">
        <v>254</v>
      </c>
      <c r="DQ199" t="s">
        <v>255</v>
      </c>
      <c r="DR199" t="s">
        <v>256</v>
      </c>
      <c r="DS199" t="s">
        <v>256</v>
      </c>
      <c r="DT199" t="s">
        <v>256</v>
      </c>
      <c r="DU199" t="s">
        <v>256</v>
      </c>
      <c r="DV199">
        <v>0</v>
      </c>
      <c r="DW199">
        <v>100</v>
      </c>
      <c r="DX199">
        <v>100</v>
      </c>
      <c r="DY199">
        <v>2.609</v>
      </c>
      <c r="DZ199">
        <v>0.036</v>
      </c>
      <c r="EA199">
        <v>2</v>
      </c>
      <c r="EB199">
        <v>504.263</v>
      </c>
      <c r="EC199">
        <v>547.834</v>
      </c>
      <c r="ED199">
        <v>17.0633</v>
      </c>
      <c r="EE199">
        <v>19.1066</v>
      </c>
      <c r="EF199">
        <v>30.0001</v>
      </c>
      <c r="EG199">
        <v>18.9815</v>
      </c>
      <c r="EH199">
        <v>18.9562</v>
      </c>
      <c r="EI199">
        <v>27.2586</v>
      </c>
      <c r="EJ199">
        <v>28.637</v>
      </c>
      <c r="EK199">
        <v>61.0748</v>
      </c>
      <c r="EL199">
        <v>17.0662</v>
      </c>
      <c r="EM199">
        <v>604.17</v>
      </c>
      <c r="EN199">
        <v>13.1638</v>
      </c>
      <c r="EO199">
        <v>102.29</v>
      </c>
      <c r="EP199">
        <v>102.721</v>
      </c>
    </row>
    <row r="200" spans="1:146">
      <c r="A200">
        <v>184</v>
      </c>
      <c r="B200">
        <v>1559929974</v>
      </c>
      <c r="C200">
        <v>366</v>
      </c>
      <c r="D200" t="s">
        <v>623</v>
      </c>
      <c r="E200" t="s">
        <v>624</v>
      </c>
      <c r="H200">
        <v>1559929963.66129</v>
      </c>
      <c r="I200">
        <f>AY200*AJ200*(AW200-AX200)/(100*AQ200*(1000-AJ200*AW200))</f>
        <v>0</v>
      </c>
      <c r="J200">
        <f>AY200*AJ200*(AV200-AU200*(1000-AJ200*AX200)/(1000-AJ200*AW200))/(100*AQ200)</f>
        <v>0</v>
      </c>
      <c r="K200">
        <f>AU200 - IF(AJ200&gt;1, J200*AQ200*100.0/(AL200*BG200), 0)</f>
        <v>0</v>
      </c>
      <c r="L200">
        <f>((R200-I200/2)*K200-J200)/(R200+I200/2)</f>
        <v>0</v>
      </c>
      <c r="M200">
        <f>L200*(AZ200+BA200)/1000.0</f>
        <v>0</v>
      </c>
      <c r="N200">
        <f>(AU200 - IF(AJ200&gt;1, J200*AQ200*100.0/(AL200*BG200), 0))*(AZ200+BA200)/1000.0</f>
        <v>0</v>
      </c>
      <c r="O200">
        <f>2.0/((1/Q200-1/P200)+SIGN(Q200)*SQRT((1/Q200-1/P200)*(1/Q200-1/P200) + 4*AR200/((AR200+1)*(AR200+1))*(2*1/Q200*1/P200-1/P200*1/P200)))</f>
        <v>0</v>
      </c>
      <c r="P200">
        <f>AG200+AF200*AQ200+AE200*AQ200*AQ200</f>
        <v>0</v>
      </c>
      <c r="Q200">
        <f>I200*(1000-(1000*0.61365*exp(17.502*U200/(240.97+U200))/(AZ200+BA200)+AW200)/2)/(1000*0.61365*exp(17.502*U200/(240.97+U200))/(AZ200+BA200)-AW200)</f>
        <v>0</v>
      </c>
      <c r="R200">
        <f>1/((AR200+1)/(O200/1.6)+1/(P200/1.37)) + AR200/((AR200+1)/(O200/1.6) + AR200/(P200/1.37))</f>
        <v>0</v>
      </c>
      <c r="S200">
        <f>(AN200*AP200)</f>
        <v>0</v>
      </c>
      <c r="T200">
        <f>(BB200+(S200+2*0.95*5.67E-8*(((BB200+$B$7)+273)^4-(BB200+273)^4)-44100*I200)/(1.84*29.3*P200+8*0.95*5.67E-8*(BB200+273)^3))</f>
        <v>0</v>
      </c>
      <c r="U200">
        <f>($C$7*BC200+$D$7*BD200+$E$7*T200)</f>
        <v>0</v>
      </c>
      <c r="V200">
        <f>0.61365*exp(17.502*U200/(240.97+U200))</f>
        <v>0</v>
      </c>
      <c r="W200">
        <f>(X200/Y200*100)</f>
        <v>0</v>
      </c>
      <c r="X200">
        <f>AW200*(AZ200+BA200)/1000</f>
        <v>0</v>
      </c>
      <c r="Y200">
        <f>0.61365*exp(17.502*BB200/(240.97+BB200))</f>
        <v>0</v>
      </c>
      <c r="Z200">
        <f>(V200-AW200*(AZ200+BA200)/1000)</f>
        <v>0</v>
      </c>
      <c r="AA200">
        <f>(-I200*44100)</f>
        <v>0</v>
      </c>
      <c r="AB200">
        <f>2*29.3*P200*0.92*(BB200-U200)</f>
        <v>0</v>
      </c>
      <c r="AC200">
        <f>2*0.95*5.67E-8*(((BB200+$B$7)+273)^4-(U200+273)^4)</f>
        <v>0</v>
      </c>
      <c r="AD200">
        <f>S200+AC200+AA200+AB200</f>
        <v>0</v>
      </c>
      <c r="AE200">
        <v>-0.0417737685209663</v>
      </c>
      <c r="AF200">
        <v>0.0468947147479016</v>
      </c>
      <c r="AG200">
        <v>3.49430726855425</v>
      </c>
      <c r="AH200">
        <v>0</v>
      </c>
      <c r="AI200">
        <v>0</v>
      </c>
      <c r="AJ200">
        <f>IF(AH200*$H$13&gt;=AL200,1.0,(AL200/(AL200-AH200*$H$13)))</f>
        <v>0</v>
      </c>
      <c r="AK200">
        <f>(AJ200-1)*100</f>
        <v>0</v>
      </c>
      <c r="AL200">
        <f>MAX(0,($B$13+$C$13*BG200)/(1+$D$13*BG200)*AZ200/(BB200+273)*$E$13)</f>
        <v>0</v>
      </c>
      <c r="AM200">
        <f>$B$11*BH200+$C$11*BI200+$F$11*BJ200</f>
        <v>0</v>
      </c>
      <c r="AN200">
        <f>AM200*AO200</f>
        <v>0</v>
      </c>
      <c r="AO200">
        <f>($B$11*$D$9+$C$11*$D$9+$F$11*((BW200+BO200)/MAX(BW200+BO200+BX200, 0.1)*$I$9+BX200/MAX(BW200+BO200+BX200, 0.1)*$J$9))/($B$11+$C$11+$F$11)</f>
        <v>0</v>
      </c>
      <c r="AP200">
        <f>($B$11*$K$9+$C$11*$K$9+$F$11*((BW200+BO200)/MAX(BW200+BO200+BX200, 0.1)*$P$9+BX200/MAX(BW200+BO200+BX200, 0.1)*$Q$9))/($B$11+$C$11+$F$11)</f>
        <v>0</v>
      </c>
      <c r="AQ200">
        <v>6</v>
      </c>
      <c r="AR200">
        <v>0.5</v>
      </c>
      <c r="AS200" t="s">
        <v>250</v>
      </c>
      <c r="AT200">
        <v>1559929963.66129</v>
      </c>
      <c r="AU200">
        <v>553.083580645161</v>
      </c>
      <c r="AV200">
        <v>580.677580645161</v>
      </c>
      <c r="AW200">
        <v>13.952464516129</v>
      </c>
      <c r="AX200">
        <v>13.153435483871</v>
      </c>
      <c r="AY200">
        <v>500.017935483871</v>
      </c>
      <c r="AZ200">
        <v>100.703516129032</v>
      </c>
      <c r="BA200">
        <v>0.200000387096774</v>
      </c>
      <c r="BB200">
        <v>19.9821</v>
      </c>
      <c r="BC200">
        <v>20.3395451612903</v>
      </c>
      <c r="BD200">
        <v>999.9</v>
      </c>
      <c r="BE200">
        <v>0</v>
      </c>
      <c r="BF200">
        <v>0</v>
      </c>
      <c r="BG200">
        <v>10003.5706451613</v>
      </c>
      <c r="BH200">
        <v>0</v>
      </c>
      <c r="BI200">
        <v>191.471870967742</v>
      </c>
      <c r="BJ200">
        <v>1499.99903225806</v>
      </c>
      <c r="BK200">
        <v>0.973002032258065</v>
      </c>
      <c r="BL200">
        <v>0.0269981129032258</v>
      </c>
      <c r="BM200">
        <v>0</v>
      </c>
      <c r="BN200">
        <v>2.3077</v>
      </c>
      <c r="BO200">
        <v>0</v>
      </c>
      <c r="BP200">
        <v>15976.2741935484</v>
      </c>
      <c r="BQ200">
        <v>13122.0064516129</v>
      </c>
      <c r="BR200">
        <v>37.812</v>
      </c>
      <c r="BS200">
        <v>39.766</v>
      </c>
      <c r="BT200">
        <v>39.2154516129032</v>
      </c>
      <c r="BU200">
        <v>37.937</v>
      </c>
      <c r="BV200">
        <v>37.437</v>
      </c>
      <c r="BW200">
        <v>1459.49903225806</v>
      </c>
      <c r="BX200">
        <v>40.5</v>
      </c>
      <c r="BY200">
        <v>0</v>
      </c>
      <c r="BZ200">
        <v>1559929998.5</v>
      </c>
      <c r="CA200">
        <v>2.30806538461538</v>
      </c>
      <c r="CB200">
        <v>0.00312821254811355</v>
      </c>
      <c r="CC200">
        <v>-9.74017098485073</v>
      </c>
      <c r="CD200">
        <v>15975.8269230769</v>
      </c>
      <c r="CE200">
        <v>15</v>
      </c>
      <c r="CF200">
        <v>1559929575.5</v>
      </c>
      <c r="CG200" t="s">
        <v>251</v>
      </c>
      <c r="CH200">
        <v>12</v>
      </c>
      <c r="CI200">
        <v>2.609</v>
      </c>
      <c r="CJ200">
        <v>0.036</v>
      </c>
      <c r="CK200">
        <v>400</v>
      </c>
      <c r="CL200">
        <v>13</v>
      </c>
      <c r="CM200">
        <v>0.15</v>
      </c>
      <c r="CN200">
        <v>0.08</v>
      </c>
      <c r="CO200">
        <v>-27.5698804878049</v>
      </c>
      <c r="CP200">
        <v>-1.9249818815333</v>
      </c>
      <c r="CQ200">
        <v>0.217172918874442</v>
      </c>
      <c r="CR200">
        <v>0</v>
      </c>
      <c r="CS200">
        <v>2.28703235294118</v>
      </c>
      <c r="CT200">
        <v>0.0846715773870412</v>
      </c>
      <c r="CU200">
        <v>0.159852010089826</v>
      </c>
      <c r="CV200">
        <v>1</v>
      </c>
      <c r="CW200">
        <v>0.799281243902439</v>
      </c>
      <c r="CX200">
        <v>-0.0172340487804905</v>
      </c>
      <c r="CY200">
        <v>0.00186155823504472</v>
      </c>
      <c r="CZ200">
        <v>1</v>
      </c>
      <c r="DA200">
        <v>2</v>
      </c>
      <c r="DB200">
        <v>3</v>
      </c>
      <c r="DC200" t="s">
        <v>252</v>
      </c>
      <c r="DD200">
        <v>1.85562</v>
      </c>
      <c r="DE200">
        <v>1.85364</v>
      </c>
      <c r="DF200">
        <v>1.85471</v>
      </c>
      <c r="DG200">
        <v>1.85913</v>
      </c>
      <c r="DH200">
        <v>1.85348</v>
      </c>
      <c r="DI200">
        <v>1.85788</v>
      </c>
      <c r="DJ200">
        <v>1.85501</v>
      </c>
      <c r="DK200">
        <v>1.85369</v>
      </c>
      <c r="DL200" t="s">
        <v>253</v>
      </c>
      <c r="DM200" t="s">
        <v>19</v>
      </c>
      <c r="DN200" t="s">
        <v>19</v>
      </c>
      <c r="DO200" t="s">
        <v>19</v>
      </c>
      <c r="DP200" t="s">
        <v>254</v>
      </c>
      <c r="DQ200" t="s">
        <v>255</v>
      </c>
      <c r="DR200" t="s">
        <v>256</v>
      </c>
      <c r="DS200" t="s">
        <v>256</v>
      </c>
      <c r="DT200" t="s">
        <v>256</v>
      </c>
      <c r="DU200" t="s">
        <v>256</v>
      </c>
      <c r="DV200">
        <v>0</v>
      </c>
      <c r="DW200">
        <v>100</v>
      </c>
      <c r="DX200">
        <v>100</v>
      </c>
      <c r="DY200">
        <v>2.609</v>
      </c>
      <c r="DZ200">
        <v>0.036</v>
      </c>
      <c r="EA200">
        <v>2</v>
      </c>
      <c r="EB200">
        <v>504.182</v>
      </c>
      <c r="EC200">
        <v>547.883</v>
      </c>
      <c r="ED200">
        <v>17.0681</v>
      </c>
      <c r="EE200">
        <v>19.1076</v>
      </c>
      <c r="EF200">
        <v>30.0002</v>
      </c>
      <c r="EG200">
        <v>18.9823</v>
      </c>
      <c r="EH200">
        <v>18.9572</v>
      </c>
      <c r="EI200">
        <v>27.3779</v>
      </c>
      <c r="EJ200">
        <v>28.637</v>
      </c>
      <c r="EK200">
        <v>61.0748</v>
      </c>
      <c r="EL200">
        <v>17.0733</v>
      </c>
      <c r="EM200">
        <v>609.17</v>
      </c>
      <c r="EN200">
        <v>13.1638</v>
      </c>
      <c r="EO200">
        <v>102.29</v>
      </c>
      <c r="EP200">
        <v>102.721</v>
      </c>
    </row>
    <row r="201" spans="1:146">
      <c r="A201">
        <v>185</v>
      </c>
      <c r="B201">
        <v>1559929976</v>
      </c>
      <c r="C201">
        <v>368</v>
      </c>
      <c r="D201" t="s">
        <v>625</v>
      </c>
      <c r="E201" t="s">
        <v>626</v>
      </c>
      <c r="H201">
        <v>1559929965.66129</v>
      </c>
      <c r="I201">
        <f>AY201*AJ201*(AW201-AX201)/(100*AQ201*(1000-AJ201*AW201))</f>
        <v>0</v>
      </c>
      <c r="J201">
        <f>AY201*AJ201*(AV201-AU201*(1000-AJ201*AX201)/(1000-AJ201*AW201))/(100*AQ201)</f>
        <v>0</v>
      </c>
      <c r="K201">
        <f>AU201 - IF(AJ201&gt;1, J201*AQ201*100.0/(AL201*BG201), 0)</f>
        <v>0</v>
      </c>
      <c r="L201">
        <f>((R201-I201/2)*K201-J201)/(R201+I201/2)</f>
        <v>0</v>
      </c>
      <c r="M201">
        <f>L201*(AZ201+BA201)/1000.0</f>
        <v>0</v>
      </c>
      <c r="N201">
        <f>(AU201 - IF(AJ201&gt;1, J201*AQ201*100.0/(AL201*BG201), 0))*(AZ201+BA201)/1000.0</f>
        <v>0</v>
      </c>
      <c r="O201">
        <f>2.0/((1/Q201-1/P201)+SIGN(Q201)*SQRT((1/Q201-1/P201)*(1/Q201-1/P201) + 4*AR201/((AR201+1)*(AR201+1))*(2*1/Q201*1/P201-1/P201*1/P201)))</f>
        <v>0</v>
      </c>
      <c r="P201">
        <f>AG201+AF201*AQ201+AE201*AQ201*AQ201</f>
        <v>0</v>
      </c>
      <c r="Q201">
        <f>I201*(1000-(1000*0.61365*exp(17.502*U201/(240.97+U201))/(AZ201+BA201)+AW201)/2)/(1000*0.61365*exp(17.502*U201/(240.97+U201))/(AZ201+BA201)-AW201)</f>
        <v>0</v>
      </c>
      <c r="R201">
        <f>1/((AR201+1)/(O201/1.6)+1/(P201/1.37)) + AR201/((AR201+1)/(O201/1.6) + AR201/(P201/1.37))</f>
        <v>0</v>
      </c>
      <c r="S201">
        <f>(AN201*AP201)</f>
        <v>0</v>
      </c>
      <c r="T201">
        <f>(BB201+(S201+2*0.95*5.67E-8*(((BB201+$B$7)+273)^4-(BB201+273)^4)-44100*I201)/(1.84*29.3*P201+8*0.95*5.67E-8*(BB201+273)^3))</f>
        <v>0</v>
      </c>
      <c r="U201">
        <f>($C$7*BC201+$D$7*BD201+$E$7*T201)</f>
        <v>0</v>
      </c>
      <c r="V201">
        <f>0.61365*exp(17.502*U201/(240.97+U201))</f>
        <v>0</v>
      </c>
      <c r="W201">
        <f>(X201/Y201*100)</f>
        <v>0</v>
      </c>
      <c r="X201">
        <f>AW201*(AZ201+BA201)/1000</f>
        <v>0</v>
      </c>
      <c r="Y201">
        <f>0.61365*exp(17.502*BB201/(240.97+BB201))</f>
        <v>0</v>
      </c>
      <c r="Z201">
        <f>(V201-AW201*(AZ201+BA201)/1000)</f>
        <v>0</v>
      </c>
      <c r="AA201">
        <f>(-I201*44100)</f>
        <v>0</v>
      </c>
      <c r="AB201">
        <f>2*29.3*P201*0.92*(BB201-U201)</f>
        <v>0</v>
      </c>
      <c r="AC201">
        <f>2*0.95*5.67E-8*(((BB201+$B$7)+273)^4-(U201+273)^4)</f>
        <v>0</v>
      </c>
      <c r="AD201">
        <f>S201+AC201+AA201+AB201</f>
        <v>0</v>
      </c>
      <c r="AE201">
        <v>-0.0417743285412292</v>
      </c>
      <c r="AF201">
        <v>0.0468953434197072</v>
      </c>
      <c r="AG201">
        <v>3.49434427596925</v>
      </c>
      <c r="AH201">
        <v>0</v>
      </c>
      <c r="AI201">
        <v>0</v>
      </c>
      <c r="AJ201">
        <f>IF(AH201*$H$13&gt;=AL201,1.0,(AL201/(AL201-AH201*$H$13)))</f>
        <v>0</v>
      </c>
      <c r="AK201">
        <f>(AJ201-1)*100</f>
        <v>0</v>
      </c>
      <c r="AL201">
        <f>MAX(0,($B$13+$C$13*BG201)/(1+$D$13*BG201)*AZ201/(BB201+273)*$E$13)</f>
        <v>0</v>
      </c>
      <c r="AM201">
        <f>$B$11*BH201+$C$11*BI201+$F$11*BJ201</f>
        <v>0</v>
      </c>
      <c r="AN201">
        <f>AM201*AO201</f>
        <v>0</v>
      </c>
      <c r="AO201">
        <f>($B$11*$D$9+$C$11*$D$9+$F$11*((BW201+BO201)/MAX(BW201+BO201+BX201, 0.1)*$I$9+BX201/MAX(BW201+BO201+BX201, 0.1)*$J$9))/($B$11+$C$11+$F$11)</f>
        <v>0</v>
      </c>
      <c r="AP201">
        <f>($B$11*$K$9+$C$11*$K$9+$F$11*((BW201+BO201)/MAX(BW201+BO201+BX201, 0.1)*$P$9+BX201/MAX(BW201+BO201+BX201, 0.1)*$Q$9))/($B$11+$C$11+$F$11)</f>
        <v>0</v>
      </c>
      <c r="AQ201">
        <v>6</v>
      </c>
      <c r="AR201">
        <v>0.5</v>
      </c>
      <c r="AS201" t="s">
        <v>250</v>
      </c>
      <c r="AT201">
        <v>1559929965.66129</v>
      </c>
      <c r="AU201">
        <v>556.364774193549</v>
      </c>
      <c r="AV201">
        <v>584.043516129032</v>
      </c>
      <c r="AW201">
        <v>13.9521193548387</v>
      </c>
      <c r="AX201">
        <v>13.1537419354839</v>
      </c>
      <c r="AY201">
        <v>500.01635483871</v>
      </c>
      <c r="AZ201">
        <v>100.70364516129</v>
      </c>
      <c r="BA201">
        <v>0.199984258064516</v>
      </c>
      <c r="BB201">
        <v>19.9838806451613</v>
      </c>
      <c r="BC201">
        <v>20.3395225806452</v>
      </c>
      <c r="BD201">
        <v>999.9</v>
      </c>
      <c r="BE201">
        <v>0</v>
      </c>
      <c r="BF201">
        <v>0</v>
      </c>
      <c r="BG201">
        <v>10003.6919354839</v>
      </c>
      <c r="BH201">
        <v>0</v>
      </c>
      <c r="BI201">
        <v>186.702161290323</v>
      </c>
      <c r="BJ201">
        <v>1500.00774193548</v>
      </c>
      <c r="BK201">
        <v>0.973002161290323</v>
      </c>
      <c r="BL201">
        <v>0.026997964516129</v>
      </c>
      <c r="BM201">
        <v>0</v>
      </c>
      <c r="BN201">
        <v>2.32623548387097</v>
      </c>
      <c r="BO201">
        <v>0</v>
      </c>
      <c r="BP201">
        <v>15976.2806451613</v>
      </c>
      <c r="BQ201">
        <v>13122.0806451613</v>
      </c>
      <c r="BR201">
        <v>37.812</v>
      </c>
      <c r="BS201">
        <v>39.76</v>
      </c>
      <c r="BT201">
        <v>39.2113870967742</v>
      </c>
      <c r="BU201">
        <v>37.937</v>
      </c>
      <c r="BV201">
        <v>37.437</v>
      </c>
      <c r="BW201">
        <v>1459.50774193548</v>
      </c>
      <c r="BX201">
        <v>40.5</v>
      </c>
      <c r="BY201">
        <v>0</v>
      </c>
      <c r="BZ201">
        <v>1559930000.3</v>
      </c>
      <c r="CA201">
        <v>2.29822692307692</v>
      </c>
      <c r="CB201">
        <v>0.4780068488776</v>
      </c>
      <c r="CC201">
        <v>-5.71965807239294</v>
      </c>
      <c r="CD201">
        <v>15976.0269230769</v>
      </c>
      <c r="CE201">
        <v>15</v>
      </c>
      <c r="CF201">
        <v>1559929575.5</v>
      </c>
      <c r="CG201" t="s">
        <v>251</v>
      </c>
      <c r="CH201">
        <v>12</v>
      </c>
      <c r="CI201">
        <v>2.609</v>
      </c>
      <c r="CJ201">
        <v>0.036</v>
      </c>
      <c r="CK201">
        <v>400</v>
      </c>
      <c r="CL201">
        <v>13</v>
      </c>
      <c r="CM201">
        <v>0.15</v>
      </c>
      <c r="CN201">
        <v>0.08</v>
      </c>
      <c r="CO201">
        <v>-27.6531585365854</v>
      </c>
      <c r="CP201">
        <v>-1.89763693379785</v>
      </c>
      <c r="CQ201">
        <v>0.213754476176906</v>
      </c>
      <c r="CR201">
        <v>0</v>
      </c>
      <c r="CS201">
        <v>2.31088529411765</v>
      </c>
      <c r="CT201">
        <v>-0.098171478653002</v>
      </c>
      <c r="CU201">
        <v>0.149552139505912</v>
      </c>
      <c r="CV201">
        <v>1</v>
      </c>
      <c r="CW201">
        <v>0.798582951219512</v>
      </c>
      <c r="CX201">
        <v>-0.0171972961672482</v>
      </c>
      <c r="CY201">
        <v>0.00185715167368846</v>
      </c>
      <c r="CZ201">
        <v>1</v>
      </c>
      <c r="DA201">
        <v>2</v>
      </c>
      <c r="DB201">
        <v>3</v>
      </c>
      <c r="DC201" t="s">
        <v>252</v>
      </c>
      <c r="DD201">
        <v>1.85562</v>
      </c>
      <c r="DE201">
        <v>1.85364</v>
      </c>
      <c r="DF201">
        <v>1.85471</v>
      </c>
      <c r="DG201">
        <v>1.85913</v>
      </c>
      <c r="DH201">
        <v>1.85347</v>
      </c>
      <c r="DI201">
        <v>1.85788</v>
      </c>
      <c r="DJ201">
        <v>1.85501</v>
      </c>
      <c r="DK201">
        <v>1.85368</v>
      </c>
      <c r="DL201" t="s">
        <v>253</v>
      </c>
      <c r="DM201" t="s">
        <v>19</v>
      </c>
      <c r="DN201" t="s">
        <v>19</v>
      </c>
      <c r="DO201" t="s">
        <v>19</v>
      </c>
      <c r="DP201" t="s">
        <v>254</v>
      </c>
      <c r="DQ201" t="s">
        <v>255</v>
      </c>
      <c r="DR201" t="s">
        <v>256</v>
      </c>
      <c r="DS201" t="s">
        <v>256</v>
      </c>
      <c r="DT201" t="s">
        <v>256</v>
      </c>
      <c r="DU201" t="s">
        <v>256</v>
      </c>
      <c r="DV201">
        <v>0</v>
      </c>
      <c r="DW201">
        <v>100</v>
      </c>
      <c r="DX201">
        <v>100</v>
      </c>
      <c r="DY201">
        <v>2.609</v>
      </c>
      <c r="DZ201">
        <v>0.036</v>
      </c>
      <c r="EA201">
        <v>2</v>
      </c>
      <c r="EB201">
        <v>504.009</v>
      </c>
      <c r="EC201">
        <v>547.962</v>
      </c>
      <c r="ED201">
        <v>17.0715</v>
      </c>
      <c r="EE201">
        <v>19.1086</v>
      </c>
      <c r="EF201">
        <v>30.0002</v>
      </c>
      <c r="EG201">
        <v>18.9831</v>
      </c>
      <c r="EH201">
        <v>18.958</v>
      </c>
      <c r="EI201">
        <v>27.518</v>
      </c>
      <c r="EJ201">
        <v>28.637</v>
      </c>
      <c r="EK201">
        <v>61.0748</v>
      </c>
      <c r="EL201">
        <v>17.0733</v>
      </c>
      <c r="EM201">
        <v>614.17</v>
      </c>
      <c r="EN201">
        <v>13.1638</v>
      </c>
      <c r="EO201">
        <v>102.29</v>
      </c>
      <c r="EP201">
        <v>102.72</v>
      </c>
    </row>
    <row r="202" spans="1:146">
      <c r="A202">
        <v>186</v>
      </c>
      <c r="B202">
        <v>1559929978</v>
      </c>
      <c r="C202">
        <v>370</v>
      </c>
      <c r="D202" t="s">
        <v>627</v>
      </c>
      <c r="E202" t="s">
        <v>628</v>
      </c>
      <c r="H202">
        <v>1559929967.66129</v>
      </c>
      <c r="I202">
        <f>AY202*AJ202*(AW202-AX202)/(100*AQ202*(1000-AJ202*AW202))</f>
        <v>0</v>
      </c>
      <c r="J202">
        <f>AY202*AJ202*(AV202-AU202*(1000-AJ202*AX202)/(1000-AJ202*AW202))/(100*AQ202)</f>
        <v>0</v>
      </c>
      <c r="K202">
        <f>AU202 - IF(AJ202&gt;1, J202*AQ202*100.0/(AL202*BG202), 0)</f>
        <v>0</v>
      </c>
      <c r="L202">
        <f>((R202-I202/2)*K202-J202)/(R202+I202/2)</f>
        <v>0</v>
      </c>
      <c r="M202">
        <f>L202*(AZ202+BA202)/1000.0</f>
        <v>0</v>
      </c>
      <c r="N202">
        <f>(AU202 - IF(AJ202&gt;1, J202*AQ202*100.0/(AL202*BG202), 0))*(AZ202+BA202)/1000.0</f>
        <v>0</v>
      </c>
      <c r="O202">
        <f>2.0/((1/Q202-1/P202)+SIGN(Q202)*SQRT((1/Q202-1/P202)*(1/Q202-1/P202) + 4*AR202/((AR202+1)*(AR202+1))*(2*1/Q202*1/P202-1/P202*1/P202)))</f>
        <v>0</v>
      </c>
      <c r="P202">
        <f>AG202+AF202*AQ202+AE202*AQ202*AQ202</f>
        <v>0</v>
      </c>
      <c r="Q202">
        <f>I202*(1000-(1000*0.61365*exp(17.502*U202/(240.97+U202))/(AZ202+BA202)+AW202)/2)/(1000*0.61365*exp(17.502*U202/(240.97+U202))/(AZ202+BA202)-AW202)</f>
        <v>0</v>
      </c>
      <c r="R202">
        <f>1/((AR202+1)/(O202/1.6)+1/(P202/1.37)) + AR202/((AR202+1)/(O202/1.6) + AR202/(P202/1.37))</f>
        <v>0</v>
      </c>
      <c r="S202">
        <f>(AN202*AP202)</f>
        <v>0</v>
      </c>
      <c r="T202">
        <f>(BB202+(S202+2*0.95*5.67E-8*(((BB202+$B$7)+273)^4-(BB202+273)^4)-44100*I202)/(1.84*29.3*P202+8*0.95*5.67E-8*(BB202+273)^3))</f>
        <v>0</v>
      </c>
      <c r="U202">
        <f>($C$7*BC202+$D$7*BD202+$E$7*T202)</f>
        <v>0</v>
      </c>
      <c r="V202">
        <f>0.61365*exp(17.502*U202/(240.97+U202))</f>
        <v>0</v>
      </c>
      <c r="W202">
        <f>(X202/Y202*100)</f>
        <v>0</v>
      </c>
      <c r="X202">
        <f>AW202*(AZ202+BA202)/1000</f>
        <v>0</v>
      </c>
      <c r="Y202">
        <f>0.61365*exp(17.502*BB202/(240.97+BB202))</f>
        <v>0</v>
      </c>
      <c r="Z202">
        <f>(V202-AW202*(AZ202+BA202)/1000)</f>
        <v>0</v>
      </c>
      <c r="AA202">
        <f>(-I202*44100)</f>
        <v>0</v>
      </c>
      <c r="AB202">
        <f>2*29.3*P202*0.92*(BB202-U202)</f>
        <v>0</v>
      </c>
      <c r="AC202">
        <f>2*0.95*5.67E-8*(((BB202+$B$7)+273)^4-(U202+273)^4)</f>
        <v>0</v>
      </c>
      <c r="AD202">
        <f>S202+AC202+AA202+AB202</f>
        <v>0</v>
      </c>
      <c r="AE202">
        <v>-0.0418008315757829</v>
      </c>
      <c r="AF202">
        <v>0.0469250953977871</v>
      </c>
      <c r="AG202">
        <v>3.49609545803017</v>
      </c>
      <c r="AH202">
        <v>0</v>
      </c>
      <c r="AI202">
        <v>0</v>
      </c>
      <c r="AJ202">
        <f>IF(AH202*$H$13&gt;=AL202,1.0,(AL202/(AL202-AH202*$H$13)))</f>
        <v>0</v>
      </c>
      <c r="AK202">
        <f>(AJ202-1)*100</f>
        <v>0</v>
      </c>
      <c r="AL202">
        <f>MAX(0,($B$13+$C$13*BG202)/(1+$D$13*BG202)*AZ202/(BB202+273)*$E$13)</f>
        <v>0</v>
      </c>
      <c r="AM202">
        <f>$B$11*BH202+$C$11*BI202+$F$11*BJ202</f>
        <v>0</v>
      </c>
      <c r="AN202">
        <f>AM202*AO202</f>
        <v>0</v>
      </c>
      <c r="AO202">
        <f>($B$11*$D$9+$C$11*$D$9+$F$11*((BW202+BO202)/MAX(BW202+BO202+BX202, 0.1)*$I$9+BX202/MAX(BW202+BO202+BX202, 0.1)*$J$9))/($B$11+$C$11+$F$11)</f>
        <v>0</v>
      </c>
      <c r="AP202">
        <f>($B$11*$K$9+$C$11*$K$9+$F$11*((BW202+BO202)/MAX(BW202+BO202+BX202, 0.1)*$P$9+BX202/MAX(BW202+BO202+BX202, 0.1)*$Q$9))/($B$11+$C$11+$F$11)</f>
        <v>0</v>
      </c>
      <c r="AQ202">
        <v>6</v>
      </c>
      <c r="AR202">
        <v>0.5</v>
      </c>
      <c r="AS202" t="s">
        <v>250</v>
      </c>
      <c r="AT202">
        <v>1559929967.66129</v>
      </c>
      <c r="AU202">
        <v>559.648387096774</v>
      </c>
      <c r="AV202">
        <v>587.386774193548</v>
      </c>
      <c r="AW202">
        <v>13.9517258064516</v>
      </c>
      <c r="AX202">
        <v>13.1540935483871</v>
      </c>
      <c r="AY202">
        <v>500.013032258064</v>
      </c>
      <c r="AZ202">
        <v>100.703806451613</v>
      </c>
      <c r="BA202">
        <v>0.199957225806452</v>
      </c>
      <c r="BB202">
        <v>19.985764516129</v>
      </c>
      <c r="BC202">
        <v>20.3401419354839</v>
      </c>
      <c r="BD202">
        <v>999.9</v>
      </c>
      <c r="BE202">
        <v>0</v>
      </c>
      <c r="BF202">
        <v>0</v>
      </c>
      <c r="BG202">
        <v>10010.0225806452</v>
      </c>
      <c r="BH202">
        <v>0</v>
      </c>
      <c r="BI202">
        <v>182.953387096774</v>
      </c>
      <c r="BJ202">
        <v>1500.01709677419</v>
      </c>
      <c r="BK202">
        <v>0.973002290322581</v>
      </c>
      <c r="BL202">
        <v>0.0269978161290323</v>
      </c>
      <c r="BM202">
        <v>0</v>
      </c>
      <c r="BN202">
        <v>2.30188387096774</v>
      </c>
      <c r="BO202">
        <v>0</v>
      </c>
      <c r="BP202">
        <v>15977.5258064516</v>
      </c>
      <c r="BQ202">
        <v>13122.164516129</v>
      </c>
      <c r="BR202">
        <v>37.812</v>
      </c>
      <c r="BS202">
        <v>39.756</v>
      </c>
      <c r="BT202">
        <v>39.2113870967742</v>
      </c>
      <c r="BU202">
        <v>37.937</v>
      </c>
      <c r="BV202">
        <v>37.437</v>
      </c>
      <c r="BW202">
        <v>1459.51709677419</v>
      </c>
      <c r="BX202">
        <v>40.5</v>
      </c>
      <c r="BY202">
        <v>0</v>
      </c>
      <c r="BZ202">
        <v>1559930002.7</v>
      </c>
      <c r="CA202">
        <v>2.29178461538462</v>
      </c>
      <c r="CB202">
        <v>0.0631931760083606</v>
      </c>
      <c r="CC202">
        <v>54.3589743300015</v>
      </c>
      <c r="CD202">
        <v>15979.1230769231</v>
      </c>
      <c r="CE202">
        <v>15</v>
      </c>
      <c r="CF202">
        <v>1559929575.5</v>
      </c>
      <c r="CG202" t="s">
        <v>251</v>
      </c>
      <c r="CH202">
        <v>12</v>
      </c>
      <c r="CI202">
        <v>2.609</v>
      </c>
      <c r="CJ202">
        <v>0.036</v>
      </c>
      <c r="CK202">
        <v>400</v>
      </c>
      <c r="CL202">
        <v>13</v>
      </c>
      <c r="CM202">
        <v>0.15</v>
      </c>
      <c r="CN202">
        <v>0.08</v>
      </c>
      <c r="CO202">
        <v>-27.7209414634146</v>
      </c>
      <c r="CP202">
        <v>-2.00333728223007</v>
      </c>
      <c r="CQ202">
        <v>0.223046694198727</v>
      </c>
      <c r="CR202">
        <v>0</v>
      </c>
      <c r="CS202">
        <v>2.30198823529412</v>
      </c>
      <c r="CT202">
        <v>0.0806082652039389</v>
      </c>
      <c r="CU202">
        <v>0.147518825846869</v>
      </c>
      <c r="CV202">
        <v>1</v>
      </c>
      <c r="CW202">
        <v>0.79788787804878</v>
      </c>
      <c r="CX202">
        <v>-0.0183560487804901</v>
      </c>
      <c r="CY202">
        <v>0.00199139338636901</v>
      </c>
      <c r="CZ202">
        <v>1</v>
      </c>
      <c r="DA202">
        <v>2</v>
      </c>
      <c r="DB202">
        <v>3</v>
      </c>
      <c r="DC202" t="s">
        <v>252</v>
      </c>
      <c r="DD202">
        <v>1.85562</v>
      </c>
      <c r="DE202">
        <v>1.85364</v>
      </c>
      <c r="DF202">
        <v>1.85471</v>
      </c>
      <c r="DG202">
        <v>1.85913</v>
      </c>
      <c r="DH202">
        <v>1.85347</v>
      </c>
      <c r="DI202">
        <v>1.85789</v>
      </c>
      <c r="DJ202">
        <v>1.85501</v>
      </c>
      <c r="DK202">
        <v>1.8537</v>
      </c>
      <c r="DL202" t="s">
        <v>253</v>
      </c>
      <c r="DM202" t="s">
        <v>19</v>
      </c>
      <c r="DN202" t="s">
        <v>19</v>
      </c>
      <c r="DO202" t="s">
        <v>19</v>
      </c>
      <c r="DP202" t="s">
        <v>254</v>
      </c>
      <c r="DQ202" t="s">
        <v>255</v>
      </c>
      <c r="DR202" t="s">
        <v>256</v>
      </c>
      <c r="DS202" t="s">
        <v>256</v>
      </c>
      <c r="DT202" t="s">
        <v>256</v>
      </c>
      <c r="DU202" t="s">
        <v>256</v>
      </c>
      <c r="DV202">
        <v>0</v>
      </c>
      <c r="DW202">
        <v>100</v>
      </c>
      <c r="DX202">
        <v>100</v>
      </c>
      <c r="DY202">
        <v>2.609</v>
      </c>
      <c r="DZ202">
        <v>0.036</v>
      </c>
      <c r="EA202">
        <v>2</v>
      </c>
      <c r="EB202">
        <v>504.188</v>
      </c>
      <c r="EC202">
        <v>547.867</v>
      </c>
      <c r="ED202">
        <v>17.0745</v>
      </c>
      <c r="EE202">
        <v>19.1095</v>
      </c>
      <c r="EF202">
        <v>30.0003</v>
      </c>
      <c r="EG202">
        <v>18.9843</v>
      </c>
      <c r="EH202">
        <v>18.9588</v>
      </c>
      <c r="EI202">
        <v>27.624</v>
      </c>
      <c r="EJ202">
        <v>28.637</v>
      </c>
      <c r="EK202">
        <v>61.0748</v>
      </c>
      <c r="EL202">
        <v>17.0733</v>
      </c>
      <c r="EM202">
        <v>614.17</v>
      </c>
      <c r="EN202">
        <v>13.1645</v>
      </c>
      <c r="EO202">
        <v>102.29</v>
      </c>
      <c r="EP202">
        <v>102.72</v>
      </c>
    </row>
    <row r="203" spans="1:146">
      <c r="A203">
        <v>187</v>
      </c>
      <c r="B203">
        <v>1559929980</v>
      </c>
      <c r="C203">
        <v>372</v>
      </c>
      <c r="D203" t="s">
        <v>629</v>
      </c>
      <c r="E203" t="s">
        <v>630</v>
      </c>
      <c r="H203">
        <v>1559929969.66129</v>
      </c>
      <c r="I203">
        <f>AY203*AJ203*(AW203-AX203)/(100*AQ203*(1000-AJ203*AW203))</f>
        <v>0</v>
      </c>
      <c r="J203">
        <f>AY203*AJ203*(AV203-AU203*(1000-AJ203*AX203)/(1000-AJ203*AW203))/(100*AQ203)</f>
        <v>0</v>
      </c>
      <c r="K203">
        <f>AU203 - IF(AJ203&gt;1, J203*AQ203*100.0/(AL203*BG203), 0)</f>
        <v>0</v>
      </c>
      <c r="L203">
        <f>((R203-I203/2)*K203-J203)/(R203+I203/2)</f>
        <v>0</v>
      </c>
      <c r="M203">
        <f>L203*(AZ203+BA203)/1000.0</f>
        <v>0</v>
      </c>
      <c r="N203">
        <f>(AU203 - IF(AJ203&gt;1, J203*AQ203*100.0/(AL203*BG203), 0))*(AZ203+BA203)/1000.0</f>
        <v>0</v>
      </c>
      <c r="O203">
        <f>2.0/((1/Q203-1/P203)+SIGN(Q203)*SQRT((1/Q203-1/P203)*(1/Q203-1/P203) + 4*AR203/((AR203+1)*(AR203+1))*(2*1/Q203*1/P203-1/P203*1/P203)))</f>
        <v>0</v>
      </c>
      <c r="P203">
        <f>AG203+AF203*AQ203+AE203*AQ203*AQ203</f>
        <v>0</v>
      </c>
      <c r="Q203">
        <f>I203*(1000-(1000*0.61365*exp(17.502*U203/(240.97+U203))/(AZ203+BA203)+AW203)/2)/(1000*0.61365*exp(17.502*U203/(240.97+U203))/(AZ203+BA203)-AW203)</f>
        <v>0</v>
      </c>
      <c r="R203">
        <f>1/((AR203+1)/(O203/1.6)+1/(P203/1.37)) + AR203/((AR203+1)/(O203/1.6) + AR203/(P203/1.37))</f>
        <v>0</v>
      </c>
      <c r="S203">
        <f>(AN203*AP203)</f>
        <v>0</v>
      </c>
      <c r="T203">
        <f>(BB203+(S203+2*0.95*5.67E-8*(((BB203+$B$7)+273)^4-(BB203+273)^4)-44100*I203)/(1.84*29.3*P203+8*0.95*5.67E-8*(BB203+273)^3))</f>
        <v>0</v>
      </c>
      <c r="U203">
        <f>($C$7*BC203+$D$7*BD203+$E$7*T203)</f>
        <v>0</v>
      </c>
      <c r="V203">
        <f>0.61365*exp(17.502*U203/(240.97+U203))</f>
        <v>0</v>
      </c>
      <c r="W203">
        <f>(X203/Y203*100)</f>
        <v>0</v>
      </c>
      <c r="X203">
        <f>AW203*(AZ203+BA203)/1000</f>
        <v>0</v>
      </c>
      <c r="Y203">
        <f>0.61365*exp(17.502*BB203/(240.97+BB203))</f>
        <v>0</v>
      </c>
      <c r="Z203">
        <f>(V203-AW203*(AZ203+BA203)/1000)</f>
        <v>0</v>
      </c>
      <c r="AA203">
        <f>(-I203*44100)</f>
        <v>0</v>
      </c>
      <c r="AB203">
        <f>2*29.3*P203*0.92*(BB203-U203)</f>
        <v>0</v>
      </c>
      <c r="AC203">
        <f>2*0.95*5.67E-8*(((BB203+$B$7)+273)^4-(U203+273)^4)</f>
        <v>0</v>
      </c>
      <c r="AD203">
        <f>S203+AC203+AA203+AB203</f>
        <v>0</v>
      </c>
      <c r="AE203">
        <v>-0.0418103351110064</v>
      </c>
      <c r="AF203">
        <v>0.0469357639486308</v>
      </c>
      <c r="AG203">
        <v>3.49672330711922</v>
      </c>
      <c r="AH203">
        <v>0</v>
      </c>
      <c r="AI203">
        <v>0</v>
      </c>
      <c r="AJ203">
        <f>IF(AH203*$H$13&gt;=AL203,1.0,(AL203/(AL203-AH203*$H$13)))</f>
        <v>0</v>
      </c>
      <c r="AK203">
        <f>(AJ203-1)*100</f>
        <v>0</v>
      </c>
      <c r="AL203">
        <f>MAX(0,($B$13+$C$13*BG203)/(1+$D$13*BG203)*AZ203/(BB203+273)*$E$13)</f>
        <v>0</v>
      </c>
      <c r="AM203">
        <f>$B$11*BH203+$C$11*BI203+$F$11*BJ203</f>
        <v>0</v>
      </c>
      <c r="AN203">
        <f>AM203*AO203</f>
        <v>0</v>
      </c>
      <c r="AO203">
        <f>($B$11*$D$9+$C$11*$D$9+$F$11*((BW203+BO203)/MAX(BW203+BO203+BX203, 0.1)*$I$9+BX203/MAX(BW203+BO203+BX203, 0.1)*$J$9))/($B$11+$C$11+$F$11)</f>
        <v>0</v>
      </c>
      <c r="AP203">
        <f>($B$11*$K$9+$C$11*$K$9+$F$11*((BW203+BO203)/MAX(BW203+BO203+BX203, 0.1)*$P$9+BX203/MAX(BW203+BO203+BX203, 0.1)*$Q$9))/($B$11+$C$11+$F$11)</f>
        <v>0</v>
      </c>
      <c r="AQ203">
        <v>6</v>
      </c>
      <c r="AR203">
        <v>0.5</v>
      </c>
      <c r="AS203" t="s">
        <v>250</v>
      </c>
      <c r="AT203">
        <v>1559929969.66129</v>
      </c>
      <c r="AU203">
        <v>562.927</v>
      </c>
      <c r="AV203">
        <v>590.725838709677</v>
      </c>
      <c r="AW203">
        <v>13.9512870967742</v>
      </c>
      <c r="AX203">
        <v>13.1545322580645</v>
      </c>
      <c r="AY203">
        <v>500.017806451613</v>
      </c>
      <c r="AZ203">
        <v>100.703806451613</v>
      </c>
      <c r="BA203">
        <v>0.199986709677419</v>
      </c>
      <c r="BB203">
        <v>19.987664516129</v>
      </c>
      <c r="BC203">
        <v>20.3412774193548</v>
      </c>
      <c r="BD203">
        <v>999.9</v>
      </c>
      <c r="BE203">
        <v>0</v>
      </c>
      <c r="BF203">
        <v>0</v>
      </c>
      <c r="BG203">
        <v>10012.2983870968</v>
      </c>
      <c r="BH203">
        <v>0</v>
      </c>
      <c r="BI203">
        <v>184.016</v>
      </c>
      <c r="BJ203">
        <v>1500.01064516129</v>
      </c>
      <c r="BK203">
        <v>0.973002161290323</v>
      </c>
      <c r="BL203">
        <v>0.026997964516129</v>
      </c>
      <c r="BM203">
        <v>0</v>
      </c>
      <c r="BN203">
        <v>2.31515161290323</v>
      </c>
      <c r="BO203">
        <v>0</v>
      </c>
      <c r="BP203">
        <v>15980.6870967742</v>
      </c>
      <c r="BQ203">
        <v>13122.1096774194</v>
      </c>
      <c r="BR203">
        <v>37.812</v>
      </c>
      <c r="BS203">
        <v>39.754</v>
      </c>
      <c r="BT203">
        <v>39.2052903225806</v>
      </c>
      <c r="BU203">
        <v>37.937</v>
      </c>
      <c r="BV203">
        <v>37.437</v>
      </c>
      <c r="BW203">
        <v>1459.51064516129</v>
      </c>
      <c r="BX203">
        <v>40.5</v>
      </c>
      <c r="BY203">
        <v>0</v>
      </c>
      <c r="BZ203">
        <v>1559930004.5</v>
      </c>
      <c r="CA203">
        <v>2.29703076923077</v>
      </c>
      <c r="CB203">
        <v>0.041326508730351</v>
      </c>
      <c r="CC203">
        <v>110.854700580677</v>
      </c>
      <c r="CD203">
        <v>15982.0269230769</v>
      </c>
      <c r="CE203">
        <v>15</v>
      </c>
      <c r="CF203">
        <v>1559929575.5</v>
      </c>
      <c r="CG203" t="s">
        <v>251</v>
      </c>
      <c r="CH203">
        <v>12</v>
      </c>
      <c r="CI203">
        <v>2.609</v>
      </c>
      <c r="CJ203">
        <v>0.036</v>
      </c>
      <c r="CK203">
        <v>400</v>
      </c>
      <c r="CL203">
        <v>13</v>
      </c>
      <c r="CM203">
        <v>0.15</v>
      </c>
      <c r="CN203">
        <v>0.08</v>
      </c>
      <c r="CO203">
        <v>-27.773543902439</v>
      </c>
      <c r="CP203">
        <v>-1.73746620209055</v>
      </c>
      <c r="CQ203">
        <v>0.204313114616471</v>
      </c>
      <c r="CR203">
        <v>0</v>
      </c>
      <c r="CS203">
        <v>2.31440294117647</v>
      </c>
      <c r="CT203">
        <v>0.135493278373359</v>
      </c>
      <c r="CU203">
        <v>0.183509641492651</v>
      </c>
      <c r="CV203">
        <v>1</v>
      </c>
      <c r="CW203">
        <v>0.797076463414634</v>
      </c>
      <c r="CX203">
        <v>-0.0238147735191646</v>
      </c>
      <c r="CY203">
        <v>0.00256168256537274</v>
      </c>
      <c r="CZ203">
        <v>1</v>
      </c>
      <c r="DA203">
        <v>2</v>
      </c>
      <c r="DB203">
        <v>3</v>
      </c>
      <c r="DC203" t="s">
        <v>252</v>
      </c>
      <c r="DD203">
        <v>1.85562</v>
      </c>
      <c r="DE203">
        <v>1.85364</v>
      </c>
      <c r="DF203">
        <v>1.85471</v>
      </c>
      <c r="DG203">
        <v>1.85913</v>
      </c>
      <c r="DH203">
        <v>1.85348</v>
      </c>
      <c r="DI203">
        <v>1.85791</v>
      </c>
      <c r="DJ203">
        <v>1.85501</v>
      </c>
      <c r="DK203">
        <v>1.85371</v>
      </c>
      <c r="DL203" t="s">
        <v>253</v>
      </c>
      <c r="DM203" t="s">
        <v>19</v>
      </c>
      <c r="DN203" t="s">
        <v>19</v>
      </c>
      <c r="DO203" t="s">
        <v>19</v>
      </c>
      <c r="DP203" t="s">
        <v>254</v>
      </c>
      <c r="DQ203" t="s">
        <v>255</v>
      </c>
      <c r="DR203" t="s">
        <v>256</v>
      </c>
      <c r="DS203" t="s">
        <v>256</v>
      </c>
      <c r="DT203" t="s">
        <v>256</v>
      </c>
      <c r="DU203" t="s">
        <v>256</v>
      </c>
      <c r="DV203">
        <v>0</v>
      </c>
      <c r="DW203">
        <v>100</v>
      </c>
      <c r="DX203">
        <v>100</v>
      </c>
      <c r="DY203">
        <v>2.609</v>
      </c>
      <c r="DZ203">
        <v>0.036</v>
      </c>
      <c r="EA203">
        <v>2</v>
      </c>
      <c r="EB203">
        <v>504.136</v>
      </c>
      <c r="EC203">
        <v>548.022</v>
      </c>
      <c r="ED203">
        <v>17.077</v>
      </c>
      <c r="EE203">
        <v>19.1103</v>
      </c>
      <c r="EF203">
        <v>30.0003</v>
      </c>
      <c r="EG203">
        <v>18.9851</v>
      </c>
      <c r="EH203">
        <v>18.9601</v>
      </c>
      <c r="EI203">
        <v>27.7435</v>
      </c>
      <c r="EJ203">
        <v>28.637</v>
      </c>
      <c r="EK203">
        <v>61.0748</v>
      </c>
      <c r="EL203">
        <v>17.0763</v>
      </c>
      <c r="EM203">
        <v>619.17</v>
      </c>
      <c r="EN203">
        <v>13.1639</v>
      </c>
      <c r="EO203">
        <v>102.29</v>
      </c>
      <c r="EP203">
        <v>102.719</v>
      </c>
    </row>
    <row r="204" spans="1:146">
      <c r="A204">
        <v>188</v>
      </c>
      <c r="B204">
        <v>1559929982</v>
      </c>
      <c r="C204">
        <v>374</v>
      </c>
      <c r="D204" t="s">
        <v>631</v>
      </c>
      <c r="E204" t="s">
        <v>632</v>
      </c>
      <c r="H204">
        <v>1559929971.66129</v>
      </c>
      <c r="I204">
        <f>AY204*AJ204*(AW204-AX204)/(100*AQ204*(1000-AJ204*AW204))</f>
        <v>0</v>
      </c>
      <c r="J204">
        <f>AY204*AJ204*(AV204-AU204*(1000-AJ204*AX204)/(1000-AJ204*AW204))/(100*AQ204)</f>
        <v>0</v>
      </c>
      <c r="K204">
        <f>AU204 - IF(AJ204&gt;1, J204*AQ204*100.0/(AL204*BG204), 0)</f>
        <v>0</v>
      </c>
      <c r="L204">
        <f>((R204-I204/2)*K204-J204)/(R204+I204/2)</f>
        <v>0</v>
      </c>
      <c r="M204">
        <f>L204*(AZ204+BA204)/1000.0</f>
        <v>0</v>
      </c>
      <c r="N204">
        <f>(AU204 - IF(AJ204&gt;1, J204*AQ204*100.0/(AL204*BG204), 0))*(AZ204+BA204)/1000.0</f>
        <v>0</v>
      </c>
      <c r="O204">
        <f>2.0/((1/Q204-1/P204)+SIGN(Q204)*SQRT((1/Q204-1/P204)*(1/Q204-1/P204) + 4*AR204/((AR204+1)*(AR204+1))*(2*1/Q204*1/P204-1/P204*1/P204)))</f>
        <v>0</v>
      </c>
      <c r="P204">
        <f>AG204+AF204*AQ204+AE204*AQ204*AQ204</f>
        <v>0</v>
      </c>
      <c r="Q204">
        <f>I204*(1000-(1000*0.61365*exp(17.502*U204/(240.97+U204))/(AZ204+BA204)+AW204)/2)/(1000*0.61365*exp(17.502*U204/(240.97+U204))/(AZ204+BA204)-AW204)</f>
        <v>0</v>
      </c>
      <c r="R204">
        <f>1/((AR204+1)/(O204/1.6)+1/(P204/1.37)) + AR204/((AR204+1)/(O204/1.6) + AR204/(P204/1.37))</f>
        <v>0</v>
      </c>
      <c r="S204">
        <f>(AN204*AP204)</f>
        <v>0</v>
      </c>
      <c r="T204">
        <f>(BB204+(S204+2*0.95*5.67E-8*(((BB204+$B$7)+273)^4-(BB204+273)^4)-44100*I204)/(1.84*29.3*P204+8*0.95*5.67E-8*(BB204+273)^3))</f>
        <v>0</v>
      </c>
      <c r="U204">
        <f>($C$7*BC204+$D$7*BD204+$E$7*T204)</f>
        <v>0</v>
      </c>
      <c r="V204">
        <f>0.61365*exp(17.502*U204/(240.97+U204))</f>
        <v>0</v>
      </c>
      <c r="W204">
        <f>(X204/Y204*100)</f>
        <v>0</v>
      </c>
      <c r="X204">
        <f>AW204*(AZ204+BA204)/1000</f>
        <v>0</v>
      </c>
      <c r="Y204">
        <f>0.61365*exp(17.502*BB204/(240.97+BB204))</f>
        <v>0</v>
      </c>
      <c r="Z204">
        <f>(V204-AW204*(AZ204+BA204)/1000)</f>
        <v>0</v>
      </c>
      <c r="AA204">
        <f>(-I204*44100)</f>
        <v>0</v>
      </c>
      <c r="AB204">
        <f>2*29.3*P204*0.92*(BB204-U204)</f>
        <v>0</v>
      </c>
      <c r="AC204">
        <f>2*0.95*5.67E-8*(((BB204+$B$7)+273)^4-(U204+273)^4)</f>
        <v>0</v>
      </c>
      <c r="AD204">
        <f>S204+AC204+AA204+AB204</f>
        <v>0</v>
      </c>
      <c r="AE204">
        <v>-0.0418119519733575</v>
      </c>
      <c r="AF204">
        <v>0.0469375790182648</v>
      </c>
      <c r="AG204">
        <v>3.49683011981125</v>
      </c>
      <c r="AH204">
        <v>0</v>
      </c>
      <c r="AI204">
        <v>0</v>
      </c>
      <c r="AJ204">
        <f>IF(AH204*$H$13&gt;=AL204,1.0,(AL204/(AL204-AH204*$H$13)))</f>
        <v>0</v>
      </c>
      <c r="AK204">
        <f>(AJ204-1)*100</f>
        <v>0</v>
      </c>
      <c r="AL204">
        <f>MAX(0,($B$13+$C$13*BG204)/(1+$D$13*BG204)*AZ204/(BB204+273)*$E$13)</f>
        <v>0</v>
      </c>
      <c r="AM204">
        <f>$B$11*BH204+$C$11*BI204+$F$11*BJ204</f>
        <v>0</v>
      </c>
      <c r="AN204">
        <f>AM204*AO204</f>
        <v>0</v>
      </c>
      <c r="AO204">
        <f>($B$11*$D$9+$C$11*$D$9+$F$11*((BW204+BO204)/MAX(BW204+BO204+BX204, 0.1)*$I$9+BX204/MAX(BW204+BO204+BX204, 0.1)*$J$9))/($B$11+$C$11+$F$11)</f>
        <v>0</v>
      </c>
      <c r="AP204">
        <f>($B$11*$K$9+$C$11*$K$9+$F$11*((BW204+BO204)/MAX(BW204+BO204+BX204, 0.1)*$P$9+BX204/MAX(BW204+BO204+BX204, 0.1)*$Q$9))/($B$11+$C$11+$F$11)</f>
        <v>0</v>
      </c>
      <c r="AQ204">
        <v>6</v>
      </c>
      <c r="AR204">
        <v>0.5</v>
      </c>
      <c r="AS204" t="s">
        <v>250</v>
      </c>
      <c r="AT204">
        <v>1559929971.66129</v>
      </c>
      <c r="AU204">
        <v>566.200483870968</v>
      </c>
      <c r="AV204">
        <v>594.084677419355</v>
      </c>
      <c r="AW204">
        <v>13.9509774193548</v>
      </c>
      <c r="AX204">
        <v>13.1550516129032</v>
      </c>
      <c r="AY204">
        <v>500.01864516129</v>
      </c>
      <c r="AZ204">
        <v>100.70364516129</v>
      </c>
      <c r="BA204">
        <v>0.199978032258064</v>
      </c>
      <c r="BB204">
        <v>19.989464516129</v>
      </c>
      <c r="BC204">
        <v>20.3423838709677</v>
      </c>
      <c r="BD204">
        <v>999.9</v>
      </c>
      <c r="BE204">
        <v>0</v>
      </c>
      <c r="BF204">
        <v>0</v>
      </c>
      <c r="BG204">
        <v>10012.7016129032</v>
      </c>
      <c r="BH204">
        <v>0</v>
      </c>
      <c r="BI204">
        <v>188.191322580645</v>
      </c>
      <c r="BJ204">
        <v>1500.02161290323</v>
      </c>
      <c r="BK204">
        <v>0.973002032258065</v>
      </c>
      <c r="BL204">
        <v>0.0269981129032258</v>
      </c>
      <c r="BM204">
        <v>0</v>
      </c>
      <c r="BN204">
        <v>2.32376774193548</v>
      </c>
      <c r="BO204">
        <v>0</v>
      </c>
      <c r="BP204">
        <v>15983.8903225806</v>
      </c>
      <c r="BQ204">
        <v>13122.1967741935</v>
      </c>
      <c r="BR204">
        <v>37.812</v>
      </c>
      <c r="BS204">
        <v>39.754</v>
      </c>
      <c r="BT204">
        <v>39.1991935483871</v>
      </c>
      <c r="BU204">
        <v>37.937</v>
      </c>
      <c r="BV204">
        <v>37.437</v>
      </c>
      <c r="BW204">
        <v>1459.52161290323</v>
      </c>
      <c r="BX204">
        <v>40.5</v>
      </c>
      <c r="BY204">
        <v>0</v>
      </c>
      <c r="BZ204">
        <v>1559930006.3</v>
      </c>
      <c r="CA204">
        <v>2.30463461538462</v>
      </c>
      <c r="CB204">
        <v>0.0875658260140253</v>
      </c>
      <c r="CC204">
        <v>157.921367439695</v>
      </c>
      <c r="CD204">
        <v>15985.9923076923</v>
      </c>
      <c r="CE204">
        <v>15</v>
      </c>
      <c r="CF204">
        <v>1559929575.5</v>
      </c>
      <c r="CG204" t="s">
        <v>251</v>
      </c>
      <c r="CH204">
        <v>12</v>
      </c>
      <c r="CI204">
        <v>2.609</v>
      </c>
      <c r="CJ204">
        <v>0.036</v>
      </c>
      <c r="CK204">
        <v>400</v>
      </c>
      <c r="CL204">
        <v>13</v>
      </c>
      <c r="CM204">
        <v>0.15</v>
      </c>
      <c r="CN204">
        <v>0.08</v>
      </c>
      <c r="CO204">
        <v>-27.8577780487805</v>
      </c>
      <c r="CP204">
        <v>-1.64542578397216</v>
      </c>
      <c r="CQ204">
        <v>0.192969282924227</v>
      </c>
      <c r="CR204">
        <v>0</v>
      </c>
      <c r="CS204">
        <v>2.29635294117647</v>
      </c>
      <c r="CT204">
        <v>0.123272017027398</v>
      </c>
      <c r="CU204">
        <v>0.190864086590885</v>
      </c>
      <c r="CV204">
        <v>1</v>
      </c>
      <c r="CW204">
        <v>0.796186243902439</v>
      </c>
      <c r="CX204">
        <v>-0.0280911219512197</v>
      </c>
      <c r="CY204">
        <v>0.00296860472095765</v>
      </c>
      <c r="CZ204">
        <v>1</v>
      </c>
      <c r="DA204">
        <v>2</v>
      </c>
      <c r="DB204">
        <v>3</v>
      </c>
      <c r="DC204" t="s">
        <v>252</v>
      </c>
      <c r="DD204">
        <v>1.85562</v>
      </c>
      <c r="DE204">
        <v>1.85364</v>
      </c>
      <c r="DF204">
        <v>1.85471</v>
      </c>
      <c r="DG204">
        <v>1.85913</v>
      </c>
      <c r="DH204">
        <v>1.85348</v>
      </c>
      <c r="DI204">
        <v>1.85791</v>
      </c>
      <c r="DJ204">
        <v>1.85501</v>
      </c>
      <c r="DK204">
        <v>1.8537</v>
      </c>
      <c r="DL204" t="s">
        <v>253</v>
      </c>
      <c r="DM204" t="s">
        <v>19</v>
      </c>
      <c r="DN204" t="s">
        <v>19</v>
      </c>
      <c r="DO204" t="s">
        <v>19</v>
      </c>
      <c r="DP204" t="s">
        <v>254</v>
      </c>
      <c r="DQ204" t="s">
        <v>255</v>
      </c>
      <c r="DR204" t="s">
        <v>256</v>
      </c>
      <c r="DS204" t="s">
        <v>256</v>
      </c>
      <c r="DT204" t="s">
        <v>256</v>
      </c>
      <c r="DU204" t="s">
        <v>256</v>
      </c>
      <c r="DV204">
        <v>0</v>
      </c>
      <c r="DW204">
        <v>100</v>
      </c>
      <c r="DX204">
        <v>100</v>
      </c>
      <c r="DY204">
        <v>2.609</v>
      </c>
      <c r="DZ204">
        <v>0.036</v>
      </c>
      <c r="EA204">
        <v>2</v>
      </c>
      <c r="EB204">
        <v>504.144</v>
      </c>
      <c r="EC204">
        <v>547.979</v>
      </c>
      <c r="ED204">
        <v>17.0783</v>
      </c>
      <c r="EE204">
        <v>19.1111</v>
      </c>
      <c r="EF204">
        <v>30.0003</v>
      </c>
      <c r="EG204">
        <v>18.986</v>
      </c>
      <c r="EH204">
        <v>18.9609</v>
      </c>
      <c r="EI204">
        <v>27.8809</v>
      </c>
      <c r="EJ204">
        <v>28.637</v>
      </c>
      <c r="EK204">
        <v>61.0748</v>
      </c>
      <c r="EL204">
        <v>17.0763</v>
      </c>
      <c r="EM204">
        <v>624.17</v>
      </c>
      <c r="EN204">
        <v>13.1651</v>
      </c>
      <c r="EO204">
        <v>102.289</v>
      </c>
      <c r="EP204">
        <v>102.719</v>
      </c>
    </row>
    <row r="205" spans="1:146">
      <c r="A205">
        <v>189</v>
      </c>
      <c r="B205">
        <v>1559929984</v>
      </c>
      <c r="C205">
        <v>376</v>
      </c>
      <c r="D205" t="s">
        <v>633</v>
      </c>
      <c r="E205" t="s">
        <v>634</v>
      </c>
      <c r="H205">
        <v>1559929973.66129</v>
      </c>
      <c r="I205">
        <f>AY205*AJ205*(AW205-AX205)/(100*AQ205*(1000-AJ205*AW205))</f>
        <v>0</v>
      </c>
      <c r="J205">
        <f>AY205*AJ205*(AV205-AU205*(1000-AJ205*AX205)/(1000-AJ205*AW205))/(100*AQ205)</f>
        <v>0</v>
      </c>
      <c r="K205">
        <f>AU205 - IF(AJ205&gt;1, J205*AQ205*100.0/(AL205*BG205), 0)</f>
        <v>0</v>
      </c>
      <c r="L205">
        <f>((R205-I205/2)*K205-J205)/(R205+I205/2)</f>
        <v>0</v>
      </c>
      <c r="M205">
        <f>L205*(AZ205+BA205)/1000.0</f>
        <v>0</v>
      </c>
      <c r="N205">
        <f>(AU205 - IF(AJ205&gt;1, J205*AQ205*100.0/(AL205*BG205), 0))*(AZ205+BA205)/1000.0</f>
        <v>0</v>
      </c>
      <c r="O205">
        <f>2.0/((1/Q205-1/P205)+SIGN(Q205)*SQRT((1/Q205-1/P205)*(1/Q205-1/P205) + 4*AR205/((AR205+1)*(AR205+1))*(2*1/Q205*1/P205-1/P205*1/P205)))</f>
        <v>0</v>
      </c>
      <c r="P205">
        <f>AG205+AF205*AQ205+AE205*AQ205*AQ205</f>
        <v>0</v>
      </c>
      <c r="Q205">
        <f>I205*(1000-(1000*0.61365*exp(17.502*U205/(240.97+U205))/(AZ205+BA205)+AW205)/2)/(1000*0.61365*exp(17.502*U205/(240.97+U205))/(AZ205+BA205)-AW205)</f>
        <v>0</v>
      </c>
      <c r="R205">
        <f>1/((AR205+1)/(O205/1.6)+1/(P205/1.37)) + AR205/((AR205+1)/(O205/1.6) + AR205/(P205/1.37))</f>
        <v>0</v>
      </c>
      <c r="S205">
        <f>(AN205*AP205)</f>
        <v>0</v>
      </c>
      <c r="T205">
        <f>(BB205+(S205+2*0.95*5.67E-8*(((BB205+$B$7)+273)^4-(BB205+273)^4)-44100*I205)/(1.84*29.3*P205+8*0.95*5.67E-8*(BB205+273)^3))</f>
        <v>0</v>
      </c>
      <c r="U205">
        <f>($C$7*BC205+$D$7*BD205+$E$7*T205)</f>
        <v>0</v>
      </c>
      <c r="V205">
        <f>0.61365*exp(17.502*U205/(240.97+U205))</f>
        <v>0</v>
      </c>
      <c r="W205">
        <f>(X205/Y205*100)</f>
        <v>0</v>
      </c>
      <c r="X205">
        <f>AW205*(AZ205+BA205)/1000</f>
        <v>0</v>
      </c>
      <c r="Y205">
        <f>0.61365*exp(17.502*BB205/(240.97+BB205))</f>
        <v>0</v>
      </c>
      <c r="Z205">
        <f>(V205-AW205*(AZ205+BA205)/1000)</f>
        <v>0</v>
      </c>
      <c r="AA205">
        <f>(-I205*44100)</f>
        <v>0</v>
      </c>
      <c r="AB205">
        <f>2*29.3*P205*0.92*(BB205-U205)</f>
        <v>0</v>
      </c>
      <c r="AC205">
        <f>2*0.95*5.67E-8*(((BB205+$B$7)+273)^4-(U205+273)^4)</f>
        <v>0</v>
      </c>
      <c r="AD205">
        <f>S205+AC205+AA205+AB205</f>
        <v>0</v>
      </c>
      <c r="AE205">
        <v>-0.041821812908389</v>
      </c>
      <c r="AF205">
        <v>0.0469486487817031</v>
      </c>
      <c r="AG205">
        <v>3.49748151866499</v>
      </c>
      <c r="AH205">
        <v>0</v>
      </c>
      <c r="AI205">
        <v>0</v>
      </c>
      <c r="AJ205">
        <f>IF(AH205*$H$13&gt;=AL205,1.0,(AL205/(AL205-AH205*$H$13)))</f>
        <v>0</v>
      </c>
      <c r="AK205">
        <f>(AJ205-1)*100</f>
        <v>0</v>
      </c>
      <c r="AL205">
        <f>MAX(0,($B$13+$C$13*BG205)/(1+$D$13*BG205)*AZ205/(BB205+273)*$E$13)</f>
        <v>0</v>
      </c>
      <c r="AM205">
        <f>$B$11*BH205+$C$11*BI205+$F$11*BJ205</f>
        <v>0</v>
      </c>
      <c r="AN205">
        <f>AM205*AO205</f>
        <v>0</v>
      </c>
      <c r="AO205">
        <f>($B$11*$D$9+$C$11*$D$9+$F$11*((BW205+BO205)/MAX(BW205+BO205+BX205, 0.1)*$I$9+BX205/MAX(BW205+BO205+BX205, 0.1)*$J$9))/($B$11+$C$11+$F$11)</f>
        <v>0</v>
      </c>
      <c r="AP205">
        <f>($B$11*$K$9+$C$11*$K$9+$F$11*((BW205+BO205)/MAX(BW205+BO205+BX205, 0.1)*$P$9+BX205/MAX(BW205+BO205+BX205, 0.1)*$Q$9))/($B$11+$C$11+$F$11)</f>
        <v>0</v>
      </c>
      <c r="AQ205">
        <v>6</v>
      </c>
      <c r="AR205">
        <v>0.5</v>
      </c>
      <c r="AS205" t="s">
        <v>250</v>
      </c>
      <c r="AT205">
        <v>1559929973.66129</v>
      </c>
      <c r="AU205">
        <v>569.477967741936</v>
      </c>
      <c r="AV205">
        <v>597.41664516129</v>
      </c>
      <c r="AW205">
        <v>13.9507967741935</v>
      </c>
      <c r="AX205">
        <v>13.1556193548387</v>
      </c>
      <c r="AY205">
        <v>500.011161290323</v>
      </c>
      <c r="AZ205">
        <v>100.703451612903</v>
      </c>
      <c r="BA205">
        <v>0.199964516129032</v>
      </c>
      <c r="BB205">
        <v>19.9910967741936</v>
      </c>
      <c r="BC205">
        <v>20.3436580645161</v>
      </c>
      <c r="BD205">
        <v>999.9</v>
      </c>
      <c r="BE205">
        <v>0</v>
      </c>
      <c r="BF205">
        <v>0</v>
      </c>
      <c r="BG205">
        <v>10015.0822580645</v>
      </c>
      <c r="BH205">
        <v>0</v>
      </c>
      <c r="BI205">
        <v>191.831096774194</v>
      </c>
      <c r="BJ205">
        <v>1500.01516129032</v>
      </c>
      <c r="BK205">
        <v>0.973001903225807</v>
      </c>
      <c r="BL205">
        <v>0.0269982612903226</v>
      </c>
      <c r="BM205">
        <v>0</v>
      </c>
      <c r="BN205">
        <v>2.32825483870968</v>
      </c>
      <c r="BO205">
        <v>0</v>
      </c>
      <c r="BP205">
        <v>15986.335483871</v>
      </c>
      <c r="BQ205">
        <v>13122.1387096774</v>
      </c>
      <c r="BR205">
        <v>37.812</v>
      </c>
      <c r="BS205">
        <v>39.754</v>
      </c>
      <c r="BT205">
        <v>39.1930967741935</v>
      </c>
      <c r="BU205">
        <v>37.937</v>
      </c>
      <c r="BV205">
        <v>37.437</v>
      </c>
      <c r="BW205">
        <v>1459.51516129032</v>
      </c>
      <c r="BX205">
        <v>40.5</v>
      </c>
      <c r="BY205">
        <v>0</v>
      </c>
      <c r="BZ205">
        <v>1559930008.7</v>
      </c>
      <c r="CA205">
        <v>2.30825384615385</v>
      </c>
      <c r="CB205">
        <v>0.0118017179308733</v>
      </c>
      <c r="CC205">
        <v>161.852991391708</v>
      </c>
      <c r="CD205">
        <v>15989.6384615385</v>
      </c>
      <c r="CE205">
        <v>15</v>
      </c>
      <c r="CF205">
        <v>1559929575.5</v>
      </c>
      <c r="CG205" t="s">
        <v>251</v>
      </c>
      <c r="CH205">
        <v>12</v>
      </c>
      <c r="CI205">
        <v>2.609</v>
      </c>
      <c r="CJ205">
        <v>0.036</v>
      </c>
      <c r="CK205">
        <v>400</v>
      </c>
      <c r="CL205">
        <v>13</v>
      </c>
      <c r="CM205">
        <v>0.15</v>
      </c>
      <c r="CN205">
        <v>0.08</v>
      </c>
      <c r="CO205">
        <v>-27.9229024390244</v>
      </c>
      <c r="CP205">
        <v>-2.04491916376303</v>
      </c>
      <c r="CQ205">
        <v>0.22783931274711</v>
      </c>
      <c r="CR205">
        <v>0</v>
      </c>
      <c r="CS205">
        <v>2.29923823529412</v>
      </c>
      <c r="CT205">
        <v>0.0997518819931259</v>
      </c>
      <c r="CU205">
        <v>0.18506892359129</v>
      </c>
      <c r="CV205">
        <v>1</v>
      </c>
      <c r="CW205">
        <v>0.795386073170732</v>
      </c>
      <c r="CX205">
        <v>-0.0300718954703826</v>
      </c>
      <c r="CY205">
        <v>0.00312026835454935</v>
      </c>
      <c r="CZ205">
        <v>1</v>
      </c>
      <c r="DA205">
        <v>2</v>
      </c>
      <c r="DB205">
        <v>3</v>
      </c>
      <c r="DC205" t="s">
        <v>252</v>
      </c>
      <c r="DD205">
        <v>1.85562</v>
      </c>
      <c r="DE205">
        <v>1.85364</v>
      </c>
      <c r="DF205">
        <v>1.85471</v>
      </c>
      <c r="DG205">
        <v>1.85913</v>
      </c>
      <c r="DH205">
        <v>1.85349</v>
      </c>
      <c r="DI205">
        <v>1.85791</v>
      </c>
      <c r="DJ205">
        <v>1.85501</v>
      </c>
      <c r="DK205">
        <v>1.8537</v>
      </c>
      <c r="DL205" t="s">
        <v>253</v>
      </c>
      <c r="DM205" t="s">
        <v>19</v>
      </c>
      <c r="DN205" t="s">
        <v>19</v>
      </c>
      <c r="DO205" t="s">
        <v>19</v>
      </c>
      <c r="DP205" t="s">
        <v>254</v>
      </c>
      <c r="DQ205" t="s">
        <v>255</v>
      </c>
      <c r="DR205" t="s">
        <v>256</v>
      </c>
      <c r="DS205" t="s">
        <v>256</v>
      </c>
      <c r="DT205" t="s">
        <v>256</v>
      </c>
      <c r="DU205" t="s">
        <v>256</v>
      </c>
      <c r="DV205">
        <v>0</v>
      </c>
      <c r="DW205">
        <v>100</v>
      </c>
      <c r="DX205">
        <v>100</v>
      </c>
      <c r="DY205">
        <v>2.609</v>
      </c>
      <c r="DZ205">
        <v>0.036</v>
      </c>
      <c r="EA205">
        <v>2</v>
      </c>
      <c r="EB205">
        <v>504.425</v>
      </c>
      <c r="EC205">
        <v>547.744</v>
      </c>
      <c r="ED205">
        <v>17.0794</v>
      </c>
      <c r="EE205">
        <v>19.1119</v>
      </c>
      <c r="EF205">
        <v>30.0003</v>
      </c>
      <c r="EG205">
        <v>18.9868</v>
      </c>
      <c r="EH205">
        <v>18.9617</v>
      </c>
      <c r="EI205">
        <v>27.9869</v>
      </c>
      <c r="EJ205">
        <v>28.637</v>
      </c>
      <c r="EK205">
        <v>61.0748</v>
      </c>
      <c r="EL205">
        <v>17.0776</v>
      </c>
      <c r="EM205">
        <v>624.17</v>
      </c>
      <c r="EN205">
        <v>13.1639</v>
      </c>
      <c r="EO205">
        <v>102.291</v>
      </c>
      <c r="EP205">
        <v>102.719</v>
      </c>
    </row>
    <row r="206" spans="1:146">
      <c r="A206">
        <v>190</v>
      </c>
      <c r="B206">
        <v>1559929986</v>
      </c>
      <c r="C206">
        <v>378</v>
      </c>
      <c r="D206" t="s">
        <v>635</v>
      </c>
      <c r="E206" t="s">
        <v>636</v>
      </c>
      <c r="H206">
        <v>1559929975.66129</v>
      </c>
      <c r="I206">
        <f>AY206*AJ206*(AW206-AX206)/(100*AQ206*(1000-AJ206*AW206))</f>
        <v>0</v>
      </c>
      <c r="J206">
        <f>AY206*AJ206*(AV206-AU206*(1000-AJ206*AX206)/(1000-AJ206*AW206))/(100*AQ206)</f>
        <v>0</v>
      </c>
      <c r="K206">
        <f>AU206 - IF(AJ206&gt;1, J206*AQ206*100.0/(AL206*BG206), 0)</f>
        <v>0</v>
      </c>
      <c r="L206">
        <f>((R206-I206/2)*K206-J206)/(R206+I206/2)</f>
        <v>0</v>
      </c>
      <c r="M206">
        <f>L206*(AZ206+BA206)/1000.0</f>
        <v>0</v>
      </c>
      <c r="N206">
        <f>(AU206 - IF(AJ206&gt;1, J206*AQ206*100.0/(AL206*BG206), 0))*(AZ206+BA206)/1000.0</f>
        <v>0</v>
      </c>
      <c r="O206">
        <f>2.0/((1/Q206-1/P206)+SIGN(Q206)*SQRT((1/Q206-1/P206)*(1/Q206-1/P206) + 4*AR206/((AR206+1)*(AR206+1))*(2*1/Q206*1/P206-1/P206*1/P206)))</f>
        <v>0</v>
      </c>
      <c r="P206">
        <f>AG206+AF206*AQ206+AE206*AQ206*AQ206</f>
        <v>0</v>
      </c>
      <c r="Q206">
        <f>I206*(1000-(1000*0.61365*exp(17.502*U206/(240.97+U206))/(AZ206+BA206)+AW206)/2)/(1000*0.61365*exp(17.502*U206/(240.97+U206))/(AZ206+BA206)-AW206)</f>
        <v>0</v>
      </c>
      <c r="R206">
        <f>1/((AR206+1)/(O206/1.6)+1/(P206/1.37)) + AR206/((AR206+1)/(O206/1.6) + AR206/(P206/1.37))</f>
        <v>0</v>
      </c>
      <c r="S206">
        <f>(AN206*AP206)</f>
        <v>0</v>
      </c>
      <c r="T206">
        <f>(BB206+(S206+2*0.95*5.67E-8*(((BB206+$B$7)+273)^4-(BB206+273)^4)-44100*I206)/(1.84*29.3*P206+8*0.95*5.67E-8*(BB206+273)^3))</f>
        <v>0</v>
      </c>
      <c r="U206">
        <f>($C$7*BC206+$D$7*BD206+$E$7*T206)</f>
        <v>0</v>
      </c>
      <c r="V206">
        <f>0.61365*exp(17.502*U206/(240.97+U206))</f>
        <v>0</v>
      </c>
      <c r="W206">
        <f>(X206/Y206*100)</f>
        <v>0</v>
      </c>
      <c r="X206">
        <f>AW206*(AZ206+BA206)/1000</f>
        <v>0</v>
      </c>
      <c r="Y206">
        <f>0.61365*exp(17.502*BB206/(240.97+BB206))</f>
        <v>0</v>
      </c>
      <c r="Z206">
        <f>(V206-AW206*(AZ206+BA206)/1000)</f>
        <v>0</v>
      </c>
      <c r="AA206">
        <f>(-I206*44100)</f>
        <v>0</v>
      </c>
      <c r="AB206">
        <f>2*29.3*P206*0.92*(BB206-U206)</f>
        <v>0</v>
      </c>
      <c r="AC206">
        <f>2*0.95*5.67E-8*(((BB206+$B$7)+273)^4-(U206+273)^4)</f>
        <v>0</v>
      </c>
      <c r="AD206">
        <f>S206+AC206+AA206+AB206</f>
        <v>0</v>
      </c>
      <c r="AE206">
        <v>-0.0418266759363428</v>
      </c>
      <c r="AF206">
        <v>0.0469541079566059</v>
      </c>
      <c r="AG206">
        <v>3.49780274328252</v>
      </c>
      <c r="AH206">
        <v>0</v>
      </c>
      <c r="AI206">
        <v>0</v>
      </c>
      <c r="AJ206">
        <f>IF(AH206*$H$13&gt;=AL206,1.0,(AL206/(AL206-AH206*$H$13)))</f>
        <v>0</v>
      </c>
      <c r="AK206">
        <f>(AJ206-1)*100</f>
        <v>0</v>
      </c>
      <c r="AL206">
        <f>MAX(0,($B$13+$C$13*BG206)/(1+$D$13*BG206)*AZ206/(BB206+273)*$E$13)</f>
        <v>0</v>
      </c>
      <c r="AM206">
        <f>$B$11*BH206+$C$11*BI206+$F$11*BJ206</f>
        <v>0</v>
      </c>
      <c r="AN206">
        <f>AM206*AO206</f>
        <v>0</v>
      </c>
      <c r="AO206">
        <f>($B$11*$D$9+$C$11*$D$9+$F$11*((BW206+BO206)/MAX(BW206+BO206+BX206, 0.1)*$I$9+BX206/MAX(BW206+BO206+BX206, 0.1)*$J$9))/($B$11+$C$11+$F$11)</f>
        <v>0</v>
      </c>
      <c r="AP206">
        <f>($B$11*$K$9+$C$11*$K$9+$F$11*((BW206+BO206)/MAX(BW206+BO206+BX206, 0.1)*$P$9+BX206/MAX(BW206+BO206+BX206, 0.1)*$Q$9))/($B$11+$C$11+$F$11)</f>
        <v>0</v>
      </c>
      <c r="AQ206">
        <v>6</v>
      </c>
      <c r="AR206">
        <v>0.5</v>
      </c>
      <c r="AS206" t="s">
        <v>250</v>
      </c>
      <c r="AT206">
        <v>1559929975.66129</v>
      </c>
      <c r="AU206">
        <v>572.755</v>
      </c>
      <c r="AV206">
        <v>600.747548387097</v>
      </c>
      <c r="AW206">
        <v>13.9506032258064</v>
      </c>
      <c r="AX206">
        <v>13.156164516129</v>
      </c>
      <c r="AY206">
        <v>500.013903225807</v>
      </c>
      <c r="AZ206">
        <v>100.703387096774</v>
      </c>
      <c r="BA206">
        <v>0.19998464516129</v>
      </c>
      <c r="BB206">
        <v>19.9929935483871</v>
      </c>
      <c r="BC206">
        <v>20.3457032258065</v>
      </c>
      <c r="BD206">
        <v>999.9</v>
      </c>
      <c r="BE206">
        <v>0</v>
      </c>
      <c r="BF206">
        <v>0</v>
      </c>
      <c r="BG206">
        <v>10016.2532258065</v>
      </c>
      <c r="BH206">
        <v>0</v>
      </c>
      <c r="BI206">
        <v>193.378387096774</v>
      </c>
      <c r="BJ206">
        <v>1500.01677419355</v>
      </c>
      <c r="BK206">
        <v>0.973001903225807</v>
      </c>
      <c r="BL206">
        <v>0.0269982612903226</v>
      </c>
      <c r="BM206">
        <v>0</v>
      </c>
      <c r="BN206">
        <v>2.33306774193548</v>
      </c>
      <c r="BO206">
        <v>0</v>
      </c>
      <c r="BP206">
        <v>15987.4838709677</v>
      </c>
      <c r="BQ206">
        <v>13122.1548387097</v>
      </c>
      <c r="BR206">
        <v>37.812</v>
      </c>
      <c r="BS206">
        <v>39.752</v>
      </c>
      <c r="BT206">
        <v>39.1890322580645</v>
      </c>
      <c r="BU206">
        <v>37.937</v>
      </c>
      <c r="BV206">
        <v>37.437</v>
      </c>
      <c r="BW206">
        <v>1459.51677419355</v>
      </c>
      <c r="BX206">
        <v>40.5</v>
      </c>
      <c r="BY206">
        <v>0</v>
      </c>
      <c r="BZ206">
        <v>1559930010.5</v>
      </c>
      <c r="CA206">
        <v>2.31808846153846</v>
      </c>
      <c r="CB206">
        <v>0.00502906361051965</v>
      </c>
      <c r="CC206">
        <v>131.018802952503</v>
      </c>
      <c r="CD206">
        <v>15991.5576923077</v>
      </c>
      <c r="CE206">
        <v>15</v>
      </c>
      <c r="CF206">
        <v>1559929575.5</v>
      </c>
      <c r="CG206" t="s">
        <v>251</v>
      </c>
      <c r="CH206">
        <v>12</v>
      </c>
      <c r="CI206">
        <v>2.609</v>
      </c>
      <c r="CJ206">
        <v>0.036</v>
      </c>
      <c r="CK206">
        <v>400</v>
      </c>
      <c r="CL206">
        <v>13</v>
      </c>
      <c r="CM206">
        <v>0.15</v>
      </c>
      <c r="CN206">
        <v>0.08</v>
      </c>
      <c r="CO206">
        <v>-27.9669902439024</v>
      </c>
      <c r="CP206">
        <v>-2.19404947735189</v>
      </c>
      <c r="CQ206">
        <v>0.236385208365682</v>
      </c>
      <c r="CR206">
        <v>0</v>
      </c>
      <c r="CS206">
        <v>2.30140882352941</v>
      </c>
      <c r="CT206">
        <v>0.0614120460022901</v>
      </c>
      <c r="CU206">
        <v>0.187379849138913</v>
      </c>
      <c r="CV206">
        <v>1</v>
      </c>
      <c r="CW206">
        <v>0.794677097560976</v>
      </c>
      <c r="CX206">
        <v>-0.0313304320557496</v>
      </c>
      <c r="CY206">
        <v>0.00319870042059674</v>
      </c>
      <c r="CZ206">
        <v>1</v>
      </c>
      <c r="DA206">
        <v>2</v>
      </c>
      <c r="DB206">
        <v>3</v>
      </c>
      <c r="DC206" t="s">
        <v>252</v>
      </c>
      <c r="DD206">
        <v>1.85562</v>
      </c>
      <c r="DE206">
        <v>1.85364</v>
      </c>
      <c r="DF206">
        <v>1.85471</v>
      </c>
      <c r="DG206">
        <v>1.85913</v>
      </c>
      <c r="DH206">
        <v>1.85349</v>
      </c>
      <c r="DI206">
        <v>1.85791</v>
      </c>
      <c r="DJ206">
        <v>1.85501</v>
      </c>
      <c r="DK206">
        <v>1.85371</v>
      </c>
      <c r="DL206" t="s">
        <v>253</v>
      </c>
      <c r="DM206" t="s">
        <v>19</v>
      </c>
      <c r="DN206" t="s">
        <v>19</v>
      </c>
      <c r="DO206" t="s">
        <v>19</v>
      </c>
      <c r="DP206" t="s">
        <v>254</v>
      </c>
      <c r="DQ206" t="s">
        <v>255</v>
      </c>
      <c r="DR206" t="s">
        <v>256</v>
      </c>
      <c r="DS206" t="s">
        <v>256</v>
      </c>
      <c r="DT206" t="s">
        <v>256</v>
      </c>
      <c r="DU206" t="s">
        <v>256</v>
      </c>
      <c r="DV206">
        <v>0</v>
      </c>
      <c r="DW206">
        <v>100</v>
      </c>
      <c r="DX206">
        <v>100</v>
      </c>
      <c r="DY206">
        <v>2.609</v>
      </c>
      <c r="DZ206">
        <v>0.036</v>
      </c>
      <c r="EA206">
        <v>2</v>
      </c>
      <c r="EB206">
        <v>504.268</v>
      </c>
      <c r="EC206">
        <v>547.911</v>
      </c>
      <c r="ED206">
        <v>17.0799</v>
      </c>
      <c r="EE206">
        <v>19.1127</v>
      </c>
      <c r="EF206">
        <v>30.0002</v>
      </c>
      <c r="EG206">
        <v>18.9876</v>
      </c>
      <c r="EH206">
        <v>18.9625</v>
      </c>
      <c r="EI206">
        <v>28.1016</v>
      </c>
      <c r="EJ206">
        <v>28.637</v>
      </c>
      <c r="EK206">
        <v>61.0748</v>
      </c>
      <c r="EL206">
        <v>17.0776</v>
      </c>
      <c r="EM206">
        <v>629.17</v>
      </c>
      <c r="EN206">
        <v>13.164</v>
      </c>
      <c r="EO206">
        <v>102.291</v>
      </c>
      <c r="EP206">
        <v>102.72</v>
      </c>
    </row>
    <row r="207" spans="1:146">
      <c r="A207">
        <v>191</v>
      </c>
      <c r="B207">
        <v>1559929988</v>
      </c>
      <c r="C207">
        <v>380</v>
      </c>
      <c r="D207" t="s">
        <v>637</v>
      </c>
      <c r="E207" t="s">
        <v>638</v>
      </c>
      <c r="H207">
        <v>1559929977.66129</v>
      </c>
      <c r="I207">
        <f>AY207*AJ207*(AW207-AX207)/(100*AQ207*(1000-AJ207*AW207))</f>
        <v>0</v>
      </c>
      <c r="J207">
        <f>AY207*AJ207*(AV207-AU207*(1000-AJ207*AX207)/(1000-AJ207*AW207))/(100*AQ207)</f>
        <v>0</v>
      </c>
      <c r="K207">
        <f>AU207 - IF(AJ207&gt;1, J207*AQ207*100.0/(AL207*BG207), 0)</f>
        <v>0</v>
      </c>
      <c r="L207">
        <f>((R207-I207/2)*K207-J207)/(R207+I207/2)</f>
        <v>0</v>
      </c>
      <c r="M207">
        <f>L207*(AZ207+BA207)/1000.0</f>
        <v>0</v>
      </c>
      <c r="N207">
        <f>(AU207 - IF(AJ207&gt;1, J207*AQ207*100.0/(AL207*BG207), 0))*(AZ207+BA207)/1000.0</f>
        <v>0</v>
      </c>
      <c r="O207">
        <f>2.0/((1/Q207-1/P207)+SIGN(Q207)*SQRT((1/Q207-1/P207)*(1/Q207-1/P207) + 4*AR207/((AR207+1)*(AR207+1))*(2*1/Q207*1/P207-1/P207*1/P207)))</f>
        <v>0</v>
      </c>
      <c r="P207">
        <f>AG207+AF207*AQ207+AE207*AQ207*AQ207</f>
        <v>0</v>
      </c>
      <c r="Q207">
        <f>I207*(1000-(1000*0.61365*exp(17.502*U207/(240.97+U207))/(AZ207+BA207)+AW207)/2)/(1000*0.61365*exp(17.502*U207/(240.97+U207))/(AZ207+BA207)-AW207)</f>
        <v>0</v>
      </c>
      <c r="R207">
        <f>1/((AR207+1)/(O207/1.6)+1/(P207/1.37)) + AR207/((AR207+1)/(O207/1.6) + AR207/(P207/1.37))</f>
        <v>0</v>
      </c>
      <c r="S207">
        <f>(AN207*AP207)</f>
        <v>0</v>
      </c>
      <c r="T207">
        <f>(BB207+(S207+2*0.95*5.67E-8*(((BB207+$B$7)+273)^4-(BB207+273)^4)-44100*I207)/(1.84*29.3*P207+8*0.95*5.67E-8*(BB207+273)^3))</f>
        <v>0</v>
      </c>
      <c r="U207">
        <f>($C$7*BC207+$D$7*BD207+$E$7*T207)</f>
        <v>0</v>
      </c>
      <c r="V207">
        <f>0.61365*exp(17.502*U207/(240.97+U207))</f>
        <v>0</v>
      </c>
      <c r="W207">
        <f>(X207/Y207*100)</f>
        <v>0</v>
      </c>
      <c r="X207">
        <f>AW207*(AZ207+BA207)/1000</f>
        <v>0</v>
      </c>
      <c r="Y207">
        <f>0.61365*exp(17.502*BB207/(240.97+BB207))</f>
        <v>0</v>
      </c>
      <c r="Z207">
        <f>(V207-AW207*(AZ207+BA207)/1000)</f>
        <v>0</v>
      </c>
      <c r="AA207">
        <f>(-I207*44100)</f>
        <v>0</v>
      </c>
      <c r="AB207">
        <f>2*29.3*P207*0.92*(BB207-U207)</f>
        <v>0</v>
      </c>
      <c r="AC207">
        <f>2*0.95*5.67E-8*(((BB207+$B$7)+273)^4-(U207+273)^4)</f>
        <v>0</v>
      </c>
      <c r="AD207">
        <f>S207+AC207+AA207+AB207</f>
        <v>0</v>
      </c>
      <c r="AE207">
        <v>-0.0418216379386497</v>
      </c>
      <c r="AF207">
        <v>0.0469484523628425</v>
      </c>
      <c r="AG207">
        <v>3.4974699608914</v>
      </c>
      <c r="AH207">
        <v>0</v>
      </c>
      <c r="AI207">
        <v>0</v>
      </c>
      <c r="AJ207">
        <f>IF(AH207*$H$13&gt;=AL207,1.0,(AL207/(AL207-AH207*$H$13)))</f>
        <v>0</v>
      </c>
      <c r="AK207">
        <f>(AJ207-1)*100</f>
        <v>0</v>
      </c>
      <c r="AL207">
        <f>MAX(0,($B$13+$C$13*BG207)/(1+$D$13*BG207)*AZ207/(BB207+273)*$E$13)</f>
        <v>0</v>
      </c>
      <c r="AM207">
        <f>$B$11*BH207+$C$11*BI207+$F$11*BJ207</f>
        <v>0</v>
      </c>
      <c r="AN207">
        <f>AM207*AO207</f>
        <v>0</v>
      </c>
      <c r="AO207">
        <f>($B$11*$D$9+$C$11*$D$9+$F$11*((BW207+BO207)/MAX(BW207+BO207+BX207, 0.1)*$I$9+BX207/MAX(BW207+BO207+BX207, 0.1)*$J$9))/($B$11+$C$11+$F$11)</f>
        <v>0</v>
      </c>
      <c r="AP207">
        <f>($B$11*$K$9+$C$11*$K$9+$F$11*((BW207+BO207)/MAX(BW207+BO207+BX207, 0.1)*$P$9+BX207/MAX(BW207+BO207+BX207, 0.1)*$Q$9))/($B$11+$C$11+$F$11)</f>
        <v>0</v>
      </c>
      <c r="AQ207">
        <v>6</v>
      </c>
      <c r="AR207">
        <v>0.5</v>
      </c>
      <c r="AS207" t="s">
        <v>250</v>
      </c>
      <c r="AT207">
        <v>1559929977.66129</v>
      </c>
      <c r="AU207">
        <v>576.029935483871</v>
      </c>
      <c r="AV207">
        <v>604.113032258065</v>
      </c>
      <c r="AW207">
        <v>13.9502870967742</v>
      </c>
      <c r="AX207">
        <v>13.1567096774194</v>
      </c>
      <c r="AY207">
        <v>500.019193548387</v>
      </c>
      <c r="AZ207">
        <v>100.703387096774</v>
      </c>
      <c r="BA207">
        <v>0.199982903225806</v>
      </c>
      <c r="BB207">
        <v>19.9955516129032</v>
      </c>
      <c r="BC207">
        <v>20.3479290322581</v>
      </c>
      <c r="BD207">
        <v>999.9</v>
      </c>
      <c r="BE207">
        <v>0</v>
      </c>
      <c r="BF207">
        <v>0</v>
      </c>
      <c r="BG207">
        <v>10015.0467741935</v>
      </c>
      <c r="BH207">
        <v>0</v>
      </c>
      <c r="BI207">
        <v>191.391935483871</v>
      </c>
      <c r="BJ207">
        <v>1500.01</v>
      </c>
      <c r="BK207">
        <v>0.973001774193548</v>
      </c>
      <c r="BL207">
        <v>0.0269984096774194</v>
      </c>
      <c r="BM207">
        <v>0</v>
      </c>
      <c r="BN207">
        <v>2.33828387096774</v>
      </c>
      <c r="BO207">
        <v>0</v>
      </c>
      <c r="BP207">
        <v>15989.9161290323</v>
      </c>
      <c r="BQ207">
        <v>13122.0903225806</v>
      </c>
      <c r="BR207">
        <v>37.812</v>
      </c>
      <c r="BS207">
        <v>39.75</v>
      </c>
      <c r="BT207">
        <v>39.1890322580645</v>
      </c>
      <c r="BU207">
        <v>37.937</v>
      </c>
      <c r="BV207">
        <v>37.437</v>
      </c>
      <c r="BW207">
        <v>1459.51</v>
      </c>
      <c r="BX207">
        <v>40.5</v>
      </c>
      <c r="BY207">
        <v>0</v>
      </c>
      <c r="BZ207">
        <v>1559930012.3</v>
      </c>
      <c r="CA207">
        <v>2.32458076923077</v>
      </c>
      <c r="CB207">
        <v>0.0349299225557031</v>
      </c>
      <c r="CC207">
        <v>108.728204977257</v>
      </c>
      <c r="CD207">
        <v>15994.2269230769</v>
      </c>
      <c r="CE207">
        <v>15</v>
      </c>
      <c r="CF207">
        <v>1559929575.5</v>
      </c>
      <c r="CG207" t="s">
        <v>251</v>
      </c>
      <c r="CH207">
        <v>12</v>
      </c>
      <c r="CI207">
        <v>2.609</v>
      </c>
      <c r="CJ207">
        <v>0.036</v>
      </c>
      <c r="CK207">
        <v>400</v>
      </c>
      <c r="CL207">
        <v>13</v>
      </c>
      <c r="CM207">
        <v>0.15</v>
      </c>
      <c r="CN207">
        <v>0.08</v>
      </c>
      <c r="CO207">
        <v>-28.0542609756098</v>
      </c>
      <c r="CP207">
        <v>-2.28050174216033</v>
      </c>
      <c r="CQ207">
        <v>0.244390458156763</v>
      </c>
      <c r="CR207">
        <v>0</v>
      </c>
      <c r="CS207">
        <v>2.31047647058824</v>
      </c>
      <c r="CT207">
        <v>0.0878543633404198</v>
      </c>
      <c r="CU207">
        <v>0.201583720833777</v>
      </c>
      <c r="CV207">
        <v>1</v>
      </c>
      <c r="CW207">
        <v>0.793850195121951</v>
      </c>
      <c r="CX207">
        <v>-0.0286106968641113</v>
      </c>
      <c r="CY207">
        <v>0.00298394956162427</v>
      </c>
      <c r="CZ207">
        <v>1</v>
      </c>
      <c r="DA207">
        <v>2</v>
      </c>
      <c r="DB207">
        <v>3</v>
      </c>
      <c r="DC207" t="s">
        <v>252</v>
      </c>
      <c r="DD207">
        <v>1.85562</v>
      </c>
      <c r="DE207">
        <v>1.85364</v>
      </c>
      <c r="DF207">
        <v>1.85471</v>
      </c>
      <c r="DG207">
        <v>1.85913</v>
      </c>
      <c r="DH207">
        <v>1.85349</v>
      </c>
      <c r="DI207">
        <v>1.8579</v>
      </c>
      <c r="DJ207">
        <v>1.85501</v>
      </c>
      <c r="DK207">
        <v>1.85371</v>
      </c>
      <c r="DL207" t="s">
        <v>253</v>
      </c>
      <c r="DM207" t="s">
        <v>19</v>
      </c>
      <c r="DN207" t="s">
        <v>19</v>
      </c>
      <c r="DO207" t="s">
        <v>19</v>
      </c>
      <c r="DP207" t="s">
        <v>254</v>
      </c>
      <c r="DQ207" t="s">
        <v>255</v>
      </c>
      <c r="DR207" t="s">
        <v>256</v>
      </c>
      <c r="DS207" t="s">
        <v>256</v>
      </c>
      <c r="DT207" t="s">
        <v>256</v>
      </c>
      <c r="DU207" t="s">
        <v>256</v>
      </c>
      <c r="DV207">
        <v>0</v>
      </c>
      <c r="DW207">
        <v>100</v>
      </c>
      <c r="DX207">
        <v>100</v>
      </c>
      <c r="DY207">
        <v>2.609</v>
      </c>
      <c r="DZ207">
        <v>0.036</v>
      </c>
      <c r="EA207">
        <v>2</v>
      </c>
      <c r="EB207">
        <v>504.188</v>
      </c>
      <c r="EC207">
        <v>547.939</v>
      </c>
      <c r="ED207">
        <v>17.0799</v>
      </c>
      <c r="EE207">
        <v>19.1136</v>
      </c>
      <c r="EF207">
        <v>30.0001</v>
      </c>
      <c r="EG207">
        <v>18.9887</v>
      </c>
      <c r="EH207">
        <v>18.9633</v>
      </c>
      <c r="EI207">
        <v>28.2425</v>
      </c>
      <c r="EJ207">
        <v>28.637</v>
      </c>
      <c r="EK207">
        <v>61.0748</v>
      </c>
      <c r="EL207">
        <v>17.0776</v>
      </c>
      <c r="EM207">
        <v>634.17</v>
      </c>
      <c r="EN207">
        <v>13.164</v>
      </c>
      <c r="EO207">
        <v>102.29</v>
      </c>
      <c r="EP207">
        <v>102.72</v>
      </c>
    </row>
    <row r="208" spans="1:146">
      <c r="A208">
        <v>192</v>
      </c>
      <c r="B208">
        <v>1559929990</v>
      </c>
      <c r="C208">
        <v>382</v>
      </c>
      <c r="D208" t="s">
        <v>639</v>
      </c>
      <c r="E208" t="s">
        <v>640</v>
      </c>
      <c r="H208">
        <v>1559929979.66129</v>
      </c>
      <c r="I208">
        <f>AY208*AJ208*(AW208-AX208)/(100*AQ208*(1000-AJ208*AW208))</f>
        <v>0</v>
      </c>
      <c r="J208">
        <f>AY208*AJ208*(AV208-AU208*(1000-AJ208*AX208)/(1000-AJ208*AW208))/(100*AQ208)</f>
        <v>0</v>
      </c>
      <c r="K208">
        <f>AU208 - IF(AJ208&gt;1, J208*AQ208*100.0/(AL208*BG208), 0)</f>
        <v>0</v>
      </c>
      <c r="L208">
        <f>((R208-I208/2)*K208-J208)/(R208+I208/2)</f>
        <v>0</v>
      </c>
      <c r="M208">
        <f>L208*(AZ208+BA208)/1000.0</f>
        <v>0</v>
      </c>
      <c r="N208">
        <f>(AU208 - IF(AJ208&gt;1, J208*AQ208*100.0/(AL208*BG208), 0))*(AZ208+BA208)/1000.0</f>
        <v>0</v>
      </c>
      <c r="O208">
        <f>2.0/((1/Q208-1/P208)+SIGN(Q208)*SQRT((1/Q208-1/P208)*(1/Q208-1/P208) + 4*AR208/((AR208+1)*(AR208+1))*(2*1/Q208*1/P208-1/P208*1/P208)))</f>
        <v>0</v>
      </c>
      <c r="P208">
        <f>AG208+AF208*AQ208+AE208*AQ208*AQ208</f>
        <v>0</v>
      </c>
      <c r="Q208">
        <f>I208*(1000-(1000*0.61365*exp(17.502*U208/(240.97+U208))/(AZ208+BA208)+AW208)/2)/(1000*0.61365*exp(17.502*U208/(240.97+U208))/(AZ208+BA208)-AW208)</f>
        <v>0</v>
      </c>
      <c r="R208">
        <f>1/((AR208+1)/(O208/1.6)+1/(P208/1.37)) + AR208/((AR208+1)/(O208/1.6) + AR208/(P208/1.37))</f>
        <v>0</v>
      </c>
      <c r="S208">
        <f>(AN208*AP208)</f>
        <v>0</v>
      </c>
      <c r="T208">
        <f>(BB208+(S208+2*0.95*5.67E-8*(((BB208+$B$7)+273)^4-(BB208+273)^4)-44100*I208)/(1.84*29.3*P208+8*0.95*5.67E-8*(BB208+273)^3))</f>
        <v>0</v>
      </c>
      <c r="U208">
        <f>($C$7*BC208+$D$7*BD208+$E$7*T208)</f>
        <v>0</v>
      </c>
      <c r="V208">
        <f>0.61365*exp(17.502*U208/(240.97+U208))</f>
        <v>0</v>
      </c>
      <c r="W208">
        <f>(X208/Y208*100)</f>
        <v>0</v>
      </c>
      <c r="X208">
        <f>AW208*(AZ208+BA208)/1000</f>
        <v>0</v>
      </c>
      <c r="Y208">
        <f>0.61365*exp(17.502*BB208/(240.97+BB208))</f>
        <v>0</v>
      </c>
      <c r="Z208">
        <f>(V208-AW208*(AZ208+BA208)/1000)</f>
        <v>0</v>
      </c>
      <c r="AA208">
        <f>(-I208*44100)</f>
        <v>0</v>
      </c>
      <c r="AB208">
        <f>2*29.3*P208*0.92*(BB208-U208)</f>
        <v>0</v>
      </c>
      <c r="AC208">
        <f>2*0.95*5.67E-8*(((BB208+$B$7)+273)^4-(U208+273)^4)</f>
        <v>0</v>
      </c>
      <c r="AD208">
        <f>S208+AC208+AA208+AB208</f>
        <v>0</v>
      </c>
      <c r="AE208">
        <v>-0.0418172872419928</v>
      </c>
      <c r="AF208">
        <v>0.0469435683247031</v>
      </c>
      <c r="AG208">
        <v>3.49718256649836</v>
      </c>
      <c r="AH208">
        <v>0</v>
      </c>
      <c r="AI208">
        <v>0</v>
      </c>
      <c r="AJ208">
        <f>IF(AH208*$H$13&gt;=AL208,1.0,(AL208/(AL208-AH208*$H$13)))</f>
        <v>0</v>
      </c>
      <c r="AK208">
        <f>(AJ208-1)*100</f>
        <v>0</v>
      </c>
      <c r="AL208">
        <f>MAX(0,($B$13+$C$13*BG208)/(1+$D$13*BG208)*AZ208/(BB208+273)*$E$13)</f>
        <v>0</v>
      </c>
      <c r="AM208">
        <f>$B$11*BH208+$C$11*BI208+$F$11*BJ208</f>
        <v>0</v>
      </c>
      <c r="AN208">
        <f>AM208*AO208</f>
        <v>0</v>
      </c>
      <c r="AO208">
        <f>($B$11*$D$9+$C$11*$D$9+$F$11*((BW208+BO208)/MAX(BW208+BO208+BX208, 0.1)*$I$9+BX208/MAX(BW208+BO208+BX208, 0.1)*$J$9))/($B$11+$C$11+$F$11)</f>
        <v>0</v>
      </c>
      <c r="AP208">
        <f>($B$11*$K$9+$C$11*$K$9+$F$11*((BW208+BO208)/MAX(BW208+BO208+BX208, 0.1)*$P$9+BX208/MAX(BW208+BO208+BX208, 0.1)*$Q$9))/($B$11+$C$11+$F$11)</f>
        <v>0</v>
      </c>
      <c r="AQ208">
        <v>6</v>
      </c>
      <c r="AR208">
        <v>0.5</v>
      </c>
      <c r="AS208" t="s">
        <v>250</v>
      </c>
      <c r="AT208">
        <v>1559929979.66129</v>
      </c>
      <c r="AU208">
        <v>579.308096774194</v>
      </c>
      <c r="AV208">
        <v>607.456903225807</v>
      </c>
      <c r="AW208">
        <v>13.950064516129</v>
      </c>
      <c r="AX208">
        <v>13.1574</v>
      </c>
      <c r="AY208">
        <v>500.015548387097</v>
      </c>
      <c r="AZ208">
        <v>100.703258064516</v>
      </c>
      <c r="BA208">
        <v>0.199985064516129</v>
      </c>
      <c r="BB208">
        <v>19.9982612903226</v>
      </c>
      <c r="BC208">
        <v>20.3499096774194</v>
      </c>
      <c r="BD208">
        <v>999.9</v>
      </c>
      <c r="BE208">
        <v>0</v>
      </c>
      <c r="BF208">
        <v>0</v>
      </c>
      <c r="BG208">
        <v>10014.0177419355</v>
      </c>
      <c r="BH208">
        <v>0</v>
      </c>
      <c r="BI208">
        <v>189.403129032258</v>
      </c>
      <c r="BJ208">
        <v>1500.02</v>
      </c>
      <c r="BK208">
        <v>0.973001774193548</v>
      </c>
      <c r="BL208">
        <v>0.0269984096774194</v>
      </c>
      <c r="BM208">
        <v>0</v>
      </c>
      <c r="BN208">
        <v>2.34758709677419</v>
      </c>
      <c r="BO208">
        <v>0</v>
      </c>
      <c r="BP208">
        <v>15992.9387096774</v>
      </c>
      <c r="BQ208">
        <v>13122.1806451613</v>
      </c>
      <c r="BR208">
        <v>37.812</v>
      </c>
      <c r="BS208">
        <v>39.75</v>
      </c>
      <c r="BT208">
        <v>39.1890322580645</v>
      </c>
      <c r="BU208">
        <v>37.937</v>
      </c>
      <c r="BV208">
        <v>37.437</v>
      </c>
      <c r="BW208">
        <v>1459.52</v>
      </c>
      <c r="BX208">
        <v>40.5</v>
      </c>
      <c r="BY208">
        <v>0</v>
      </c>
      <c r="BZ208">
        <v>1559930014.7</v>
      </c>
      <c r="CA208">
        <v>2.31998846153846</v>
      </c>
      <c r="CB208">
        <v>-0.0435247830897647</v>
      </c>
      <c r="CC208">
        <v>48.0547005589295</v>
      </c>
      <c r="CD208">
        <v>15999.4461538462</v>
      </c>
      <c r="CE208">
        <v>15</v>
      </c>
      <c r="CF208">
        <v>1559929575.5</v>
      </c>
      <c r="CG208" t="s">
        <v>251</v>
      </c>
      <c r="CH208">
        <v>12</v>
      </c>
      <c r="CI208">
        <v>2.609</v>
      </c>
      <c r="CJ208">
        <v>0.036</v>
      </c>
      <c r="CK208">
        <v>400</v>
      </c>
      <c r="CL208">
        <v>13</v>
      </c>
      <c r="CM208">
        <v>0.15</v>
      </c>
      <c r="CN208">
        <v>0.08</v>
      </c>
      <c r="CO208">
        <v>-28.1309682926829</v>
      </c>
      <c r="CP208">
        <v>-2.41815052264823</v>
      </c>
      <c r="CQ208">
        <v>0.256939377341801</v>
      </c>
      <c r="CR208">
        <v>0</v>
      </c>
      <c r="CS208">
        <v>2.32247058823529</v>
      </c>
      <c r="CT208">
        <v>0.237690425339837</v>
      </c>
      <c r="CU208">
        <v>0.199896198841846</v>
      </c>
      <c r="CV208">
        <v>1</v>
      </c>
      <c r="CW208">
        <v>0.79292343902439</v>
      </c>
      <c r="CX208">
        <v>-0.0245846550522676</v>
      </c>
      <c r="CY208">
        <v>0.00259127088180054</v>
      </c>
      <c r="CZ208">
        <v>1</v>
      </c>
      <c r="DA208">
        <v>2</v>
      </c>
      <c r="DB208">
        <v>3</v>
      </c>
      <c r="DC208" t="s">
        <v>252</v>
      </c>
      <c r="DD208">
        <v>1.85562</v>
      </c>
      <c r="DE208">
        <v>1.85364</v>
      </c>
      <c r="DF208">
        <v>1.85471</v>
      </c>
      <c r="DG208">
        <v>1.85913</v>
      </c>
      <c r="DH208">
        <v>1.85349</v>
      </c>
      <c r="DI208">
        <v>1.85788</v>
      </c>
      <c r="DJ208">
        <v>1.85501</v>
      </c>
      <c r="DK208">
        <v>1.8537</v>
      </c>
      <c r="DL208" t="s">
        <v>253</v>
      </c>
      <c r="DM208" t="s">
        <v>19</v>
      </c>
      <c r="DN208" t="s">
        <v>19</v>
      </c>
      <c r="DO208" t="s">
        <v>19</v>
      </c>
      <c r="DP208" t="s">
        <v>254</v>
      </c>
      <c r="DQ208" t="s">
        <v>255</v>
      </c>
      <c r="DR208" t="s">
        <v>256</v>
      </c>
      <c r="DS208" t="s">
        <v>256</v>
      </c>
      <c r="DT208" t="s">
        <v>256</v>
      </c>
      <c r="DU208" t="s">
        <v>256</v>
      </c>
      <c r="DV208">
        <v>0</v>
      </c>
      <c r="DW208">
        <v>100</v>
      </c>
      <c r="DX208">
        <v>100</v>
      </c>
      <c r="DY208">
        <v>2.609</v>
      </c>
      <c r="DZ208">
        <v>0.036</v>
      </c>
      <c r="EA208">
        <v>2</v>
      </c>
      <c r="EB208">
        <v>504.424</v>
      </c>
      <c r="EC208">
        <v>547.845</v>
      </c>
      <c r="ED208">
        <v>17.0796</v>
      </c>
      <c r="EE208">
        <v>19.1148</v>
      </c>
      <c r="EF208">
        <v>30.0001</v>
      </c>
      <c r="EG208">
        <v>18.9897</v>
      </c>
      <c r="EH208">
        <v>18.9643</v>
      </c>
      <c r="EI208">
        <v>28.3455</v>
      </c>
      <c r="EJ208">
        <v>28.637</v>
      </c>
      <c r="EK208">
        <v>61.0748</v>
      </c>
      <c r="EL208">
        <v>17.0134</v>
      </c>
      <c r="EM208">
        <v>634.17</v>
      </c>
      <c r="EN208">
        <v>13.164</v>
      </c>
      <c r="EO208">
        <v>102.29</v>
      </c>
      <c r="EP208">
        <v>102.72</v>
      </c>
    </row>
    <row r="209" spans="1:146">
      <c r="A209">
        <v>193</v>
      </c>
      <c r="B209">
        <v>1559929992</v>
      </c>
      <c r="C209">
        <v>384</v>
      </c>
      <c r="D209" t="s">
        <v>641</v>
      </c>
      <c r="E209" t="s">
        <v>642</v>
      </c>
      <c r="H209">
        <v>1559929981.66129</v>
      </c>
      <c r="I209">
        <f>AY209*AJ209*(AW209-AX209)/(100*AQ209*(1000-AJ209*AW209))</f>
        <v>0</v>
      </c>
      <c r="J209">
        <f>AY209*AJ209*(AV209-AU209*(1000-AJ209*AX209)/(1000-AJ209*AW209))/(100*AQ209)</f>
        <v>0</v>
      </c>
      <c r="K209">
        <f>AU209 - IF(AJ209&gt;1, J209*AQ209*100.0/(AL209*BG209), 0)</f>
        <v>0</v>
      </c>
      <c r="L209">
        <f>((R209-I209/2)*K209-J209)/(R209+I209/2)</f>
        <v>0</v>
      </c>
      <c r="M209">
        <f>L209*(AZ209+BA209)/1000.0</f>
        <v>0</v>
      </c>
      <c r="N209">
        <f>(AU209 - IF(AJ209&gt;1, J209*AQ209*100.0/(AL209*BG209), 0))*(AZ209+BA209)/1000.0</f>
        <v>0</v>
      </c>
      <c r="O209">
        <f>2.0/((1/Q209-1/P209)+SIGN(Q209)*SQRT((1/Q209-1/P209)*(1/Q209-1/P209) + 4*AR209/((AR209+1)*(AR209+1))*(2*1/Q209*1/P209-1/P209*1/P209)))</f>
        <v>0</v>
      </c>
      <c r="P209">
        <f>AG209+AF209*AQ209+AE209*AQ209*AQ209</f>
        <v>0</v>
      </c>
      <c r="Q209">
        <f>I209*(1000-(1000*0.61365*exp(17.502*U209/(240.97+U209))/(AZ209+BA209)+AW209)/2)/(1000*0.61365*exp(17.502*U209/(240.97+U209))/(AZ209+BA209)-AW209)</f>
        <v>0</v>
      </c>
      <c r="R209">
        <f>1/((AR209+1)/(O209/1.6)+1/(P209/1.37)) + AR209/((AR209+1)/(O209/1.6) + AR209/(P209/1.37))</f>
        <v>0</v>
      </c>
      <c r="S209">
        <f>(AN209*AP209)</f>
        <v>0</v>
      </c>
      <c r="T209">
        <f>(BB209+(S209+2*0.95*5.67E-8*(((BB209+$B$7)+273)^4-(BB209+273)^4)-44100*I209)/(1.84*29.3*P209+8*0.95*5.67E-8*(BB209+273)^3))</f>
        <v>0</v>
      </c>
      <c r="U209">
        <f>($C$7*BC209+$D$7*BD209+$E$7*T209)</f>
        <v>0</v>
      </c>
      <c r="V209">
        <f>0.61365*exp(17.502*U209/(240.97+U209))</f>
        <v>0</v>
      </c>
      <c r="W209">
        <f>(X209/Y209*100)</f>
        <v>0</v>
      </c>
      <c r="X209">
        <f>AW209*(AZ209+BA209)/1000</f>
        <v>0</v>
      </c>
      <c r="Y209">
        <f>0.61365*exp(17.502*BB209/(240.97+BB209))</f>
        <v>0</v>
      </c>
      <c r="Z209">
        <f>(V209-AW209*(AZ209+BA209)/1000)</f>
        <v>0</v>
      </c>
      <c r="AA209">
        <f>(-I209*44100)</f>
        <v>0</v>
      </c>
      <c r="AB209">
        <f>2*29.3*P209*0.92*(BB209-U209)</f>
        <v>0</v>
      </c>
      <c r="AC209">
        <f>2*0.95*5.67E-8*(((BB209+$B$7)+273)^4-(U209+273)^4)</f>
        <v>0</v>
      </c>
      <c r="AD209">
        <f>S209+AC209+AA209+AB209</f>
        <v>0</v>
      </c>
      <c r="AE209">
        <v>-0.0417956471907844</v>
      </c>
      <c r="AF209">
        <v>0.0469192754714491</v>
      </c>
      <c r="AG209">
        <v>3.49575293159632</v>
      </c>
      <c r="AH209">
        <v>0</v>
      </c>
      <c r="AI209">
        <v>0</v>
      </c>
      <c r="AJ209">
        <f>IF(AH209*$H$13&gt;=AL209,1.0,(AL209/(AL209-AH209*$H$13)))</f>
        <v>0</v>
      </c>
      <c r="AK209">
        <f>(AJ209-1)*100</f>
        <v>0</v>
      </c>
      <c r="AL209">
        <f>MAX(0,($B$13+$C$13*BG209)/(1+$D$13*BG209)*AZ209/(BB209+273)*$E$13)</f>
        <v>0</v>
      </c>
      <c r="AM209">
        <f>$B$11*BH209+$C$11*BI209+$F$11*BJ209</f>
        <v>0</v>
      </c>
      <c r="AN209">
        <f>AM209*AO209</f>
        <v>0</v>
      </c>
      <c r="AO209">
        <f>($B$11*$D$9+$C$11*$D$9+$F$11*((BW209+BO209)/MAX(BW209+BO209+BX209, 0.1)*$I$9+BX209/MAX(BW209+BO209+BX209, 0.1)*$J$9))/($B$11+$C$11+$F$11)</f>
        <v>0</v>
      </c>
      <c r="AP209">
        <f>($B$11*$K$9+$C$11*$K$9+$F$11*((BW209+BO209)/MAX(BW209+BO209+BX209, 0.1)*$P$9+BX209/MAX(BW209+BO209+BX209, 0.1)*$Q$9))/($B$11+$C$11+$F$11)</f>
        <v>0</v>
      </c>
      <c r="AQ209">
        <v>6</v>
      </c>
      <c r="AR209">
        <v>0.5</v>
      </c>
      <c r="AS209" t="s">
        <v>250</v>
      </c>
      <c r="AT209">
        <v>1559929981.66129</v>
      </c>
      <c r="AU209">
        <v>582.585290322581</v>
      </c>
      <c r="AV209">
        <v>610.794032258065</v>
      </c>
      <c r="AW209">
        <v>13.9501580645161</v>
      </c>
      <c r="AX209">
        <v>13.1583193548387</v>
      </c>
      <c r="AY209">
        <v>500.015193548387</v>
      </c>
      <c r="AZ209">
        <v>100.703096774194</v>
      </c>
      <c r="BA209">
        <v>0.200023741935484</v>
      </c>
      <c r="BB209">
        <v>20.0009548387097</v>
      </c>
      <c r="BC209">
        <v>20.3523225806452</v>
      </c>
      <c r="BD209">
        <v>999.9</v>
      </c>
      <c r="BE209">
        <v>0</v>
      </c>
      <c r="BF209">
        <v>0</v>
      </c>
      <c r="BG209">
        <v>10008.8516129032</v>
      </c>
      <c r="BH209">
        <v>0</v>
      </c>
      <c r="BI209">
        <v>188.252903225806</v>
      </c>
      <c r="BJ209">
        <v>1500.02129032258</v>
      </c>
      <c r="BK209">
        <v>0.973001774193548</v>
      </c>
      <c r="BL209">
        <v>0.0269984096774194</v>
      </c>
      <c r="BM209">
        <v>0</v>
      </c>
      <c r="BN209">
        <v>2.31742903225806</v>
      </c>
      <c r="BO209">
        <v>0</v>
      </c>
      <c r="BP209">
        <v>15995.335483871</v>
      </c>
      <c r="BQ209">
        <v>13122.1903225806</v>
      </c>
      <c r="BR209">
        <v>37.812</v>
      </c>
      <c r="BS209">
        <v>39.75</v>
      </c>
      <c r="BT209">
        <v>39.1890322580645</v>
      </c>
      <c r="BU209">
        <v>37.937</v>
      </c>
      <c r="BV209">
        <v>37.437</v>
      </c>
      <c r="BW209">
        <v>1459.52129032258</v>
      </c>
      <c r="BX209">
        <v>40.5</v>
      </c>
      <c r="BY209">
        <v>0</v>
      </c>
      <c r="BZ209">
        <v>1559930016.5</v>
      </c>
      <c r="CA209">
        <v>2.28605</v>
      </c>
      <c r="CB209">
        <v>-0.213494009943467</v>
      </c>
      <c r="CC209">
        <v>-17.0871796075784</v>
      </c>
      <c r="CD209">
        <v>16001.7307692308</v>
      </c>
      <c r="CE209">
        <v>15</v>
      </c>
      <c r="CF209">
        <v>1559929575.5</v>
      </c>
      <c r="CG209" t="s">
        <v>251</v>
      </c>
      <c r="CH209">
        <v>12</v>
      </c>
      <c r="CI209">
        <v>2.609</v>
      </c>
      <c r="CJ209">
        <v>0.036</v>
      </c>
      <c r="CK209">
        <v>400</v>
      </c>
      <c r="CL209">
        <v>13</v>
      </c>
      <c r="CM209">
        <v>0.15</v>
      </c>
      <c r="CN209">
        <v>0.08</v>
      </c>
      <c r="CO209">
        <v>-28.1830512195122</v>
      </c>
      <c r="CP209">
        <v>-2.17611637630672</v>
      </c>
      <c r="CQ209">
        <v>0.242485850853955</v>
      </c>
      <c r="CR209">
        <v>0</v>
      </c>
      <c r="CS209">
        <v>2.30333529411765</v>
      </c>
      <c r="CT209">
        <v>-0.263360402488099</v>
      </c>
      <c r="CU209">
        <v>0.213102549026013</v>
      </c>
      <c r="CV209">
        <v>1</v>
      </c>
      <c r="CW209">
        <v>0.792082658536586</v>
      </c>
      <c r="CX209">
        <v>-0.0224402508710825</v>
      </c>
      <c r="CY209">
        <v>0.00238004869400644</v>
      </c>
      <c r="CZ209">
        <v>1</v>
      </c>
      <c r="DA209">
        <v>2</v>
      </c>
      <c r="DB209">
        <v>3</v>
      </c>
      <c r="DC209" t="s">
        <v>252</v>
      </c>
      <c r="DD209">
        <v>1.85562</v>
      </c>
      <c r="DE209">
        <v>1.85364</v>
      </c>
      <c r="DF209">
        <v>1.85471</v>
      </c>
      <c r="DG209">
        <v>1.85913</v>
      </c>
      <c r="DH209">
        <v>1.85349</v>
      </c>
      <c r="DI209">
        <v>1.85788</v>
      </c>
      <c r="DJ209">
        <v>1.85501</v>
      </c>
      <c r="DK209">
        <v>1.85369</v>
      </c>
      <c r="DL209" t="s">
        <v>253</v>
      </c>
      <c r="DM209" t="s">
        <v>19</v>
      </c>
      <c r="DN209" t="s">
        <v>19</v>
      </c>
      <c r="DO209" t="s">
        <v>19</v>
      </c>
      <c r="DP209" t="s">
        <v>254</v>
      </c>
      <c r="DQ209" t="s">
        <v>255</v>
      </c>
      <c r="DR209" t="s">
        <v>256</v>
      </c>
      <c r="DS209" t="s">
        <v>256</v>
      </c>
      <c r="DT209" t="s">
        <v>256</v>
      </c>
      <c r="DU209" t="s">
        <v>256</v>
      </c>
      <c r="DV209">
        <v>0</v>
      </c>
      <c r="DW209">
        <v>100</v>
      </c>
      <c r="DX209">
        <v>100</v>
      </c>
      <c r="DY209">
        <v>2.609</v>
      </c>
      <c r="DZ209">
        <v>0.036</v>
      </c>
      <c r="EA209">
        <v>2</v>
      </c>
      <c r="EB209">
        <v>504.297</v>
      </c>
      <c r="EC209">
        <v>547.963</v>
      </c>
      <c r="ED209">
        <v>17.0658</v>
      </c>
      <c r="EE209">
        <v>19.1156</v>
      </c>
      <c r="EF209">
        <v>30.0003</v>
      </c>
      <c r="EG209">
        <v>18.9905</v>
      </c>
      <c r="EH209">
        <v>18.9654</v>
      </c>
      <c r="EI209">
        <v>28.4635</v>
      </c>
      <c r="EJ209">
        <v>28.637</v>
      </c>
      <c r="EK209">
        <v>61.0748</v>
      </c>
      <c r="EL209">
        <v>17.0134</v>
      </c>
      <c r="EM209">
        <v>639.17</v>
      </c>
      <c r="EN209">
        <v>13.164</v>
      </c>
      <c r="EO209">
        <v>102.29</v>
      </c>
      <c r="EP209">
        <v>102.72</v>
      </c>
    </row>
    <row r="210" spans="1:146">
      <c r="A210">
        <v>194</v>
      </c>
      <c r="B210">
        <v>1559929994</v>
      </c>
      <c r="C210">
        <v>386</v>
      </c>
      <c r="D210" t="s">
        <v>643</v>
      </c>
      <c r="E210" t="s">
        <v>644</v>
      </c>
      <c r="H210">
        <v>1559929983.66129</v>
      </c>
      <c r="I210">
        <f>AY210*AJ210*(AW210-AX210)/(100*AQ210*(1000-AJ210*AW210))</f>
        <v>0</v>
      </c>
      <c r="J210">
        <f>AY210*AJ210*(AV210-AU210*(1000-AJ210*AX210)/(1000-AJ210*AW210))/(100*AQ210)</f>
        <v>0</v>
      </c>
      <c r="K210">
        <f>AU210 - IF(AJ210&gt;1, J210*AQ210*100.0/(AL210*BG210), 0)</f>
        <v>0</v>
      </c>
      <c r="L210">
        <f>((R210-I210/2)*K210-J210)/(R210+I210/2)</f>
        <v>0</v>
      </c>
      <c r="M210">
        <f>L210*(AZ210+BA210)/1000.0</f>
        <v>0</v>
      </c>
      <c r="N210">
        <f>(AU210 - IF(AJ210&gt;1, J210*AQ210*100.0/(AL210*BG210), 0))*(AZ210+BA210)/1000.0</f>
        <v>0</v>
      </c>
      <c r="O210">
        <f>2.0/((1/Q210-1/P210)+SIGN(Q210)*SQRT((1/Q210-1/P210)*(1/Q210-1/P210) + 4*AR210/((AR210+1)*(AR210+1))*(2*1/Q210*1/P210-1/P210*1/P210)))</f>
        <v>0</v>
      </c>
      <c r="P210">
        <f>AG210+AF210*AQ210+AE210*AQ210*AQ210</f>
        <v>0</v>
      </c>
      <c r="Q210">
        <f>I210*(1000-(1000*0.61365*exp(17.502*U210/(240.97+U210))/(AZ210+BA210)+AW210)/2)/(1000*0.61365*exp(17.502*U210/(240.97+U210))/(AZ210+BA210)-AW210)</f>
        <v>0</v>
      </c>
      <c r="R210">
        <f>1/((AR210+1)/(O210/1.6)+1/(P210/1.37)) + AR210/((AR210+1)/(O210/1.6) + AR210/(P210/1.37))</f>
        <v>0</v>
      </c>
      <c r="S210">
        <f>(AN210*AP210)</f>
        <v>0</v>
      </c>
      <c r="T210">
        <f>(BB210+(S210+2*0.95*5.67E-8*(((BB210+$B$7)+273)^4-(BB210+273)^4)-44100*I210)/(1.84*29.3*P210+8*0.95*5.67E-8*(BB210+273)^3))</f>
        <v>0</v>
      </c>
      <c r="U210">
        <f>($C$7*BC210+$D$7*BD210+$E$7*T210)</f>
        <v>0</v>
      </c>
      <c r="V210">
        <f>0.61365*exp(17.502*U210/(240.97+U210))</f>
        <v>0</v>
      </c>
      <c r="W210">
        <f>(X210/Y210*100)</f>
        <v>0</v>
      </c>
      <c r="X210">
        <f>AW210*(AZ210+BA210)/1000</f>
        <v>0</v>
      </c>
      <c r="Y210">
        <f>0.61365*exp(17.502*BB210/(240.97+BB210))</f>
        <v>0</v>
      </c>
      <c r="Z210">
        <f>(V210-AW210*(AZ210+BA210)/1000)</f>
        <v>0</v>
      </c>
      <c r="AA210">
        <f>(-I210*44100)</f>
        <v>0</v>
      </c>
      <c r="AB210">
        <f>2*29.3*P210*0.92*(BB210-U210)</f>
        <v>0</v>
      </c>
      <c r="AC210">
        <f>2*0.95*5.67E-8*(((BB210+$B$7)+273)^4-(U210+273)^4)</f>
        <v>0</v>
      </c>
      <c r="AD210">
        <f>S210+AC210+AA210+AB210</f>
        <v>0</v>
      </c>
      <c r="AE210">
        <v>-0.0417910272964367</v>
      </c>
      <c r="AF210">
        <v>0.0469140892353189</v>
      </c>
      <c r="AG210">
        <v>3.49544768786175</v>
      </c>
      <c r="AH210">
        <v>0</v>
      </c>
      <c r="AI210">
        <v>0</v>
      </c>
      <c r="AJ210">
        <f>IF(AH210*$H$13&gt;=AL210,1.0,(AL210/(AL210-AH210*$H$13)))</f>
        <v>0</v>
      </c>
      <c r="AK210">
        <f>(AJ210-1)*100</f>
        <v>0</v>
      </c>
      <c r="AL210">
        <f>MAX(0,($B$13+$C$13*BG210)/(1+$D$13*BG210)*AZ210/(BB210+273)*$E$13)</f>
        <v>0</v>
      </c>
      <c r="AM210">
        <f>$B$11*BH210+$C$11*BI210+$F$11*BJ210</f>
        <v>0</v>
      </c>
      <c r="AN210">
        <f>AM210*AO210</f>
        <v>0</v>
      </c>
      <c r="AO210">
        <f>($B$11*$D$9+$C$11*$D$9+$F$11*((BW210+BO210)/MAX(BW210+BO210+BX210, 0.1)*$I$9+BX210/MAX(BW210+BO210+BX210, 0.1)*$J$9))/($B$11+$C$11+$F$11)</f>
        <v>0</v>
      </c>
      <c r="AP210">
        <f>($B$11*$K$9+$C$11*$K$9+$F$11*((BW210+BO210)/MAX(BW210+BO210+BX210, 0.1)*$P$9+BX210/MAX(BW210+BO210+BX210, 0.1)*$Q$9))/($B$11+$C$11+$F$11)</f>
        <v>0</v>
      </c>
      <c r="AQ210">
        <v>6</v>
      </c>
      <c r="AR210">
        <v>0.5</v>
      </c>
      <c r="AS210" t="s">
        <v>250</v>
      </c>
      <c r="AT210">
        <v>1559929983.66129</v>
      </c>
      <c r="AU210">
        <v>585.861451612903</v>
      </c>
      <c r="AV210">
        <v>614.153709677419</v>
      </c>
      <c r="AW210">
        <v>13.9503290322581</v>
      </c>
      <c r="AX210">
        <v>13.1593516129032</v>
      </c>
      <c r="AY210">
        <v>500.017387096774</v>
      </c>
      <c r="AZ210">
        <v>100.702903225806</v>
      </c>
      <c r="BA210">
        <v>0.199994064516129</v>
      </c>
      <c r="BB210">
        <v>20.0038774193548</v>
      </c>
      <c r="BC210">
        <v>20.3548096774194</v>
      </c>
      <c r="BD210">
        <v>999.9</v>
      </c>
      <c r="BE210">
        <v>0</v>
      </c>
      <c r="BF210">
        <v>0</v>
      </c>
      <c r="BG210">
        <v>10007.764516129</v>
      </c>
      <c r="BH210">
        <v>0</v>
      </c>
      <c r="BI210">
        <v>186.814612903226</v>
      </c>
      <c r="BJ210">
        <v>1500.01387096774</v>
      </c>
      <c r="BK210">
        <v>0.973001774193548</v>
      </c>
      <c r="BL210">
        <v>0.0269984096774194</v>
      </c>
      <c r="BM210">
        <v>0</v>
      </c>
      <c r="BN210">
        <v>2.33329032258065</v>
      </c>
      <c r="BO210">
        <v>0</v>
      </c>
      <c r="BP210">
        <v>15997.835483871</v>
      </c>
      <c r="BQ210">
        <v>13122.1322580645</v>
      </c>
      <c r="BR210">
        <v>37.812</v>
      </c>
      <c r="BS210">
        <v>39.75</v>
      </c>
      <c r="BT210">
        <v>39.1890322580645</v>
      </c>
      <c r="BU210">
        <v>37.937</v>
      </c>
      <c r="BV210">
        <v>37.437</v>
      </c>
      <c r="BW210">
        <v>1459.51387096774</v>
      </c>
      <c r="BX210">
        <v>40.5</v>
      </c>
      <c r="BY210">
        <v>0</v>
      </c>
      <c r="BZ210">
        <v>1559930018.3</v>
      </c>
      <c r="CA210">
        <v>2.30323076923077</v>
      </c>
      <c r="CB210">
        <v>-0.455076922729241</v>
      </c>
      <c r="CC210">
        <v>-16.4854702794118</v>
      </c>
      <c r="CD210">
        <v>16001.8307692308</v>
      </c>
      <c r="CE210">
        <v>15</v>
      </c>
      <c r="CF210">
        <v>1559929575.5</v>
      </c>
      <c r="CG210" t="s">
        <v>251</v>
      </c>
      <c r="CH210">
        <v>12</v>
      </c>
      <c r="CI210">
        <v>2.609</v>
      </c>
      <c r="CJ210">
        <v>0.036</v>
      </c>
      <c r="CK210">
        <v>400</v>
      </c>
      <c r="CL210">
        <v>13</v>
      </c>
      <c r="CM210">
        <v>0.15</v>
      </c>
      <c r="CN210">
        <v>0.08</v>
      </c>
      <c r="CO210">
        <v>-28.266556097561</v>
      </c>
      <c r="CP210">
        <v>-1.98971289198605</v>
      </c>
      <c r="CQ210">
        <v>0.222704990304937</v>
      </c>
      <c r="CR210">
        <v>0</v>
      </c>
      <c r="CS210">
        <v>2.31230294117647</v>
      </c>
      <c r="CT210">
        <v>-0.0865616627018062</v>
      </c>
      <c r="CU210">
        <v>0.219664490805322</v>
      </c>
      <c r="CV210">
        <v>1</v>
      </c>
      <c r="CW210">
        <v>0.791257853658537</v>
      </c>
      <c r="CX210">
        <v>-0.0221267247386799</v>
      </c>
      <c r="CY210">
        <v>0.00234943130182579</v>
      </c>
      <c r="CZ210">
        <v>1</v>
      </c>
      <c r="DA210">
        <v>2</v>
      </c>
      <c r="DB210">
        <v>3</v>
      </c>
      <c r="DC210" t="s">
        <v>252</v>
      </c>
      <c r="DD210">
        <v>1.85561</v>
      </c>
      <c r="DE210">
        <v>1.85364</v>
      </c>
      <c r="DF210">
        <v>1.85471</v>
      </c>
      <c r="DG210">
        <v>1.85913</v>
      </c>
      <c r="DH210">
        <v>1.85349</v>
      </c>
      <c r="DI210">
        <v>1.8579</v>
      </c>
      <c r="DJ210">
        <v>1.85501</v>
      </c>
      <c r="DK210">
        <v>1.85371</v>
      </c>
      <c r="DL210" t="s">
        <v>253</v>
      </c>
      <c r="DM210" t="s">
        <v>19</v>
      </c>
      <c r="DN210" t="s">
        <v>19</v>
      </c>
      <c r="DO210" t="s">
        <v>19</v>
      </c>
      <c r="DP210" t="s">
        <v>254</v>
      </c>
      <c r="DQ210" t="s">
        <v>255</v>
      </c>
      <c r="DR210" t="s">
        <v>256</v>
      </c>
      <c r="DS210" t="s">
        <v>256</v>
      </c>
      <c r="DT210" t="s">
        <v>256</v>
      </c>
      <c r="DU210" t="s">
        <v>256</v>
      </c>
      <c r="DV210">
        <v>0</v>
      </c>
      <c r="DW210">
        <v>100</v>
      </c>
      <c r="DX210">
        <v>100</v>
      </c>
      <c r="DY210">
        <v>2.609</v>
      </c>
      <c r="DZ210">
        <v>0.036</v>
      </c>
      <c r="EA210">
        <v>2</v>
      </c>
      <c r="EB210">
        <v>504.079</v>
      </c>
      <c r="EC210">
        <v>547.978</v>
      </c>
      <c r="ED210">
        <v>17.0382</v>
      </c>
      <c r="EE210">
        <v>19.1165</v>
      </c>
      <c r="EF210">
        <v>30.0003</v>
      </c>
      <c r="EG210">
        <v>18.9913</v>
      </c>
      <c r="EH210">
        <v>18.9666</v>
      </c>
      <c r="EI210">
        <v>28.6039</v>
      </c>
      <c r="EJ210">
        <v>28.637</v>
      </c>
      <c r="EK210">
        <v>61.0748</v>
      </c>
      <c r="EL210">
        <v>16.9955</v>
      </c>
      <c r="EM210">
        <v>644.17</v>
      </c>
      <c r="EN210">
        <v>13.164</v>
      </c>
      <c r="EO210">
        <v>102.289</v>
      </c>
      <c r="EP210">
        <v>102.72</v>
      </c>
    </row>
    <row r="211" spans="1:146">
      <c r="A211">
        <v>195</v>
      </c>
      <c r="B211">
        <v>1559929996</v>
      </c>
      <c r="C211">
        <v>388</v>
      </c>
      <c r="D211" t="s">
        <v>645</v>
      </c>
      <c r="E211" t="s">
        <v>646</v>
      </c>
      <c r="H211">
        <v>1559929985.66129</v>
      </c>
      <c r="I211">
        <f>AY211*AJ211*(AW211-AX211)/(100*AQ211*(1000-AJ211*AW211))</f>
        <v>0</v>
      </c>
      <c r="J211">
        <f>AY211*AJ211*(AV211-AU211*(1000-AJ211*AX211)/(1000-AJ211*AW211))/(100*AQ211)</f>
        <v>0</v>
      </c>
      <c r="K211">
        <f>AU211 - IF(AJ211&gt;1, J211*AQ211*100.0/(AL211*BG211), 0)</f>
        <v>0</v>
      </c>
      <c r="L211">
        <f>((R211-I211/2)*K211-J211)/(R211+I211/2)</f>
        <v>0</v>
      </c>
      <c r="M211">
        <f>L211*(AZ211+BA211)/1000.0</f>
        <v>0</v>
      </c>
      <c r="N211">
        <f>(AU211 - IF(AJ211&gt;1, J211*AQ211*100.0/(AL211*BG211), 0))*(AZ211+BA211)/1000.0</f>
        <v>0</v>
      </c>
      <c r="O211">
        <f>2.0/((1/Q211-1/P211)+SIGN(Q211)*SQRT((1/Q211-1/P211)*(1/Q211-1/P211) + 4*AR211/((AR211+1)*(AR211+1))*(2*1/Q211*1/P211-1/P211*1/P211)))</f>
        <v>0</v>
      </c>
      <c r="P211">
        <f>AG211+AF211*AQ211+AE211*AQ211*AQ211</f>
        <v>0</v>
      </c>
      <c r="Q211">
        <f>I211*(1000-(1000*0.61365*exp(17.502*U211/(240.97+U211))/(AZ211+BA211)+AW211)/2)/(1000*0.61365*exp(17.502*U211/(240.97+U211))/(AZ211+BA211)-AW211)</f>
        <v>0</v>
      </c>
      <c r="R211">
        <f>1/((AR211+1)/(O211/1.6)+1/(P211/1.37)) + AR211/((AR211+1)/(O211/1.6) + AR211/(P211/1.37))</f>
        <v>0</v>
      </c>
      <c r="S211">
        <f>(AN211*AP211)</f>
        <v>0</v>
      </c>
      <c r="T211">
        <f>(BB211+(S211+2*0.95*5.67E-8*(((BB211+$B$7)+273)^4-(BB211+273)^4)-44100*I211)/(1.84*29.3*P211+8*0.95*5.67E-8*(BB211+273)^3))</f>
        <v>0</v>
      </c>
      <c r="U211">
        <f>($C$7*BC211+$D$7*BD211+$E$7*T211)</f>
        <v>0</v>
      </c>
      <c r="V211">
        <f>0.61365*exp(17.502*U211/(240.97+U211))</f>
        <v>0</v>
      </c>
      <c r="W211">
        <f>(X211/Y211*100)</f>
        <v>0</v>
      </c>
      <c r="X211">
        <f>AW211*(AZ211+BA211)/1000</f>
        <v>0</v>
      </c>
      <c r="Y211">
        <f>0.61365*exp(17.502*BB211/(240.97+BB211))</f>
        <v>0</v>
      </c>
      <c r="Z211">
        <f>(V211-AW211*(AZ211+BA211)/1000)</f>
        <v>0</v>
      </c>
      <c r="AA211">
        <f>(-I211*44100)</f>
        <v>0</v>
      </c>
      <c r="AB211">
        <f>2*29.3*P211*0.92*(BB211-U211)</f>
        <v>0</v>
      </c>
      <c r="AC211">
        <f>2*0.95*5.67E-8*(((BB211+$B$7)+273)^4-(U211+273)^4)</f>
        <v>0</v>
      </c>
      <c r="AD211">
        <f>S211+AC211+AA211+AB211</f>
        <v>0</v>
      </c>
      <c r="AE211">
        <v>-0.0417929809364031</v>
      </c>
      <c r="AF211">
        <v>0.0469162823673294</v>
      </c>
      <c r="AG211">
        <v>3.49557676939178</v>
      </c>
      <c r="AH211">
        <v>0</v>
      </c>
      <c r="AI211">
        <v>0</v>
      </c>
      <c r="AJ211">
        <f>IF(AH211*$H$13&gt;=AL211,1.0,(AL211/(AL211-AH211*$H$13)))</f>
        <v>0</v>
      </c>
      <c r="AK211">
        <f>(AJ211-1)*100</f>
        <v>0</v>
      </c>
      <c r="AL211">
        <f>MAX(0,($B$13+$C$13*BG211)/(1+$D$13*BG211)*AZ211/(BB211+273)*$E$13)</f>
        <v>0</v>
      </c>
      <c r="AM211">
        <f>$B$11*BH211+$C$11*BI211+$F$11*BJ211</f>
        <v>0</v>
      </c>
      <c r="AN211">
        <f>AM211*AO211</f>
        <v>0</v>
      </c>
      <c r="AO211">
        <f>($B$11*$D$9+$C$11*$D$9+$F$11*((BW211+BO211)/MAX(BW211+BO211+BX211, 0.1)*$I$9+BX211/MAX(BW211+BO211+BX211, 0.1)*$J$9))/($B$11+$C$11+$F$11)</f>
        <v>0</v>
      </c>
      <c r="AP211">
        <f>($B$11*$K$9+$C$11*$K$9+$F$11*((BW211+BO211)/MAX(BW211+BO211+BX211, 0.1)*$P$9+BX211/MAX(BW211+BO211+BX211, 0.1)*$Q$9))/($B$11+$C$11+$F$11)</f>
        <v>0</v>
      </c>
      <c r="AQ211">
        <v>6</v>
      </c>
      <c r="AR211">
        <v>0.5</v>
      </c>
      <c r="AS211" t="s">
        <v>250</v>
      </c>
      <c r="AT211">
        <v>1559929985.66129</v>
      </c>
      <c r="AU211">
        <v>589.137</v>
      </c>
      <c r="AV211">
        <v>617.484903225806</v>
      </c>
      <c r="AW211">
        <v>13.950464516129</v>
      </c>
      <c r="AX211">
        <v>13.1603225806452</v>
      </c>
      <c r="AY211">
        <v>500.016064516129</v>
      </c>
      <c r="AZ211">
        <v>100.702741935484</v>
      </c>
      <c r="BA211">
        <v>0.199988935483871</v>
      </c>
      <c r="BB211">
        <v>20.0068451612903</v>
      </c>
      <c r="BC211">
        <v>20.3577709677419</v>
      </c>
      <c r="BD211">
        <v>999.9</v>
      </c>
      <c r="BE211">
        <v>0</v>
      </c>
      <c r="BF211">
        <v>0</v>
      </c>
      <c r="BG211">
        <v>10008.2483870968</v>
      </c>
      <c r="BH211">
        <v>0</v>
      </c>
      <c r="BI211">
        <v>186.546225806452</v>
      </c>
      <c r="BJ211">
        <v>1500.01548387097</v>
      </c>
      <c r="BK211">
        <v>0.97300164516129</v>
      </c>
      <c r="BL211">
        <v>0.0269985580645161</v>
      </c>
      <c r="BM211">
        <v>0</v>
      </c>
      <c r="BN211">
        <v>2.31421290322581</v>
      </c>
      <c r="BO211">
        <v>0</v>
      </c>
      <c r="BP211">
        <v>16000.1161290323</v>
      </c>
      <c r="BQ211">
        <v>13122.1483870968</v>
      </c>
      <c r="BR211">
        <v>37.812</v>
      </c>
      <c r="BS211">
        <v>39.75</v>
      </c>
      <c r="BT211">
        <v>39.1890322580645</v>
      </c>
      <c r="BU211">
        <v>37.937</v>
      </c>
      <c r="BV211">
        <v>37.437</v>
      </c>
      <c r="BW211">
        <v>1459.51548387097</v>
      </c>
      <c r="BX211">
        <v>40.5</v>
      </c>
      <c r="BY211">
        <v>0</v>
      </c>
      <c r="BZ211">
        <v>1559930020.7</v>
      </c>
      <c r="CA211">
        <v>2.28660384615385</v>
      </c>
      <c r="CB211">
        <v>-0.671169233814965</v>
      </c>
      <c r="CC211">
        <v>-11.9829062212445</v>
      </c>
      <c r="CD211">
        <v>16001.1653846154</v>
      </c>
      <c r="CE211">
        <v>15</v>
      </c>
      <c r="CF211">
        <v>1559929575.5</v>
      </c>
      <c r="CG211" t="s">
        <v>251</v>
      </c>
      <c r="CH211">
        <v>12</v>
      </c>
      <c r="CI211">
        <v>2.609</v>
      </c>
      <c r="CJ211">
        <v>0.036</v>
      </c>
      <c r="CK211">
        <v>400</v>
      </c>
      <c r="CL211">
        <v>13</v>
      </c>
      <c r="CM211">
        <v>0.15</v>
      </c>
      <c r="CN211">
        <v>0.08</v>
      </c>
      <c r="CO211">
        <v>-28.3333902439024</v>
      </c>
      <c r="CP211">
        <v>-2.02692961672484</v>
      </c>
      <c r="CQ211">
        <v>0.225541237162777</v>
      </c>
      <c r="CR211">
        <v>0</v>
      </c>
      <c r="CS211">
        <v>2.284</v>
      </c>
      <c r="CT211">
        <v>-0.527109345520839</v>
      </c>
      <c r="CU211">
        <v>0.232938516250407</v>
      </c>
      <c r="CV211">
        <v>1</v>
      </c>
      <c r="CW211">
        <v>0.790416878048781</v>
      </c>
      <c r="CX211">
        <v>-0.0208108432055777</v>
      </c>
      <c r="CY211">
        <v>0.00220871315801672</v>
      </c>
      <c r="CZ211">
        <v>1</v>
      </c>
      <c r="DA211">
        <v>2</v>
      </c>
      <c r="DB211">
        <v>3</v>
      </c>
      <c r="DC211" t="s">
        <v>252</v>
      </c>
      <c r="DD211">
        <v>1.85562</v>
      </c>
      <c r="DE211">
        <v>1.85364</v>
      </c>
      <c r="DF211">
        <v>1.85471</v>
      </c>
      <c r="DG211">
        <v>1.85913</v>
      </c>
      <c r="DH211">
        <v>1.85349</v>
      </c>
      <c r="DI211">
        <v>1.8579</v>
      </c>
      <c r="DJ211">
        <v>1.85501</v>
      </c>
      <c r="DK211">
        <v>1.85372</v>
      </c>
      <c r="DL211" t="s">
        <v>253</v>
      </c>
      <c r="DM211" t="s">
        <v>19</v>
      </c>
      <c r="DN211" t="s">
        <v>19</v>
      </c>
      <c r="DO211" t="s">
        <v>19</v>
      </c>
      <c r="DP211" t="s">
        <v>254</v>
      </c>
      <c r="DQ211" t="s">
        <v>255</v>
      </c>
      <c r="DR211" t="s">
        <v>256</v>
      </c>
      <c r="DS211" t="s">
        <v>256</v>
      </c>
      <c r="DT211" t="s">
        <v>256</v>
      </c>
      <c r="DU211" t="s">
        <v>256</v>
      </c>
      <c r="DV211">
        <v>0</v>
      </c>
      <c r="DW211">
        <v>100</v>
      </c>
      <c r="DX211">
        <v>100</v>
      </c>
      <c r="DY211">
        <v>2.609</v>
      </c>
      <c r="DZ211">
        <v>0.036</v>
      </c>
      <c r="EA211">
        <v>2</v>
      </c>
      <c r="EB211">
        <v>504.243</v>
      </c>
      <c r="EC211">
        <v>547.954</v>
      </c>
      <c r="ED211">
        <v>17.0173</v>
      </c>
      <c r="EE211">
        <v>19.1173</v>
      </c>
      <c r="EF211">
        <v>30.0002</v>
      </c>
      <c r="EG211">
        <v>18.9925</v>
      </c>
      <c r="EH211">
        <v>18.9676</v>
      </c>
      <c r="EI211">
        <v>28.7048</v>
      </c>
      <c r="EJ211">
        <v>28.637</v>
      </c>
      <c r="EK211">
        <v>61.0748</v>
      </c>
      <c r="EL211">
        <v>16.9955</v>
      </c>
      <c r="EM211">
        <v>644.17</v>
      </c>
      <c r="EN211">
        <v>13.164</v>
      </c>
      <c r="EO211">
        <v>102.29</v>
      </c>
      <c r="EP211">
        <v>102.72</v>
      </c>
    </row>
    <row r="212" spans="1:146">
      <c r="A212">
        <v>196</v>
      </c>
      <c r="B212">
        <v>1559929998</v>
      </c>
      <c r="C212">
        <v>390</v>
      </c>
      <c r="D212" t="s">
        <v>647</v>
      </c>
      <c r="E212" t="s">
        <v>648</v>
      </c>
      <c r="H212">
        <v>1559929987.66129</v>
      </c>
      <c r="I212">
        <f>AY212*AJ212*(AW212-AX212)/(100*AQ212*(1000-AJ212*AW212))</f>
        <v>0</v>
      </c>
      <c r="J212">
        <f>AY212*AJ212*(AV212-AU212*(1000-AJ212*AX212)/(1000-AJ212*AW212))/(100*AQ212)</f>
        <v>0</v>
      </c>
      <c r="K212">
        <f>AU212 - IF(AJ212&gt;1, J212*AQ212*100.0/(AL212*BG212), 0)</f>
        <v>0</v>
      </c>
      <c r="L212">
        <f>((R212-I212/2)*K212-J212)/(R212+I212/2)</f>
        <v>0</v>
      </c>
      <c r="M212">
        <f>L212*(AZ212+BA212)/1000.0</f>
        <v>0</v>
      </c>
      <c r="N212">
        <f>(AU212 - IF(AJ212&gt;1, J212*AQ212*100.0/(AL212*BG212), 0))*(AZ212+BA212)/1000.0</f>
        <v>0</v>
      </c>
      <c r="O212">
        <f>2.0/((1/Q212-1/P212)+SIGN(Q212)*SQRT((1/Q212-1/P212)*(1/Q212-1/P212) + 4*AR212/((AR212+1)*(AR212+1))*(2*1/Q212*1/P212-1/P212*1/P212)))</f>
        <v>0</v>
      </c>
      <c r="P212">
        <f>AG212+AF212*AQ212+AE212*AQ212*AQ212</f>
        <v>0</v>
      </c>
      <c r="Q212">
        <f>I212*(1000-(1000*0.61365*exp(17.502*U212/(240.97+U212))/(AZ212+BA212)+AW212)/2)/(1000*0.61365*exp(17.502*U212/(240.97+U212))/(AZ212+BA212)-AW212)</f>
        <v>0</v>
      </c>
      <c r="R212">
        <f>1/((AR212+1)/(O212/1.6)+1/(P212/1.37)) + AR212/((AR212+1)/(O212/1.6) + AR212/(P212/1.37))</f>
        <v>0</v>
      </c>
      <c r="S212">
        <f>(AN212*AP212)</f>
        <v>0</v>
      </c>
      <c r="T212">
        <f>(BB212+(S212+2*0.95*5.67E-8*(((BB212+$B$7)+273)^4-(BB212+273)^4)-44100*I212)/(1.84*29.3*P212+8*0.95*5.67E-8*(BB212+273)^3))</f>
        <v>0</v>
      </c>
      <c r="U212">
        <f>($C$7*BC212+$D$7*BD212+$E$7*T212)</f>
        <v>0</v>
      </c>
      <c r="V212">
        <f>0.61365*exp(17.502*U212/(240.97+U212))</f>
        <v>0</v>
      </c>
      <c r="W212">
        <f>(X212/Y212*100)</f>
        <v>0</v>
      </c>
      <c r="X212">
        <f>AW212*(AZ212+BA212)/1000</f>
        <v>0</v>
      </c>
      <c r="Y212">
        <f>0.61365*exp(17.502*BB212/(240.97+BB212))</f>
        <v>0</v>
      </c>
      <c r="Z212">
        <f>(V212-AW212*(AZ212+BA212)/1000)</f>
        <v>0</v>
      </c>
      <c r="AA212">
        <f>(-I212*44100)</f>
        <v>0</v>
      </c>
      <c r="AB212">
        <f>2*29.3*P212*0.92*(BB212-U212)</f>
        <v>0</v>
      </c>
      <c r="AC212">
        <f>2*0.95*5.67E-8*(((BB212+$B$7)+273)^4-(U212+273)^4)</f>
        <v>0</v>
      </c>
      <c r="AD212">
        <f>S212+AC212+AA212+AB212</f>
        <v>0</v>
      </c>
      <c r="AE212">
        <v>-0.0417887044755831</v>
      </c>
      <c r="AF212">
        <v>0.0469114816654204</v>
      </c>
      <c r="AG212">
        <v>3.49529421093912</v>
      </c>
      <c r="AH212">
        <v>0</v>
      </c>
      <c r="AI212">
        <v>0</v>
      </c>
      <c r="AJ212">
        <f>IF(AH212*$H$13&gt;=AL212,1.0,(AL212/(AL212-AH212*$H$13)))</f>
        <v>0</v>
      </c>
      <c r="AK212">
        <f>(AJ212-1)*100</f>
        <v>0</v>
      </c>
      <c r="AL212">
        <f>MAX(0,($B$13+$C$13*BG212)/(1+$D$13*BG212)*AZ212/(BB212+273)*$E$13)</f>
        <v>0</v>
      </c>
      <c r="AM212">
        <f>$B$11*BH212+$C$11*BI212+$F$11*BJ212</f>
        <v>0</v>
      </c>
      <c r="AN212">
        <f>AM212*AO212</f>
        <v>0</v>
      </c>
      <c r="AO212">
        <f>($B$11*$D$9+$C$11*$D$9+$F$11*((BW212+BO212)/MAX(BW212+BO212+BX212, 0.1)*$I$9+BX212/MAX(BW212+BO212+BX212, 0.1)*$J$9))/($B$11+$C$11+$F$11)</f>
        <v>0</v>
      </c>
      <c r="AP212">
        <f>($B$11*$K$9+$C$11*$K$9+$F$11*((BW212+BO212)/MAX(BW212+BO212+BX212, 0.1)*$P$9+BX212/MAX(BW212+BO212+BX212, 0.1)*$Q$9))/($B$11+$C$11+$F$11)</f>
        <v>0</v>
      </c>
      <c r="AQ212">
        <v>6</v>
      </c>
      <c r="AR212">
        <v>0.5</v>
      </c>
      <c r="AS212" t="s">
        <v>250</v>
      </c>
      <c r="AT212">
        <v>1559929987.66129</v>
      </c>
      <c r="AU212">
        <v>592.408258064516</v>
      </c>
      <c r="AV212">
        <v>620.814193548387</v>
      </c>
      <c r="AW212">
        <v>13.9505774193548</v>
      </c>
      <c r="AX212">
        <v>13.1611935483871</v>
      </c>
      <c r="AY212">
        <v>500.016290322581</v>
      </c>
      <c r="AZ212">
        <v>100.702580645161</v>
      </c>
      <c r="BA212">
        <v>0.200005451612903</v>
      </c>
      <c r="BB212">
        <v>20.0096774193548</v>
      </c>
      <c r="BC212">
        <v>20.361564516129</v>
      </c>
      <c r="BD212">
        <v>999.9</v>
      </c>
      <c r="BE212">
        <v>0</v>
      </c>
      <c r="BF212">
        <v>0</v>
      </c>
      <c r="BG212">
        <v>10007.2403225806</v>
      </c>
      <c r="BH212">
        <v>0</v>
      </c>
      <c r="BI212">
        <v>186.262290322581</v>
      </c>
      <c r="BJ212">
        <v>1500.01741935484</v>
      </c>
      <c r="BK212">
        <v>0.97300164516129</v>
      </c>
      <c r="BL212">
        <v>0.0269985580645161</v>
      </c>
      <c r="BM212">
        <v>0</v>
      </c>
      <c r="BN212">
        <v>2.3147064516129</v>
      </c>
      <c r="BO212">
        <v>0</v>
      </c>
      <c r="BP212">
        <v>16001.7290322581</v>
      </c>
      <c r="BQ212">
        <v>13122.1612903226</v>
      </c>
      <c r="BR212">
        <v>37.812</v>
      </c>
      <c r="BS212">
        <v>39.75</v>
      </c>
      <c r="BT212">
        <v>39.187</v>
      </c>
      <c r="BU212">
        <v>37.933</v>
      </c>
      <c r="BV212">
        <v>37.437</v>
      </c>
      <c r="BW212">
        <v>1459.51741935484</v>
      </c>
      <c r="BX212">
        <v>40.5</v>
      </c>
      <c r="BY212">
        <v>0</v>
      </c>
      <c r="BZ212">
        <v>1559930022.5</v>
      </c>
      <c r="CA212">
        <v>2.28197692307692</v>
      </c>
      <c r="CB212">
        <v>-0.236895727277445</v>
      </c>
      <c r="CC212">
        <v>8.5367519141239</v>
      </c>
      <c r="CD212">
        <v>16000.0576923077</v>
      </c>
      <c r="CE212">
        <v>15</v>
      </c>
      <c r="CF212">
        <v>1559929575.5</v>
      </c>
      <c r="CG212" t="s">
        <v>251</v>
      </c>
      <c r="CH212">
        <v>12</v>
      </c>
      <c r="CI212">
        <v>2.609</v>
      </c>
      <c r="CJ212">
        <v>0.036</v>
      </c>
      <c r="CK212">
        <v>400</v>
      </c>
      <c r="CL212">
        <v>13</v>
      </c>
      <c r="CM212">
        <v>0.15</v>
      </c>
      <c r="CN212">
        <v>0.08</v>
      </c>
      <c r="CO212">
        <v>-28.3816902439024</v>
      </c>
      <c r="CP212">
        <v>-1.93507735191643</v>
      </c>
      <c r="CQ212">
        <v>0.220025820884818</v>
      </c>
      <c r="CR212">
        <v>0</v>
      </c>
      <c r="CS212">
        <v>2.27827941176471</v>
      </c>
      <c r="CT212">
        <v>-0.226297445221487</v>
      </c>
      <c r="CU212">
        <v>0.230857000275332</v>
      </c>
      <c r="CV212">
        <v>1</v>
      </c>
      <c r="CW212">
        <v>0.789605243902439</v>
      </c>
      <c r="CX212">
        <v>-0.0182900905923355</v>
      </c>
      <c r="CY212">
        <v>0.00191645680155304</v>
      </c>
      <c r="CZ212">
        <v>1</v>
      </c>
      <c r="DA212">
        <v>2</v>
      </c>
      <c r="DB212">
        <v>3</v>
      </c>
      <c r="DC212" t="s">
        <v>252</v>
      </c>
      <c r="DD212">
        <v>1.85562</v>
      </c>
      <c r="DE212">
        <v>1.85364</v>
      </c>
      <c r="DF212">
        <v>1.85471</v>
      </c>
      <c r="DG212">
        <v>1.85913</v>
      </c>
      <c r="DH212">
        <v>1.85348</v>
      </c>
      <c r="DI212">
        <v>1.85789</v>
      </c>
      <c r="DJ212">
        <v>1.85501</v>
      </c>
      <c r="DK212">
        <v>1.85372</v>
      </c>
      <c r="DL212" t="s">
        <v>253</v>
      </c>
      <c r="DM212" t="s">
        <v>19</v>
      </c>
      <c r="DN212" t="s">
        <v>19</v>
      </c>
      <c r="DO212" t="s">
        <v>19</v>
      </c>
      <c r="DP212" t="s">
        <v>254</v>
      </c>
      <c r="DQ212" t="s">
        <v>255</v>
      </c>
      <c r="DR212" t="s">
        <v>256</v>
      </c>
      <c r="DS212" t="s">
        <v>256</v>
      </c>
      <c r="DT212" t="s">
        <v>256</v>
      </c>
      <c r="DU212" t="s">
        <v>256</v>
      </c>
      <c r="DV212">
        <v>0</v>
      </c>
      <c r="DW212">
        <v>100</v>
      </c>
      <c r="DX212">
        <v>100</v>
      </c>
      <c r="DY212">
        <v>2.609</v>
      </c>
      <c r="DZ212">
        <v>0.036</v>
      </c>
      <c r="EA212">
        <v>2</v>
      </c>
      <c r="EB212">
        <v>504.085</v>
      </c>
      <c r="EC212">
        <v>548.178</v>
      </c>
      <c r="ED212">
        <v>17.0038</v>
      </c>
      <c r="EE212">
        <v>19.1181</v>
      </c>
      <c r="EF212">
        <v>30.0002</v>
      </c>
      <c r="EG212">
        <v>18.9934</v>
      </c>
      <c r="EH212">
        <v>18.9687</v>
      </c>
      <c r="EI212">
        <v>28.8242</v>
      </c>
      <c r="EJ212">
        <v>28.637</v>
      </c>
      <c r="EK212">
        <v>61.0748</v>
      </c>
      <c r="EL212">
        <v>16.9955</v>
      </c>
      <c r="EM212">
        <v>649.17</v>
      </c>
      <c r="EN212">
        <v>13.164</v>
      </c>
      <c r="EO212">
        <v>102.29</v>
      </c>
      <c r="EP212">
        <v>102.72</v>
      </c>
    </row>
    <row r="213" spans="1:146">
      <c r="A213">
        <v>197</v>
      </c>
      <c r="B213">
        <v>1559930000</v>
      </c>
      <c r="C213">
        <v>392</v>
      </c>
      <c r="D213" t="s">
        <v>649</v>
      </c>
      <c r="E213" t="s">
        <v>650</v>
      </c>
      <c r="H213">
        <v>1559929989.66129</v>
      </c>
      <c r="I213">
        <f>AY213*AJ213*(AW213-AX213)/(100*AQ213*(1000-AJ213*AW213))</f>
        <v>0</v>
      </c>
      <c r="J213">
        <f>AY213*AJ213*(AV213-AU213*(1000-AJ213*AX213)/(1000-AJ213*AW213))/(100*AQ213)</f>
        <v>0</v>
      </c>
      <c r="K213">
        <f>AU213 - IF(AJ213&gt;1, J213*AQ213*100.0/(AL213*BG213), 0)</f>
        <v>0</v>
      </c>
      <c r="L213">
        <f>((R213-I213/2)*K213-J213)/(R213+I213/2)</f>
        <v>0</v>
      </c>
      <c r="M213">
        <f>L213*(AZ213+BA213)/1000.0</f>
        <v>0</v>
      </c>
      <c r="N213">
        <f>(AU213 - IF(AJ213&gt;1, J213*AQ213*100.0/(AL213*BG213), 0))*(AZ213+BA213)/1000.0</f>
        <v>0</v>
      </c>
      <c r="O213">
        <f>2.0/((1/Q213-1/P213)+SIGN(Q213)*SQRT((1/Q213-1/P213)*(1/Q213-1/P213) + 4*AR213/((AR213+1)*(AR213+1))*(2*1/Q213*1/P213-1/P213*1/P213)))</f>
        <v>0</v>
      </c>
      <c r="P213">
        <f>AG213+AF213*AQ213+AE213*AQ213*AQ213</f>
        <v>0</v>
      </c>
      <c r="Q213">
        <f>I213*(1000-(1000*0.61365*exp(17.502*U213/(240.97+U213))/(AZ213+BA213)+AW213)/2)/(1000*0.61365*exp(17.502*U213/(240.97+U213))/(AZ213+BA213)-AW213)</f>
        <v>0</v>
      </c>
      <c r="R213">
        <f>1/((AR213+1)/(O213/1.6)+1/(P213/1.37)) + AR213/((AR213+1)/(O213/1.6) + AR213/(P213/1.37))</f>
        <v>0</v>
      </c>
      <c r="S213">
        <f>(AN213*AP213)</f>
        <v>0</v>
      </c>
      <c r="T213">
        <f>(BB213+(S213+2*0.95*5.67E-8*(((BB213+$B$7)+273)^4-(BB213+273)^4)-44100*I213)/(1.84*29.3*P213+8*0.95*5.67E-8*(BB213+273)^3))</f>
        <v>0</v>
      </c>
      <c r="U213">
        <f>($C$7*BC213+$D$7*BD213+$E$7*T213)</f>
        <v>0</v>
      </c>
      <c r="V213">
        <f>0.61365*exp(17.502*U213/(240.97+U213))</f>
        <v>0</v>
      </c>
      <c r="W213">
        <f>(X213/Y213*100)</f>
        <v>0</v>
      </c>
      <c r="X213">
        <f>AW213*(AZ213+BA213)/1000</f>
        <v>0</v>
      </c>
      <c r="Y213">
        <f>0.61365*exp(17.502*BB213/(240.97+BB213))</f>
        <v>0</v>
      </c>
      <c r="Z213">
        <f>(V213-AW213*(AZ213+BA213)/1000)</f>
        <v>0</v>
      </c>
      <c r="AA213">
        <f>(-I213*44100)</f>
        <v>0</v>
      </c>
      <c r="AB213">
        <f>2*29.3*P213*0.92*(BB213-U213)</f>
        <v>0</v>
      </c>
      <c r="AC213">
        <f>2*0.95*5.67E-8*(((BB213+$B$7)+273)^4-(U213+273)^4)</f>
        <v>0</v>
      </c>
      <c r="AD213">
        <f>S213+AC213+AA213+AB213</f>
        <v>0</v>
      </c>
      <c r="AE213">
        <v>-0.0417901864791684</v>
      </c>
      <c r="AF213">
        <v>0.0469131453442755</v>
      </c>
      <c r="AG213">
        <v>3.49539213246058</v>
      </c>
      <c r="AH213">
        <v>0</v>
      </c>
      <c r="AI213">
        <v>0</v>
      </c>
      <c r="AJ213">
        <f>IF(AH213*$H$13&gt;=AL213,1.0,(AL213/(AL213-AH213*$H$13)))</f>
        <v>0</v>
      </c>
      <c r="AK213">
        <f>(AJ213-1)*100</f>
        <v>0</v>
      </c>
      <c r="AL213">
        <f>MAX(0,($B$13+$C$13*BG213)/(1+$D$13*BG213)*AZ213/(BB213+273)*$E$13)</f>
        <v>0</v>
      </c>
      <c r="AM213">
        <f>$B$11*BH213+$C$11*BI213+$F$11*BJ213</f>
        <v>0</v>
      </c>
      <c r="AN213">
        <f>AM213*AO213</f>
        <v>0</v>
      </c>
      <c r="AO213">
        <f>($B$11*$D$9+$C$11*$D$9+$F$11*((BW213+BO213)/MAX(BW213+BO213+BX213, 0.1)*$I$9+BX213/MAX(BW213+BO213+BX213, 0.1)*$J$9))/($B$11+$C$11+$F$11)</f>
        <v>0</v>
      </c>
      <c r="AP213">
        <f>($B$11*$K$9+$C$11*$K$9+$F$11*((BW213+BO213)/MAX(BW213+BO213+BX213, 0.1)*$P$9+BX213/MAX(BW213+BO213+BX213, 0.1)*$Q$9))/($B$11+$C$11+$F$11)</f>
        <v>0</v>
      </c>
      <c r="AQ213">
        <v>6</v>
      </c>
      <c r="AR213">
        <v>0.5</v>
      </c>
      <c r="AS213" t="s">
        <v>250</v>
      </c>
      <c r="AT213">
        <v>1559929989.66129</v>
      </c>
      <c r="AU213">
        <v>595.679161290323</v>
      </c>
      <c r="AV213">
        <v>624.171677419355</v>
      </c>
      <c r="AW213">
        <v>13.9506516129032</v>
      </c>
      <c r="AX213">
        <v>13.1619935483871</v>
      </c>
      <c r="AY213">
        <v>500.016322580645</v>
      </c>
      <c r="AZ213">
        <v>100.702483870968</v>
      </c>
      <c r="BA213">
        <v>0.199990677419355</v>
      </c>
      <c r="BB213">
        <v>20.0127548387097</v>
      </c>
      <c r="BC213">
        <v>20.3657580645161</v>
      </c>
      <c r="BD213">
        <v>999.9</v>
      </c>
      <c r="BE213">
        <v>0</v>
      </c>
      <c r="BF213">
        <v>0</v>
      </c>
      <c r="BG213">
        <v>10007.6048387097</v>
      </c>
      <c r="BH213">
        <v>0</v>
      </c>
      <c r="BI213">
        <v>181.603419354839</v>
      </c>
      <c r="BJ213">
        <v>1500.00870967742</v>
      </c>
      <c r="BK213">
        <v>0.973001516129032</v>
      </c>
      <c r="BL213">
        <v>0.0269987064516129</v>
      </c>
      <c r="BM213">
        <v>0</v>
      </c>
      <c r="BN213">
        <v>2.30098387096774</v>
      </c>
      <c r="BO213">
        <v>0</v>
      </c>
      <c r="BP213">
        <v>16000.664516129</v>
      </c>
      <c r="BQ213">
        <v>13122.0838709677</v>
      </c>
      <c r="BR213">
        <v>37.812</v>
      </c>
      <c r="BS213">
        <v>39.75</v>
      </c>
      <c r="BT213">
        <v>39.187</v>
      </c>
      <c r="BU213">
        <v>37.929</v>
      </c>
      <c r="BV213">
        <v>37.437</v>
      </c>
      <c r="BW213">
        <v>1459.50870967742</v>
      </c>
      <c r="BX213">
        <v>40.5</v>
      </c>
      <c r="BY213">
        <v>0</v>
      </c>
      <c r="BZ213">
        <v>1559930024.3</v>
      </c>
      <c r="CA213">
        <v>2.28250769230769</v>
      </c>
      <c r="CB213">
        <v>-0.13455726400362</v>
      </c>
      <c r="CC213">
        <v>1.08034172074905</v>
      </c>
      <c r="CD213">
        <v>15999.7615384615</v>
      </c>
      <c r="CE213">
        <v>15</v>
      </c>
      <c r="CF213">
        <v>1559929575.5</v>
      </c>
      <c r="CG213" t="s">
        <v>251</v>
      </c>
      <c r="CH213">
        <v>12</v>
      </c>
      <c r="CI213">
        <v>2.609</v>
      </c>
      <c r="CJ213">
        <v>0.036</v>
      </c>
      <c r="CK213">
        <v>400</v>
      </c>
      <c r="CL213">
        <v>13</v>
      </c>
      <c r="CM213">
        <v>0.15</v>
      </c>
      <c r="CN213">
        <v>0.08</v>
      </c>
      <c r="CO213">
        <v>-28.4665365853659</v>
      </c>
      <c r="CP213">
        <v>-1.78377491289217</v>
      </c>
      <c r="CQ213">
        <v>0.201125644210459</v>
      </c>
      <c r="CR213">
        <v>0</v>
      </c>
      <c r="CS213">
        <v>2.27597058823529</v>
      </c>
      <c r="CT213">
        <v>-0.0638004256916362</v>
      </c>
      <c r="CU213">
        <v>0.201491245656293</v>
      </c>
      <c r="CV213">
        <v>1</v>
      </c>
      <c r="CW213">
        <v>0.788889195121951</v>
      </c>
      <c r="CX213">
        <v>-0.0205444181184677</v>
      </c>
      <c r="CY213">
        <v>0.00214965055832408</v>
      </c>
      <c r="CZ213">
        <v>1</v>
      </c>
      <c r="DA213">
        <v>2</v>
      </c>
      <c r="DB213">
        <v>3</v>
      </c>
      <c r="DC213" t="s">
        <v>252</v>
      </c>
      <c r="DD213">
        <v>1.85562</v>
      </c>
      <c r="DE213">
        <v>1.85364</v>
      </c>
      <c r="DF213">
        <v>1.85471</v>
      </c>
      <c r="DG213">
        <v>1.85913</v>
      </c>
      <c r="DH213">
        <v>1.85348</v>
      </c>
      <c r="DI213">
        <v>1.85788</v>
      </c>
      <c r="DJ213">
        <v>1.85501</v>
      </c>
      <c r="DK213">
        <v>1.8537</v>
      </c>
      <c r="DL213" t="s">
        <v>253</v>
      </c>
      <c r="DM213" t="s">
        <v>19</v>
      </c>
      <c r="DN213" t="s">
        <v>19</v>
      </c>
      <c r="DO213" t="s">
        <v>19</v>
      </c>
      <c r="DP213" t="s">
        <v>254</v>
      </c>
      <c r="DQ213" t="s">
        <v>255</v>
      </c>
      <c r="DR213" t="s">
        <v>256</v>
      </c>
      <c r="DS213" t="s">
        <v>256</v>
      </c>
      <c r="DT213" t="s">
        <v>256</v>
      </c>
      <c r="DU213" t="s">
        <v>256</v>
      </c>
      <c r="DV213">
        <v>0</v>
      </c>
      <c r="DW213">
        <v>100</v>
      </c>
      <c r="DX213">
        <v>100</v>
      </c>
      <c r="DY213">
        <v>2.609</v>
      </c>
      <c r="DZ213">
        <v>0.036</v>
      </c>
      <c r="EA213">
        <v>2</v>
      </c>
      <c r="EB213">
        <v>504.079</v>
      </c>
      <c r="EC213">
        <v>548.14</v>
      </c>
      <c r="ED213">
        <v>16.9932</v>
      </c>
      <c r="EE213">
        <v>19.1191</v>
      </c>
      <c r="EF213">
        <v>30.0002</v>
      </c>
      <c r="EG213">
        <v>18.9942</v>
      </c>
      <c r="EH213">
        <v>18.9699</v>
      </c>
      <c r="EI213">
        <v>28.9627</v>
      </c>
      <c r="EJ213">
        <v>28.637</v>
      </c>
      <c r="EK213">
        <v>61.0748</v>
      </c>
      <c r="EL213">
        <v>16.9704</v>
      </c>
      <c r="EM213">
        <v>654.17</v>
      </c>
      <c r="EN213">
        <v>13.1641</v>
      </c>
      <c r="EO213">
        <v>102.29</v>
      </c>
      <c r="EP213">
        <v>102.72</v>
      </c>
    </row>
    <row r="214" spans="1:146">
      <c r="A214">
        <v>198</v>
      </c>
      <c r="B214">
        <v>1559930002</v>
      </c>
      <c r="C214">
        <v>394</v>
      </c>
      <c r="D214" t="s">
        <v>651</v>
      </c>
      <c r="E214" t="s">
        <v>652</v>
      </c>
      <c r="H214">
        <v>1559929991.66129</v>
      </c>
      <c r="I214">
        <f>AY214*AJ214*(AW214-AX214)/(100*AQ214*(1000-AJ214*AW214))</f>
        <v>0</v>
      </c>
      <c r="J214">
        <f>AY214*AJ214*(AV214-AU214*(1000-AJ214*AX214)/(1000-AJ214*AW214))/(100*AQ214)</f>
        <v>0</v>
      </c>
      <c r="K214">
        <f>AU214 - IF(AJ214&gt;1, J214*AQ214*100.0/(AL214*BG214), 0)</f>
        <v>0</v>
      </c>
      <c r="L214">
        <f>((R214-I214/2)*K214-J214)/(R214+I214/2)</f>
        <v>0</v>
      </c>
      <c r="M214">
        <f>L214*(AZ214+BA214)/1000.0</f>
        <v>0</v>
      </c>
      <c r="N214">
        <f>(AU214 - IF(AJ214&gt;1, J214*AQ214*100.0/(AL214*BG214), 0))*(AZ214+BA214)/1000.0</f>
        <v>0</v>
      </c>
      <c r="O214">
        <f>2.0/((1/Q214-1/P214)+SIGN(Q214)*SQRT((1/Q214-1/P214)*(1/Q214-1/P214) + 4*AR214/((AR214+1)*(AR214+1))*(2*1/Q214*1/P214-1/P214*1/P214)))</f>
        <v>0</v>
      </c>
      <c r="P214">
        <f>AG214+AF214*AQ214+AE214*AQ214*AQ214</f>
        <v>0</v>
      </c>
      <c r="Q214">
        <f>I214*(1000-(1000*0.61365*exp(17.502*U214/(240.97+U214))/(AZ214+BA214)+AW214)/2)/(1000*0.61365*exp(17.502*U214/(240.97+U214))/(AZ214+BA214)-AW214)</f>
        <v>0</v>
      </c>
      <c r="R214">
        <f>1/((AR214+1)/(O214/1.6)+1/(P214/1.37)) + AR214/((AR214+1)/(O214/1.6) + AR214/(P214/1.37))</f>
        <v>0</v>
      </c>
      <c r="S214">
        <f>(AN214*AP214)</f>
        <v>0</v>
      </c>
      <c r="T214">
        <f>(BB214+(S214+2*0.95*5.67E-8*(((BB214+$B$7)+273)^4-(BB214+273)^4)-44100*I214)/(1.84*29.3*P214+8*0.95*5.67E-8*(BB214+273)^3))</f>
        <v>0</v>
      </c>
      <c r="U214">
        <f>($C$7*BC214+$D$7*BD214+$E$7*T214)</f>
        <v>0</v>
      </c>
      <c r="V214">
        <f>0.61365*exp(17.502*U214/(240.97+U214))</f>
        <v>0</v>
      </c>
      <c r="W214">
        <f>(X214/Y214*100)</f>
        <v>0</v>
      </c>
      <c r="X214">
        <f>AW214*(AZ214+BA214)/1000</f>
        <v>0</v>
      </c>
      <c r="Y214">
        <f>0.61365*exp(17.502*BB214/(240.97+BB214))</f>
        <v>0</v>
      </c>
      <c r="Z214">
        <f>(V214-AW214*(AZ214+BA214)/1000)</f>
        <v>0</v>
      </c>
      <c r="AA214">
        <f>(-I214*44100)</f>
        <v>0</v>
      </c>
      <c r="AB214">
        <f>2*29.3*P214*0.92*(BB214-U214)</f>
        <v>0</v>
      </c>
      <c r="AC214">
        <f>2*0.95*5.67E-8*(((BB214+$B$7)+273)^4-(U214+273)^4)</f>
        <v>0</v>
      </c>
      <c r="AD214">
        <f>S214+AC214+AA214+AB214</f>
        <v>0</v>
      </c>
      <c r="AE214">
        <v>-0.041777294808024</v>
      </c>
      <c r="AF214">
        <v>0.0468986733140435</v>
      </c>
      <c r="AG214">
        <v>3.49454029073788</v>
      </c>
      <c r="AH214">
        <v>0</v>
      </c>
      <c r="AI214">
        <v>0</v>
      </c>
      <c r="AJ214">
        <f>IF(AH214*$H$13&gt;=AL214,1.0,(AL214/(AL214-AH214*$H$13)))</f>
        <v>0</v>
      </c>
      <c r="AK214">
        <f>(AJ214-1)*100</f>
        <v>0</v>
      </c>
      <c r="AL214">
        <f>MAX(0,($B$13+$C$13*BG214)/(1+$D$13*BG214)*AZ214/(BB214+273)*$E$13)</f>
        <v>0</v>
      </c>
      <c r="AM214">
        <f>$B$11*BH214+$C$11*BI214+$F$11*BJ214</f>
        <v>0</v>
      </c>
      <c r="AN214">
        <f>AM214*AO214</f>
        <v>0</v>
      </c>
      <c r="AO214">
        <f>($B$11*$D$9+$C$11*$D$9+$F$11*((BW214+BO214)/MAX(BW214+BO214+BX214, 0.1)*$I$9+BX214/MAX(BW214+BO214+BX214, 0.1)*$J$9))/($B$11+$C$11+$F$11)</f>
        <v>0</v>
      </c>
      <c r="AP214">
        <f>($B$11*$K$9+$C$11*$K$9+$F$11*((BW214+BO214)/MAX(BW214+BO214+BX214, 0.1)*$P$9+BX214/MAX(BW214+BO214+BX214, 0.1)*$Q$9))/($B$11+$C$11+$F$11)</f>
        <v>0</v>
      </c>
      <c r="AQ214">
        <v>6</v>
      </c>
      <c r="AR214">
        <v>0.5</v>
      </c>
      <c r="AS214" t="s">
        <v>250</v>
      </c>
      <c r="AT214">
        <v>1559929991.66129</v>
      </c>
      <c r="AU214">
        <v>598.955806451613</v>
      </c>
      <c r="AV214">
        <v>627.505032258065</v>
      </c>
      <c r="AW214">
        <v>13.9507032258065</v>
      </c>
      <c r="AX214">
        <v>13.1627419354839</v>
      </c>
      <c r="AY214">
        <v>500.017419354839</v>
      </c>
      <c r="AZ214">
        <v>100.70264516129</v>
      </c>
      <c r="BA214">
        <v>0.200001903225806</v>
      </c>
      <c r="BB214">
        <v>20.0161838709677</v>
      </c>
      <c r="BC214">
        <v>20.3705838709677</v>
      </c>
      <c r="BD214">
        <v>999.9</v>
      </c>
      <c r="BE214">
        <v>0</v>
      </c>
      <c r="BF214">
        <v>0</v>
      </c>
      <c r="BG214">
        <v>10004.5016129032</v>
      </c>
      <c r="BH214">
        <v>0</v>
      </c>
      <c r="BI214">
        <v>172.612322580645</v>
      </c>
      <c r="BJ214">
        <v>1500</v>
      </c>
      <c r="BK214">
        <v>0.973001516129032</v>
      </c>
      <c r="BL214">
        <v>0.0269987064516129</v>
      </c>
      <c r="BM214">
        <v>0</v>
      </c>
      <c r="BN214">
        <v>2.2915064516129</v>
      </c>
      <c r="BO214">
        <v>0</v>
      </c>
      <c r="BP214">
        <v>15999.7451612903</v>
      </c>
      <c r="BQ214">
        <v>13122.0129032258</v>
      </c>
      <c r="BR214">
        <v>37.812</v>
      </c>
      <c r="BS214">
        <v>39.75</v>
      </c>
      <c r="BT214">
        <v>39.187</v>
      </c>
      <c r="BU214">
        <v>37.929</v>
      </c>
      <c r="BV214">
        <v>37.437</v>
      </c>
      <c r="BW214">
        <v>1459.5</v>
      </c>
      <c r="BX214">
        <v>40.5</v>
      </c>
      <c r="BY214">
        <v>0</v>
      </c>
      <c r="BZ214">
        <v>1559930026.7</v>
      </c>
      <c r="CA214">
        <v>2.28212692307692</v>
      </c>
      <c r="CB214">
        <v>-0.225425646247739</v>
      </c>
      <c r="CC214">
        <v>-23.1931625154961</v>
      </c>
      <c r="CD214">
        <v>16000.1153846154</v>
      </c>
      <c r="CE214">
        <v>15</v>
      </c>
      <c r="CF214">
        <v>1559929575.5</v>
      </c>
      <c r="CG214" t="s">
        <v>251</v>
      </c>
      <c r="CH214">
        <v>12</v>
      </c>
      <c r="CI214">
        <v>2.609</v>
      </c>
      <c r="CJ214">
        <v>0.036</v>
      </c>
      <c r="CK214">
        <v>400</v>
      </c>
      <c r="CL214">
        <v>13</v>
      </c>
      <c r="CM214">
        <v>0.15</v>
      </c>
      <c r="CN214">
        <v>0.08</v>
      </c>
      <c r="CO214">
        <v>-28.5350097560976</v>
      </c>
      <c r="CP214">
        <v>-1.77684250871069</v>
      </c>
      <c r="CQ214">
        <v>0.199247731333142</v>
      </c>
      <c r="CR214">
        <v>0</v>
      </c>
      <c r="CS214">
        <v>2.28162941176471</v>
      </c>
      <c r="CT214">
        <v>-0.416508141294319</v>
      </c>
      <c r="CU214">
        <v>0.197541731301354</v>
      </c>
      <c r="CV214">
        <v>1</v>
      </c>
      <c r="CW214">
        <v>0.788203585365854</v>
      </c>
      <c r="CX214">
        <v>-0.0249640557491282</v>
      </c>
      <c r="CY214">
        <v>0.00252553601145414</v>
      </c>
      <c r="CZ214">
        <v>1</v>
      </c>
      <c r="DA214">
        <v>2</v>
      </c>
      <c r="DB214">
        <v>3</v>
      </c>
      <c r="DC214" t="s">
        <v>252</v>
      </c>
      <c r="DD214">
        <v>1.85561</v>
      </c>
      <c r="DE214">
        <v>1.85364</v>
      </c>
      <c r="DF214">
        <v>1.85471</v>
      </c>
      <c r="DG214">
        <v>1.85913</v>
      </c>
      <c r="DH214">
        <v>1.85349</v>
      </c>
      <c r="DI214">
        <v>1.85787</v>
      </c>
      <c r="DJ214">
        <v>1.85501</v>
      </c>
      <c r="DK214">
        <v>1.85369</v>
      </c>
      <c r="DL214" t="s">
        <v>253</v>
      </c>
      <c r="DM214" t="s">
        <v>19</v>
      </c>
      <c r="DN214" t="s">
        <v>19</v>
      </c>
      <c r="DO214" t="s">
        <v>19</v>
      </c>
      <c r="DP214" t="s">
        <v>254</v>
      </c>
      <c r="DQ214" t="s">
        <v>255</v>
      </c>
      <c r="DR214" t="s">
        <v>256</v>
      </c>
      <c r="DS214" t="s">
        <v>256</v>
      </c>
      <c r="DT214" t="s">
        <v>256</v>
      </c>
      <c r="DU214" t="s">
        <v>256</v>
      </c>
      <c r="DV214">
        <v>0</v>
      </c>
      <c r="DW214">
        <v>100</v>
      </c>
      <c r="DX214">
        <v>100</v>
      </c>
      <c r="DY214">
        <v>2.609</v>
      </c>
      <c r="DZ214">
        <v>0.036</v>
      </c>
      <c r="EA214">
        <v>2</v>
      </c>
      <c r="EB214">
        <v>504.331</v>
      </c>
      <c r="EC214">
        <v>547.941</v>
      </c>
      <c r="ED214">
        <v>16.9828</v>
      </c>
      <c r="EE214">
        <v>19.1201</v>
      </c>
      <c r="EF214">
        <v>30.0002</v>
      </c>
      <c r="EG214">
        <v>18.9952</v>
      </c>
      <c r="EH214">
        <v>18.9709</v>
      </c>
      <c r="EI214">
        <v>29.0671</v>
      </c>
      <c r="EJ214">
        <v>28.637</v>
      </c>
      <c r="EK214">
        <v>61.0748</v>
      </c>
      <c r="EL214">
        <v>16.9704</v>
      </c>
      <c r="EM214">
        <v>654.17</v>
      </c>
      <c r="EN214">
        <v>13.164</v>
      </c>
      <c r="EO214">
        <v>102.29</v>
      </c>
      <c r="EP214">
        <v>102.719</v>
      </c>
    </row>
    <row r="215" spans="1:146">
      <c r="A215">
        <v>199</v>
      </c>
      <c r="B215">
        <v>1559930004</v>
      </c>
      <c r="C215">
        <v>396</v>
      </c>
      <c r="D215" t="s">
        <v>653</v>
      </c>
      <c r="E215" t="s">
        <v>654</v>
      </c>
      <c r="H215">
        <v>1559929993.66129</v>
      </c>
      <c r="I215">
        <f>AY215*AJ215*(AW215-AX215)/(100*AQ215*(1000-AJ215*AW215))</f>
        <v>0</v>
      </c>
      <c r="J215">
        <f>AY215*AJ215*(AV215-AU215*(1000-AJ215*AX215)/(1000-AJ215*AW215))/(100*AQ215)</f>
        <v>0</v>
      </c>
      <c r="K215">
        <f>AU215 - IF(AJ215&gt;1, J215*AQ215*100.0/(AL215*BG215), 0)</f>
        <v>0</v>
      </c>
      <c r="L215">
        <f>((R215-I215/2)*K215-J215)/(R215+I215/2)</f>
        <v>0</v>
      </c>
      <c r="M215">
        <f>L215*(AZ215+BA215)/1000.0</f>
        <v>0</v>
      </c>
      <c r="N215">
        <f>(AU215 - IF(AJ215&gt;1, J215*AQ215*100.0/(AL215*BG215), 0))*(AZ215+BA215)/1000.0</f>
        <v>0</v>
      </c>
      <c r="O215">
        <f>2.0/((1/Q215-1/P215)+SIGN(Q215)*SQRT((1/Q215-1/P215)*(1/Q215-1/P215) + 4*AR215/((AR215+1)*(AR215+1))*(2*1/Q215*1/P215-1/P215*1/P215)))</f>
        <v>0</v>
      </c>
      <c r="P215">
        <f>AG215+AF215*AQ215+AE215*AQ215*AQ215</f>
        <v>0</v>
      </c>
      <c r="Q215">
        <f>I215*(1000-(1000*0.61365*exp(17.502*U215/(240.97+U215))/(AZ215+BA215)+AW215)/2)/(1000*0.61365*exp(17.502*U215/(240.97+U215))/(AZ215+BA215)-AW215)</f>
        <v>0</v>
      </c>
      <c r="R215">
        <f>1/((AR215+1)/(O215/1.6)+1/(P215/1.37)) + AR215/((AR215+1)/(O215/1.6) + AR215/(P215/1.37))</f>
        <v>0</v>
      </c>
      <c r="S215">
        <f>(AN215*AP215)</f>
        <v>0</v>
      </c>
      <c r="T215">
        <f>(BB215+(S215+2*0.95*5.67E-8*(((BB215+$B$7)+273)^4-(BB215+273)^4)-44100*I215)/(1.84*29.3*P215+8*0.95*5.67E-8*(BB215+273)^3))</f>
        <v>0</v>
      </c>
      <c r="U215">
        <f>($C$7*BC215+$D$7*BD215+$E$7*T215)</f>
        <v>0</v>
      </c>
      <c r="V215">
        <f>0.61365*exp(17.502*U215/(240.97+U215))</f>
        <v>0</v>
      </c>
      <c r="W215">
        <f>(X215/Y215*100)</f>
        <v>0</v>
      </c>
      <c r="X215">
        <f>AW215*(AZ215+BA215)/1000</f>
        <v>0</v>
      </c>
      <c r="Y215">
        <f>0.61365*exp(17.502*BB215/(240.97+BB215))</f>
        <v>0</v>
      </c>
      <c r="Z215">
        <f>(V215-AW215*(AZ215+BA215)/1000)</f>
        <v>0</v>
      </c>
      <c r="AA215">
        <f>(-I215*44100)</f>
        <v>0</v>
      </c>
      <c r="AB215">
        <f>2*29.3*P215*0.92*(BB215-U215)</f>
        <v>0</v>
      </c>
      <c r="AC215">
        <f>2*0.95*5.67E-8*(((BB215+$B$7)+273)^4-(U215+273)^4)</f>
        <v>0</v>
      </c>
      <c r="AD215">
        <f>S215+AC215+AA215+AB215</f>
        <v>0</v>
      </c>
      <c r="AE215">
        <v>-0.0417703977404478</v>
      </c>
      <c r="AF215">
        <v>0.0468909307514729</v>
      </c>
      <c r="AG215">
        <v>3.49408451602377</v>
      </c>
      <c r="AH215">
        <v>0</v>
      </c>
      <c r="AI215">
        <v>0</v>
      </c>
      <c r="AJ215">
        <f>IF(AH215*$H$13&gt;=AL215,1.0,(AL215/(AL215-AH215*$H$13)))</f>
        <v>0</v>
      </c>
      <c r="AK215">
        <f>(AJ215-1)*100</f>
        <v>0</v>
      </c>
      <c r="AL215">
        <f>MAX(0,($B$13+$C$13*BG215)/(1+$D$13*BG215)*AZ215/(BB215+273)*$E$13)</f>
        <v>0</v>
      </c>
      <c r="AM215">
        <f>$B$11*BH215+$C$11*BI215+$F$11*BJ215</f>
        <v>0</v>
      </c>
      <c r="AN215">
        <f>AM215*AO215</f>
        <v>0</v>
      </c>
      <c r="AO215">
        <f>($B$11*$D$9+$C$11*$D$9+$F$11*((BW215+BO215)/MAX(BW215+BO215+BX215, 0.1)*$I$9+BX215/MAX(BW215+BO215+BX215, 0.1)*$J$9))/($B$11+$C$11+$F$11)</f>
        <v>0</v>
      </c>
      <c r="AP215">
        <f>($B$11*$K$9+$C$11*$K$9+$F$11*((BW215+BO215)/MAX(BW215+BO215+BX215, 0.1)*$P$9+BX215/MAX(BW215+BO215+BX215, 0.1)*$Q$9))/($B$11+$C$11+$F$11)</f>
        <v>0</v>
      </c>
      <c r="AQ215">
        <v>6</v>
      </c>
      <c r="AR215">
        <v>0.5</v>
      </c>
      <c r="AS215" t="s">
        <v>250</v>
      </c>
      <c r="AT215">
        <v>1559929993.66129</v>
      </c>
      <c r="AU215">
        <v>602.230290322581</v>
      </c>
      <c r="AV215">
        <v>630.83135483871</v>
      </c>
      <c r="AW215">
        <v>13.9506032258065</v>
      </c>
      <c r="AX215">
        <v>13.1634387096774</v>
      </c>
      <c r="AY215">
        <v>500.019806451613</v>
      </c>
      <c r="AZ215">
        <v>100.702709677419</v>
      </c>
      <c r="BA215">
        <v>0.19999435483871</v>
      </c>
      <c r="BB215">
        <v>20.0195129032258</v>
      </c>
      <c r="BC215">
        <v>20.3751161290323</v>
      </c>
      <c r="BD215">
        <v>999.9</v>
      </c>
      <c r="BE215">
        <v>0</v>
      </c>
      <c r="BF215">
        <v>0</v>
      </c>
      <c r="BG215">
        <v>10002.8435483871</v>
      </c>
      <c r="BH215">
        <v>0</v>
      </c>
      <c r="BI215">
        <v>164.092387096774</v>
      </c>
      <c r="BJ215">
        <v>1500.00774193548</v>
      </c>
      <c r="BK215">
        <v>0.97300164516129</v>
      </c>
      <c r="BL215">
        <v>0.0269985580645161</v>
      </c>
      <c r="BM215">
        <v>0</v>
      </c>
      <c r="BN215">
        <v>2.30354516129032</v>
      </c>
      <c r="BO215">
        <v>0</v>
      </c>
      <c r="BP215">
        <v>15999.3903225806</v>
      </c>
      <c r="BQ215">
        <v>13122.0806451613</v>
      </c>
      <c r="BR215">
        <v>37.812</v>
      </c>
      <c r="BS215">
        <v>39.75</v>
      </c>
      <c r="BT215">
        <v>39.187</v>
      </c>
      <c r="BU215">
        <v>37.929</v>
      </c>
      <c r="BV215">
        <v>37.437</v>
      </c>
      <c r="BW215">
        <v>1459.50774193548</v>
      </c>
      <c r="BX215">
        <v>40.5</v>
      </c>
      <c r="BY215">
        <v>0</v>
      </c>
      <c r="BZ215">
        <v>1559930028.5</v>
      </c>
      <c r="CA215">
        <v>2.28180769230769</v>
      </c>
      <c r="CB215">
        <v>0.806550420096756</v>
      </c>
      <c r="CC215">
        <v>-11.3094018128809</v>
      </c>
      <c r="CD215">
        <v>16000.2769230769</v>
      </c>
      <c r="CE215">
        <v>15</v>
      </c>
      <c r="CF215">
        <v>1559929575.5</v>
      </c>
      <c r="CG215" t="s">
        <v>251</v>
      </c>
      <c r="CH215">
        <v>12</v>
      </c>
      <c r="CI215">
        <v>2.609</v>
      </c>
      <c r="CJ215">
        <v>0.036</v>
      </c>
      <c r="CK215">
        <v>400</v>
      </c>
      <c r="CL215">
        <v>13</v>
      </c>
      <c r="CM215">
        <v>0.15</v>
      </c>
      <c r="CN215">
        <v>0.08</v>
      </c>
      <c r="CO215">
        <v>-28.5786121951219</v>
      </c>
      <c r="CP215">
        <v>-1.78383763066185</v>
      </c>
      <c r="CQ215">
        <v>0.200007674480953</v>
      </c>
      <c r="CR215">
        <v>0</v>
      </c>
      <c r="CS215">
        <v>2.28707352941176</v>
      </c>
      <c r="CT215">
        <v>-0.00825357251809001</v>
      </c>
      <c r="CU215">
        <v>0.200911801411382</v>
      </c>
      <c r="CV215">
        <v>1</v>
      </c>
      <c r="CW215">
        <v>0.787439829268293</v>
      </c>
      <c r="CX215">
        <v>-0.0269646898954691</v>
      </c>
      <c r="CY215">
        <v>0.00269654087270483</v>
      </c>
      <c r="CZ215">
        <v>1</v>
      </c>
      <c r="DA215">
        <v>2</v>
      </c>
      <c r="DB215">
        <v>3</v>
      </c>
      <c r="DC215" t="s">
        <v>252</v>
      </c>
      <c r="DD215">
        <v>1.85561</v>
      </c>
      <c r="DE215">
        <v>1.85364</v>
      </c>
      <c r="DF215">
        <v>1.85471</v>
      </c>
      <c r="DG215">
        <v>1.85913</v>
      </c>
      <c r="DH215">
        <v>1.85349</v>
      </c>
      <c r="DI215">
        <v>1.85788</v>
      </c>
      <c r="DJ215">
        <v>1.85501</v>
      </c>
      <c r="DK215">
        <v>1.85368</v>
      </c>
      <c r="DL215" t="s">
        <v>253</v>
      </c>
      <c r="DM215" t="s">
        <v>19</v>
      </c>
      <c r="DN215" t="s">
        <v>19</v>
      </c>
      <c r="DO215" t="s">
        <v>19</v>
      </c>
      <c r="DP215" t="s">
        <v>254</v>
      </c>
      <c r="DQ215" t="s">
        <v>255</v>
      </c>
      <c r="DR215" t="s">
        <v>256</v>
      </c>
      <c r="DS215" t="s">
        <v>256</v>
      </c>
      <c r="DT215" t="s">
        <v>256</v>
      </c>
      <c r="DU215" t="s">
        <v>256</v>
      </c>
      <c r="DV215">
        <v>0</v>
      </c>
      <c r="DW215">
        <v>100</v>
      </c>
      <c r="DX215">
        <v>100</v>
      </c>
      <c r="DY215">
        <v>2.609</v>
      </c>
      <c r="DZ215">
        <v>0.036</v>
      </c>
      <c r="EA215">
        <v>2</v>
      </c>
      <c r="EB215">
        <v>504.085</v>
      </c>
      <c r="EC215">
        <v>548.252</v>
      </c>
      <c r="ED215">
        <v>16.97</v>
      </c>
      <c r="EE215">
        <v>19.1209</v>
      </c>
      <c r="EF215">
        <v>30.0002</v>
      </c>
      <c r="EG215">
        <v>18.9962</v>
      </c>
      <c r="EH215">
        <v>18.9719</v>
      </c>
      <c r="EI215">
        <v>29.1862</v>
      </c>
      <c r="EJ215">
        <v>28.637</v>
      </c>
      <c r="EK215">
        <v>61.0748</v>
      </c>
      <c r="EL215">
        <v>16.9381</v>
      </c>
      <c r="EM215">
        <v>659.17</v>
      </c>
      <c r="EN215">
        <v>13.1644</v>
      </c>
      <c r="EO215">
        <v>102.29</v>
      </c>
      <c r="EP215">
        <v>102.719</v>
      </c>
    </row>
    <row r="216" spans="1:146">
      <c r="A216">
        <v>200</v>
      </c>
      <c r="B216">
        <v>1559930006</v>
      </c>
      <c r="C216">
        <v>398</v>
      </c>
      <c r="D216" t="s">
        <v>655</v>
      </c>
      <c r="E216" t="s">
        <v>656</v>
      </c>
      <c r="H216">
        <v>1559929995.66129</v>
      </c>
      <c r="I216">
        <f>AY216*AJ216*(AW216-AX216)/(100*AQ216*(1000-AJ216*AW216))</f>
        <v>0</v>
      </c>
      <c r="J216">
        <f>AY216*AJ216*(AV216-AU216*(1000-AJ216*AX216)/(1000-AJ216*AW216))/(100*AQ216)</f>
        <v>0</v>
      </c>
      <c r="K216">
        <f>AU216 - IF(AJ216&gt;1, J216*AQ216*100.0/(AL216*BG216), 0)</f>
        <v>0</v>
      </c>
      <c r="L216">
        <f>((R216-I216/2)*K216-J216)/(R216+I216/2)</f>
        <v>0</v>
      </c>
      <c r="M216">
        <f>L216*(AZ216+BA216)/1000.0</f>
        <v>0</v>
      </c>
      <c r="N216">
        <f>(AU216 - IF(AJ216&gt;1, J216*AQ216*100.0/(AL216*BG216), 0))*(AZ216+BA216)/1000.0</f>
        <v>0</v>
      </c>
      <c r="O216">
        <f>2.0/((1/Q216-1/P216)+SIGN(Q216)*SQRT((1/Q216-1/P216)*(1/Q216-1/P216) + 4*AR216/((AR216+1)*(AR216+1))*(2*1/Q216*1/P216-1/P216*1/P216)))</f>
        <v>0</v>
      </c>
      <c r="P216">
        <f>AG216+AF216*AQ216+AE216*AQ216*AQ216</f>
        <v>0</v>
      </c>
      <c r="Q216">
        <f>I216*(1000-(1000*0.61365*exp(17.502*U216/(240.97+U216))/(AZ216+BA216)+AW216)/2)/(1000*0.61365*exp(17.502*U216/(240.97+U216))/(AZ216+BA216)-AW216)</f>
        <v>0</v>
      </c>
      <c r="R216">
        <f>1/((AR216+1)/(O216/1.6)+1/(P216/1.37)) + AR216/((AR216+1)/(O216/1.6) + AR216/(P216/1.37))</f>
        <v>0</v>
      </c>
      <c r="S216">
        <f>(AN216*AP216)</f>
        <v>0</v>
      </c>
      <c r="T216">
        <f>(BB216+(S216+2*0.95*5.67E-8*(((BB216+$B$7)+273)^4-(BB216+273)^4)-44100*I216)/(1.84*29.3*P216+8*0.95*5.67E-8*(BB216+273)^3))</f>
        <v>0</v>
      </c>
      <c r="U216">
        <f>($C$7*BC216+$D$7*BD216+$E$7*T216)</f>
        <v>0</v>
      </c>
      <c r="V216">
        <f>0.61365*exp(17.502*U216/(240.97+U216))</f>
        <v>0</v>
      </c>
      <c r="W216">
        <f>(X216/Y216*100)</f>
        <v>0</v>
      </c>
      <c r="X216">
        <f>AW216*(AZ216+BA216)/1000</f>
        <v>0</v>
      </c>
      <c r="Y216">
        <f>0.61365*exp(17.502*BB216/(240.97+BB216))</f>
        <v>0</v>
      </c>
      <c r="Z216">
        <f>(V216-AW216*(AZ216+BA216)/1000)</f>
        <v>0</v>
      </c>
      <c r="AA216">
        <f>(-I216*44100)</f>
        <v>0</v>
      </c>
      <c r="AB216">
        <f>2*29.3*P216*0.92*(BB216-U216)</f>
        <v>0</v>
      </c>
      <c r="AC216">
        <f>2*0.95*5.67E-8*(((BB216+$B$7)+273)^4-(U216+273)^4)</f>
        <v>0</v>
      </c>
      <c r="AD216">
        <f>S216+AC216+AA216+AB216</f>
        <v>0</v>
      </c>
      <c r="AE216">
        <v>-0.0417723374912169</v>
      </c>
      <c r="AF216">
        <v>0.0468931082916428</v>
      </c>
      <c r="AG216">
        <v>3.49421270205784</v>
      </c>
      <c r="AH216">
        <v>0</v>
      </c>
      <c r="AI216">
        <v>0</v>
      </c>
      <c r="AJ216">
        <f>IF(AH216*$H$13&gt;=AL216,1.0,(AL216/(AL216-AH216*$H$13)))</f>
        <v>0</v>
      </c>
      <c r="AK216">
        <f>(AJ216-1)*100</f>
        <v>0</v>
      </c>
      <c r="AL216">
        <f>MAX(0,($B$13+$C$13*BG216)/(1+$D$13*BG216)*AZ216/(BB216+273)*$E$13)</f>
        <v>0</v>
      </c>
      <c r="AM216">
        <f>$B$11*BH216+$C$11*BI216+$F$11*BJ216</f>
        <v>0</v>
      </c>
      <c r="AN216">
        <f>AM216*AO216</f>
        <v>0</v>
      </c>
      <c r="AO216">
        <f>($B$11*$D$9+$C$11*$D$9+$F$11*((BW216+BO216)/MAX(BW216+BO216+BX216, 0.1)*$I$9+BX216/MAX(BW216+BO216+BX216, 0.1)*$J$9))/($B$11+$C$11+$F$11)</f>
        <v>0</v>
      </c>
      <c r="AP216">
        <f>($B$11*$K$9+$C$11*$K$9+$F$11*((BW216+BO216)/MAX(BW216+BO216+BX216, 0.1)*$P$9+BX216/MAX(BW216+BO216+BX216, 0.1)*$Q$9))/($B$11+$C$11+$F$11)</f>
        <v>0</v>
      </c>
      <c r="AQ216">
        <v>6</v>
      </c>
      <c r="AR216">
        <v>0.5</v>
      </c>
      <c r="AS216" t="s">
        <v>250</v>
      </c>
      <c r="AT216">
        <v>1559929995.66129</v>
      </c>
      <c r="AU216">
        <v>605.503935483871</v>
      </c>
      <c r="AV216">
        <v>634.183064516129</v>
      </c>
      <c r="AW216">
        <v>13.9503193548387</v>
      </c>
      <c r="AX216">
        <v>13.1641709677419</v>
      </c>
      <c r="AY216">
        <v>500.01635483871</v>
      </c>
      <c r="AZ216">
        <v>100.702709677419</v>
      </c>
      <c r="BA216">
        <v>0.199986774193548</v>
      </c>
      <c r="BB216">
        <v>20.0225419354839</v>
      </c>
      <c r="BC216">
        <v>20.378935483871</v>
      </c>
      <c r="BD216">
        <v>999.9</v>
      </c>
      <c r="BE216">
        <v>0</v>
      </c>
      <c r="BF216">
        <v>0</v>
      </c>
      <c r="BG216">
        <v>10003.3080645161</v>
      </c>
      <c r="BH216">
        <v>0</v>
      </c>
      <c r="BI216">
        <v>159.363032258065</v>
      </c>
      <c r="BJ216">
        <v>1500.01387096774</v>
      </c>
      <c r="BK216">
        <v>0.973001516129032</v>
      </c>
      <c r="BL216">
        <v>0.0269987064516129</v>
      </c>
      <c r="BM216">
        <v>0</v>
      </c>
      <c r="BN216">
        <v>2.30023225806452</v>
      </c>
      <c r="BO216">
        <v>0</v>
      </c>
      <c r="BP216">
        <v>16000.5387096774</v>
      </c>
      <c r="BQ216">
        <v>13122.135483871</v>
      </c>
      <c r="BR216">
        <v>37.812</v>
      </c>
      <c r="BS216">
        <v>39.75</v>
      </c>
      <c r="BT216">
        <v>39.187</v>
      </c>
      <c r="BU216">
        <v>37.923</v>
      </c>
      <c r="BV216">
        <v>37.437</v>
      </c>
      <c r="BW216">
        <v>1459.51387096774</v>
      </c>
      <c r="BX216">
        <v>40.5</v>
      </c>
      <c r="BY216">
        <v>0</v>
      </c>
      <c r="BZ216">
        <v>1559930030.3</v>
      </c>
      <c r="CA216">
        <v>2.27009230769231</v>
      </c>
      <c r="CB216">
        <v>0.513825640181839</v>
      </c>
      <c r="CC216">
        <v>19.5521366209356</v>
      </c>
      <c r="CD216">
        <v>16000.5653846154</v>
      </c>
      <c r="CE216">
        <v>15</v>
      </c>
      <c r="CF216">
        <v>1559929575.5</v>
      </c>
      <c r="CG216" t="s">
        <v>251</v>
      </c>
      <c r="CH216">
        <v>12</v>
      </c>
      <c r="CI216">
        <v>2.609</v>
      </c>
      <c r="CJ216">
        <v>0.036</v>
      </c>
      <c r="CK216">
        <v>400</v>
      </c>
      <c r="CL216">
        <v>13</v>
      </c>
      <c r="CM216">
        <v>0.15</v>
      </c>
      <c r="CN216">
        <v>0.08</v>
      </c>
      <c r="CO216">
        <v>-28.6563975609756</v>
      </c>
      <c r="CP216">
        <v>-1.78814216027868</v>
      </c>
      <c r="CQ216">
        <v>0.1991327422059</v>
      </c>
      <c r="CR216">
        <v>0</v>
      </c>
      <c r="CS216">
        <v>2.29683235294118</v>
      </c>
      <c r="CT216">
        <v>0.130102115938333</v>
      </c>
      <c r="CU216">
        <v>0.20058451456356</v>
      </c>
      <c r="CV216">
        <v>1</v>
      </c>
      <c r="CW216">
        <v>0.786525878048781</v>
      </c>
      <c r="CX216">
        <v>-0.0293875400696839</v>
      </c>
      <c r="CY216">
        <v>0.00292873031838215</v>
      </c>
      <c r="CZ216">
        <v>1</v>
      </c>
      <c r="DA216">
        <v>2</v>
      </c>
      <c r="DB216">
        <v>3</v>
      </c>
      <c r="DC216" t="s">
        <v>252</v>
      </c>
      <c r="DD216">
        <v>1.85562</v>
      </c>
      <c r="DE216">
        <v>1.85364</v>
      </c>
      <c r="DF216">
        <v>1.85471</v>
      </c>
      <c r="DG216">
        <v>1.85913</v>
      </c>
      <c r="DH216">
        <v>1.85349</v>
      </c>
      <c r="DI216">
        <v>1.8579</v>
      </c>
      <c r="DJ216">
        <v>1.85501</v>
      </c>
      <c r="DK216">
        <v>1.85368</v>
      </c>
      <c r="DL216" t="s">
        <v>253</v>
      </c>
      <c r="DM216" t="s">
        <v>19</v>
      </c>
      <c r="DN216" t="s">
        <v>19</v>
      </c>
      <c r="DO216" t="s">
        <v>19</v>
      </c>
      <c r="DP216" t="s">
        <v>254</v>
      </c>
      <c r="DQ216" t="s">
        <v>255</v>
      </c>
      <c r="DR216" t="s">
        <v>256</v>
      </c>
      <c r="DS216" t="s">
        <v>256</v>
      </c>
      <c r="DT216" t="s">
        <v>256</v>
      </c>
      <c r="DU216" t="s">
        <v>256</v>
      </c>
      <c r="DV216">
        <v>0</v>
      </c>
      <c r="DW216">
        <v>100</v>
      </c>
      <c r="DX216">
        <v>100</v>
      </c>
      <c r="DY216">
        <v>2.609</v>
      </c>
      <c r="DZ216">
        <v>0.036</v>
      </c>
      <c r="EA216">
        <v>2</v>
      </c>
      <c r="EB216">
        <v>504.158</v>
      </c>
      <c r="EC216">
        <v>548.301</v>
      </c>
      <c r="ED216">
        <v>16.9603</v>
      </c>
      <c r="EE216">
        <v>19.1218</v>
      </c>
      <c r="EF216">
        <v>30.0003</v>
      </c>
      <c r="EG216">
        <v>18.9974</v>
      </c>
      <c r="EH216">
        <v>18.9731</v>
      </c>
      <c r="EI216">
        <v>29.3242</v>
      </c>
      <c r="EJ216">
        <v>28.637</v>
      </c>
      <c r="EK216">
        <v>61.0748</v>
      </c>
      <c r="EL216">
        <v>16.9381</v>
      </c>
      <c r="EM216">
        <v>664.17</v>
      </c>
      <c r="EN216">
        <v>13.1642</v>
      </c>
      <c r="EO216">
        <v>102.291</v>
      </c>
      <c r="EP216">
        <v>102.719</v>
      </c>
    </row>
    <row r="217" spans="1:146">
      <c r="A217">
        <v>201</v>
      </c>
      <c r="B217">
        <v>1559930008</v>
      </c>
      <c r="C217">
        <v>400</v>
      </c>
      <c r="D217" t="s">
        <v>657</v>
      </c>
      <c r="E217" t="s">
        <v>658</v>
      </c>
      <c r="H217">
        <v>1559929997.66129</v>
      </c>
      <c r="I217">
        <f>AY217*AJ217*(AW217-AX217)/(100*AQ217*(1000-AJ217*AW217))</f>
        <v>0</v>
      </c>
      <c r="J217">
        <f>AY217*AJ217*(AV217-AU217*(1000-AJ217*AX217)/(1000-AJ217*AW217))/(100*AQ217)</f>
        <v>0</v>
      </c>
      <c r="K217">
        <f>AU217 - IF(AJ217&gt;1, J217*AQ217*100.0/(AL217*BG217), 0)</f>
        <v>0</v>
      </c>
      <c r="L217">
        <f>((R217-I217/2)*K217-J217)/(R217+I217/2)</f>
        <v>0</v>
      </c>
      <c r="M217">
        <f>L217*(AZ217+BA217)/1000.0</f>
        <v>0</v>
      </c>
      <c r="N217">
        <f>(AU217 - IF(AJ217&gt;1, J217*AQ217*100.0/(AL217*BG217), 0))*(AZ217+BA217)/1000.0</f>
        <v>0</v>
      </c>
      <c r="O217">
        <f>2.0/((1/Q217-1/P217)+SIGN(Q217)*SQRT((1/Q217-1/P217)*(1/Q217-1/P217) + 4*AR217/((AR217+1)*(AR217+1))*(2*1/Q217*1/P217-1/P217*1/P217)))</f>
        <v>0</v>
      </c>
      <c r="P217">
        <f>AG217+AF217*AQ217+AE217*AQ217*AQ217</f>
        <v>0</v>
      </c>
      <c r="Q217">
        <f>I217*(1000-(1000*0.61365*exp(17.502*U217/(240.97+U217))/(AZ217+BA217)+AW217)/2)/(1000*0.61365*exp(17.502*U217/(240.97+U217))/(AZ217+BA217)-AW217)</f>
        <v>0</v>
      </c>
      <c r="R217">
        <f>1/((AR217+1)/(O217/1.6)+1/(P217/1.37)) + AR217/((AR217+1)/(O217/1.6) + AR217/(P217/1.37))</f>
        <v>0</v>
      </c>
      <c r="S217">
        <f>(AN217*AP217)</f>
        <v>0</v>
      </c>
      <c r="T217">
        <f>(BB217+(S217+2*0.95*5.67E-8*(((BB217+$B$7)+273)^4-(BB217+273)^4)-44100*I217)/(1.84*29.3*P217+8*0.95*5.67E-8*(BB217+273)^3))</f>
        <v>0</v>
      </c>
      <c r="U217">
        <f>($C$7*BC217+$D$7*BD217+$E$7*T217)</f>
        <v>0</v>
      </c>
      <c r="V217">
        <f>0.61365*exp(17.502*U217/(240.97+U217))</f>
        <v>0</v>
      </c>
      <c r="W217">
        <f>(X217/Y217*100)</f>
        <v>0</v>
      </c>
      <c r="X217">
        <f>AW217*(AZ217+BA217)/1000</f>
        <v>0</v>
      </c>
      <c r="Y217">
        <f>0.61365*exp(17.502*BB217/(240.97+BB217))</f>
        <v>0</v>
      </c>
      <c r="Z217">
        <f>(V217-AW217*(AZ217+BA217)/1000)</f>
        <v>0</v>
      </c>
      <c r="AA217">
        <f>(-I217*44100)</f>
        <v>0</v>
      </c>
      <c r="AB217">
        <f>2*29.3*P217*0.92*(BB217-U217)</f>
        <v>0</v>
      </c>
      <c r="AC217">
        <f>2*0.95*5.67E-8*(((BB217+$B$7)+273)^4-(U217+273)^4)</f>
        <v>0</v>
      </c>
      <c r="AD217">
        <f>S217+AC217+AA217+AB217</f>
        <v>0</v>
      </c>
      <c r="AE217">
        <v>-0.0417727891103248</v>
      </c>
      <c r="AF217">
        <v>0.0468936152736554</v>
      </c>
      <c r="AG217">
        <v>3.49424254644944</v>
      </c>
      <c r="AH217">
        <v>0</v>
      </c>
      <c r="AI217">
        <v>0</v>
      </c>
      <c r="AJ217">
        <f>IF(AH217*$H$13&gt;=AL217,1.0,(AL217/(AL217-AH217*$H$13)))</f>
        <v>0</v>
      </c>
      <c r="AK217">
        <f>(AJ217-1)*100</f>
        <v>0</v>
      </c>
      <c r="AL217">
        <f>MAX(0,($B$13+$C$13*BG217)/(1+$D$13*BG217)*AZ217/(BB217+273)*$E$13)</f>
        <v>0</v>
      </c>
      <c r="AM217">
        <f>$B$11*BH217+$C$11*BI217+$F$11*BJ217</f>
        <v>0</v>
      </c>
      <c r="AN217">
        <f>AM217*AO217</f>
        <v>0</v>
      </c>
      <c r="AO217">
        <f>($B$11*$D$9+$C$11*$D$9+$F$11*((BW217+BO217)/MAX(BW217+BO217+BX217, 0.1)*$I$9+BX217/MAX(BW217+BO217+BX217, 0.1)*$J$9))/($B$11+$C$11+$F$11)</f>
        <v>0</v>
      </c>
      <c r="AP217">
        <f>($B$11*$K$9+$C$11*$K$9+$F$11*((BW217+BO217)/MAX(BW217+BO217+BX217, 0.1)*$P$9+BX217/MAX(BW217+BO217+BX217, 0.1)*$Q$9))/($B$11+$C$11+$F$11)</f>
        <v>0</v>
      </c>
      <c r="AQ217">
        <v>6</v>
      </c>
      <c r="AR217">
        <v>0.5</v>
      </c>
      <c r="AS217" t="s">
        <v>250</v>
      </c>
      <c r="AT217">
        <v>1559929997.66129</v>
      </c>
      <c r="AU217">
        <v>608.78135483871</v>
      </c>
      <c r="AV217">
        <v>637.508967741936</v>
      </c>
      <c r="AW217">
        <v>13.9500903225806</v>
      </c>
      <c r="AX217">
        <v>13.1650483870968</v>
      </c>
      <c r="AY217">
        <v>500.011064516129</v>
      </c>
      <c r="AZ217">
        <v>100.702580645161</v>
      </c>
      <c r="BA217">
        <v>0.199991935483871</v>
      </c>
      <c r="BB217">
        <v>20.0252161290323</v>
      </c>
      <c r="BC217">
        <v>20.3828548387097</v>
      </c>
      <c r="BD217">
        <v>999.9</v>
      </c>
      <c r="BE217">
        <v>0</v>
      </c>
      <c r="BF217">
        <v>0</v>
      </c>
      <c r="BG217">
        <v>10003.4290322581</v>
      </c>
      <c r="BH217">
        <v>0</v>
      </c>
      <c r="BI217">
        <v>158.801483870968</v>
      </c>
      <c r="BJ217">
        <v>1500.01225806452</v>
      </c>
      <c r="BK217">
        <v>0.973001516129032</v>
      </c>
      <c r="BL217">
        <v>0.0269987064516129</v>
      </c>
      <c r="BM217">
        <v>0</v>
      </c>
      <c r="BN217">
        <v>2.31865806451613</v>
      </c>
      <c r="BO217">
        <v>0</v>
      </c>
      <c r="BP217">
        <v>16001.6096774194</v>
      </c>
      <c r="BQ217">
        <v>13122.1193548387</v>
      </c>
      <c r="BR217">
        <v>37.812</v>
      </c>
      <c r="BS217">
        <v>39.75</v>
      </c>
      <c r="BT217">
        <v>39.187</v>
      </c>
      <c r="BU217">
        <v>37.923</v>
      </c>
      <c r="BV217">
        <v>37.437</v>
      </c>
      <c r="BW217">
        <v>1459.51225806452</v>
      </c>
      <c r="BX217">
        <v>40.5</v>
      </c>
      <c r="BY217">
        <v>0</v>
      </c>
      <c r="BZ217">
        <v>1559930032.7</v>
      </c>
      <c r="CA217">
        <v>2.29918846153846</v>
      </c>
      <c r="CB217">
        <v>0.688324782193357</v>
      </c>
      <c r="CC217">
        <v>34.3794871364026</v>
      </c>
      <c r="CD217">
        <v>16001.8230769231</v>
      </c>
      <c r="CE217">
        <v>15</v>
      </c>
      <c r="CF217">
        <v>1559929575.5</v>
      </c>
      <c r="CG217" t="s">
        <v>251</v>
      </c>
      <c r="CH217">
        <v>12</v>
      </c>
      <c r="CI217">
        <v>2.609</v>
      </c>
      <c r="CJ217">
        <v>0.036</v>
      </c>
      <c r="CK217">
        <v>400</v>
      </c>
      <c r="CL217">
        <v>13</v>
      </c>
      <c r="CM217">
        <v>0.15</v>
      </c>
      <c r="CN217">
        <v>0.08</v>
      </c>
      <c r="CO217">
        <v>-28.7152292682927</v>
      </c>
      <c r="CP217">
        <v>-1.91024947735127</v>
      </c>
      <c r="CQ217">
        <v>0.208659559633135</v>
      </c>
      <c r="CR217">
        <v>0</v>
      </c>
      <c r="CS217">
        <v>2.29440588235294</v>
      </c>
      <c r="CT217">
        <v>0.00922081431625466</v>
      </c>
      <c r="CU217">
        <v>0.195092439539306</v>
      </c>
      <c r="CV217">
        <v>1</v>
      </c>
      <c r="CW217">
        <v>0.785422780487805</v>
      </c>
      <c r="CX217">
        <v>-0.0315426062717699</v>
      </c>
      <c r="CY217">
        <v>0.00315541917521692</v>
      </c>
      <c r="CZ217">
        <v>1</v>
      </c>
      <c r="DA217">
        <v>2</v>
      </c>
      <c r="DB217">
        <v>3</v>
      </c>
      <c r="DC217" t="s">
        <v>252</v>
      </c>
      <c r="DD217">
        <v>1.85562</v>
      </c>
      <c r="DE217">
        <v>1.85364</v>
      </c>
      <c r="DF217">
        <v>1.85471</v>
      </c>
      <c r="DG217">
        <v>1.85913</v>
      </c>
      <c r="DH217">
        <v>1.85349</v>
      </c>
      <c r="DI217">
        <v>1.8579</v>
      </c>
      <c r="DJ217">
        <v>1.85501</v>
      </c>
      <c r="DK217">
        <v>1.85369</v>
      </c>
      <c r="DL217" t="s">
        <v>253</v>
      </c>
      <c r="DM217" t="s">
        <v>19</v>
      </c>
      <c r="DN217" t="s">
        <v>19</v>
      </c>
      <c r="DO217" t="s">
        <v>19</v>
      </c>
      <c r="DP217" t="s">
        <v>254</v>
      </c>
      <c r="DQ217" t="s">
        <v>255</v>
      </c>
      <c r="DR217" t="s">
        <v>256</v>
      </c>
      <c r="DS217" t="s">
        <v>256</v>
      </c>
      <c r="DT217" t="s">
        <v>256</v>
      </c>
      <c r="DU217" t="s">
        <v>256</v>
      </c>
      <c r="DV217">
        <v>0</v>
      </c>
      <c r="DW217">
        <v>100</v>
      </c>
      <c r="DX217">
        <v>100</v>
      </c>
      <c r="DY217">
        <v>2.609</v>
      </c>
      <c r="DZ217">
        <v>0.036</v>
      </c>
      <c r="EA217">
        <v>2</v>
      </c>
      <c r="EB217">
        <v>504.424</v>
      </c>
      <c r="EC217">
        <v>548.068</v>
      </c>
      <c r="ED217">
        <v>16.9477</v>
      </c>
      <c r="EE217">
        <v>19.123</v>
      </c>
      <c r="EF217">
        <v>30.0004</v>
      </c>
      <c r="EG217">
        <v>18.9985</v>
      </c>
      <c r="EH217">
        <v>18.9741</v>
      </c>
      <c r="EI217">
        <v>29.4272</v>
      </c>
      <c r="EJ217">
        <v>28.637</v>
      </c>
      <c r="EK217">
        <v>61.0748</v>
      </c>
      <c r="EL217">
        <v>16.9381</v>
      </c>
      <c r="EM217">
        <v>664.17</v>
      </c>
      <c r="EN217">
        <v>13.1642</v>
      </c>
      <c r="EO217">
        <v>102.291</v>
      </c>
      <c r="EP217">
        <v>102.719</v>
      </c>
    </row>
    <row r="218" spans="1:146">
      <c r="A218">
        <v>202</v>
      </c>
      <c r="B218">
        <v>1559930010</v>
      </c>
      <c r="C218">
        <v>402</v>
      </c>
      <c r="D218" t="s">
        <v>659</v>
      </c>
      <c r="E218" t="s">
        <v>660</v>
      </c>
      <c r="H218">
        <v>1559929999.66129</v>
      </c>
      <c r="I218">
        <f>AY218*AJ218*(AW218-AX218)/(100*AQ218*(1000-AJ218*AW218))</f>
        <v>0</v>
      </c>
      <c r="J218">
        <f>AY218*AJ218*(AV218-AU218*(1000-AJ218*AX218)/(1000-AJ218*AW218))/(100*AQ218)</f>
        <v>0</v>
      </c>
      <c r="K218">
        <f>AU218 - IF(AJ218&gt;1, J218*AQ218*100.0/(AL218*BG218), 0)</f>
        <v>0</v>
      </c>
      <c r="L218">
        <f>((R218-I218/2)*K218-J218)/(R218+I218/2)</f>
        <v>0</v>
      </c>
      <c r="M218">
        <f>L218*(AZ218+BA218)/1000.0</f>
        <v>0</v>
      </c>
      <c r="N218">
        <f>(AU218 - IF(AJ218&gt;1, J218*AQ218*100.0/(AL218*BG218), 0))*(AZ218+BA218)/1000.0</f>
        <v>0</v>
      </c>
      <c r="O218">
        <f>2.0/((1/Q218-1/P218)+SIGN(Q218)*SQRT((1/Q218-1/P218)*(1/Q218-1/P218) + 4*AR218/((AR218+1)*(AR218+1))*(2*1/Q218*1/P218-1/P218*1/P218)))</f>
        <v>0</v>
      </c>
      <c r="P218">
        <f>AG218+AF218*AQ218+AE218*AQ218*AQ218</f>
        <v>0</v>
      </c>
      <c r="Q218">
        <f>I218*(1000-(1000*0.61365*exp(17.502*U218/(240.97+U218))/(AZ218+BA218)+AW218)/2)/(1000*0.61365*exp(17.502*U218/(240.97+U218))/(AZ218+BA218)-AW218)</f>
        <v>0</v>
      </c>
      <c r="R218">
        <f>1/((AR218+1)/(O218/1.6)+1/(P218/1.37)) + AR218/((AR218+1)/(O218/1.6) + AR218/(P218/1.37))</f>
        <v>0</v>
      </c>
      <c r="S218">
        <f>(AN218*AP218)</f>
        <v>0</v>
      </c>
      <c r="T218">
        <f>(BB218+(S218+2*0.95*5.67E-8*(((BB218+$B$7)+273)^4-(BB218+273)^4)-44100*I218)/(1.84*29.3*P218+8*0.95*5.67E-8*(BB218+273)^3))</f>
        <v>0</v>
      </c>
      <c r="U218">
        <f>($C$7*BC218+$D$7*BD218+$E$7*T218)</f>
        <v>0</v>
      </c>
      <c r="V218">
        <f>0.61365*exp(17.502*U218/(240.97+U218))</f>
        <v>0</v>
      </c>
      <c r="W218">
        <f>(X218/Y218*100)</f>
        <v>0</v>
      </c>
      <c r="X218">
        <f>AW218*(AZ218+BA218)/1000</f>
        <v>0</v>
      </c>
      <c r="Y218">
        <f>0.61365*exp(17.502*BB218/(240.97+BB218))</f>
        <v>0</v>
      </c>
      <c r="Z218">
        <f>(V218-AW218*(AZ218+BA218)/1000)</f>
        <v>0</v>
      </c>
      <c r="AA218">
        <f>(-I218*44100)</f>
        <v>0</v>
      </c>
      <c r="AB218">
        <f>2*29.3*P218*0.92*(BB218-U218)</f>
        <v>0</v>
      </c>
      <c r="AC218">
        <f>2*0.95*5.67E-8*(((BB218+$B$7)+273)^4-(U218+273)^4)</f>
        <v>0</v>
      </c>
      <c r="AD218">
        <f>S218+AC218+AA218+AB218</f>
        <v>0</v>
      </c>
      <c r="AE218">
        <v>-0.0417714960346061</v>
      </c>
      <c r="AF218">
        <v>0.0468921636828815</v>
      </c>
      <c r="AG218">
        <v>3.49415709569309</v>
      </c>
      <c r="AH218">
        <v>0</v>
      </c>
      <c r="AI218">
        <v>0</v>
      </c>
      <c r="AJ218">
        <f>IF(AH218*$H$13&gt;=AL218,1.0,(AL218/(AL218-AH218*$H$13)))</f>
        <v>0</v>
      </c>
      <c r="AK218">
        <f>(AJ218-1)*100</f>
        <v>0</v>
      </c>
      <c r="AL218">
        <f>MAX(0,($B$13+$C$13*BG218)/(1+$D$13*BG218)*AZ218/(BB218+273)*$E$13)</f>
        <v>0</v>
      </c>
      <c r="AM218">
        <f>$B$11*BH218+$C$11*BI218+$F$11*BJ218</f>
        <v>0</v>
      </c>
      <c r="AN218">
        <f>AM218*AO218</f>
        <v>0</v>
      </c>
      <c r="AO218">
        <f>($B$11*$D$9+$C$11*$D$9+$F$11*((BW218+BO218)/MAX(BW218+BO218+BX218, 0.1)*$I$9+BX218/MAX(BW218+BO218+BX218, 0.1)*$J$9))/($B$11+$C$11+$F$11)</f>
        <v>0</v>
      </c>
      <c r="AP218">
        <f>($B$11*$K$9+$C$11*$K$9+$F$11*((BW218+BO218)/MAX(BW218+BO218+BX218, 0.1)*$P$9+BX218/MAX(BW218+BO218+BX218, 0.1)*$Q$9))/($B$11+$C$11+$F$11)</f>
        <v>0</v>
      </c>
      <c r="AQ218">
        <v>6</v>
      </c>
      <c r="AR218">
        <v>0.5</v>
      </c>
      <c r="AS218" t="s">
        <v>250</v>
      </c>
      <c r="AT218">
        <v>1559929999.66129</v>
      </c>
      <c r="AU218">
        <v>612.049032258065</v>
      </c>
      <c r="AV218">
        <v>640.830741935484</v>
      </c>
      <c r="AW218">
        <v>13.9498419354839</v>
      </c>
      <c r="AX218">
        <v>13.165864516129</v>
      </c>
      <c r="AY218">
        <v>500.013</v>
      </c>
      <c r="AZ218">
        <v>100.702548387097</v>
      </c>
      <c r="BA218">
        <v>0.199999096774194</v>
      </c>
      <c r="BB218">
        <v>20.0274741935484</v>
      </c>
      <c r="BC218">
        <v>20.3873870967742</v>
      </c>
      <c r="BD218">
        <v>999.9</v>
      </c>
      <c r="BE218">
        <v>0</v>
      </c>
      <c r="BF218">
        <v>0</v>
      </c>
      <c r="BG218">
        <v>10003.1225806452</v>
      </c>
      <c r="BH218">
        <v>0</v>
      </c>
      <c r="BI218">
        <v>159.801870967742</v>
      </c>
      <c r="BJ218">
        <v>1500.00322580645</v>
      </c>
      <c r="BK218">
        <v>0.973001516129032</v>
      </c>
      <c r="BL218">
        <v>0.0269987064516129</v>
      </c>
      <c r="BM218">
        <v>0</v>
      </c>
      <c r="BN218">
        <v>2.29978709677419</v>
      </c>
      <c r="BO218">
        <v>0</v>
      </c>
      <c r="BP218">
        <v>16001.5806451613</v>
      </c>
      <c r="BQ218">
        <v>13122.0387096774</v>
      </c>
      <c r="BR218">
        <v>37.812</v>
      </c>
      <c r="BS218">
        <v>39.75</v>
      </c>
      <c r="BT218">
        <v>39.187</v>
      </c>
      <c r="BU218">
        <v>37.919</v>
      </c>
      <c r="BV218">
        <v>37.437</v>
      </c>
      <c r="BW218">
        <v>1459.50322580645</v>
      </c>
      <c r="BX218">
        <v>40.5</v>
      </c>
      <c r="BY218">
        <v>0</v>
      </c>
      <c r="BZ218">
        <v>1559930034.5</v>
      </c>
      <c r="CA218">
        <v>2.30406538461538</v>
      </c>
      <c r="CB218">
        <v>-0.0778427395381267</v>
      </c>
      <c r="CC218">
        <v>46.6256409217815</v>
      </c>
      <c r="CD218">
        <v>16002.6076923077</v>
      </c>
      <c r="CE218">
        <v>15</v>
      </c>
      <c r="CF218">
        <v>1559929575.5</v>
      </c>
      <c r="CG218" t="s">
        <v>251</v>
      </c>
      <c r="CH218">
        <v>12</v>
      </c>
      <c r="CI218">
        <v>2.609</v>
      </c>
      <c r="CJ218">
        <v>0.036</v>
      </c>
      <c r="CK218">
        <v>400</v>
      </c>
      <c r="CL218">
        <v>13</v>
      </c>
      <c r="CM218">
        <v>0.15</v>
      </c>
      <c r="CN218">
        <v>0.08</v>
      </c>
      <c r="CO218">
        <v>-28.7565097560976</v>
      </c>
      <c r="CP218">
        <v>-1.97630383275213</v>
      </c>
      <c r="CQ218">
        <v>0.213109893562187</v>
      </c>
      <c r="CR218">
        <v>0</v>
      </c>
      <c r="CS218">
        <v>2.28922352941176</v>
      </c>
      <c r="CT218">
        <v>0.487535743862252</v>
      </c>
      <c r="CU218">
        <v>0.193372607493201</v>
      </c>
      <c r="CV218">
        <v>1</v>
      </c>
      <c r="CW218">
        <v>0.784332682926829</v>
      </c>
      <c r="CX218">
        <v>-0.0325851010452904</v>
      </c>
      <c r="CY218">
        <v>0.00325964731325058</v>
      </c>
      <c r="CZ218">
        <v>1</v>
      </c>
      <c r="DA218">
        <v>2</v>
      </c>
      <c r="DB218">
        <v>3</v>
      </c>
      <c r="DC218" t="s">
        <v>252</v>
      </c>
      <c r="DD218">
        <v>1.85562</v>
      </c>
      <c r="DE218">
        <v>1.85364</v>
      </c>
      <c r="DF218">
        <v>1.85471</v>
      </c>
      <c r="DG218">
        <v>1.85913</v>
      </c>
      <c r="DH218">
        <v>1.85349</v>
      </c>
      <c r="DI218">
        <v>1.8579</v>
      </c>
      <c r="DJ218">
        <v>1.85501</v>
      </c>
      <c r="DK218">
        <v>1.8537</v>
      </c>
      <c r="DL218" t="s">
        <v>253</v>
      </c>
      <c r="DM218" t="s">
        <v>19</v>
      </c>
      <c r="DN218" t="s">
        <v>19</v>
      </c>
      <c r="DO218" t="s">
        <v>19</v>
      </c>
      <c r="DP218" t="s">
        <v>254</v>
      </c>
      <c r="DQ218" t="s">
        <v>255</v>
      </c>
      <c r="DR218" t="s">
        <v>256</v>
      </c>
      <c r="DS218" t="s">
        <v>256</v>
      </c>
      <c r="DT218" t="s">
        <v>256</v>
      </c>
      <c r="DU218" t="s">
        <v>256</v>
      </c>
      <c r="DV218">
        <v>0</v>
      </c>
      <c r="DW218">
        <v>100</v>
      </c>
      <c r="DX218">
        <v>100</v>
      </c>
      <c r="DY218">
        <v>2.609</v>
      </c>
      <c r="DZ218">
        <v>0.036</v>
      </c>
      <c r="EA218">
        <v>2</v>
      </c>
      <c r="EB218">
        <v>504.164</v>
      </c>
      <c r="EC218">
        <v>548.204</v>
      </c>
      <c r="ED218">
        <v>16.9341</v>
      </c>
      <c r="EE218">
        <v>19.1241</v>
      </c>
      <c r="EF218">
        <v>30.0002</v>
      </c>
      <c r="EG218">
        <v>18.9995</v>
      </c>
      <c r="EH218">
        <v>18.9752</v>
      </c>
      <c r="EI218">
        <v>29.5425</v>
      </c>
      <c r="EJ218">
        <v>28.637</v>
      </c>
      <c r="EK218">
        <v>61.0748</v>
      </c>
      <c r="EL218">
        <v>16.9047</v>
      </c>
      <c r="EM218">
        <v>669.17</v>
      </c>
      <c r="EN218">
        <v>13.1661</v>
      </c>
      <c r="EO218">
        <v>102.29</v>
      </c>
      <c r="EP218">
        <v>102.719</v>
      </c>
    </row>
    <row r="219" spans="1:146">
      <c r="A219">
        <v>203</v>
      </c>
      <c r="B219">
        <v>1559930012</v>
      </c>
      <c r="C219">
        <v>404</v>
      </c>
      <c r="D219" t="s">
        <v>661</v>
      </c>
      <c r="E219" t="s">
        <v>662</v>
      </c>
      <c r="H219">
        <v>1559930001.66129</v>
      </c>
      <c r="I219">
        <f>AY219*AJ219*(AW219-AX219)/(100*AQ219*(1000-AJ219*AW219))</f>
        <v>0</v>
      </c>
      <c r="J219">
        <f>AY219*AJ219*(AV219-AU219*(1000-AJ219*AX219)/(1000-AJ219*AW219))/(100*AQ219)</f>
        <v>0</v>
      </c>
      <c r="K219">
        <f>AU219 - IF(AJ219&gt;1, J219*AQ219*100.0/(AL219*BG219), 0)</f>
        <v>0</v>
      </c>
      <c r="L219">
        <f>((R219-I219/2)*K219-J219)/(R219+I219/2)</f>
        <v>0</v>
      </c>
      <c r="M219">
        <f>L219*(AZ219+BA219)/1000.0</f>
        <v>0</v>
      </c>
      <c r="N219">
        <f>(AU219 - IF(AJ219&gt;1, J219*AQ219*100.0/(AL219*BG219), 0))*(AZ219+BA219)/1000.0</f>
        <v>0</v>
      </c>
      <c r="O219">
        <f>2.0/((1/Q219-1/P219)+SIGN(Q219)*SQRT((1/Q219-1/P219)*(1/Q219-1/P219) + 4*AR219/((AR219+1)*(AR219+1))*(2*1/Q219*1/P219-1/P219*1/P219)))</f>
        <v>0</v>
      </c>
      <c r="P219">
        <f>AG219+AF219*AQ219+AE219*AQ219*AQ219</f>
        <v>0</v>
      </c>
      <c r="Q219">
        <f>I219*(1000-(1000*0.61365*exp(17.502*U219/(240.97+U219))/(AZ219+BA219)+AW219)/2)/(1000*0.61365*exp(17.502*U219/(240.97+U219))/(AZ219+BA219)-AW219)</f>
        <v>0</v>
      </c>
      <c r="R219">
        <f>1/((AR219+1)/(O219/1.6)+1/(P219/1.37)) + AR219/((AR219+1)/(O219/1.6) + AR219/(P219/1.37))</f>
        <v>0</v>
      </c>
      <c r="S219">
        <f>(AN219*AP219)</f>
        <v>0</v>
      </c>
      <c r="T219">
        <f>(BB219+(S219+2*0.95*5.67E-8*(((BB219+$B$7)+273)^4-(BB219+273)^4)-44100*I219)/(1.84*29.3*P219+8*0.95*5.67E-8*(BB219+273)^3))</f>
        <v>0</v>
      </c>
      <c r="U219">
        <f>($C$7*BC219+$D$7*BD219+$E$7*T219)</f>
        <v>0</v>
      </c>
      <c r="V219">
        <f>0.61365*exp(17.502*U219/(240.97+U219))</f>
        <v>0</v>
      </c>
      <c r="W219">
        <f>(X219/Y219*100)</f>
        <v>0</v>
      </c>
      <c r="X219">
        <f>AW219*(AZ219+BA219)/1000</f>
        <v>0</v>
      </c>
      <c r="Y219">
        <f>0.61365*exp(17.502*BB219/(240.97+BB219))</f>
        <v>0</v>
      </c>
      <c r="Z219">
        <f>(V219-AW219*(AZ219+BA219)/1000)</f>
        <v>0</v>
      </c>
      <c r="AA219">
        <f>(-I219*44100)</f>
        <v>0</v>
      </c>
      <c r="AB219">
        <f>2*29.3*P219*0.92*(BB219-U219)</f>
        <v>0</v>
      </c>
      <c r="AC219">
        <f>2*0.95*5.67E-8*(((BB219+$B$7)+273)^4-(U219+273)^4)</f>
        <v>0</v>
      </c>
      <c r="AD219">
        <f>S219+AC219+AA219+AB219</f>
        <v>0</v>
      </c>
      <c r="AE219">
        <v>-0.0417701757480963</v>
      </c>
      <c r="AF219">
        <v>0.0468906815456108</v>
      </c>
      <c r="AG219">
        <v>3.49406984580033</v>
      </c>
      <c r="AH219">
        <v>0</v>
      </c>
      <c r="AI219">
        <v>0</v>
      </c>
      <c r="AJ219">
        <f>IF(AH219*$H$13&gt;=AL219,1.0,(AL219/(AL219-AH219*$H$13)))</f>
        <v>0</v>
      </c>
      <c r="AK219">
        <f>(AJ219-1)*100</f>
        <v>0</v>
      </c>
      <c r="AL219">
        <f>MAX(0,($B$13+$C$13*BG219)/(1+$D$13*BG219)*AZ219/(BB219+273)*$E$13)</f>
        <v>0</v>
      </c>
      <c r="AM219">
        <f>$B$11*BH219+$C$11*BI219+$F$11*BJ219</f>
        <v>0</v>
      </c>
      <c r="AN219">
        <f>AM219*AO219</f>
        <v>0</v>
      </c>
      <c r="AO219">
        <f>($B$11*$D$9+$C$11*$D$9+$F$11*((BW219+BO219)/MAX(BW219+BO219+BX219, 0.1)*$I$9+BX219/MAX(BW219+BO219+BX219, 0.1)*$J$9))/($B$11+$C$11+$F$11)</f>
        <v>0</v>
      </c>
      <c r="AP219">
        <f>($B$11*$K$9+$C$11*$K$9+$F$11*((BW219+BO219)/MAX(BW219+BO219+BX219, 0.1)*$P$9+BX219/MAX(BW219+BO219+BX219, 0.1)*$Q$9))/($B$11+$C$11+$F$11)</f>
        <v>0</v>
      </c>
      <c r="AQ219">
        <v>6</v>
      </c>
      <c r="AR219">
        <v>0.5</v>
      </c>
      <c r="AS219" t="s">
        <v>250</v>
      </c>
      <c r="AT219">
        <v>1559930001.66129</v>
      </c>
      <c r="AU219">
        <v>615.311322580645</v>
      </c>
      <c r="AV219">
        <v>644.190935483871</v>
      </c>
      <c r="AW219">
        <v>13.9493483870968</v>
      </c>
      <c r="AX219">
        <v>13.1665451612903</v>
      </c>
      <c r="AY219">
        <v>500.015741935484</v>
      </c>
      <c r="AZ219">
        <v>100.702612903226</v>
      </c>
      <c r="BA219">
        <v>0.199991419354839</v>
      </c>
      <c r="BB219">
        <v>20.0293741935484</v>
      </c>
      <c r="BC219">
        <v>20.3914548387097</v>
      </c>
      <c r="BD219">
        <v>999.9</v>
      </c>
      <c r="BE219">
        <v>0</v>
      </c>
      <c r="BF219">
        <v>0</v>
      </c>
      <c r="BG219">
        <v>10002.8</v>
      </c>
      <c r="BH219">
        <v>0</v>
      </c>
      <c r="BI219">
        <v>161.854290322581</v>
      </c>
      <c r="BJ219">
        <v>1500.00193548387</v>
      </c>
      <c r="BK219">
        <v>0.973001516129032</v>
      </c>
      <c r="BL219">
        <v>0.0269987064516129</v>
      </c>
      <c r="BM219">
        <v>0</v>
      </c>
      <c r="BN219">
        <v>2.32336129032258</v>
      </c>
      <c r="BO219">
        <v>0</v>
      </c>
      <c r="BP219">
        <v>16002.4903225806</v>
      </c>
      <c r="BQ219">
        <v>13122.0258064516</v>
      </c>
      <c r="BR219">
        <v>37.812</v>
      </c>
      <c r="BS219">
        <v>39.75</v>
      </c>
      <c r="BT219">
        <v>39.187</v>
      </c>
      <c r="BU219">
        <v>37.913</v>
      </c>
      <c r="BV219">
        <v>37.437</v>
      </c>
      <c r="BW219">
        <v>1459.50193548387</v>
      </c>
      <c r="BX219">
        <v>40.5</v>
      </c>
      <c r="BY219">
        <v>0</v>
      </c>
      <c r="BZ219">
        <v>1559930036.3</v>
      </c>
      <c r="CA219">
        <v>2.30556153846154</v>
      </c>
      <c r="CB219">
        <v>-0.220512822795656</v>
      </c>
      <c r="CC219">
        <v>64.5880341752062</v>
      </c>
      <c r="CD219">
        <v>16003.9923076923</v>
      </c>
      <c r="CE219">
        <v>15</v>
      </c>
      <c r="CF219">
        <v>1559929575.5</v>
      </c>
      <c r="CG219" t="s">
        <v>251</v>
      </c>
      <c r="CH219">
        <v>12</v>
      </c>
      <c r="CI219">
        <v>2.609</v>
      </c>
      <c r="CJ219">
        <v>0.036</v>
      </c>
      <c r="CK219">
        <v>400</v>
      </c>
      <c r="CL219">
        <v>13</v>
      </c>
      <c r="CM219">
        <v>0.15</v>
      </c>
      <c r="CN219">
        <v>0.08</v>
      </c>
      <c r="CO219">
        <v>-28.849243902439</v>
      </c>
      <c r="CP219">
        <v>-2.11460487804857</v>
      </c>
      <c r="CQ219">
        <v>0.228826830945107</v>
      </c>
      <c r="CR219">
        <v>0</v>
      </c>
      <c r="CS219">
        <v>2.29269411764706</v>
      </c>
      <c r="CT219">
        <v>0.0215089520470691</v>
      </c>
      <c r="CU219">
        <v>0.175712981108693</v>
      </c>
      <c r="CV219">
        <v>1</v>
      </c>
      <c r="CW219">
        <v>0.783219170731707</v>
      </c>
      <c r="CX219">
        <v>-0.0345745923344942</v>
      </c>
      <c r="CY219">
        <v>0.00345405609500426</v>
      </c>
      <c r="CZ219">
        <v>1</v>
      </c>
      <c r="DA219">
        <v>2</v>
      </c>
      <c r="DB219">
        <v>3</v>
      </c>
      <c r="DC219" t="s">
        <v>252</v>
      </c>
      <c r="DD219">
        <v>1.85562</v>
      </c>
      <c r="DE219">
        <v>1.85364</v>
      </c>
      <c r="DF219">
        <v>1.85471</v>
      </c>
      <c r="DG219">
        <v>1.85913</v>
      </c>
      <c r="DH219">
        <v>1.85349</v>
      </c>
      <c r="DI219">
        <v>1.8579</v>
      </c>
      <c r="DJ219">
        <v>1.85501</v>
      </c>
      <c r="DK219">
        <v>1.85369</v>
      </c>
      <c r="DL219" t="s">
        <v>253</v>
      </c>
      <c r="DM219" t="s">
        <v>19</v>
      </c>
      <c r="DN219" t="s">
        <v>19</v>
      </c>
      <c r="DO219" t="s">
        <v>19</v>
      </c>
      <c r="DP219" t="s">
        <v>254</v>
      </c>
      <c r="DQ219" t="s">
        <v>255</v>
      </c>
      <c r="DR219" t="s">
        <v>256</v>
      </c>
      <c r="DS219" t="s">
        <v>256</v>
      </c>
      <c r="DT219" t="s">
        <v>256</v>
      </c>
      <c r="DU219" t="s">
        <v>256</v>
      </c>
      <c r="DV219">
        <v>0</v>
      </c>
      <c r="DW219">
        <v>100</v>
      </c>
      <c r="DX219">
        <v>100</v>
      </c>
      <c r="DY219">
        <v>2.609</v>
      </c>
      <c r="DZ219">
        <v>0.036</v>
      </c>
      <c r="EA219">
        <v>2</v>
      </c>
      <c r="EB219">
        <v>504.087</v>
      </c>
      <c r="EC219">
        <v>548.248</v>
      </c>
      <c r="ED219">
        <v>16.9215</v>
      </c>
      <c r="EE219">
        <v>19.1251</v>
      </c>
      <c r="EF219">
        <v>30.0003</v>
      </c>
      <c r="EG219">
        <v>19.0007</v>
      </c>
      <c r="EH219">
        <v>18.976</v>
      </c>
      <c r="EI219">
        <v>29.6797</v>
      </c>
      <c r="EJ219">
        <v>28.637</v>
      </c>
      <c r="EK219">
        <v>61.0748</v>
      </c>
      <c r="EL219">
        <v>16.9047</v>
      </c>
      <c r="EM219">
        <v>674.17</v>
      </c>
      <c r="EN219">
        <v>13.1647</v>
      </c>
      <c r="EO219">
        <v>102.289</v>
      </c>
      <c r="EP219">
        <v>102.719</v>
      </c>
    </row>
    <row r="220" spans="1:146">
      <c r="A220">
        <v>204</v>
      </c>
      <c r="B220">
        <v>1559930014</v>
      </c>
      <c r="C220">
        <v>406</v>
      </c>
      <c r="D220" t="s">
        <v>663</v>
      </c>
      <c r="E220" t="s">
        <v>664</v>
      </c>
      <c r="H220">
        <v>1559930003.66129</v>
      </c>
      <c r="I220">
        <f>AY220*AJ220*(AW220-AX220)/(100*AQ220*(1000-AJ220*AW220))</f>
        <v>0</v>
      </c>
      <c r="J220">
        <f>AY220*AJ220*(AV220-AU220*(1000-AJ220*AX220)/(1000-AJ220*AW220))/(100*AQ220)</f>
        <v>0</v>
      </c>
      <c r="K220">
        <f>AU220 - IF(AJ220&gt;1, J220*AQ220*100.0/(AL220*BG220), 0)</f>
        <v>0</v>
      </c>
      <c r="L220">
        <f>((R220-I220/2)*K220-J220)/(R220+I220/2)</f>
        <v>0</v>
      </c>
      <c r="M220">
        <f>L220*(AZ220+BA220)/1000.0</f>
        <v>0</v>
      </c>
      <c r="N220">
        <f>(AU220 - IF(AJ220&gt;1, J220*AQ220*100.0/(AL220*BG220), 0))*(AZ220+BA220)/1000.0</f>
        <v>0</v>
      </c>
      <c r="O220">
        <f>2.0/((1/Q220-1/P220)+SIGN(Q220)*SQRT((1/Q220-1/P220)*(1/Q220-1/P220) + 4*AR220/((AR220+1)*(AR220+1))*(2*1/Q220*1/P220-1/P220*1/P220)))</f>
        <v>0</v>
      </c>
      <c r="P220">
        <f>AG220+AF220*AQ220+AE220*AQ220*AQ220</f>
        <v>0</v>
      </c>
      <c r="Q220">
        <f>I220*(1000-(1000*0.61365*exp(17.502*U220/(240.97+U220))/(AZ220+BA220)+AW220)/2)/(1000*0.61365*exp(17.502*U220/(240.97+U220))/(AZ220+BA220)-AW220)</f>
        <v>0</v>
      </c>
      <c r="R220">
        <f>1/((AR220+1)/(O220/1.6)+1/(P220/1.37)) + AR220/((AR220+1)/(O220/1.6) + AR220/(P220/1.37))</f>
        <v>0</v>
      </c>
      <c r="S220">
        <f>(AN220*AP220)</f>
        <v>0</v>
      </c>
      <c r="T220">
        <f>(BB220+(S220+2*0.95*5.67E-8*(((BB220+$B$7)+273)^4-(BB220+273)^4)-44100*I220)/(1.84*29.3*P220+8*0.95*5.67E-8*(BB220+273)^3))</f>
        <v>0</v>
      </c>
      <c r="U220">
        <f>($C$7*BC220+$D$7*BD220+$E$7*T220)</f>
        <v>0</v>
      </c>
      <c r="V220">
        <f>0.61365*exp(17.502*U220/(240.97+U220))</f>
        <v>0</v>
      </c>
      <c r="W220">
        <f>(X220/Y220*100)</f>
        <v>0</v>
      </c>
      <c r="X220">
        <f>AW220*(AZ220+BA220)/1000</f>
        <v>0</v>
      </c>
      <c r="Y220">
        <f>0.61365*exp(17.502*BB220/(240.97+BB220))</f>
        <v>0</v>
      </c>
      <c r="Z220">
        <f>(V220-AW220*(AZ220+BA220)/1000)</f>
        <v>0</v>
      </c>
      <c r="AA220">
        <f>(-I220*44100)</f>
        <v>0</v>
      </c>
      <c r="AB220">
        <f>2*29.3*P220*0.92*(BB220-U220)</f>
        <v>0</v>
      </c>
      <c r="AC220">
        <f>2*0.95*5.67E-8*(((BB220+$B$7)+273)^4-(U220+273)^4)</f>
        <v>0</v>
      </c>
      <c r="AD220">
        <f>S220+AC220+AA220+AB220</f>
        <v>0</v>
      </c>
      <c r="AE220">
        <v>-0.0417655012168048</v>
      </c>
      <c r="AF220">
        <v>0.0468854339747247</v>
      </c>
      <c r="AG220">
        <v>3.49376092602556</v>
      </c>
      <c r="AH220">
        <v>0</v>
      </c>
      <c r="AI220">
        <v>0</v>
      </c>
      <c r="AJ220">
        <f>IF(AH220*$H$13&gt;=AL220,1.0,(AL220/(AL220-AH220*$H$13)))</f>
        <v>0</v>
      </c>
      <c r="AK220">
        <f>(AJ220-1)*100</f>
        <v>0</v>
      </c>
      <c r="AL220">
        <f>MAX(0,($B$13+$C$13*BG220)/(1+$D$13*BG220)*AZ220/(BB220+273)*$E$13)</f>
        <v>0</v>
      </c>
      <c r="AM220">
        <f>$B$11*BH220+$C$11*BI220+$F$11*BJ220</f>
        <v>0</v>
      </c>
      <c r="AN220">
        <f>AM220*AO220</f>
        <v>0</v>
      </c>
      <c r="AO220">
        <f>($B$11*$D$9+$C$11*$D$9+$F$11*((BW220+BO220)/MAX(BW220+BO220+BX220, 0.1)*$I$9+BX220/MAX(BW220+BO220+BX220, 0.1)*$J$9))/($B$11+$C$11+$F$11)</f>
        <v>0</v>
      </c>
      <c r="AP220">
        <f>($B$11*$K$9+$C$11*$K$9+$F$11*((BW220+BO220)/MAX(BW220+BO220+BX220, 0.1)*$P$9+BX220/MAX(BW220+BO220+BX220, 0.1)*$Q$9))/($B$11+$C$11+$F$11)</f>
        <v>0</v>
      </c>
      <c r="AQ220">
        <v>6</v>
      </c>
      <c r="AR220">
        <v>0.5</v>
      </c>
      <c r="AS220" t="s">
        <v>250</v>
      </c>
      <c r="AT220">
        <v>1559930003.66129</v>
      </c>
      <c r="AU220">
        <v>618.583193548387</v>
      </c>
      <c r="AV220">
        <v>647.52935483871</v>
      </c>
      <c r="AW220">
        <v>13.9488322580645</v>
      </c>
      <c r="AX220">
        <v>13.1671838709677</v>
      </c>
      <c r="AY220">
        <v>500.013935483871</v>
      </c>
      <c r="AZ220">
        <v>100.702709677419</v>
      </c>
      <c r="BA220">
        <v>0.199996290322581</v>
      </c>
      <c r="BB220">
        <v>20.0310870967742</v>
      </c>
      <c r="BC220">
        <v>20.395635483871</v>
      </c>
      <c r="BD220">
        <v>999.9</v>
      </c>
      <c r="BE220">
        <v>0</v>
      </c>
      <c r="BF220">
        <v>0</v>
      </c>
      <c r="BG220">
        <v>10001.6709677419</v>
      </c>
      <c r="BH220">
        <v>0</v>
      </c>
      <c r="BI220">
        <v>164.980741935484</v>
      </c>
      <c r="BJ220">
        <v>1499.99290322581</v>
      </c>
      <c r="BK220">
        <v>0.973001387096774</v>
      </c>
      <c r="BL220">
        <v>0.0269988548387097</v>
      </c>
      <c r="BM220">
        <v>0</v>
      </c>
      <c r="BN220">
        <v>2.31845161290323</v>
      </c>
      <c r="BO220">
        <v>0</v>
      </c>
      <c r="BP220">
        <v>16003.9580645161</v>
      </c>
      <c r="BQ220">
        <v>13121.9451612903</v>
      </c>
      <c r="BR220">
        <v>37.812</v>
      </c>
      <c r="BS220">
        <v>39.75</v>
      </c>
      <c r="BT220">
        <v>39.187</v>
      </c>
      <c r="BU220">
        <v>37.911</v>
      </c>
      <c r="BV220">
        <v>37.437</v>
      </c>
      <c r="BW220">
        <v>1459.49290322581</v>
      </c>
      <c r="BX220">
        <v>40.5</v>
      </c>
      <c r="BY220">
        <v>0</v>
      </c>
      <c r="BZ220">
        <v>1559930038.7</v>
      </c>
      <c r="CA220">
        <v>2.29633076923077</v>
      </c>
      <c r="CB220">
        <v>-0.348075216974285</v>
      </c>
      <c r="CC220">
        <v>82.0444444401479</v>
      </c>
      <c r="CD220">
        <v>16006.6</v>
      </c>
      <c r="CE220">
        <v>15</v>
      </c>
      <c r="CF220">
        <v>1559929575.5</v>
      </c>
      <c r="CG220" t="s">
        <v>251</v>
      </c>
      <c r="CH220">
        <v>12</v>
      </c>
      <c r="CI220">
        <v>2.609</v>
      </c>
      <c r="CJ220">
        <v>0.036</v>
      </c>
      <c r="CK220">
        <v>400</v>
      </c>
      <c r="CL220">
        <v>13</v>
      </c>
      <c r="CM220">
        <v>0.15</v>
      </c>
      <c r="CN220">
        <v>0.08</v>
      </c>
      <c r="CO220">
        <v>-28.9283634146341</v>
      </c>
      <c r="CP220">
        <v>-2.31752195121981</v>
      </c>
      <c r="CQ220">
        <v>0.248604879723803</v>
      </c>
      <c r="CR220">
        <v>0</v>
      </c>
      <c r="CS220">
        <v>2.30067352941176</v>
      </c>
      <c r="CT220">
        <v>0.378550644142722</v>
      </c>
      <c r="CU220">
        <v>0.177537393424636</v>
      </c>
      <c r="CV220">
        <v>1</v>
      </c>
      <c r="CW220">
        <v>0.782018317073171</v>
      </c>
      <c r="CX220">
        <v>-0.03706304529617</v>
      </c>
      <c r="CY220">
        <v>0.00369704959122169</v>
      </c>
      <c r="CZ220">
        <v>1</v>
      </c>
      <c r="DA220">
        <v>2</v>
      </c>
      <c r="DB220">
        <v>3</v>
      </c>
      <c r="DC220" t="s">
        <v>252</v>
      </c>
      <c r="DD220">
        <v>1.85562</v>
      </c>
      <c r="DE220">
        <v>1.85364</v>
      </c>
      <c r="DF220">
        <v>1.85471</v>
      </c>
      <c r="DG220">
        <v>1.85913</v>
      </c>
      <c r="DH220">
        <v>1.85349</v>
      </c>
      <c r="DI220">
        <v>1.8579</v>
      </c>
      <c r="DJ220">
        <v>1.85501</v>
      </c>
      <c r="DK220">
        <v>1.85367</v>
      </c>
      <c r="DL220" t="s">
        <v>253</v>
      </c>
      <c r="DM220" t="s">
        <v>19</v>
      </c>
      <c r="DN220" t="s">
        <v>19</v>
      </c>
      <c r="DO220" t="s">
        <v>19</v>
      </c>
      <c r="DP220" t="s">
        <v>254</v>
      </c>
      <c r="DQ220" t="s">
        <v>255</v>
      </c>
      <c r="DR220" t="s">
        <v>256</v>
      </c>
      <c r="DS220" t="s">
        <v>256</v>
      </c>
      <c r="DT220" t="s">
        <v>256</v>
      </c>
      <c r="DU220" t="s">
        <v>256</v>
      </c>
      <c r="DV220">
        <v>0</v>
      </c>
      <c r="DW220">
        <v>100</v>
      </c>
      <c r="DX220">
        <v>100</v>
      </c>
      <c r="DY220">
        <v>2.609</v>
      </c>
      <c r="DZ220">
        <v>0.036</v>
      </c>
      <c r="EA220">
        <v>2</v>
      </c>
      <c r="EB220">
        <v>504.278</v>
      </c>
      <c r="EC220">
        <v>548.102</v>
      </c>
      <c r="ED220">
        <v>16.9061</v>
      </c>
      <c r="EE220">
        <v>19.1259</v>
      </c>
      <c r="EF220">
        <v>30.0004</v>
      </c>
      <c r="EG220">
        <v>19.0018</v>
      </c>
      <c r="EH220">
        <v>18.977</v>
      </c>
      <c r="EI220">
        <v>29.784</v>
      </c>
      <c r="EJ220">
        <v>28.637</v>
      </c>
      <c r="EK220">
        <v>61.0748</v>
      </c>
      <c r="EL220">
        <v>16.8691</v>
      </c>
      <c r="EM220">
        <v>674.17</v>
      </c>
      <c r="EN220">
        <v>13.1693</v>
      </c>
      <c r="EO220">
        <v>102.288</v>
      </c>
      <c r="EP220">
        <v>102.719</v>
      </c>
    </row>
    <row r="221" spans="1:146">
      <c r="A221">
        <v>205</v>
      </c>
      <c r="B221">
        <v>1559930016</v>
      </c>
      <c r="C221">
        <v>408</v>
      </c>
      <c r="D221" t="s">
        <v>665</v>
      </c>
      <c r="E221" t="s">
        <v>666</v>
      </c>
      <c r="H221">
        <v>1559930005.66129</v>
      </c>
      <c r="I221">
        <f>AY221*AJ221*(AW221-AX221)/(100*AQ221*(1000-AJ221*AW221))</f>
        <v>0</v>
      </c>
      <c r="J221">
        <f>AY221*AJ221*(AV221-AU221*(1000-AJ221*AX221)/(1000-AJ221*AW221))/(100*AQ221)</f>
        <v>0</v>
      </c>
      <c r="K221">
        <f>AU221 - IF(AJ221&gt;1, J221*AQ221*100.0/(AL221*BG221), 0)</f>
        <v>0</v>
      </c>
      <c r="L221">
        <f>((R221-I221/2)*K221-J221)/(R221+I221/2)</f>
        <v>0</v>
      </c>
      <c r="M221">
        <f>L221*(AZ221+BA221)/1000.0</f>
        <v>0</v>
      </c>
      <c r="N221">
        <f>(AU221 - IF(AJ221&gt;1, J221*AQ221*100.0/(AL221*BG221), 0))*(AZ221+BA221)/1000.0</f>
        <v>0</v>
      </c>
      <c r="O221">
        <f>2.0/((1/Q221-1/P221)+SIGN(Q221)*SQRT((1/Q221-1/P221)*(1/Q221-1/P221) + 4*AR221/((AR221+1)*(AR221+1))*(2*1/Q221*1/P221-1/P221*1/P221)))</f>
        <v>0</v>
      </c>
      <c r="P221">
        <f>AG221+AF221*AQ221+AE221*AQ221*AQ221</f>
        <v>0</v>
      </c>
      <c r="Q221">
        <f>I221*(1000-(1000*0.61365*exp(17.502*U221/(240.97+U221))/(AZ221+BA221)+AW221)/2)/(1000*0.61365*exp(17.502*U221/(240.97+U221))/(AZ221+BA221)-AW221)</f>
        <v>0</v>
      </c>
      <c r="R221">
        <f>1/((AR221+1)/(O221/1.6)+1/(P221/1.37)) + AR221/((AR221+1)/(O221/1.6) + AR221/(P221/1.37))</f>
        <v>0</v>
      </c>
      <c r="S221">
        <f>(AN221*AP221)</f>
        <v>0</v>
      </c>
      <c r="T221">
        <f>(BB221+(S221+2*0.95*5.67E-8*(((BB221+$B$7)+273)^4-(BB221+273)^4)-44100*I221)/(1.84*29.3*P221+8*0.95*5.67E-8*(BB221+273)^3))</f>
        <v>0</v>
      </c>
      <c r="U221">
        <f>($C$7*BC221+$D$7*BD221+$E$7*T221)</f>
        <v>0</v>
      </c>
      <c r="V221">
        <f>0.61365*exp(17.502*U221/(240.97+U221))</f>
        <v>0</v>
      </c>
      <c r="W221">
        <f>(X221/Y221*100)</f>
        <v>0</v>
      </c>
      <c r="X221">
        <f>AW221*(AZ221+BA221)/1000</f>
        <v>0</v>
      </c>
      <c r="Y221">
        <f>0.61365*exp(17.502*BB221/(240.97+BB221))</f>
        <v>0</v>
      </c>
      <c r="Z221">
        <f>(V221-AW221*(AZ221+BA221)/1000)</f>
        <v>0</v>
      </c>
      <c r="AA221">
        <f>(-I221*44100)</f>
        <v>0</v>
      </c>
      <c r="AB221">
        <f>2*29.3*P221*0.92*(BB221-U221)</f>
        <v>0</v>
      </c>
      <c r="AC221">
        <f>2*0.95*5.67E-8*(((BB221+$B$7)+273)^4-(U221+273)^4)</f>
        <v>0</v>
      </c>
      <c r="AD221">
        <f>S221+AC221+AA221+AB221</f>
        <v>0</v>
      </c>
      <c r="AE221">
        <v>-0.041772467707221</v>
      </c>
      <c r="AF221">
        <v>0.0468932544705149</v>
      </c>
      <c r="AG221">
        <v>3.49422130714693</v>
      </c>
      <c r="AH221">
        <v>0</v>
      </c>
      <c r="AI221">
        <v>0</v>
      </c>
      <c r="AJ221">
        <f>IF(AH221*$H$13&gt;=AL221,1.0,(AL221/(AL221-AH221*$H$13)))</f>
        <v>0</v>
      </c>
      <c r="AK221">
        <f>(AJ221-1)*100</f>
        <v>0</v>
      </c>
      <c r="AL221">
        <f>MAX(0,($B$13+$C$13*BG221)/(1+$D$13*BG221)*AZ221/(BB221+273)*$E$13)</f>
        <v>0</v>
      </c>
      <c r="AM221">
        <f>$B$11*BH221+$C$11*BI221+$F$11*BJ221</f>
        <v>0</v>
      </c>
      <c r="AN221">
        <f>AM221*AO221</f>
        <v>0</v>
      </c>
      <c r="AO221">
        <f>($B$11*$D$9+$C$11*$D$9+$F$11*((BW221+BO221)/MAX(BW221+BO221+BX221, 0.1)*$I$9+BX221/MAX(BW221+BO221+BX221, 0.1)*$J$9))/($B$11+$C$11+$F$11)</f>
        <v>0</v>
      </c>
      <c r="AP221">
        <f>($B$11*$K$9+$C$11*$K$9+$F$11*((BW221+BO221)/MAX(BW221+BO221+BX221, 0.1)*$P$9+BX221/MAX(BW221+BO221+BX221, 0.1)*$Q$9))/($B$11+$C$11+$F$11)</f>
        <v>0</v>
      </c>
      <c r="AQ221">
        <v>6</v>
      </c>
      <c r="AR221">
        <v>0.5</v>
      </c>
      <c r="AS221" t="s">
        <v>250</v>
      </c>
      <c r="AT221">
        <v>1559930005.66129</v>
      </c>
      <c r="AU221">
        <v>621.856774193548</v>
      </c>
      <c r="AV221">
        <v>650.858258064516</v>
      </c>
      <c r="AW221">
        <v>13.9482741935484</v>
      </c>
      <c r="AX221">
        <v>13.1677580645161</v>
      </c>
      <c r="AY221">
        <v>500.01635483871</v>
      </c>
      <c r="AZ221">
        <v>100.702870967742</v>
      </c>
      <c r="BA221">
        <v>0.199979225806452</v>
      </c>
      <c r="BB221">
        <v>20.032764516129</v>
      </c>
      <c r="BC221">
        <v>20.4001387096774</v>
      </c>
      <c r="BD221">
        <v>999.9</v>
      </c>
      <c r="BE221">
        <v>0</v>
      </c>
      <c r="BF221">
        <v>0</v>
      </c>
      <c r="BG221">
        <v>10003.3232258065</v>
      </c>
      <c r="BH221">
        <v>0</v>
      </c>
      <c r="BI221">
        <v>167.075161290323</v>
      </c>
      <c r="BJ221">
        <v>1499.99935483871</v>
      </c>
      <c r="BK221">
        <v>0.973001516129032</v>
      </c>
      <c r="BL221">
        <v>0.0269987064516129</v>
      </c>
      <c r="BM221">
        <v>0</v>
      </c>
      <c r="BN221">
        <v>2.31650967741936</v>
      </c>
      <c r="BO221">
        <v>0</v>
      </c>
      <c r="BP221">
        <v>16006.1064516129</v>
      </c>
      <c r="BQ221">
        <v>13122</v>
      </c>
      <c r="BR221">
        <v>37.812</v>
      </c>
      <c r="BS221">
        <v>39.75</v>
      </c>
      <c r="BT221">
        <v>39.187</v>
      </c>
      <c r="BU221">
        <v>37.905</v>
      </c>
      <c r="BV221">
        <v>37.437</v>
      </c>
      <c r="BW221">
        <v>1459.49935483871</v>
      </c>
      <c r="BX221">
        <v>40.5</v>
      </c>
      <c r="BY221">
        <v>0</v>
      </c>
      <c r="BZ221">
        <v>1559930040.5</v>
      </c>
      <c r="CA221">
        <v>2.29467692307692</v>
      </c>
      <c r="CB221">
        <v>-0.729729912288688</v>
      </c>
      <c r="CC221">
        <v>89.1042733800718</v>
      </c>
      <c r="CD221">
        <v>16009.4807692308</v>
      </c>
      <c r="CE221">
        <v>15</v>
      </c>
      <c r="CF221">
        <v>1559929575.5</v>
      </c>
      <c r="CG221" t="s">
        <v>251</v>
      </c>
      <c r="CH221">
        <v>12</v>
      </c>
      <c r="CI221">
        <v>2.609</v>
      </c>
      <c r="CJ221">
        <v>0.036</v>
      </c>
      <c r="CK221">
        <v>400</v>
      </c>
      <c r="CL221">
        <v>13</v>
      </c>
      <c r="CM221">
        <v>0.15</v>
      </c>
      <c r="CN221">
        <v>0.08</v>
      </c>
      <c r="CO221">
        <v>-28.9782365853659</v>
      </c>
      <c r="CP221">
        <v>-2.19240209059253</v>
      </c>
      <c r="CQ221">
        <v>0.241339350956382</v>
      </c>
      <c r="CR221">
        <v>0</v>
      </c>
      <c r="CS221">
        <v>2.29757941176471</v>
      </c>
      <c r="CT221">
        <v>-0.154123050292491</v>
      </c>
      <c r="CU221">
        <v>0.177235822928283</v>
      </c>
      <c r="CV221">
        <v>1</v>
      </c>
      <c r="CW221">
        <v>0.780911317073171</v>
      </c>
      <c r="CX221">
        <v>-0.0380300696864134</v>
      </c>
      <c r="CY221">
        <v>0.00377991572005041</v>
      </c>
      <c r="CZ221">
        <v>1</v>
      </c>
      <c r="DA221">
        <v>2</v>
      </c>
      <c r="DB221">
        <v>3</v>
      </c>
      <c r="DC221" t="s">
        <v>252</v>
      </c>
      <c r="DD221">
        <v>1.85562</v>
      </c>
      <c r="DE221">
        <v>1.85364</v>
      </c>
      <c r="DF221">
        <v>1.85471</v>
      </c>
      <c r="DG221">
        <v>1.85913</v>
      </c>
      <c r="DH221">
        <v>1.85349</v>
      </c>
      <c r="DI221">
        <v>1.85791</v>
      </c>
      <c r="DJ221">
        <v>1.85501</v>
      </c>
      <c r="DK221">
        <v>1.85367</v>
      </c>
      <c r="DL221" t="s">
        <v>253</v>
      </c>
      <c r="DM221" t="s">
        <v>19</v>
      </c>
      <c r="DN221" t="s">
        <v>19</v>
      </c>
      <c r="DO221" t="s">
        <v>19</v>
      </c>
      <c r="DP221" t="s">
        <v>254</v>
      </c>
      <c r="DQ221" t="s">
        <v>255</v>
      </c>
      <c r="DR221" t="s">
        <v>256</v>
      </c>
      <c r="DS221" t="s">
        <v>256</v>
      </c>
      <c r="DT221" t="s">
        <v>256</v>
      </c>
      <c r="DU221" t="s">
        <v>256</v>
      </c>
      <c r="DV221">
        <v>0</v>
      </c>
      <c r="DW221">
        <v>100</v>
      </c>
      <c r="DX221">
        <v>100</v>
      </c>
      <c r="DY221">
        <v>2.609</v>
      </c>
      <c r="DZ221">
        <v>0.036</v>
      </c>
      <c r="EA221">
        <v>2</v>
      </c>
      <c r="EB221">
        <v>504.032</v>
      </c>
      <c r="EC221">
        <v>548.33</v>
      </c>
      <c r="ED221">
        <v>16.8939</v>
      </c>
      <c r="EE221">
        <v>19.127</v>
      </c>
      <c r="EF221">
        <v>30.0003</v>
      </c>
      <c r="EG221">
        <v>19.0028</v>
      </c>
      <c r="EH221">
        <v>18.9784</v>
      </c>
      <c r="EI221">
        <v>29.9025</v>
      </c>
      <c r="EJ221">
        <v>28.637</v>
      </c>
      <c r="EK221">
        <v>61.0748</v>
      </c>
      <c r="EL221">
        <v>16.8691</v>
      </c>
      <c r="EM221">
        <v>679.17</v>
      </c>
      <c r="EN221">
        <v>13.1664</v>
      </c>
      <c r="EO221">
        <v>102.287</v>
      </c>
      <c r="EP221">
        <v>102.718</v>
      </c>
    </row>
    <row r="222" spans="1:146">
      <c r="A222">
        <v>206</v>
      </c>
      <c r="B222">
        <v>1559930018</v>
      </c>
      <c r="C222">
        <v>410</v>
      </c>
      <c r="D222" t="s">
        <v>667</v>
      </c>
      <c r="E222" t="s">
        <v>668</v>
      </c>
      <c r="H222">
        <v>1559930007.66129</v>
      </c>
      <c r="I222">
        <f>AY222*AJ222*(AW222-AX222)/(100*AQ222*(1000-AJ222*AW222))</f>
        <v>0</v>
      </c>
      <c r="J222">
        <f>AY222*AJ222*(AV222-AU222*(1000-AJ222*AX222)/(1000-AJ222*AW222))/(100*AQ222)</f>
        <v>0</v>
      </c>
      <c r="K222">
        <f>AU222 - IF(AJ222&gt;1, J222*AQ222*100.0/(AL222*BG222), 0)</f>
        <v>0</v>
      </c>
      <c r="L222">
        <f>((R222-I222/2)*K222-J222)/(R222+I222/2)</f>
        <v>0</v>
      </c>
      <c r="M222">
        <f>L222*(AZ222+BA222)/1000.0</f>
        <v>0</v>
      </c>
      <c r="N222">
        <f>(AU222 - IF(AJ222&gt;1, J222*AQ222*100.0/(AL222*BG222), 0))*(AZ222+BA222)/1000.0</f>
        <v>0</v>
      </c>
      <c r="O222">
        <f>2.0/((1/Q222-1/P222)+SIGN(Q222)*SQRT((1/Q222-1/P222)*(1/Q222-1/P222) + 4*AR222/((AR222+1)*(AR222+1))*(2*1/Q222*1/P222-1/P222*1/P222)))</f>
        <v>0</v>
      </c>
      <c r="P222">
        <f>AG222+AF222*AQ222+AE222*AQ222*AQ222</f>
        <v>0</v>
      </c>
      <c r="Q222">
        <f>I222*(1000-(1000*0.61365*exp(17.502*U222/(240.97+U222))/(AZ222+BA222)+AW222)/2)/(1000*0.61365*exp(17.502*U222/(240.97+U222))/(AZ222+BA222)-AW222)</f>
        <v>0</v>
      </c>
      <c r="R222">
        <f>1/((AR222+1)/(O222/1.6)+1/(P222/1.37)) + AR222/((AR222+1)/(O222/1.6) + AR222/(P222/1.37))</f>
        <v>0</v>
      </c>
      <c r="S222">
        <f>(AN222*AP222)</f>
        <v>0</v>
      </c>
      <c r="T222">
        <f>(BB222+(S222+2*0.95*5.67E-8*(((BB222+$B$7)+273)^4-(BB222+273)^4)-44100*I222)/(1.84*29.3*P222+8*0.95*5.67E-8*(BB222+273)^3))</f>
        <v>0</v>
      </c>
      <c r="U222">
        <f>($C$7*BC222+$D$7*BD222+$E$7*T222)</f>
        <v>0</v>
      </c>
      <c r="V222">
        <f>0.61365*exp(17.502*U222/(240.97+U222))</f>
        <v>0</v>
      </c>
      <c r="W222">
        <f>(X222/Y222*100)</f>
        <v>0</v>
      </c>
      <c r="X222">
        <f>AW222*(AZ222+BA222)/1000</f>
        <v>0</v>
      </c>
      <c r="Y222">
        <f>0.61365*exp(17.502*BB222/(240.97+BB222))</f>
        <v>0</v>
      </c>
      <c r="Z222">
        <f>(V222-AW222*(AZ222+BA222)/1000)</f>
        <v>0</v>
      </c>
      <c r="AA222">
        <f>(-I222*44100)</f>
        <v>0</v>
      </c>
      <c r="AB222">
        <f>2*29.3*P222*0.92*(BB222-U222)</f>
        <v>0</v>
      </c>
      <c r="AC222">
        <f>2*0.95*5.67E-8*(((BB222+$B$7)+273)^4-(U222+273)^4)</f>
        <v>0</v>
      </c>
      <c r="AD222">
        <f>S222+AC222+AA222+AB222</f>
        <v>0</v>
      </c>
      <c r="AE222">
        <v>-0.0417717060841717</v>
      </c>
      <c r="AF222">
        <v>0.0468923994819203</v>
      </c>
      <c r="AG222">
        <v>3.49417097653204</v>
      </c>
      <c r="AH222">
        <v>0</v>
      </c>
      <c r="AI222">
        <v>0</v>
      </c>
      <c r="AJ222">
        <f>IF(AH222*$H$13&gt;=AL222,1.0,(AL222/(AL222-AH222*$H$13)))</f>
        <v>0</v>
      </c>
      <c r="AK222">
        <f>(AJ222-1)*100</f>
        <v>0</v>
      </c>
      <c r="AL222">
        <f>MAX(0,($B$13+$C$13*BG222)/(1+$D$13*BG222)*AZ222/(BB222+273)*$E$13)</f>
        <v>0</v>
      </c>
      <c r="AM222">
        <f>$B$11*BH222+$C$11*BI222+$F$11*BJ222</f>
        <v>0</v>
      </c>
      <c r="AN222">
        <f>AM222*AO222</f>
        <v>0</v>
      </c>
      <c r="AO222">
        <f>($B$11*$D$9+$C$11*$D$9+$F$11*((BW222+BO222)/MAX(BW222+BO222+BX222, 0.1)*$I$9+BX222/MAX(BW222+BO222+BX222, 0.1)*$J$9))/($B$11+$C$11+$F$11)</f>
        <v>0</v>
      </c>
      <c r="AP222">
        <f>($B$11*$K$9+$C$11*$K$9+$F$11*((BW222+BO222)/MAX(BW222+BO222+BX222, 0.1)*$P$9+BX222/MAX(BW222+BO222+BX222, 0.1)*$Q$9))/($B$11+$C$11+$F$11)</f>
        <v>0</v>
      </c>
      <c r="AQ222">
        <v>6</v>
      </c>
      <c r="AR222">
        <v>0.5</v>
      </c>
      <c r="AS222" t="s">
        <v>250</v>
      </c>
      <c r="AT222">
        <v>1559930007.66129</v>
      </c>
      <c r="AU222">
        <v>625.127225806452</v>
      </c>
      <c r="AV222">
        <v>654.207806451613</v>
      </c>
      <c r="AW222">
        <v>13.9476903225806</v>
      </c>
      <c r="AX222">
        <v>13.1684032258065</v>
      </c>
      <c r="AY222">
        <v>500.017193548387</v>
      </c>
      <c r="AZ222">
        <v>100.703064516129</v>
      </c>
      <c r="BA222">
        <v>0.199971516129032</v>
      </c>
      <c r="BB222">
        <v>20.0346483870968</v>
      </c>
      <c r="BC222">
        <v>20.4040258064516</v>
      </c>
      <c r="BD222">
        <v>999.9</v>
      </c>
      <c r="BE222">
        <v>0</v>
      </c>
      <c r="BF222">
        <v>0</v>
      </c>
      <c r="BG222">
        <v>10003.1216129032</v>
      </c>
      <c r="BH222">
        <v>0</v>
      </c>
      <c r="BI222">
        <v>168.639451612903</v>
      </c>
      <c r="BJ222">
        <v>1499.99774193548</v>
      </c>
      <c r="BK222">
        <v>0.973001387096774</v>
      </c>
      <c r="BL222">
        <v>0.0269988548387097</v>
      </c>
      <c r="BM222">
        <v>0</v>
      </c>
      <c r="BN222">
        <v>2.31493870967742</v>
      </c>
      <c r="BO222">
        <v>0</v>
      </c>
      <c r="BP222">
        <v>16008.2387096774</v>
      </c>
      <c r="BQ222">
        <v>13121.9870967742</v>
      </c>
      <c r="BR222">
        <v>37.812</v>
      </c>
      <c r="BS222">
        <v>39.75</v>
      </c>
      <c r="BT222">
        <v>39.187</v>
      </c>
      <c r="BU222">
        <v>37.901</v>
      </c>
      <c r="BV222">
        <v>37.437</v>
      </c>
      <c r="BW222">
        <v>1459.49774193548</v>
      </c>
      <c r="BX222">
        <v>40.5</v>
      </c>
      <c r="BY222">
        <v>0</v>
      </c>
      <c r="BZ222">
        <v>1559930042.3</v>
      </c>
      <c r="CA222">
        <v>2.28430384615385</v>
      </c>
      <c r="CB222">
        <v>-0.808420511529522</v>
      </c>
      <c r="CC222">
        <v>87.3880342657308</v>
      </c>
      <c r="CD222">
        <v>16012.3576923077</v>
      </c>
      <c r="CE222">
        <v>15</v>
      </c>
      <c r="CF222">
        <v>1559929575.5</v>
      </c>
      <c r="CG222" t="s">
        <v>251</v>
      </c>
      <c r="CH222">
        <v>12</v>
      </c>
      <c r="CI222">
        <v>2.609</v>
      </c>
      <c r="CJ222">
        <v>0.036</v>
      </c>
      <c r="CK222">
        <v>400</v>
      </c>
      <c r="CL222">
        <v>13</v>
      </c>
      <c r="CM222">
        <v>0.15</v>
      </c>
      <c r="CN222">
        <v>0.08</v>
      </c>
      <c r="CO222">
        <v>-29.0576414634146</v>
      </c>
      <c r="CP222">
        <v>-2.03075958188118</v>
      </c>
      <c r="CQ222">
        <v>0.225084123000994</v>
      </c>
      <c r="CR222">
        <v>0</v>
      </c>
      <c r="CS222">
        <v>2.29665882352941</v>
      </c>
      <c r="CT222">
        <v>-0.2939463628396</v>
      </c>
      <c r="CU222">
        <v>0.172408862740745</v>
      </c>
      <c r="CV222">
        <v>1</v>
      </c>
      <c r="CW222">
        <v>0.779719317073171</v>
      </c>
      <c r="CX222">
        <v>-0.0370984599303137</v>
      </c>
      <c r="CY222">
        <v>0.0036911329507944</v>
      </c>
      <c r="CZ222">
        <v>1</v>
      </c>
      <c r="DA222">
        <v>2</v>
      </c>
      <c r="DB222">
        <v>3</v>
      </c>
      <c r="DC222" t="s">
        <v>252</v>
      </c>
      <c r="DD222">
        <v>1.85562</v>
      </c>
      <c r="DE222">
        <v>1.85364</v>
      </c>
      <c r="DF222">
        <v>1.85471</v>
      </c>
      <c r="DG222">
        <v>1.85913</v>
      </c>
      <c r="DH222">
        <v>1.85349</v>
      </c>
      <c r="DI222">
        <v>1.8579</v>
      </c>
      <c r="DJ222">
        <v>1.85501</v>
      </c>
      <c r="DK222">
        <v>1.85369</v>
      </c>
      <c r="DL222" t="s">
        <v>253</v>
      </c>
      <c r="DM222" t="s">
        <v>19</v>
      </c>
      <c r="DN222" t="s">
        <v>19</v>
      </c>
      <c r="DO222" t="s">
        <v>19</v>
      </c>
      <c r="DP222" t="s">
        <v>254</v>
      </c>
      <c r="DQ222" t="s">
        <v>255</v>
      </c>
      <c r="DR222" t="s">
        <v>256</v>
      </c>
      <c r="DS222" t="s">
        <v>256</v>
      </c>
      <c r="DT222" t="s">
        <v>256</v>
      </c>
      <c r="DU222" t="s">
        <v>256</v>
      </c>
      <c r="DV222">
        <v>0</v>
      </c>
      <c r="DW222">
        <v>100</v>
      </c>
      <c r="DX222">
        <v>100</v>
      </c>
      <c r="DY222">
        <v>2.609</v>
      </c>
      <c r="DZ222">
        <v>0.036</v>
      </c>
      <c r="EA222">
        <v>2</v>
      </c>
      <c r="EB222">
        <v>504.09</v>
      </c>
      <c r="EC222">
        <v>548.363</v>
      </c>
      <c r="ED222">
        <v>16.8792</v>
      </c>
      <c r="EE222">
        <v>19.1284</v>
      </c>
      <c r="EF222">
        <v>30.0004</v>
      </c>
      <c r="EG222">
        <v>19.004</v>
      </c>
      <c r="EH222">
        <v>18.9797</v>
      </c>
      <c r="EI222">
        <v>30.0421</v>
      </c>
      <c r="EJ222">
        <v>28.637</v>
      </c>
      <c r="EK222">
        <v>61.0748</v>
      </c>
      <c r="EL222">
        <v>16.8691</v>
      </c>
      <c r="EM222">
        <v>684.17</v>
      </c>
      <c r="EN222">
        <v>13.169</v>
      </c>
      <c r="EO222">
        <v>102.287</v>
      </c>
      <c r="EP222">
        <v>102.717</v>
      </c>
    </row>
    <row r="223" spans="1:146">
      <c r="A223">
        <v>207</v>
      </c>
      <c r="B223">
        <v>1559930020</v>
      </c>
      <c r="C223">
        <v>412</v>
      </c>
      <c r="D223" t="s">
        <v>669</v>
      </c>
      <c r="E223" t="s">
        <v>670</v>
      </c>
      <c r="H223">
        <v>1559930009.66129</v>
      </c>
      <c r="I223">
        <f>AY223*AJ223*(AW223-AX223)/(100*AQ223*(1000-AJ223*AW223))</f>
        <v>0</v>
      </c>
      <c r="J223">
        <f>AY223*AJ223*(AV223-AU223*(1000-AJ223*AX223)/(1000-AJ223*AW223))/(100*AQ223)</f>
        <v>0</v>
      </c>
      <c r="K223">
        <f>AU223 - IF(AJ223&gt;1, J223*AQ223*100.0/(AL223*BG223), 0)</f>
        <v>0</v>
      </c>
      <c r="L223">
        <f>((R223-I223/2)*K223-J223)/(R223+I223/2)</f>
        <v>0</v>
      </c>
      <c r="M223">
        <f>L223*(AZ223+BA223)/1000.0</f>
        <v>0</v>
      </c>
      <c r="N223">
        <f>(AU223 - IF(AJ223&gt;1, J223*AQ223*100.0/(AL223*BG223), 0))*(AZ223+BA223)/1000.0</f>
        <v>0</v>
      </c>
      <c r="O223">
        <f>2.0/((1/Q223-1/P223)+SIGN(Q223)*SQRT((1/Q223-1/P223)*(1/Q223-1/P223) + 4*AR223/((AR223+1)*(AR223+1))*(2*1/Q223*1/P223-1/P223*1/P223)))</f>
        <v>0</v>
      </c>
      <c r="P223">
        <f>AG223+AF223*AQ223+AE223*AQ223*AQ223</f>
        <v>0</v>
      </c>
      <c r="Q223">
        <f>I223*(1000-(1000*0.61365*exp(17.502*U223/(240.97+U223))/(AZ223+BA223)+AW223)/2)/(1000*0.61365*exp(17.502*U223/(240.97+U223))/(AZ223+BA223)-AW223)</f>
        <v>0</v>
      </c>
      <c r="R223">
        <f>1/((AR223+1)/(O223/1.6)+1/(P223/1.37)) + AR223/((AR223+1)/(O223/1.6) + AR223/(P223/1.37))</f>
        <v>0</v>
      </c>
      <c r="S223">
        <f>(AN223*AP223)</f>
        <v>0</v>
      </c>
      <c r="T223">
        <f>(BB223+(S223+2*0.95*5.67E-8*(((BB223+$B$7)+273)^4-(BB223+273)^4)-44100*I223)/(1.84*29.3*P223+8*0.95*5.67E-8*(BB223+273)^3))</f>
        <v>0</v>
      </c>
      <c r="U223">
        <f>($C$7*BC223+$D$7*BD223+$E$7*T223)</f>
        <v>0</v>
      </c>
      <c r="V223">
        <f>0.61365*exp(17.502*U223/(240.97+U223))</f>
        <v>0</v>
      </c>
      <c r="W223">
        <f>(X223/Y223*100)</f>
        <v>0</v>
      </c>
      <c r="X223">
        <f>AW223*(AZ223+BA223)/1000</f>
        <v>0</v>
      </c>
      <c r="Y223">
        <f>0.61365*exp(17.502*BB223/(240.97+BB223))</f>
        <v>0</v>
      </c>
      <c r="Z223">
        <f>(V223-AW223*(AZ223+BA223)/1000)</f>
        <v>0</v>
      </c>
      <c r="AA223">
        <f>(-I223*44100)</f>
        <v>0</v>
      </c>
      <c r="AB223">
        <f>2*29.3*P223*0.92*(BB223-U223)</f>
        <v>0</v>
      </c>
      <c r="AC223">
        <f>2*0.95*5.67E-8*(((BB223+$B$7)+273)^4-(U223+273)^4)</f>
        <v>0</v>
      </c>
      <c r="AD223">
        <f>S223+AC223+AA223+AB223</f>
        <v>0</v>
      </c>
      <c r="AE223">
        <v>-0.0417552067970219</v>
      </c>
      <c r="AF223">
        <v>0.0468738775866776</v>
      </c>
      <c r="AG223">
        <v>3.49308056914144</v>
      </c>
      <c r="AH223">
        <v>0</v>
      </c>
      <c r="AI223">
        <v>0</v>
      </c>
      <c r="AJ223">
        <f>IF(AH223*$H$13&gt;=AL223,1.0,(AL223/(AL223-AH223*$H$13)))</f>
        <v>0</v>
      </c>
      <c r="AK223">
        <f>(AJ223-1)*100</f>
        <v>0</v>
      </c>
      <c r="AL223">
        <f>MAX(0,($B$13+$C$13*BG223)/(1+$D$13*BG223)*AZ223/(BB223+273)*$E$13)</f>
        <v>0</v>
      </c>
      <c r="AM223">
        <f>$B$11*BH223+$C$11*BI223+$F$11*BJ223</f>
        <v>0</v>
      </c>
      <c r="AN223">
        <f>AM223*AO223</f>
        <v>0</v>
      </c>
      <c r="AO223">
        <f>($B$11*$D$9+$C$11*$D$9+$F$11*((BW223+BO223)/MAX(BW223+BO223+BX223, 0.1)*$I$9+BX223/MAX(BW223+BO223+BX223, 0.1)*$J$9))/($B$11+$C$11+$F$11)</f>
        <v>0</v>
      </c>
      <c r="AP223">
        <f>($B$11*$K$9+$C$11*$K$9+$F$11*((BW223+BO223)/MAX(BW223+BO223+BX223, 0.1)*$P$9+BX223/MAX(BW223+BO223+BX223, 0.1)*$Q$9))/($B$11+$C$11+$F$11)</f>
        <v>0</v>
      </c>
      <c r="AQ223">
        <v>6</v>
      </c>
      <c r="AR223">
        <v>0.5</v>
      </c>
      <c r="AS223" t="s">
        <v>250</v>
      </c>
      <c r="AT223">
        <v>1559930009.66129</v>
      </c>
      <c r="AU223">
        <v>628.403225806452</v>
      </c>
      <c r="AV223">
        <v>657.533548387097</v>
      </c>
      <c r="AW223">
        <v>13.9471709677419</v>
      </c>
      <c r="AX223">
        <v>13.1692</v>
      </c>
      <c r="AY223">
        <v>500.014709677419</v>
      </c>
      <c r="AZ223">
        <v>100.703258064516</v>
      </c>
      <c r="BA223">
        <v>0.19999735483871</v>
      </c>
      <c r="BB223">
        <v>20.0364870967742</v>
      </c>
      <c r="BC223">
        <v>20.4070612903226</v>
      </c>
      <c r="BD223">
        <v>999.9</v>
      </c>
      <c r="BE223">
        <v>0</v>
      </c>
      <c r="BF223">
        <v>0</v>
      </c>
      <c r="BG223">
        <v>9999.15129032258</v>
      </c>
      <c r="BH223">
        <v>0</v>
      </c>
      <c r="BI223">
        <v>171.209451612903</v>
      </c>
      <c r="BJ223">
        <v>1500.00419354839</v>
      </c>
      <c r="BK223">
        <v>0.973001387096774</v>
      </c>
      <c r="BL223">
        <v>0.0269988548387097</v>
      </c>
      <c r="BM223">
        <v>0</v>
      </c>
      <c r="BN223">
        <v>2.30853870967742</v>
      </c>
      <c r="BO223">
        <v>0</v>
      </c>
      <c r="BP223">
        <v>16011.1741935484</v>
      </c>
      <c r="BQ223">
        <v>13122.0451612903</v>
      </c>
      <c r="BR223">
        <v>37.812</v>
      </c>
      <c r="BS223">
        <v>39.75</v>
      </c>
      <c r="BT223">
        <v>39.187</v>
      </c>
      <c r="BU223">
        <v>37.903</v>
      </c>
      <c r="BV223">
        <v>37.437</v>
      </c>
      <c r="BW223">
        <v>1459.50419354839</v>
      </c>
      <c r="BX223">
        <v>40.5</v>
      </c>
      <c r="BY223">
        <v>0</v>
      </c>
      <c r="BZ223">
        <v>1559930044.7</v>
      </c>
      <c r="CA223">
        <v>2.24468076923077</v>
      </c>
      <c r="CB223">
        <v>-0.59264615737938</v>
      </c>
      <c r="CC223">
        <v>99.9282052319854</v>
      </c>
      <c r="CD223">
        <v>16016.2807692308</v>
      </c>
      <c r="CE223">
        <v>15</v>
      </c>
      <c r="CF223">
        <v>1559929575.5</v>
      </c>
      <c r="CG223" t="s">
        <v>251</v>
      </c>
      <c r="CH223">
        <v>12</v>
      </c>
      <c r="CI223">
        <v>2.609</v>
      </c>
      <c r="CJ223">
        <v>0.036</v>
      </c>
      <c r="CK223">
        <v>400</v>
      </c>
      <c r="CL223">
        <v>13</v>
      </c>
      <c r="CM223">
        <v>0.15</v>
      </c>
      <c r="CN223">
        <v>0.08</v>
      </c>
      <c r="CO223">
        <v>-29.1182024390244</v>
      </c>
      <c r="CP223">
        <v>-1.9776501742159</v>
      </c>
      <c r="CQ223">
        <v>0.220566885478444</v>
      </c>
      <c r="CR223">
        <v>0</v>
      </c>
      <c r="CS223">
        <v>2.28426764705882</v>
      </c>
      <c r="CT223">
        <v>-0.309432120597084</v>
      </c>
      <c r="CU223">
        <v>0.188195809668591</v>
      </c>
      <c r="CV223">
        <v>1</v>
      </c>
      <c r="CW223">
        <v>0.778407048780488</v>
      </c>
      <c r="CX223">
        <v>-0.0379312891986052</v>
      </c>
      <c r="CY223">
        <v>0.00377778341224263</v>
      </c>
      <c r="CZ223">
        <v>1</v>
      </c>
      <c r="DA223">
        <v>2</v>
      </c>
      <c r="DB223">
        <v>3</v>
      </c>
      <c r="DC223" t="s">
        <v>252</v>
      </c>
      <c r="DD223">
        <v>1.85562</v>
      </c>
      <c r="DE223">
        <v>1.85364</v>
      </c>
      <c r="DF223">
        <v>1.85471</v>
      </c>
      <c r="DG223">
        <v>1.85913</v>
      </c>
      <c r="DH223">
        <v>1.85349</v>
      </c>
      <c r="DI223">
        <v>1.8579</v>
      </c>
      <c r="DJ223">
        <v>1.85501</v>
      </c>
      <c r="DK223">
        <v>1.8537</v>
      </c>
      <c r="DL223" t="s">
        <v>253</v>
      </c>
      <c r="DM223" t="s">
        <v>19</v>
      </c>
      <c r="DN223" t="s">
        <v>19</v>
      </c>
      <c r="DO223" t="s">
        <v>19</v>
      </c>
      <c r="DP223" t="s">
        <v>254</v>
      </c>
      <c r="DQ223" t="s">
        <v>255</v>
      </c>
      <c r="DR223" t="s">
        <v>256</v>
      </c>
      <c r="DS223" t="s">
        <v>256</v>
      </c>
      <c r="DT223" t="s">
        <v>256</v>
      </c>
      <c r="DU223" t="s">
        <v>256</v>
      </c>
      <c r="DV223">
        <v>0</v>
      </c>
      <c r="DW223">
        <v>100</v>
      </c>
      <c r="DX223">
        <v>100</v>
      </c>
      <c r="DY223">
        <v>2.609</v>
      </c>
      <c r="DZ223">
        <v>0.036</v>
      </c>
      <c r="EA223">
        <v>2</v>
      </c>
      <c r="EB223">
        <v>504.372</v>
      </c>
      <c r="EC223">
        <v>548.165</v>
      </c>
      <c r="ED223">
        <v>16.865</v>
      </c>
      <c r="EE223">
        <v>19.1296</v>
      </c>
      <c r="EF223">
        <v>30.0003</v>
      </c>
      <c r="EG223">
        <v>19.0051</v>
      </c>
      <c r="EH223">
        <v>18.9806</v>
      </c>
      <c r="EI223">
        <v>30.1438</v>
      </c>
      <c r="EJ223">
        <v>28.637</v>
      </c>
      <c r="EK223">
        <v>61.0748</v>
      </c>
      <c r="EL223">
        <v>16.8261</v>
      </c>
      <c r="EM223">
        <v>684.17</v>
      </c>
      <c r="EN223">
        <v>13.1689</v>
      </c>
      <c r="EO223">
        <v>102.287</v>
      </c>
      <c r="EP223">
        <v>102.717</v>
      </c>
    </row>
    <row r="224" spans="1:146">
      <c r="A224">
        <v>208</v>
      </c>
      <c r="B224">
        <v>1559930022</v>
      </c>
      <c r="C224">
        <v>414</v>
      </c>
      <c r="D224" t="s">
        <v>671</v>
      </c>
      <c r="E224" t="s">
        <v>672</v>
      </c>
      <c r="H224">
        <v>1559930011.66129</v>
      </c>
      <c r="I224">
        <f>AY224*AJ224*(AW224-AX224)/(100*AQ224*(1000-AJ224*AW224))</f>
        <v>0</v>
      </c>
      <c r="J224">
        <f>AY224*AJ224*(AV224-AU224*(1000-AJ224*AX224)/(1000-AJ224*AW224))/(100*AQ224)</f>
        <v>0</v>
      </c>
      <c r="K224">
        <f>AU224 - IF(AJ224&gt;1, J224*AQ224*100.0/(AL224*BG224), 0)</f>
        <v>0</v>
      </c>
      <c r="L224">
        <f>((R224-I224/2)*K224-J224)/(R224+I224/2)</f>
        <v>0</v>
      </c>
      <c r="M224">
        <f>L224*(AZ224+BA224)/1000.0</f>
        <v>0</v>
      </c>
      <c r="N224">
        <f>(AU224 - IF(AJ224&gt;1, J224*AQ224*100.0/(AL224*BG224), 0))*(AZ224+BA224)/1000.0</f>
        <v>0</v>
      </c>
      <c r="O224">
        <f>2.0/((1/Q224-1/P224)+SIGN(Q224)*SQRT((1/Q224-1/P224)*(1/Q224-1/P224) + 4*AR224/((AR224+1)*(AR224+1))*(2*1/Q224*1/P224-1/P224*1/P224)))</f>
        <v>0</v>
      </c>
      <c r="P224">
        <f>AG224+AF224*AQ224+AE224*AQ224*AQ224</f>
        <v>0</v>
      </c>
      <c r="Q224">
        <f>I224*(1000-(1000*0.61365*exp(17.502*U224/(240.97+U224))/(AZ224+BA224)+AW224)/2)/(1000*0.61365*exp(17.502*U224/(240.97+U224))/(AZ224+BA224)-AW224)</f>
        <v>0</v>
      </c>
      <c r="R224">
        <f>1/((AR224+1)/(O224/1.6)+1/(P224/1.37)) + AR224/((AR224+1)/(O224/1.6) + AR224/(P224/1.37))</f>
        <v>0</v>
      </c>
      <c r="S224">
        <f>(AN224*AP224)</f>
        <v>0</v>
      </c>
      <c r="T224">
        <f>(BB224+(S224+2*0.95*5.67E-8*(((BB224+$B$7)+273)^4-(BB224+273)^4)-44100*I224)/(1.84*29.3*P224+8*0.95*5.67E-8*(BB224+273)^3))</f>
        <v>0</v>
      </c>
      <c r="U224">
        <f>($C$7*BC224+$D$7*BD224+$E$7*T224)</f>
        <v>0</v>
      </c>
      <c r="V224">
        <f>0.61365*exp(17.502*U224/(240.97+U224))</f>
        <v>0</v>
      </c>
      <c r="W224">
        <f>(X224/Y224*100)</f>
        <v>0</v>
      </c>
      <c r="X224">
        <f>AW224*(AZ224+BA224)/1000</f>
        <v>0</v>
      </c>
      <c r="Y224">
        <f>0.61365*exp(17.502*BB224/(240.97+BB224))</f>
        <v>0</v>
      </c>
      <c r="Z224">
        <f>(V224-AW224*(AZ224+BA224)/1000)</f>
        <v>0</v>
      </c>
      <c r="AA224">
        <f>(-I224*44100)</f>
        <v>0</v>
      </c>
      <c r="AB224">
        <f>2*29.3*P224*0.92*(BB224-U224)</f>
        <v>0</v>
      </c>
      <c r="AC224">
        <f>2*0.95*5.67E-8*(((BB224+$B$7)+273)^4-(U224+273)^4)</f>
        <v>0</v>
      </c>
      <c r="AD224">
        <f>S224+AC224+AA224+AB224</f>
        <v>0</v>
      </c>
      <c r="AE224">
        <v>-0.0417555368258596</v>
      </c>
      <c r="AF224">
        <v>0.0468742480729601</v>
      </c>
      <c r="AG224">
        <v>3.49310238161674</v>
      </c>
      <c r="AH224">
        <v>0</v>
      </c>
      <c r="AI224">
        <v>0</v>
      </c>
      <c r="AJ224">
        <f>IF(AH224*$H$13&gt;=AL224,1.0,(AL224/(AL224-AH224*$H$13)))</f>
        <v>0</v>
      </c>
      <c r="AK224">
        <f>(AJ224-1)*100</f>
        <v>0</v>
      </c>
      <c r="AL224">
        <f>MAX(0,($B$13+$C$13*BG224)/(1+$D$13*BG224)*AZ224/(BB224+273)*$E$13)</f>
        <v>0</v>
      </c>
      <c r="AM224">
        <f>$B$11*BH224+$C$11*BI224+$F$11*BJ224</f>
        <v>0</v>
      </c>
      <c r="AN224">
        <f>AM224*AO224</f>
        <v>0</v>
      </c>
      <c r="AO224">
        <f>($B$11*$D$9+$C$11*$D$9+$F$11*((BW224+BO224)/MAX(BW224+BO224+BX224, 0.1)*$I$9+BX224/MAX(BW224+BO224+BX224, 0.1)*$J$9))/($B$11+$C$11+$F$11)</f>
        <v>0</v>
      </c>
      <c r="AP224">
        <f>($B$11*$K$9+$C$11*$K$9+$F$11*((BW224+BO224)/MAX(BW224+BO224+BX224, 0.1)*$P$9+BX224/MAX(BW224+BO224+BX224, 0.1)*$Q$9))/($B$11+$C$11+$F$11)</f>
        <v>0</v>
      </c>
      <c r="AQ224">
        <v>6</v>
      </c>
      <c r="AR224">
        <v>0.5</v>
      </c>
      <c r="AS224" t="s">
        <v>250</v>
      </c>
      <c r="AT224">
        <v>1559930011.66129</v>
      </c>
      <c r="AU224">
        <v>631.682935483871</v>
      </c>
      <c r="AV224">
        <v>660.863032258064</v>
      </c>
      <c r="AW224">
        <v>13.9466419354839</v>
      </c>
      <c r="AX224">
        <v>13.1700548387097</v>
      </c>
      <c r="AY224">
        <v>500.015709677419</v>
      </c>
      <c r="AZ224">
        <v>100.703258064516</v>
      </c>
      <c r="BA224">
        <v>0.199984</v>
      </c>
      <c r="BB224">
        <v>20.0379838709677</v>
      </c>
      <c r="BC224">
        <v>20.4094677419355</v>
      </c>
      <c r="BD224">
        <v>999.9</v>
      </c>
      <c r="BE224">
        <v>0</v>
      </c>
      <c r="BF224">
        <v>0</v>
      </c>
      <c r="BG224">
        <v>9999.23032258065</v>
      </c>
      <c r="BH224">
        <v>0</v>
      </c>
      <c r="BI224">
        <v>175.672612903226</v>
      </c>
      <c r="BJ224">
        <v>1500.01</v>
      </c>
      <c r="BK224">
        <v>0.973001516129032</v>
      </c>
      <c r="BL224">
        <v>0.0269987064516129</v>
      </c>
      <c r="BM224">
        <v>0</v>
      </c>
      <c r="BN224">
        <v>2.31597096774194</v>
      </c>
      <c r="BO224">
        <v>0</v>
      </c>
      <c r="BP224">
        <v>16014.6451612903</v>
      </c>
      <c r="BQ224">
        <v>13122.0967741936</v>
      </c>
      <c r="BR224">
        <v>37.812</v>
      </c>
      <c r="BS224">
        <v>39.75</v>
      </c>
      <c r="BT224">
        <v>39.187</v>
      </c>
      <c r="BU224">
        <v>37.899</v>
      </c>
      <c r="BV224">
        <v>37.437</v>
      </c>
      <c r="BW224">
        <v>1459.51</v>
      </c>
      <c r="BX224">
        <v>40.5</v>
      </c>
      <c r="BY224">
        <v>0</v>
      </c>
      <c r="BZ224">
        <v>1559930046.5</v>
      </c>
      <c r="CA224">
        <v>2.26634615384615</v>
      </c>
      <c r="CB224">
        <v>-0.414632480772873</v>
      </c>
      <c r="CC224">
        <v>117.558974196651</v>
      </c>
      <c r="CD224">
        <v>16019.0692307692</v>
      </c>
      <c r="CE224">
        <v>15</v>
      </c>
      <c r="CF224">
        <v>1559929575.5</v>
      </c>
      <c r="CG224" t="s">
        <v>251</v>
      </c>
      <c r="CH224">
        <v>12</v>
      </c>
      <c r="CI224">
        <v>2.609</v>
      </c>
      <c r="CJ224">
        <v>0.036</v>
      </c>
      <c r="CK224">
        <v>400</v>
      </c>
      <c r="CL224">
        <v>13</v>
      </c>
      <c r="CM224">
        <v>0.15</v>
      </c>
      <c r="CN224">
        <v>0.08</v>
      </c>
      <c r="CO224">
        <v>-29.1580024390244</v>
      </c>
      <c r="CP224">
        <v>-1.73355052264814</v>
      </c>
      <c r="CQ224">
        <v>0.207888988302569</v>
      </c>
      <c r="CR224">
        <v>0</v>
      </c>
      <c r="CS224">
        <v>2.27365294117647</v>
      </c>
      <c r="CT224">
        <v>-0.632203734721441</v>
      </c>
      <c r="CU224">
        <v>0.194491943331237</v>
      </c>
      <c r="CV224">
        <v>1</v>
      </c>
      <c r="CW224">
        <v>0.777043707317073</v>
      </c>
      <c r="CX224">
        <v>-0.0409647177700312</v>
      </c>
      <c r="CY224">
        <v>0.0040840584623745</v>
      </c>
      <c r="CZ224">
        <v>1</v>
      </c>
      <c r="DA224">
        <v>2</v>
      </c>
      <c r="DB224">
        <v>3</v>
      </c>
      <c r="DC224" t="s">
        <v>252</v>
      </c>
      <c r="DD224">
        <v>1.85562</v>
      </c>
      <c r="DE224">
        <v>1.85364</v>
      </c>
      <c r="DF224">
        <v>1.85471</v>
      </c>
      <c r="DG224">
        <v>1.85913</v>
      </c>
      <c r="DH224">
        <v>1.85349</v>
      </c>
      <c r="DI224">
        <v>1.8579</v>
      </c>
      <c r="DJ224">
        <v>1.85501</v>
      </c>
      <c r="DK224">
        <v>1.85369</v>
      </c>
      <c r="DL224" t="s">
        <v>253</v>
      </c>
      <c r="DM224" t="s">
        <v>19</v>
      </c>
      <c r="DN224" t="s">
        <v>19</v>
      </c>
      <c r="DO224" t="s">
        <v>19</v>
      </c>
      <c r="DP224" t="s">
        <v>254</v>
      </c>
      <c r="DQ224" t="s">
        <v>255</v>
      </c>
      <c r="DR224" t="s">
        <v>256</v>
      </c>
      <c r="DS224" t="s">
        <v>256</v>
      </c>
      <c r="DT224" t="s">
        <v>256</v>
      </c>
      <c r="DU224" t="s">
        <v>256</v>
      </c>
      <c r="DV224">
        <v>0</v>
      </c>
      <c r="DW224">
        <v>100</v>
      </c>
      <c r="DX224">
        <v>100</v>
      </c>
      <c r="DY224">
        <v>2.609</v>
      </c>
      <c r="DZ224">
        <v>0.036</v>
      </c>
      <c r="EA224">
        <v>2</v>
      </c>
      <c r="EB224">
        <v>504.156</v>
      </c>
      <c r="EC224">
        <v>548.319</v>
      </c>
      <c r="ED224">
        <v>16.8503</v>
      </c>
      <c r="EE224">
        <v>19.1307</v>
      </c>
      <c r="EF224">
        <v>30.0001</v>
      </c>
      <c r="EG224">
        <v>19.0061</v>
      </c>
      <c r="EH224">
        <v>18.9819</v>
      </c>
      <c r="EI224">
        <v>30.261</v>
      </c>
      <c r="EJ224">
        <v>28.637</v>
      </c>
      <c r="EK224">
        <v>60.7047</v>
      </c>
      <c r="EL224">
        <v>16.8261</v>
      </c>
      <c r="EM224">
        <v>689.17</v>
      </c>
      <c r="EN224">
        <v>13.1681</v>
      </c>
      <c r="EO224">
        <v>102.289</v>
      </c>
      <c r="EP224">
        <v>102.717</v>
      </c>
    </row>
    <row r="225" spans="1:146">
      <c r="A225">
        <v>209</v>
      </c>
      <c r="B225">
        <v>1559930024</v>
      </c>
      <c r="C225">
        <v>416</v>
      </c>
      <c r="D225" t="s">
        <v>673</v>
      </c>
      <c r="E225" t="s">
        <v>674</v>
      </c>
      <c r="H225">
        <v>1559930013.66129</v>
      </c>
      <c r="I225">
        <f>AY225*AJ225*(AW225-AX225)/(100*AQ225*(1000-AJ225*AW225))</f>
        <v>0</v>
      </c>
      <c r="J225">
        <f>AY225*AJ225*(AV225-AU225*(1000-AJ225*AX225)/(1000-AJ225*AW225))/(100*AQ225)</f>
        <v>0</v>
      </c>
      <c r="K225">
        <f>AU225 - IF(AJ225&gt;1, J225*AQ225*100.0/(AL225*BG225), 0)</f>
        <v>0</v>
      </c>
      <c r="L225">
        <f>((R225-I225/2)*K225-J225)/(R225+I225/2)</f>
        <v>0</v>
      </c>
      <c r="M225">
        <f>L225*(AZ225+BA225)/1000.0</f>
        <v>0</v>
      </c>
      <c r="N225">
        <f>(AU225 - IF(AJ225&gt;1, J225*AQ225*100.0/(AL225*BG225), 0))*(AZ225+BA225)/1000.0</f>
        <v>0</v>
      </c>
      <c r="O225">
        <f>2.0/((1/Q225-1/P225)+SIGN(Q225)*SQRT((1/Q225-1/P225)*(1/Q225-1/P225) + 4*AR225/((AR225+1)*(AR225+1))*(2*1/Q225*1/P225-1/P225*1/P225)))</f>
        <v>0</v>
      </c>
      <c r="P225">
        <f>AG225+AF225*AQ225+AE225*AQ225*AQ225</f>
        <v>0</v>
      </c>
      <c r="Q225">
        <f>I225*(1000-(1000*0.61365*exp(17.502*U225/(240.97+U225))/(AZ225+BA225)+AW225)/2)/(1000*0.61365*exp(17.502*U225/(240.97+U225))/(AZ225+BA225)-AW225)</f>
        <v>0</v>
      </c>
      <c r="R225">
        <f>1/((AR225+1)/(O225/1.6)+1/(P225/1.37)) + AR225/((AR225+1)/(O225/1.6) + AR225/(P225/1.37))</f>
        <v>0</v>
      </c>
      <c r="S225">
        <f>(AN225*AP225)</f>
        <v>0</v>
      </c>
      <c r="T225">
        <f>(BB225+(S225+2*0.95*5.67E-8*(((BB225+$B$7)+273)^4-(BB225+273)^4)-44100*I225)/(1.84*29.3*P225+8*0.95*5.67E-8*(BB225+273)^3))</f>
        <v>0</v>
      </c>
      <c r="U225">
        <f>($C$7*BC225+$D$7*BD225+$E$7*T225)</f>
        <v>0</v>
      </c>
      <c r="V225">
        <f>0.61365*exp(17.502*U225/(240.97+U225))</f>
        <v>0</v>
      </c>
      <c r="W225">
        <f>(X225/Y225*100)</f>
        <v>0</v>
      </c>
      <c r="X225">
        <f>AW225*(AZ225+BA225)/1000</f>
        <v>0</v>
      </c>
      <c r="Y225">
        <f>0.61365*exp(17.502*BB225/(240.97+BB225))</f>
        <v>0</v>
      </c>
      <c r="Z225">
        <f>(V225-AW225*(AZ225+BA225)/1000)</f>
        <v>0</v>
      </c>
      <c r="AA225">
        <f>(-I225*44100)</f>
        <v>0</v>
      </c>
      <c r="AB225">
        <f>2*29.3*P225*0.92*(BB225-U225)</f>
        <v>0</v>
      </c>
      <c r="AC225">
        <f>2*0.95*5.67E-8*(((BB225+$B$7)+273)^4-(U225+273)^4)</f>
        <v>0</v>
      </c>
      <c r="AD225">
        <f>S225+AC225+AA225+AB225</f>
        <v>0</v>
      </c>
      <c r="AE225">
        <v>-0.041746222322565</v>
      </c>
      <c r="AF225">
        <v>0.0468637917270165</v>
      </c>
      <c r="AG225">
        <v>3.4924867383553</v>
      </c>
      <c r="AH225">
        <v>0</v>
      </c>
      <c r="AI225">
        <v>0</v>
      </c>
      <c r="AJ225">
        <f>IF(AH225*$H$13&gt;=AL225,1.0,(AL225/(AL225-AH225*$H$13)))</f>
        <v>0</v>
      </c>
      <c r="AK225">
        <f>(AJ225-1)*100</f>
        <v>0</v>
      </c>
      <c r="AL225">
        <f>MAX(0,($B$13+$C$13*BG225)/(1+$D$13*BG225)*AZ225/(BB225+273)*$E$13)</f>
        <v>0</v>
      </c>
      <c r="AM225">
        <f>$B$11*BH225+$C$11*BI225+$F$11*BJ225</f>
        <v>0</v>
      </c>
      <c r="AN225">
        <f>AM225*AO225</f>
        <v>0</v>
      </c>
      <c r="AO225">
        <f>($B$11*$D$9+$C$11*$D$9+$F$11*((BW225+BO225)/MAX(BW225+BO225+BX225, 0.1)*$I$9+BX225/MAX(BW225+BO225+BX225, 0.1)*$J$9))/($B$11+$C$11+$F$11)</f>
        <v>0</v>
      </c>
      <c r="AP225">
        <f>($B$11*$K$9+$C$11*$K$9+$F$11*((BW225+BO225)/MAX(BW225+BO225+BX225, 0.1)*$P$9+BX225/MAX(BW225+BO225+BX225, 0.1)*$Q$9))/($B$11+$C$11+$F$11)</f>
        <v>0</v>
      </c>
      <c r="AQ225">
        <v>6</v>
      </c>
      <c r="AR225">
        <v>0.5</v>
      </c>
      <c r="AS225" t="s">
        <v>250</v>
      </c>
      <c r="AT225">
        <v>1559930013.66129</v>
      </c>
      <c r="AU225">
        <v>634.963967741936</v>
      </c>
      <c r="AV225">
        <v>664.216774193548</v>
      </c>
      <c r="AW225">
        <v>13.9462064516129</v>
      </c>
      <c r="AX225">
        <v>13.1709096774194</v>
      </c>
      <c r="AY225">
        <v>500.015064516129</v>
      </c>
      <c r="AZ225">
        <v>100.703129032258</v>
      </c>
      <c r="BA225">
        <v>0.199998096774194</v>
      </c>
      <c r="BB225">
        <v>20.0394741935484</v>
      </c>
      <c r="BC225">
        <v>20.4125580645161</v>
      </c>
      <c r="BD225">
        <v>999.9</v>
      </c>
      <c r="BE225">
        <v>0</v>
      </c>
      <c r="BF225">
        <v>0</v>
      </c>
      <c r="BG225">
        <v>9997.01258064516</v>
      </c>
      <c r="BH225">
        <v>0</v>
      </c>
      <c r="BI225">
        <v>180.396838709677</v>
      </c>
      <c r="BJ225">
        <v>1500.00870967742</v>
      </c>
      <c r="BK225">
        <v>0.97300164516129</v>
      </c>
      <c r="BL225">
        <v>0.0269985580645161</v>
      </c>
      <c r="BM225">
        <v>0</v>
      </c>
      <c r="BN225">
        <v>2.32235483870968</v>
      </c>
      <c r="BO225">
        <v>0</v>
      </c>
      <c r="BP225">
        <v>16017.7096774194</v>
      </c>
      <c r="BQ225">
        <v>13122.0870967742</v>
      </c>
      <c r="BR225">
        <v>37.812</v>
      </c>
      <c r="BS225">
        <v>39.75</v>
      </c>
      <c r="BT225">
        <v>39.187</v>
      </c>
      <c r="BU225">
        <v>37.893</v>
      </c>
      <c r="BV225">
        <v>37.437</v>
      </c>
      <c r="BW225">
        <v>1459.50870967742</v>
      </c>
      <c r="BX225">
        <v>40.5</v>
      </c>
      <c r="BY225">
        <v>0</v>
      </c>
      <c r="BZ225">
        <v>1559930048.3</v>
      </c>
      <c r="CA225">
        <v>2.27098846153846</v>
      </c>
      <c r="CB225">
        <v>0.547900851231621</v>
      </c>
      <c r="CC225">
        <v>117.818803515307</v>
      </c>
      <c r="CD225">
        <v>16022.2</v>
      </c>
      <c r="CE225">
        <v>15</v>
      </c>
      <c r="CF225">
        <v>1559929575.5</v>
      </c>
      <c r="CG225" t="s">
        <v>251</v>
      </c>
      <c r="CH225">
        <v>12</v>
      </c>
      <c r="CI225">
        <v>2.609</v>
      </c>
      <c r="CJ225">
        <v>0.036</v>
      </c>
      <c r="CK225">
        <v>400</v>
      </c>
      <c r="CL225">
        <v>13</v>
      </c>
      <c r="CM225">
        <v>0.15</v>
      </c>
      <c r="CN225">
        <v>0.08</v>
      </c>
      <c r="CO225">
        <v>-29.231487804878</v>
      </c>
      <c r="CP225">
        <v>-1.57420139372826</v>
      </c>
      <c r="CQ225">
        <v>0.190316652944151</v>
      </c>
      <c r="CR225">
        <v>0</v>
      </c>
      <c r="CS225">
        <v>2.28986176470588</v>
      </c>
      <c r="CT225">
        <v>-0.0105878552646051</v>
      </c>
      <c r="CU225">
        <v>0.206815122064449</v>
      </c>
      <c r="CV225">
        <v>1</v>
      </c>
      <c r="CW225">
        <v>0.775709170731707</v>
      </c>
      <c r="CX225">
        <v>-0.0400187665505218</v>
      </c>
      <c r="CY225">
        <v>0.00399703220940809</v>
      </c>
      <c r="CZ225">
        <v>1</v>
      </c>
      <c r="DA225">
        <v>2</v>
      </c>
      <c r="DB225">
        <v>3</v>
      </c>
      <c r="DC225" t="s">
        <v>252</v>
      </c>
      <c r="DD225">
        <v>1.85562</v>
      </c>
      <c r="DE225">
        <v>1.85364</v>
      </c>
      <c r="DF225">
        <v>1.85471</v>
      </c>
      <c r="DG225">
        <v>1.85913</v>
      </c>
      <c r="DH225">
        <v>1.85349</v>
      </c>
      <c r="DI225">
        <v>1.8579</v>
      </c>
      <c r="DJ225">
        <v>1.85501</v>
      </c>
      <c r="DK225">
        <v>1.85369</v>
      </c>
      <c r="DL225" t="s">
        <v>253</v>
      </c>
      <c r="DM225" t="s">
        <v>19</v>
      </c>
      <c r="DN225" t="s">
        <v>19</v>
      </c>
      <c r="DO225" t="s">
        <v>19</v>
      </c>
      <c r="DP225" t="s">
        <v>254</v>
      </c>
      <c r="DQ225" t="s">
        <v>255</v>
      </c>
      <c r="DR225" t="s">
        <v>256</v>
      </c>
      <c r="DS225" t="s">
        <v>256</v>
      </c>
      <c r="DT225" t="s">
        <v>256</v>
      </c>
      <c r="DU225" t="s">
        <v>256</v>
      </c>
      <c r="DV225">
        <v>0</v>
      </c>
      <c r="DW225">
        <v>100</v>
      </c>
      <c r="DX225">
        <v>100</v>
      </c>
      <c r="DY225">
        <v>2.609</v>
      </c>
      <c r="DZ225">
        <v>0.036</v>
      </c>
      <c r="EA225">
        <v>2</v>
      </c>
      <c r="EB225">
        <v>504.185</v>
      </c>
      <c r="EC225">
        <v>548.267</v>
      </c>
      <c r="ED225">
        <v>16.8308</v>
      </c>
      <c r="EE225">
        <v>19.1317</v>
      </c>
      <c r="EF225">
        <v>30.0004</v>
      </c>
      <c r="EG225">
        <v>19.0073</v>
      </c>
      <c r="EH225">
        <v>18.9833</v>
      </c>
      <c r="EI225">
        <v>30.4019</v>
      </c>
      <c r="EJ225">
        <v>28.637</v>
      </c>
      <c r="EK225">
        <v>60.7047</v>
      </c>
      <c r="EL225">
        <v>16.7784</v>
      </c>
      <c r="EM225">
        <v>694.17</v>
      </c>
      <c r="EN225">
        <v>13.1728</v>
      </c>
      <c r="EO225">
        <v>102.289</v>
      </c>
      <c r="EP225">
        <v>102.717</v>
      </c>
    </row>
    <row r="226" spans="1:146">
      <c r="A226">
        <v>210</v>
      </c>
      <c r="B226">
        <v>1559930026</v>
      </c>
      <c r="C226">
        <v>418</v>
      </c>
      <c r="D226" t="s">
        <v>675</v>
      </c>
      <c r="E226" t="s">
        <v>676</v>
      </c>
      <c r="H226">
        <v>1559930015.66129</v>
      </c>
      <c r="I226">
        <f>AY226*AJ226*(AW226-AX226)/(100*AQ226*(1000-AJ226*AW226))</f>
        <v>0</v>
      </c>
      <c r="J226">
        <f>AY226*AJ226*(AV226-AU226*(1000-AJ226*AX226)/(1000-AJ226*AW226))/(100*AQ226)</f>
        <v>0</v>
      </c>
      <c r="K226">
        <f>AU226 - IF(AJ226&gt;1, J226*AQ226*100.0/(AL226*BG226), 0)</f>
        <v>0</v>
      </c>
      <c r="L226">
        <f>((R226-I226/2)*K226-J226)/(R226+I226/2)</f>
        <v>0</v>
      </c>
      <c r="M226">
        <f>L226*(AZ226+BA226)/1000.0</f>
        <v>0</v>
      </c>
      <c r="N226">
        <f>(AU226 - IF(AJ226&gt;1, J226*AQ226*100.0/(AL226*BG226), 0))*(AZ226+BA226)/1000.0</f>
        <v>0</v>
      </c>
      <c r="O226">
        <f>2.0/((1/Q226-1/P226)+SIGN(Q226)*SQRT((1/Q226-1/P226)*(1/Q226-1/P226) + 4*AR226/((AR226+1)*(AR226+1))*(2*1/Q226*1/P226-1/P226*1/P226)))</f>
        <v>0</v>
      </c>
      <c r="P226">
        <f>AG226+AF226*AQ226+AE226*AQ226*AQ226</f>
        <v>0</v>
      </c>
      <c r="Q226">
        <f>I226*(1000-(1000*0.61365*exp(17.502*U226/(240.97+U226))/(AZ226+BA226)+AW226)/2)/(1000*0.61365*exp(17.502*U226/(240.97+U226))/(AZ226+BA226)-AW226)</f>
        <v>0</v>
      </c>
      <c r="R226">
        <f>1/((AR226+1)/(O226/1.6)+1/(P226/1.37)) + AR226/((AR226+1)/(O226/1.6) + AR226/(P226/1.37))</f>
        <v>0</v>
      </c>
      <c r="S226">
        <f>(AN226*AP226)</f>
        <v>0</v>
      </c>
      <c r="T226">
        <f>(BB226+(S226+2*0.95*5.67E-8*(((BB226+$B$7)+273)^4-(BB226+273)^4)-44100*I226)/(1.84*29.3*P226+8*0.95*5.67E-8*(BB226+273)^3))</f>
        <v>0</v>
      </c>
      <c r="U226">
        <f>($C$7*BC226+$D$7*BD226+$E$7*T226)</f>
        <v>0</v>
      </c>
      <c r="V226">
        <f>0.61365*exp(17.502*U226/(240.97+U226))</f>
        <v>0</v>
      </c>
      <c r="W226">
        <f>(X226/Y226*100)</f>
        <v>0</v>
      </c>
      <c r="X226">
        <f>AW226*(AZ226+BA226)/1000</f>
        <v>0</v>
      </c>
      <c r="Y226">
        <f>0.61365*exp(17.502*BB226/(240.97+BB226))</f>
        <v>0</v>
      </c>
      <c r="Z226">
        <f>(V226-AW226*(AZ226+BA226)/1000)</f>
        <v>0</v>
      </c>
      <c r="AA226">
        <f>(-I226*44100)</f>
        <v>0</v>
      </c>
      <c r="AB226">
        <f>2*29.3*P226*0.92*(BB226-U226)</f>
        <v>0</v>
      </c>
      <c r="AC226">
        <f>2*0.95*5.67E-8*(((BB226+$B$7)+273)^4-(U226+273)^4)</f>
        <v>0</v>
      </c>
      <c r="AD226">
        <f>S226+AC226+AA226+AB226</f>
        <v>0</v>
      </c>
      <c r="AE226">
        <v>-0.0417278146114311</v>
      </c>
      <c r="AF226">
        <v>0.0468431274586648</v>
      </c>
      <c r="AG226">
        <v>3.49126993690759</v>
      </c>
      <c r="AH226">
        <v>0</v>
      </c>
      <c r="AI226">
        <v>0</v>
      </c>
      <c r="AJ226">
        <f>IF(AH226*$H$13&gt;=AL226,1.0,(AL226/(AL226-AH226*$H$13)))</f>
        <v>0</v>
      </c>
      <c r="AK226">
        <f>(AJ226-1)*100</f>
        <v>0</v>
      </c>
      <c r="AL226">
        <f>MAX(0,($B$13+$C$13*BG226)/(1+$D$13*BG226)*AZ226/(BB226+273)*$E$13)</f>
        <v>0</v>
      </c>
      <c r="AM226">
        <f>$B$11*BH226+$C$11*BI226+$F$11*BJ226</f>
        <v>0</v>
      </c>
      <c r="AN226">
        <f>AM226*AO226</f>
        <v>0</v>
      </c>
      <c r="AO226">
        <f>($B$11*$D$9+$C$11*$D$9+$F$11*((BW226+BO226)/MAX(BW226+BO226+BX226, 0.1)*$I$9+BX226/MAX(BW226+BO226+BX226, 0.1)*$J$9))/($B$11+$C$11+$F$11)</f>
        <v>0</v>
      </c>
      <c r="AP226">
        <f>($B$11*$K$9+$C$11*$K$9+$F$11*((BW226+BO226)/MAX(BW226+BO226+BX226, 0.1)*$P$9+BX226/MAX(BW226+BO226+BX226, 0.1)*$Q$9))/($B$11+$C$11+$F$11)</f>
        <v>0</v>
      </c>
      <c r="AQ226">
        <v>6</v>
      </c>
      <c r="AR226">
        <v>0.5</v>
      </c>
      <c r="AS226" t="s">
        <v>250</v>
      </c>
      <c r="AT226">
        <v>1559930015.66129</v>
      </c>
      <c r="AU226">
        <v>638.247451612903</v>
      </c>
      <c r="AV226">
        <v>667.540709677419</v>
      </c>
      <c r="AW226">
        <v>13.945835483871</v>
      </c>
      <c r="AX226">
        <v>13.1715870967742</v>
      </c>
      <c r="AY226">
        <v>500.015451612903</v>
      </c>
      <c r="AZ226">
        <v>100.703193548387</v>
      </c>
      <c r="BA226">
        <v>0.200011322580645</v>
      </c>
      <c r="BB226">
        <v>20.0410580645161</v>
      </c>
      <c r="BC226">
        <v>20.4160064516129</v>
      </c>
      <c r="BD226">
        <v>999.9</v>
      </c>
      <c r="BE226">
        <v>0</v>
      </c>
      <c r="BF226">
        <v>0</v>
      </c>
      <c r="BG226">
        <v>9992.59806451613</v>
      </c>
      <c r="BH226">
        <v>0</v>
      </c>
      <c r="BI226">
        <v>183.473451612903</v>
      </c>
      <c r="BJ226">
        <v>1499.99903225806</v>
      </c>
      <c r="BK226">
        <v>0.97300164516129</v>
      </c>
      <c r="BL226">
        <v>0.0269985580645161</v>
      </c>
      <c r="BM226">
        <v>0</v>
      </c>
      <c r="BN226">
        <v>2.31554516129032</v>
      </c>
      <c r="BO226">
        <v>0</v>
      </c>
      <c r="BP226">
        <v>16021.2387096774</v>
      </c>
      <c r="BQ226">
        <v>13122</v>
      </c>
      <c r="BR226">
        <v>37.812</v>
      </c>
      <c r="BS226">
        <v>39.75</v>
      </c>
      <c r="BT226">
        <v>39.187</v>
      </c>
      <c r="BU226">
        <v>37.891</v>
      </c>
      <c r="BV226">
        <v>37.437</v>
      </c>
      <c r="BW226">
        <v>1459.49903225806</v>
      </c>
      <c r="BX226">
        <v>40.5</v>
      </c>
      <c r="BY226">
        <v>0</v>
      </c>
      <c r="BZ226">
        <v>1559930050.7</v>
      </c>
      <c r="CA226">
        <v>2.29738461538462</v>
      </c>
      <c r="CB226">
        <v>0.49476239493837</v>
      </c>
      <c r="CC226">
        <v>126.239316337564</v>
      </c>
      <c r="CD226">
        <v>16027.3807692308</v>
      </c>
      <c r="CE226">
        <v>15</v>
      </c>
      <c r="CF226">
        <v>1559929575.5</v>
      </c>
      <c r="CG226" t="s">
        <v>251</v>
      </c>
      <c r="CH226">
        <v>12</v>
      </c>
      <c r="CI226">
        <v>2.609</v>
      </c>
      <c r="CJ226">
        <v>0.036</v>
      </c>
      <c r="CK226">
        <v>400</v>
      </c>
      <c r="CL226">
        <v>13</v>
      </c>
      <c r="CM226">
        <v>0.15</v>
      </c>
      <c r="CN226">
        <v>0.08</v>
      </c>
      <c r="CO226">
        <v>-29.2835243902439</v>
      </c>
      <c r="CP226">
        <v>-1.50478327526141</v>
      </c>
      <c r="CQ226">
        <v>0.185128079303436</v>
      </c>
      <c r="CR226">
        <v>0</v>
      </c>
      <c r="CS226">
        <v>2.28559705882353</v>
      </c>
      <c r="CT226">
        <v>0.281904919646238</v>
      </c>
      <c r="CU226">
        <v>0.203109591520982</v>
      </c>
      <c r="CV226">
        <v>1</v>
      </c>
      <c r="CW226">
        <v>0.77454712195122</v>
      </c>
      <c r="CX226">
        <v>-0.0361330871080199</v>
      </c>
      <c r="CY226">
        <v>0.00365677349582415</v>
      </c>
      <c r="CZ226">
        <v>1</v>
      </c>
      <c r="DA226">
        <v>2</v>
      </c>
      <c r="DB226">
        <v>3</v>
      </c>
      <c r="DC226" t="s">
        <v>252</v>
      </c>
      <c r="DD226">
        <v>1.85562</v>
      </c>
      <c r="DE226">
        <v>1.85364</v>
      </c>
      <c r="DF226">
        <v>1.85471</v>
      </c>
      <c r="DG226">
        <v>1.85913</v>
      </c>
      <c r="DH226">
        <v>1.85349</v>
      </c>
      <c r="DI226">
        <v>1.8579</v>
      </c>
      <c r="DJ226">
        <v>1.85501</v>
      </c>
      <c r="DK226">
        <v>1.8537</v>
      </c>
      <c r="DL226" t="s">
        <v>253</v>
      </c>
      <c r="DM226" t="s">
        <v>19</v>
      </c>
      <c r="DN226" t="s">
        <v>19</v>
      </c>
      <c r="DO226" t="s">
        <v>19</v>
      </c>
      <c r="DP226" t="s">
        <v>254</v>
      </c>
      <c r="DQ226" t="s">
        <v>255</v>
      </c>
      <c r="DR226" t="s">
        <v>256</v>
      </c>
      <c r="DS226" t="s">
        <v>256</v>
      </c>
      <c r="DT226" t="s">
        <v>256</v>
      </c>
      <c r="DU226" t="s">
        <v>256</v>
      </c>
      <c r="DV226">
        <v>0</v>
      </c>
      <c r="DW226">
        <v>100</v>
      </c>
      <c r="DX226">
        <v>100</v>
      </c>
      <c r="DY226">
        <v>2.609</v>
      </c>
      <c r="DZ226">
        <v>0.036</v>
      </c>
      <c r="EA226">
        <v>2</v>
      </c>
      <c r="EB226">
        <v>504.392</v>
      </c>
      <c r="EC226">
        <v>548.107</v>
      </c>
      <c r="ED226">
        <v>16.8152</v>
      </c>
      <c r="EE226">
        <v>19.1329</v>
      </c>
      <c r="EF226">
        <v>30.0004</v>
      </c>
      <c r="EG226">
        <v>19.0084</v>
      </c>
      <c r="EH226">
        <v>18.9845</v>
      </c>
      <c r="EI226">
        <v>30.5047</v>
      </c>
      <c r="EJ226">
        <v>28.637</v>
      </c>
      <c r="EK226">
        <v>60.7047</v>
      </c>
      <c r="EL226">
        <v>16.7784</v>
      </c>
      <c r="EM226">
        <v>694.17</v>
      </c>
      <c r="EN226">
        <v>13.1693</v>
      </c>
      <c r="EO226">
        <v>102.288</v>
      </c>
      <c r="EP226">
        <v>102.717</v>
      </c>
    </row>
    <row r="227" spans="1:146">
      <c r="A227">
        <v>211</v>
      </c>
      <c r="B227">
        <v>1559930028</v>
      </c>
      <c r="C227">
        <v>420</v>
      </c>
      <c r="D227" t="s">
        <v>677</v>
      </c>
      <c r="E227" t="s">
        <v>678</v>
      </c>
      <c r="H227">
        <v>1559930017.66129</v>
      </c>
      <c r="I227">
        <f>AY227*AJ227*(AW227-AX227)/(100*AQ227*(1000-AJ227*AW227))</f>
        <v>0</v>
      </c>
      <c r="J227">
        <f>AY227*AJ227*(AV227-AU227*(1000-AJ227*AX227)/(1000-AJ227*AW227))/(100*AQ227)</f>
        <v>0</v>
      </c>
      <c r="K227">
        <f>AU227 - IF(AJ227&gt;1, J227*AQ227*100.0/(AL227*BG227), 0)</f>
        <v>0</v>
      </c>
      <c r="L227">
        <f>((R227-I227/2)*K227-J227)/(R227+I227/2)</f>
        <v>0</v>
      </c>
      <c r="M227">
        <f>L227*(AZ227+BA227)/1000.0</f>
        <v>0</v>
      </c>
      <c r="N227">
        <f>(AU227 - IF(AJ227&gt;1, J227*AQ227*100.0/(AL227*BG227), 0))*(AZ227+BA227)/1000.0</f>
        <v>0</v>
      </c>
      <c r="O227">
        <f>2.0/((1/Q227-1/P227)+SIGN(Q227)*SQRT((1/Q227-1/P227)*(1/Q227-1/P227) + 4*AR227/((AR227+1)*(AR227+1))*(2*1/Q227*1/P227-1/P227*1/P227)))</f>
        <v>0</v>
      </c>
      <c r="P227">
        <f>AG227+AF227*AQ227+AE227*AQ227*AQ227</f>
        <v>0</v>
      </c>
      <c r="Q227">
        <f>I227*(1000-(1000*0.61365*exp(17.502*U227/(240.97+U227))/(AZ227+BA227)+AW227)/2)/(1000*0.61365*exp(17.502*U227/(240.97+U227))/(AZ227+BA227)-AW227)</f>
        <v>0</v>
      </c>
      <c r="R227">
        <f>1/((AR227+1)/(O227/1.6)+1/(P227/1.37)) + AR227/((AR227+1)/(O227/1.6) + AR227/(P227/1.37))</f>
        <v>0</v>
      </c>
      <c r="S227">
        <f>(AN227*AP227)</f>
        <v>0</v>
      </c>
      <c r="T227">
        <f>(BB227+(S227+2*0.95*5.67E-8*(((BB227+$B$7)+273)^4-(BB227+273)^4)-44100*I227)/(1.84*29.3*P227+8*0.95*5.67E-8*(BB227+273)^3))</f>
        <v>0</v>
      </c>
      <c r="U227">
        <f>($C$7*BC227+$D$7*BD227+$E$7*T227)</f>
        <v>0</v>
      </c>
      <c r="V227">
        <f>0.61365*exp(17.502*U227/(240.97+U227))</f>
        <v>0</v>
      </c>
      <c r="W227">
        <f>(X227/Y227*100)</f>
        <v>0</v>
      </c>
      <c r="X227">
        <f>AW227*(AZ227+BA227)/1000</f>
        <v>0</v>
      </c>
      <c r="Y227">
        <f>0.61365*exp(17.502*BB227/(240.97+BB227))</f>
        <v>0</v>
      </c>
      <c r="Z227">
        <f>(V227-AW227*(AZ227+BA227)/1000)</f>
        <v>0</v>
      </c>
      <c r="AA227">
        <f>(-I227*44100)</f>
        <v>0</v>
      </c>
      <c r="AB227">
        <f>2*29.3*P227*0.92*(BB227-U227)</f>
        <v>0</v>
      </c>
      <c r="AC227">
        <f>2*0.95*5.67E-8*(((BB227+$B$7)+273)^4-(U227+273)^4)</f>
        <v>0</v>
      </c>
      <c r="AD227">
        <f>S227+AC227+AA227+AB227</f>
        <v>0</v>
      </c>
      <c r="AE227">
        <v>-0.041723483511528</v>
      </c>
      <c r="AF227">
        <v>0.0468382654195983</v>
      </c>
      <c r="AG227">
        <v>3.49098361172621</v>
      </c>
      <c r="AH227">
        <v>0</v>
      </c>
      <c r="AI227">
        <v>0</v>
      </c>
      <c r="AJ227">
        <f>IF(AH227*$H$13&gt;=AL227,1.0,(AL227/(AL227-AH227*$H$13)))</f>
        <v>0</v>
      </c>
      <c r="AK227">
        <f>(AJ227-1)*100</f>
        <v>0</v>
      </c>
      <c r="AL227">
        <f>MAX(0,($B$13+$C$13*BG227)/(1+$D$13*BG227)*AZ227/(BB227+273)*$E$13)</f>
        <v>0</v>
      </c>
      <c r="AM227">
        <f>$B$11*BH227+$C$11*BI227+$F$11*BJ227</f>
        <v>0</v>
      </c>
      <c r="AN227">
        <f>AM227*AO227</f>
        <v>0</v>
      </c>
      <c r="AO227">
        <f>($B$11*$D$9+$C$11*$D$9+$F$11*((BW227+BO227)/MAX(BW227+BO227+BX227, 0.1)*$I$9+BX227/MAX(BW227+BO227+BX227, 0.1)*$J$9))/($B$11+$C$11+$F$11)</f>
        <v>0</v>
      </c>
      <c r="AP227">
        <f>($B$11*$K$9+$C$11*$K$9+$F$11*((BW227+BO227)/MAX(BW227+BO227+BX227, 0.1)*$P$9+BX227/MAX(BW227+BO227+BX227, 0.1)*$Q$9))/($B$11+$C$11+$F$11)</f>
        <v>0</v>
      </c>
      <c r="AQ227">
        <v>6</v>
      </c>
      <c r="AR227">
        <v>0.5</v>
      </c>
      <c r="AS227" t="s">
        <v>250</v>
      </c>
      <c r="AT227">
        <v>1559930017.66129</v>
      </c>
      <c r="AU227">
        <v>641.525516129032</v>
      </c>
      <c r="AV227">
        <v>670.865129032258</v>
      </c>
      <c r="AW227">
        <v>13.9454032258065</v>
      </c>
      <c r="AX227">
        <v>13.1718129032258</v>
      </c>
      <c r="AY227">
        <v>500.019967741935</v>
      </c>
      <c r="AZ227">
        <v>100.703290322581</v>
      </c>
      <c r="BA227">
        <v>0.199993290322581</v>
      </c>
      <c r="BB227">
        <v>20.0425290322581</v>
      </c>
      <c r="BC227">
        <v>20.4186161290323</v>
      </c>
      <c r="BD227">
        <v>999.9</v>
      </c>
      <c r="BE227">
        <v>0</v>
      </c>
      <c r="BF227">
        <v>0</v>
      </c>
      <c r="BG227">
        <v>9991.55129032258</v>
      </c>
      <c r="BH227">
        <v>0</v>
      </c>
      <c r="BI227">
        <v>184.866096774194</v>
      </c>
      <c r="BJ227">
        <v>1499.99032258065</v>
      </c>
      <c r="BK227">
        <v>0.97300164516129</v>
      </c>
      <c r="BL227">
        <v>0.0269985580645161</v>
      </c>
      <c r="BM227">
        <v>0</v>
      </c>
      <c r="BN227">
        <v>2.329</v>
      </c>
      <c r="BO227">
        <v>0</v>
      </c>
      <c r="BP227">
        <v>16025.0580645161</v>
      </c>
      <c r="BQ227">
        <v>13121.9258064516</v>
      </c>
      <c r="BR227">
        <v>37.812</v>
      </c>
      <c r="BS227">
        <v>39.75</v>
      </c>
      <c r="BT227">
        <v>39.187</v>
      </c>
      <c r="BU227">
        <v>37.887</v>
      </c>
      <c r="BV227">
        <v>37.437</v>
      </c>
      <c r="BW227">
        <v>1459.49032258065</v>
      </c>
      <c r="BX227">
        <v>40.5</v>
      </c>
      <c r="BY227">
        <v>0</v>
      </c>
      <c r="BZ227">
        <v>1559930052.5</v>
      </c>
      <c r="CA227">
        <v>2.29657692307692</v>
      </c>
      <c r="CB227">
        <v>0.993094019264584</v>
      </c>
      <c r="CC227">
        <v>136.591452865939</v>
      </c>
      <c r="CD227">
        <v>16031.7192307692</v>
      </c>
      <c r="CE227">
        <v>15</v>
      </c>
      <c r="CF227">
        <v>1559929575.5</v>
      </c>
      <c r="CG227" t="s">
        <v>251</v>
      </c>
      <c r="CH227">
        <v>12</v>
      </c>
      <c r="CI227">
        <v>2.609</v>
      </c>
      <c r="CJ227">
        <v>0.036</v>
      </c>
      <c r="CK227">
        <v>400</v>
      </c>
      <c r="CL227">
        <v>13</v>
      </c>
      <c r="CM227">
        <v>0.15</v>
      </c>
      <c r="CN227">
        <v>0.08</v>
      </c>
      <c r="CO227">
        <v>-29.3173463414634</v>
      </c>
      <c r="CP227">
        <v>-1.20852125435537</v>
      </c>
      <c r="CQ227">
        <v>0.169224710035547</v>
      </c>
      <c r="CR227">
        <v>0</v>
      </c>
      <c r="CS227">
        <v>2.2905</v>
      </c>
      <c r="CT227">
        <v>0.0728018879075691</v>
      </c>
      <c r="CU227">
        <v>0.205312983458111</v>
      </c>
      <c r="CV227">
        <v>1</v>
      </c>
      <c r="CW227">
        <v>0.773735024390244</v>
      </c>
      <c r="CX227">
        <v>-0.0301791219512205</v>
      </c>
      <c r="CY227">
        <v>0.00326195552965607</v>
      </c>
      <c r="CZ227">
        <v>1</v>
      </c>
      <c r="DA227">
        <v>2</v>
      </c>
      <c r="DB227">
        <v>3</v>
      </c>
      <c r="DC227" t="s">
        <v>252</v>
      </c>
      <c r="DD227">
        <v>1.85562</v>
      </c>
      <c r="DE227">
        <v>1.85364</v>
      </c>
      <c r="DF227">
        <v>1.85471</v>
      </c>
      <c r="DG227">
        <v>1.85913</v>
      </c>
      <c r="DH227">
        <v>1.85349</v>
      </c>
      <c r="DI227">
        <v>1.85787</v>
      </c>
      <c r="DJ227">
        <v>1.85501</v>
      </c>
      <c r="DK227">
        <v>1.85369</v>
      </c>
      <c r="DL227" t="s">
        <v>253</v>
      </c>
      <c r="DM227" t="s">
        <v>19</v>
      </c>
      <c r="DN227" t="s">
        <v>19</v>
      </c>
      <c r="DO227" t="s">
        <v>19</v>
      </c>
      <c r="DP227" t="s">
        <v>254</v>
      </c>
      <c r="DQ227" t="s">
        <v>255</v>
      </c>
      <c r="DR227" t="s">
        <v>256</v>
      </c>
      <c r="DS227" t="s">
        <v>256</v>
      </c>
      <c r="DT227" t="s">
        <v>256</v>
      </c>
      <c r="DU227" t="s">
        <v>256</v>
      </c>
      <c r="DV227">
        <v>0</v>
      </c>
      <c r="DW227">
        <v>100</v>
      </c>
      <c r="DX227">
        <v>100</v>
      </c>
      <c r="DY227">
        <v>2.609</v>
      </c>
      <c r="DZ227">
        <v>0.036</v>
      </c>
      <c r="EA227">
        <v>2</v>
      </c>
      <c r="EB227">
        <v>504.163</v>
      </c>
      <c r="EC227">
        <v>548.281</v>
      </c>
      <c r="ED227">
        <v>16.7951</v>
      </c>
      <c r="EE227">
        <v>19.1344</v>
      </c>
      <c r="EF227">
        <v>30.0002</v>
      </c>
      <c r="EG227">
        <v>19.0096</v>
      </c>
      <c r="EH227">
        <v>18.9859</v>
      </c>
      <c r="EI227">
        <v>30.6176</v>
      </c>
      <c r="EJ227">
        <v>28.637</v>
      </c>
      <c r="EK227">
        <v>60.7047</v>
      </c>
      <c r="EL227">
        <v>16.7784</v>
      </c>
      <c r="EM227">
        <v>699.17</v>
      </c>
      <c r="EN227">
        <v>13.1741</v>
      </c>
      <c r="EO227">
        <v>102.286</v>
      </c>
      <c r="EP227">
        <v>102.716</v>
      </c>
    </row>
    <row r="228" spans="1:146">
      <c r="A228">
        <v>212</v>
      </c>
      <c r="B228">
        <v>1559930030</v>
      </c>
      <c r="C228">
        <v>422</v>
      </c>
      <c r="D228" t="s">
        <v>679</v>
      </c>
      <c r="E228" t="s">
        <v>680</v>
      </c>
      <c r="H228">
        <v>1559930019.66129</v>
      </c>
      <c r="I228">
        <f>AY228*AJ228*(AW228-AX228)/(100*AQ228*(1000-AJ228*AW228))</f>
        <v>0</v>
      </c>
      <c r="J228">
        <f>AY228*AJ228*(AV228-AU228*(1000-AJ228*AX228)/(1000-AJ228*AW228))/(100*AQ228)</f>
        <v>0</v>
      </c>
      <c r="K228">
        <f>AU228 - IF(AJ228&gt;1, J228*AQ228*100.0/(AL228*BG228), 0)</f>
        <v>0</v>
      </c>
      <c r="L228">
        <f>((R228-I228/2)*K228-J228)/(R228+I228/2)</f>
        <v>0</v>
      </c>
      <c r="M228">
        <f>L228*(AZ228+BA228)/1000.0</f>
        <v>0</v>
      </c>
      <c r="N228">
        <f>(AU228 - IF(AJ228&gt;1, J228*AQ228*100.0/(AL228*BG228), 0))*(AZ228+BA228)/1000.0</f>
        <v>0</v>
      </c>
      <c r="O228">
        <f>2.0/((1/Q228-1/P228)+SIGN(Q228)*SQRT((1/Q228-1/P228)*(1/Q228-1/P228) + 4*AR228/((AR228+1)*(AR228+1))*(2*1/Q228*1/P228-1/P228*1/P228)))</f>
        <v>0</v>
      </c>
      <c r="P228">
        <f>AG228+AF228*AQ228+AE228*AQ228*AQ228</f>
        <v>0</v>
      </c>
      <c r="Q228">
        <f>I228*(1000-(1000*0.61365*exp(17.502*U228/(240.97+U228))/(AZ228+BA228)+AW228)/2)/(1000*0.61365*exp(17.502*U228/(240.97+U228))/(AZ228+BA228)-AW228)</f>
        <v>0</v>
      </c>
      <c r="R228">
        <f>1/((AR228+1)/(O228/1.6)+1/(P228/1.37)) + AR228/((AR228+1)/(O228/1.6) + AR228/(P228/1.37))</f>
        <v>0</v>
      </c>
      <c r="S228">
        <f>(AN228*AP228)</f>
        <v>0</v>
      </c>
      <c r="T228">
        <f>(BB228+(S228+2*0.95*5.67E-8*(((BB228+$B$7)+273)^4-(BB228+273)^4)-44100*I228)/(1.84*29.3*P228+8*0.95*5.67E-8*(BB228+273)^3))</f>
        <v>0</v>
      </c>
      <c r="U228">
        <f>($C$7*BC228+$D$7*BD228+$E$7*T228)</f>
        <v>0</v>
      </c>
      <c r="V228">
        <f>0.61365*exp(17.502*U228/(240.97+U228))</f>
        <v>0</v>
      </c>
      <c r="W228">
        <f>(X228/Y228*100)</f>
        <v>0</v>
      </c>
      <c r="X228">
        <f>AW228*(AZ228+BA228)/1000</f>
        <v>0</v>
      </c>
      <c r="Y228">
        <f>0.61365*exp(17.502*BB228/(240.97+BB228))</f>
        <v>0</v>
      </c>
      <c r="Z228">
        <f>(V228-AW228*(AZ228+BA228)/1000)</f>
        <v>0</v>
      </c>
      <c r="AA228">
        <f>(-I228*44100)</f>
        <v>0</v>
      </c>
      <c r="AB228">
        <f>2*29.3*P228*0.92*(BB228-U228)</f>
        <v>0</v>
      </c>
      <c r="AC228">
        <f>2*0.95*5.67E-8*(((BB228+$B$7)+273)^4-(U228+273)^4)</f>
        <v>0</v>
      </c>
      <c r="AD228">
        <f>S228+AC228+AA228+AB228</f>
        <v>0</v>
      </c>
      <c r="AE228">
        <v>-0.0417049347604668</v>
      </c>
      <c r="AF228">
        <v>0.0468174428215723</v>
      </c>
      <c r="AG228">
        <v>3.4897572525519</v>
      </c>
      <c r="AH228">
        <v>0</v>
      </c>
      <c r="AI228">
        <v>0</v>
      </c>
      <c r="AJ228">
        <f>IF(AH228*$H$13&gt;=AL228,1.0,(AL228/(AL228-AH228*$H$13)))</f>
        <v>0</v>
      </c>
      <c r="AK228">
        <f>(AJ228-1)*100</f>
        <v>0</v>
      </c>
      <c r="AL228">
        <f>MAX(0,($B$13+$C$13*BG228)/(1+$D$13*BG228)*AZ228/(BB228+273)*$E$13)</f>
        <v>0</v>
      </c>
      <c r="AM228">
        <f>$B$11*BH228+$C$11*BI228+$F$11*BJ228</f>
        <v>0</v>
      </c>
      <c r="AN228">
        <f>AM228*AO228</f>
        <v>0</v>
      </c>
      <c r="AO228">
        <f>($B$11*$D$9+$C$11*$D$9+$F$11*((BW228+BO228)/MAX(BW228+BO228+BX228, 0.1)*$I$9+BX228/MAX(BW228+BO228+BX228, 0.1)*$J$9))/($B$11+$C$11+$F$11)</f>
        <v>0</v>
      </c>
      <c r="AP228">
        <f>($B$11*$K$9+$C$11*$K$9+$F$11*((BW228+BO228)/MAX(BW228+BO228+BX228, 0.1)*$P$9+BX228/MAX(BW228+BO228+BX228, 0.1)*$Q$9))/($B$11+$C$11+$F$11)</f>
        <v>0</v>
      </c>
      <c r="AQ228">
        <v>6</v>
      </c>
      <c r="AR228">
        <v>0.5</v>
      </c>
      <c r="AS228" t="s">
        <v>250</v>
      </c>
      <c r="AT228">
        <v>1559930019.66129</v>
      </c>
      <c r="AU228">
        <v>644.807161290323</v>
      </c>
      <c r="AV228">
        <v>674.226161290322</v>
      </c>
      <c r="AW228">
        <v>13.944835483871</v>
      </c>
      <c r="AX228">
        <v>13.1716741935484</v>
      </c>
      <c r="AY228">
        <v>500.022451612903</v>
      </c>
      <c r="AZ228">
        <v>100.703225806452</v>
      </c>
      <c r="BA228">
        <v>0.200004870967742</v>
      </c>
      <c r="BB228">
        <v>20.0438258064516</v>
      </c>
      <c r="BC228">
        <v>20.4209032258065</v>
      </c>
      <c r="BD228">
        <v>999.9</v>
      </c>
      <c r="BE228">
        <v>0</v>
      </c>
      <c r="BF228">
        <v>0</v>
      </c>
      <c r="BG228">
        <v>9987.11580645161</v>
      </c>
      <c r="BH228">
        <v>0</v>
      </c>
      <c r="BI228">
        <v>185.227</v>
      </c>
      <c r="BJ228">
        <v>1499.98096774194</v>
      </c>
      <c r="BK228">
        <v>0.973001516129032</v>
      </c>
      <c r="BL228">
        <v>0.0269987064516129</v>
      </c>
      <c r="BM228">
        <v>0</v>
      </c>
      <c r="BN228">
        <v>2.32722903225807</v>
      </c>
      <c r="BO228">
        <v>0</v>
      </c>
      <c r="BP228">
        <v>16029.3741935484</v>
      </c>
      <c r="BQ228">
        <v>13121.8419354839</v>
      </c>
      <c r="BR228">
        <v>37.812</v>
      </c>
      <c r="BS228">
        <v>39.75</v>
      </c>
      <c r="BT228">
        <v>39.187</v>
      </c>
      <c r="BU228">
        <v>37.883</v>
      </c>
      <c r="BV228">
        <v>37.437</v>
      </c>
      <c r="BW228">
        <v>1459.48096774194</v>
      </c>
      <c r="BX228">
        <v>40.5</v>
      </c>
      <c r="BY228">
        <v>0</v>
      </c>
      <c r="BZ228">
        <v>1559930054.3</v>
      </c>
      <c r="CA228">
        <v>2.32137692307692</v>
      </c>
      <c r="CB228">
        <v>0.88477949336045</v>
      </c>
      <c r="CC228">
        <v>143.121367665786</v>
      </c>
      <c r="CD228">
        <v>16035.7961538462</v>
      </c>
      <c r="CE228">
        <v>15</v>
      </c>
      <c r="CF228">
        <v>1559929575.5</v>
      </c>
      <c r="CG228" t="s">
        <v>251</v>
      </c>
      <c r="CH228">
        <v>12</v>
      </c>
      <c r="CI228">
        <v>2.609</v>
      </c>
      <c r="CJ228">
        <v>0.036</v>
      </c>
      <c r="CK228">
        <v>400</v>
      </c>
      <c r="CL228">
        <v>13</v>
      </c>
      <c r="CM228">
        <v>0.15</v>
      </c>
      <c r="CN228">
        <v>0.08</v>
      </c>
      <c r="CO228">
        <v>-29.3955121951219</v>
      </c>
      <c r="CP228">
        <v>-1.16647317073165</v>
      </c>
      <c r="CQ228">
        <v>0.163616279521476</v>
      </c>
      <c r="CR228">
        <v>0</v>
      </c>
      <c r="CS228">
        <v>2.29719117647059</v>
      </c>
      <c r="CT228">
        <v>0.677457167897536</v>
      </c>
      <c r="CU228">
        <v>0.216120495214029</v>
      </c>
      <c r="CV228">
        <v>1</v>
      </c>
      <c r="CW228">
        <v>0.773261609756098</v>
      </c>
      <c r="CX228">
        <v>-0.0191306968641276</v>
      </c>
      <c r="CY228">
        <v>0.00275929476566155</v>
      </c>
      <c r="CZ228">
        <v>1</v>
      </c>
      <c r="DA228">
        <v>2</v>
      </c>
      <c r="DB228">
        <v>3</v>
      </c>
      <c r="DC228" t="s">
        <v>252</v>
      </c>
      <c r="DD228">
        <v>1.85562</v>
      </c>
      <c r="DE228">
        <v>1.85364</v>
      </c>
      <c r="DF228">
        <v>1.85471</v>
      </c>
      <c r="DG228">
        <v>1.85913</v>
      </c>
      <c r="DH228">
        <v>1.85349</v>
      </c>
      <c r="DI228">
        <v>1.85788</v>
      </c>
      <c r="DJ228">
        <v>1.85501</v>
      </c>
      <c r="DK228">
        <v>1.8537</v>
      </c>
      <c r="DL228" t="s">
        <v>253</v>
      </c>
      <c r="DM228" t="s">
        <v>19</v>
      </c>
      <c r="DN228" t="s">
        <v>19</v>
      </c>
      <c r="DO228" t="s">
        <v>19</v>
      </c>
      <c r="DP228" t="s">
        <v>254</v>
      </c>
      <c r="DQ228" t="s">
        <v>255</v>
      </c>
      <c r="DR228" t="s">
        <v>256</v>
      </c>
      <c r="DS228" t="s">
        <v>256</v>
      </c>
      <c r="DT228" t="s">
        <v>256</v>
      </c>
      <c r="DU228" t="s">
        <v>256</v>
      </c>
      <c r="DV228">
        <v>0</v>
      </c>
      <c r="DW228">
        <v>100</v>
      </c>
      <c r="DX228">
        <v>100</v>
      </c>
      <c r="DY228">
        <v>2.609</v>
      </c>
      <c r="DZ228">
        <v>0.036</v>
      </c>
      <c r="EA228">
        <v>2</v>
      </c>
      <c r="EB228">
        <v>504.133</v>
      </c>
      <c r="EC228">
        <v>548.313</v>
      </c>
      <c r="ED228">
        <v>16.775</v>
      </c>
      <c r="EE228">
        <v>19.1356</v>
      </c>
      <c r="EF228">
        <v>30.0004</v>
      </c>
      <c r="EG228">
        <v>19.011</v>
      </c>
      <c r="EH228">
        <v>18.9872</v>
      </c>
      <c r="EI228">
        <v>30.7572</v>
      </c>
      <c r="EJ228">
        <v>28.637</v>
      </c>
      <c r="EK228">
        <v>60.7047</v>
      </c>
      <c r="EL228">
        <v>16.7301</v>
      </c>
      <c r="EM228">
        <v>704.17</v>
      </c>
      <c r="EN228">
        <v>13.1744</v>
      </c>
      <c r="EO228">
        <v>102.286</v>
      </c>
      <c r="EP228">
        <v>102.716</v>
      </c>
    </row>
    <row r="229" spans="1:146">
      <c r="A229">
        <v>213</v>
      </c>
      <c r="B229">
        <v>1559930032</v>
      </c>
      <c r="C229">
        <v>424</v>
      </c>
      <c r="D229" t="s">
        <v>681</v>
      </c>
      <c r="E229" t="s">
        <v>682</v>
      </c>
      <c r="H229">
        <v>1559930021.66129</v>
      </c>
      <c r="I229">
        <f>AY229*AJ229*(AW229-AX229)/(100*AQ229*(1000-AJ229*AW229))</f>
        <v>0</v>
      </c>
      <c r="J229">
        <f>AY229*AJ229*(AV229-AU229*(1000-AJ229*AX229)/(1000-AJ229*AW229))/(100*AQ229)</f>
        <v>0</v>
      </c>
      <c r="K229">
        <f>AU229 - IF(AJ229&gt;1, J229*AQ229*100.0/(AL229*BG229), 0)</f>
        <v>0</v>
      </c>
      <c r="L229">
        <f>((R229-I229/2)*K229-J229)/(R229+I229/2)</f>
        <v>0</v>
      </c>
      <c r="M229">
        <f>L229*(AZ229+BA229)/1000.0</f>
        <v>0</v>
      </c>
      <c r="N229">
        <f>(AU229 - IF(AJ229&gt;1, J229*AQ229*100.0/(AL229*BG229), 0))*(AZ229+BA229)/1000.0</f>
        <v>0</v>
      </c>
      <c r="O229">
        <f>2.0/((1/Q229-1/P229)+SIGN(Q229)*SQRT((1/Q229-1/P229)*(1/Q229-1/P229) + 4*AR229/((AR229+1)*(AR229+1))*(2*1/Q229*1/P229-1/P229*1/P229)))</f>
        <v>0</v>
      </c>
      <c r="P229">
        <f>AG229+AF229*AQ229+AE229*AQ229*AQ229</f>
        <v>0</v>
      </c>
      <c r="Q229">
        <f>I229*(1000-(1000*0.61365*exp(17.502*U229/(240.97+U229))/(AZ229+BA229)+AW229)/2)/(1000*0.61365*exp(17.502*U229/(240.97+U229))/(AZ229+BA229)-AW229)</f>
        <v>0</v>
      </c>
      <c r="R229">
        <f>1/((AR229+1)/(O229/1.6)+1/(P229/1.37)) + AR229/((AR229+1)/(O229/1.6) + AR229/(P229/1.37))</f>
        <v>0</v>
      </c>
      <c r="S229">
        <f>(AN229*AP229)</f>
        <v>0</v>
      </c>
      <c r="T229">
        <f>(BB229+(S229+2*0.95*5.67E-8*(((BB229+$B$7)+273)^4-(BB229+273)^4)-44100*I229)/(1.84*29.3*P229+8*0.95*5.67E-8*(BB229+273)^3))</f>
        <v>0</v>
      </c>
      <c r="U229">
        <f>($C$7*BC229+$D$7*BD229+$E$7*T229)</f>
        <v>0</v>
      </c>
      <c r="V229">
        <f>0.61365*exp(17.502*U229/(240.97+U229))</f>
        <v>0</v>
      </c>
      <c r="W229">
        <f>(X229/Y229*100)</f>
        <v>0</v>
      </c>
      <c r="X229">
        <f>AW229*(AZ229+BA229)/1000</f>
        <v>0</v>
      </c>
      <c r="Y229">
        <f>0.61365*exp(17.502*BB229/(240.97+BB229))</f>
        <v>0</v>
      </c>
      <c r="Z229">
        <f>(V229-AW229*(AZ229+BA229)/1000)</f>
        <v>0</v>
      </c>
      <c r="AA229">
        <f>(-I229*44100)</f>
        <v>0</v>
      </c>
      <c r="AB229">
        <f>2*29.3*P229*0.92*(BB229-U229)</f>
        <v>0</v>
      </c>
      <c r="AC229">
        <f>2*0.95*5.67E-8*(((BB229+$B$7)+273)^4-(U229+273)^4)</f>
        <v>0</v>
      </c>
      <c r="AD229">
        <f>S229+AC229+AA229+AB229</f>
        <v>0</v>
      </c>
      <c r="AE229">
        <v>-0.0416972434116829</v>
      </c>
      <c r="AF229">
        <v>0.0468088086087632</v>
      </c>
      <c r="AG229">
        <v>3.48924867955053</v>
      </c>
      <c r="AH229">
        <v>0</v>
      </c>
      <c r="AI229">
        <v>0</v>
      </c>
      <c r="AJ229">
        <f>IF(AH229*$H$13&gt;=AL229,1.0,(AL229/(AL229-AH229*$H$13)))</f>
        <v>0</v>
      </c>
      <c r="AK229">
        <f>(AJ229-1)*100</f>
        <v>0</v>
      </c>
      <c r="AL229">
        <f>MAX(0,($B$13+$C$13*BG229)/(1+$D$13*BG229)*AZ229/(BB229+273)*$E$13)</f>
        <v>0</v>
      </c>
      <c r="AM229">
        <f>$B$11*BH229+$C$11*BI229+$F$11*BJ229</f>
        <v>0</v>
      </c>
      <c r="AN229">
        <f>AM229*AO229</f>
        <v>0</v>
      </c>
      <c r="AO229">
        <f>($B$11*$D$9+$C$11*$D$9+$F$11*((BW229+BO229)/MAX(BW229+BO229+BX229, 0.1)*$I$9+BX229/MAX(BW229+BO229+BX229, 0.1)*$J$9))/($B$11+$C$11+$F$11)</f>
        <v>0</v>
      </c>
      <c r="AP229">
        <f>($B$11*$K$9+$C$11*$K$9+$F$11*((BW229+BO229)/MAX(BW229+BO229+BX229, 0.1)*$P$9+BX229/MAX(BW229+BO229+BX229, 0.1)*$Q$9))/($B$11+$C$11+$F$11)</f>
        <v>0</v>
      </c>
      <c r="AQ229">
        <v>6</v>
      </c>
      <c r="AR229">
        <v>0.5</v>
      </c>
      <c r="AS229" t="s">
        <v>250</v>
      </c>
      <c r="AT229">
        <v>1559930021.66129</v>
      </c>
      <c r="AU229">
        <v>648.097451612903</v>
      </c>
      <c r="AV229">
        <v>677.557838709677</v>
      </c>
      <c r="AW229">
        <v>13.9440483870968</v>
      </c>
      <c r="AX229">
        <v>13.1713967741936</v>
      </c>
      <c r="AY229">
        <v>500.018612903226</v>
      </c>
      <c r="AZ229">
        <v>100.703129032258</v>
      </c>
      <c r="BA229">
        <v>0.199984225806452</v>
      </c>
      <c r="BB229">
        <v>20.0449258064516</v>
      </c>
      <c r="BC229">
        <v>20.4231580645161</v>
      </c>
      <c r="BD229">
        <v>999.9</v>
      </c>
      <c r="BE229">
        <v>0</v>
      </c>
      <c r="BF229">
        <v>0</v>
      </c>
      <c r="BG229">
        <v>9985.2835483871</v>
      </c>
      <c r="BH229">
        <v>0</v>
      </c>
      <c r="BI229">
        <v>184.143</v>
      </c>
      <c r="BJ229">
        <v>1499.98806451613</v>
      </c>
      <c r="BK229">
        <v>0.97300164516129</v>
      </c>
      <c r="BL229">
        <v>0.0269985580645161</v>
      </c>
      <c r="BM229">
        <v>0</v>
      </c>
      <c r="BN229">
        <v>2.33371612903226</v>
      </c>
      <c r="BO229">
        <v>0</v>
      </c>
      <c r="BP229">
        <v>16034.4935483871</v>
      </c>
      <c r="BQ229">
        <v>13121.9032258065</v>
      </c>
      <c r="BR229">
        <v>37.812</v>
      </c>
      <c r="BS229">
        <v>39.75</v>
      </c>
      <c r="BT229">
        <v>39.187</v>
      </c>
      <c r="BU229">
        <v>37.883</v>
      </c>
      <c r="BV229">
        <v>37.437</v>
      </c>
      <c r="BW229">
        <v>1459.48806451613</v>
      </c>
      <c r="BX229">
        <v>40.5</v>
      </c>
      <c r="BY229">
        <v>0</v>
      </c>
      <c r="BZ229">
        <v>1559930056.7</v>
      </c>
      <c r="CA229">
        <v>2.32897692307692</v>
      </c>
      <c r="CB229">
        <v>0.53802394120447</v>
      </c>
      <c r="CC229">
        <v>165.524786481996</v>
      </c>
      <c r="CD229">
        <v>16042.2461538462</v>
      </c>
      <c r="CE229">
        <v>15</v>
      </c>
      <c r="CF229">
        <v>1559929575.5</v>
      </c>
      <c r="CG229" t="s">
        <v>251</v>
      </c>
      <c r="CH229">
        <v>12</v>
      </c>
      <c r="CI229">
        <v>2.609</v>
      </c>
      <c r="CJ229">
        <v>0.036</v>
      </c>
      <c r="CK229">
        <v>400</v>
      </c>
      <c r="CL229">
        <v>13</v>
      </c>
      <c r="CM229">
        <v>0.15</v>
      </c>
      <c r="CN229">
        <v>0.08</v>
      </c>
      <c r="CO229">
        <v>-29.4507829268293</v>
      </c>
      <c r="CP229">
        <v>-1.48513379790935</v>
      </c>
      <c r="CQ229">
        <v>0.190620291580318</v>
      </c>
      <c r="CR229">
        <v>0</v>
      </c>
      <c r="CS229">
        <v>2.31513235294118</v>
      </c>
      <c r="CT229">
        <v>0.447147776165747</v>
      </c>
      <c r="CU229">
        <v>0.218314671330154</v>
      </c>
      <c r="CV229">
        <v>1</v>
      </c>
      <c r="CW229">
        <v>0.772789878048781</v>
      </c>
      <c r="CX229">
        <v>-0.0102093031358904</v>
      </c>
      <c r="CY229">
        <v>0.00227629537706873</v>
      </c>
      <c r="CZ229">
        <v>1</v>
      </c>
      <c r="DA229">
        <v>2</v>
      </c>
      <c r="DB229">
        <v>3</v>
      </c>
      <c r="DC229" t="s">
        <v>252</v>
      </c>
      <c r="DD229">
        <v>1.85562</v>
      </c>
      <c r="DE229">
        <v>1.85364</v>
      </c>
      <c r="DF229">
        <v>1.85471</v>
      </c>
      <c r="DG229">
        <v>1.85913</v>
      </c>
      <c r="DH229">
        <v>1.85349</v>
      </c>
      <c r="DI229">
        <v>1.85788</v>
      </c>
      <c r="DJ229">
        <v>1.85501</v>
      </c>
      <c r="DK229">
        <v>1.85372</v>
      </c>
      <c r="DL229" t="s">
        <v>253</v>
      </c>
      <c r="DM229" t="s">
        <v>19</v>
      </c>
      <c r="DN229" t="s">
        <v>19</v>
      </c>
      <c r="DO229" t="s">
        <v>19</v>
      </c>
      <c r="DP229" t="s">
        <v>254</v>
      </c>
      <c r="DQ229" t="s">
        <v>255</v>
      </c>
      <c r="DR229" t="s">
        <v>256</v>
      </c>
      <c r="DS229" t="s">
        <v>256</v>
      </c>
      <c r="DT229" t="s">
        <v>256</v>
      </c>
      <c r="DU229" t="s">
        <v>256</v>
      </c>
      <c r="DV229">
        <v>0</v>
      </c>
      <c r="DW229">
        <v>100</v>
      </c>
      <c r="DX229">
        <v>100</v>
      </c>
      <c r="DY229">
        <v>2.609</v>
      </c>
      <c r="DZ229">
        <v>0.036</v>
      </c>
      <c r="EA229">
        <v>2</v>
      </c>
      <c r="EB229">
        <v>504.236</v>
      </c>
      <c r="EC229">
        <v>548.239</v>
      </c>
      <c r="ED229">
        <v>16.7566</v>
      </c>
      <c r="EE229">
        <v>19.1369</v>
      </c>
      <c r="EF229">
        <v>30.0004</v>
      </c>
      <c r="EG229">
        <v>19.0122</v>
      </c>
      <c r="EH229">
        <v>18.9882</v>
      </c>
      <c r="EI229">
        <v>30.8574</v>
      </c>
      <c r="EJ229">
        <v>28.637</v>
      </c>
      <c r="EK229">
        <v>60.7047</v>
      </c>
      <c r="EL229">
        <v>16.7301</v>
      </c>
      <c r="EM229">
        <v>704.17</v>
      </c>
      <c r="EN229">
        <v>13.1779</v>
      </c>
      <c r="EO229">
        <v>102.286</v>
      </c>
      <c r="EP229">
        <v>102.716</v>
      </c>
    </row>
    <row r="230" spans="1:146">
      <c r="A230">
        <v>214</v>
      </c>
      <c r="B230">
        <v>1559930034</v>
      </c>
      <c r="C230">
        <v>426</v>
      </c>
      <c r="D230" t="s">
        <v>683</v>
      </c>
      <c r="E230" t="s">
        <v>684</v>
      </c>
      <c r="H230">
        <v>1559930023.66129</v>
      </c>
      <c r="I230">
        <f>AY230*AJ230*(AW230-AX230)/(100*AQ230*(1000-AJ230*AW230))</f>
        <v>0</v>
      </c>
      <c r="J230">
        <f>AY230*AJ230*(AV230-AU230*(1000-AJ230*AX230)/(1000-AJ230*AW230))/(100*AQ230)</f>
        <v>0</v>
      </c>
      <c r="K230">
        <f>AU230 - IF(AJ230&gt;1, J230*AQ230*100.0/(AL230*BG230), 0)</f>
        <v>0</v>
      </c>
      <c r="L230">
        <f>((R230-I230/2)*K230-J230)/(R230+I230/2)</f>
        <v>0</v>
      </c>
      <c r="M230">
        <f>L230*(AZ230+BA230)/1000.0</f>
        <v>0</v>
      </c>
      <c r="N230">
        <f>(AU230 - IF(AJ230&gt;1, J230*AQ230*100.0/(AL230*BG230), 0))*(AZ230+BA230)/1000.0</f>
        <v>0</v>
      </c>
      <c r="O230">
        <f>2.0/((1/Q230-1/P230)+SIGN(Q230)*SQRT((1/Q230-1/P230)*(1/Q230-1/P230) + 4*AR230/((AR230+1)*(AR230+1))*(2*1/Q230*1/P230-1/P230*1/P230)))</f>
        <v>0</v>
      </c>
      <c r="P230">
        <f>AG230+AF230*AQ230+AE230*AQ230*AQ230</f>
        <v>0</v>
      </c>
      <c r="Q230">
        <f>I230*(1000-(1000*0.61365*exp(17.502*U230/(240.97+U230))/(AZ230+BA230)+AW230)/2)/(1000*0.61365*exp(17.502*U230/(240.97+U230))/(AZ230+BA230)-AW230)</f>
        <v>0</v>
      </c>
      <c r="R230">
        <f>1/((AR230+1)/(O230/1.6)+1/(P230/1.37)) + AR230/((AR230+1)/(O230/1.6) + AR230/(P230/1.37))</f>
        <v>0</v>
      </c>
      <c r="S230">
        <f>(AN230*AP230)</f>
        <v>0</v>
      </c>
      <c r="T230">
        <f>(BB230+(S230+2*0.95*5.67E-8*(((BB230+$B$7)+273)^4-(BB230+273)^4)-44100*I230)/(1.84*29.3*P230+8*0.95*5.67E-8*(BB230+273)^3))</f>
        <v>0</v>
      </c>
      <c r="U230">
        <f>($C$7*BC230+$D$7*BD230+$E$7*T230)</f>
        <v>0</v>
      </c>
      <c r="V230">
        <f>0.61365*exp(17.502*U230/(240.97+U230))</f>
        <v>0</v>
      </c>
      <c r="W230">
        <f>(X230/Y230*100)</f>
        <v>0</v>
      </c>
      <c r="X230">
        <f>AW230*(AZ230+BA230)/1000</f>
        <v>0</v>
      </c>
      <c r="Y230">
        <f>0.61365*exp(17.502*BB230/(240.97+BB230))</f>
        <v>0</v>
      </c>
      <c r="Z230">
        <f>(V230-AW230*(AZ230+BA230)/1000)</f>
        <v>0</v>
      </c>
      <c r="AA230">
        <f>(-I230*44100)</f>
        <v>0</v>
      </c>
      <c r="AB230">
        <f>2*29.3*P230*0.92*(BB230-U230)</f>
        <v>0</v>
      </c>
      <c r="AC230">
        <f>2*0.95*5.67E-8*(((BB230+$B$7)+273)^4-(U230+273)^4)</f>
        <v>0</v>
      </c>
      <c r="AD230">
        <f>S230+AC230+AA230+AB230</f>
        <v>0</v>
      </c>
      <c r="AE230">
        <v>-0.0417088818547482</v>
      </c>
      <c r="AF230">
        <v>0.0468218737806876</v>
      </c>
      <c r="AG230">
        <v>3.49001823247704</v>
      </c>
      <c r="AH230">
        <v>0</v>
      </c>
      <c r="AI230">
        <v>0</v>
      </c>
      <c r="AJ230">
        <f>IF(AH230*$H$13&gt;=AL230,1.0,(AL230/(AL230-AH230*$H$13)))</f>
        <v>0</v>
      </c>
      <c r="AK230">
        <f>(AJ230-1)*100</f>
        <v>0</v>
      </c>
      <c r="AL230">
        <f>MAX(0,($B$13+$C$13*BG230)/(1+$D$13*BG230)*AZ230/(BB230+273)*$E$13)</f>
        <v>0</v>
      </c>
      <c r="AM230">
        <f>$B$11*BH230+$C$11*BI230+$F$11*BJ230</f>
        <v>0</v>
      </c>
      <c r="AN230">
        <f>AM230*AO230</f>
        <v>0</v>
      </c>
      <c r="AO230">
        <f>($B$11*$D$9+$C$11*$D$9+$F$11*((BW230+BO230)/MAX(BW230+BO230+BX230, 0.1)*$I$9+BX230/MAX(BW230+BO230+BX230, 0.1)*$J$9))/($B$11+$C$11+$F$11)</f>
        <v>0</v>
      </c>
      <c r="AP230">
        <f>($B$11*$K$9+$C$11*$K$9+$F$11*((BW230+BO230)/MAX(BW230+BO230+BX230, 0.1)*$P$9+BX230/MAX(BW230+BO230+BX230, 0.1)*$Q$9))/($B$11+$C$11+$F$11)</f>
        <v>0</v>
      </c>
      <c r="AQ230">
        <v>6</v>
      </c>
      <c r="AR230">
        <v>0.5</v>
      </c>
      <c r="AS230" t="s">
        <v>250</v>
      </c>
      <c r="AT230">
        <v>1559930023.66129</v>
      </c>
      <c r="AU230">
        <v>651.381096774194</v>
      </c>
      <c r="AV230">
        <v>680.878516129032</v>
      </c>
      <c r="AW230">
        <v>13.9431193548387</v>
      </c>
      <c r="AX230">
        <v>13.1709709677419</v>
      </c>
      <c r="AY230">
        <v>500.014161290323</v>
      </c>
      <c r="AZ230">
        <v>100.703161290323</v>
      </c>
      <c r="BA230">
        <v>0.199958935483871</v>
      </c>
      <c r="BB230">
        <v>20.0455096774194</v>
      </c>
      <c r="BC230">
        <v>20.4253129032258</v>
      </c>
      <c r="BD230">
        <v>999.9</v>
      </c>
      <c r="BE230">
        <v>0</v>
      </c>
      <c r="BF230">
        <v>0</v>
      </c>
      <c r="BG230">
        <v>9988.06741935484</v>
      </c>
      <c r="BH230">
        <v>0</v>
      </c>
      <c r="BI230">
        <v>181.136064516129</v>
      </c>
      <c r="BJ230">
        <v>1499.99451612903</v>
      </c>
      <c r="BK230">
        <v>0.973001774193548</v>
      </c>
      <c r="BL230">
        <v>0.0269984096774193</v>
      </c>
      <c r="BM230">
        <v>0</v>
      </c>
      <c r="BN230">
        <v>2.32413870967742</v>
      </c>
      <c r="BO230">
        <v>0</v>
      </c>
      <c r="BP230">
        <v>16039.7290322581</v>
      </c>
      <c r="BQ230">
        <v>13121.9612903226</v>
      </c>
      <c r="BR230">
        <v>37.812</v>
      </c>
      <c r="BS230">
        <v>39.75</v>
      </c>
      <c r="BT230">
        <v>39.187</v>
      </c>
      <c r="BU230">
        <v>37.881</v>
      </c>
      <c r="BV230">
        <v>37.437</v>
      </c>
      <c r="BW230">
        <v>1459.49451612903</v>
      </c>
      <c r="BX230">
        <v>40.5</v>
      </c>
      <c r="BY230">
        <v>0</v>
      </c>
      <c r="BZ230">
        <v>1559930058.5</v>
      </c>
      <c r="CA230">
        <v>2.34072307692308</v>
      </c>
      <c r="CB230">
        <v>-0.352635884210526</v>
      </c>
      <c r="CC230">
        <v>179.870085213856</v>
      </c>
      <c r="CD230">
        <v>16047.1923076923</v>
      </c>
      <c r="CE230">
        <v>15</v>
      </c>
      <c r="CF230">
        <v>1559929575.5</v>
      </c>
      <c r="CG230" t="s">
        <v>251</v>
      </c>
      <c r="CH230">
        <v>12</v>
      </c>
      <c r="CI230">
        <v>2.609</v>
      </c>
      <c r="CJ230">
        <v>0.036</v>
      </c>
      <c r="CK230">
        <v>400</v>
      </c>
      <c r="CL230">
        <v>13</v>
      </c>
      <c r="CM230">
        <v>0.15</v>
      </c>
      <c r="CN230">
        <v>0.08</v>
      </c>
      <c r="CO230">
        <v>-29.4781219512195</v>
      </c>
      <c r="CP230">
        <v>-1.69344668989542</v>
      </c>
      <c r="CQ230">
        <v>0.199492121627183</v>
      </c>
      <c r="CR230">
        <v>0</v>
      </c>
      <c r="CS230">
        <v>2.30737941176471</v>
      </c>
      <c r="CT230">
        <v>0.563078561153751</v>
      </c>
      <c r="CU230">
        <v>0.215271830592655</v>
      </c>
      <c r="CV230">
        <v>1</v>
      </c>
      <c r="CW230">
        <v>0.772303536585366</v>
      </c>
      <c r="CX230">
        <v>-0.00699802787456469</v>
      </c>
      <c r="CY230">
        <v>0.00206722701147073</v>
      </c>
      <c r="CZ230">
        <v>1</v>
      </c>
      <c r="DA230">
        <v>2</v>
      </c>
      <c r="DB230">
        <v>3</v>
      </c>
      <c r="DC230" t="s">
        <v>252</v>
      </c>
      <c r="DD230">
        <v>1.85561</v>
      </c>
      <c r="DE230">
        <v>1.85364</v>
      </c>
      <c r="DF230">
        <v>1.85471</v>
      </c>
      <c r="DG230">
        <v>1.85913</v>
      </c>
      <c r="DH230">
        <v>1.85349</v>
      </c>
      <c r="DI230">
        <v>1.85788</v>
      </c>
      <c r="DJ230">
        <v>1.85501</v>
      </c>
      <c r="DK230">
        <v>1.8537</v>
      </c>
      <c r="DL230" t="s">
        <v>253</v>
      </c>
      <c r="DM230" t="s">
        <v>19</v>
      </c>
      <c r="DN230" t="s">
        <v>19</v>
      </c>
      <c r="DO230" t="s">
        <v>19</v>
      </c>
      <c r="DP230" t="s">
        <v>254</v>
      </c>
      <c r="DQ230" t="s">
        <v>255</v>
      </c>
      <c r="DR230" t="s">
        <v>256</v>
      </c>
      <c r="DS230" t="s">
        <v>256</v>
      </c>
      <c r="DT230" t="s">
        <v>256</v>
      </c>
      <c r="DU230" t="s">
        <v>256</v>
      </c>
      <c r="DV230">
        <v>0</v>
      </c>
      <c r="DW230">
        <v>100</v>
      </c>
      <c r="DX230">
        <v>100</v>
      </c>
      <c r="DY230">
        <v>2.609</v>
      </c>
      <c r="DZ230">
        <v>0.036</v>
      </c>
      <c r="EA230">
        <v>2</v>
      </c>
      <c r="EB230">
        <v>504.11</v>
      </c>
      <c r="EC230">
        <v>548.341</v>
      </c>
      <c r="ED230">
        <v>16.734</v>
      </c>
      <c r="EE230">
        <v>19.1383</v>
      </c>
      <c r="EF230">
        <v>30.0002</v>
      </c>
      <c r="EG230">
        <v>19.0133</v>
      </c>
      <c r="EH230">
        <v>18.9895</v>
      </c>
      <c r="EI230">
        <v>30.9752</v>
      </c>
      <c r="EJ230">
        <v>28.637</v>
      </c>
      <c r="EK230">
        <v>60.7047</v>
      </c>
      <c r="EL230">
        <v>16.6861</v>
      </c>
      <c r="EM230">
        <v>709.17</v>
      </c>
      <c r="EN230">
        <v>13.1849</v>
      </c>
      <c r="EO230">
        <v>102.286</v>
      </c>
      <c r="EP230">
        <v>102.716</v>
      </c>
    </row>
    <row r="231" spans="1:146">
      <c r="A231">
        <v>215</v>
      </c>
      <c r="B231">
        <v>1559930036</v>
      </c>
      <c r="C231">
        <v>428</v>
      </c>
      <c r="D231" t="s">
        <v>685</v>
      </c>
      <c r="E231" t="s">
        <v>686</v>
      </c>
      <c r="H231">
        <v>1559930025.66129</v>
      </c>
      <c r="I231">
        <f>AY231*AJ231*(AW231-AX231)/(100*AQ231*(1000-AJ231*AW231))</f>
        <v>0</v>
      </c>
      <c r="J231">
        <f>AY231*AJ231*(AV231-AU231*(1000-AJ231*AX231)/(1000-AJ231*AW231))/(100*AQ231)</f>
        <v>0</v>
      </c>
      <c r="K231">
        <f>AU231 - IF(AJ231&gt;1, J231*AQ231*100.0/(AL231*BG231), 0)</f>
        <v>0</v>
      </c>
      <c r="L231">
        <f>((R231-I231/2)*K231-J231)/(R231+I231/2)</f>
        <v>0</v>
      </c>
      <c r="M231">
        <f>L231*(AZ231+BA231)/1000.0</f>
        <v>0</v>
      </c>
      <c r="N231">
        <f>(AU231 - IF(AJ231&gt;1, J231*AQ231*100.0/(AL231*BG231), 0))*(AZ231+BA231)/1000.0</f>
        <v>0</v>
      </c>
      <c r="O231">
        <f>2.0/((1/Q231-1/P231)+SIGN(Q231)*SQRT((1/Q231-1/P231)*(1/Q231-1/P231) + 4*AR231/((AR231+1)*(AR231+1))*(2*1/Q231*1/P231-1/P231*1/P231)))</f>
        <v>0</v>
      </c>
      <c r="P231">
        <f>AG231+AF231*AQ231+AE231*AQ231*AQ231</f>
        <v>0</v>
      </c>
      <c r="Q231">
        <f>I231*(1000-(1000*0.61365*exp(17.502*U231/(240.97+U231))/(AZ231+BA231)+AW231)/2)/(1000*0.61365*exp(17.502*U231/(240.97+U231))/(AZ231+BA231)-AW231)</f>
        <v>0</v>
      </c>
      <c r="R231">
        <f>1/((AR231+1)/(O231/1.6)+1/(P231/1.37)) + AR231/((AR231+1)/(O231/1.6) + AR231/(P231/1.37))</f>
        <v>0</v>
      </c>
      <c r="S231">
        <f>(AN231*AP231)</f>
        <v>0</v>
      </c>
      <c r="T231">
        <f>(BB231+(S231+2*0.95*5.67E-8*(((BB231+$B$7)+273)^4-(BB231+273)^4)-44100*I231)/(1.84*29.3*P231+8*0.95*5.67E-8*(BB231+273)^3))</f>
        <v>0</v>
      </c>
      <c r="U231">
        <f>($C$7*BC231+$D$7*BD231+$E$7*T231)</f>
        <v>0</v>
      </c>
      <c r="V231">
        <f>0.61365*exp(17.502*U231/(240.97+U231))</f>
        <v>0</v>
      </c>
      <c r="W231">
        <f>(X231/Y231*100)</f>
        <v>0</v>
      </c>
      <c r="X231">
        <f>AW231*(AZ231+BA231)/1000</f>
        <v>0</v>
      </c>
      <c r="Y231">
        <f>0.61365*exp(17.502*BB231/(240.97+BB231))</f>
        <v>0</v>
      </c>
      <c r="Z231">
        <f>(V231-AW231*(AZ231+BA231)/1000)</f>
        <v>0</v>
      </c>
      <c r="AA231">
        <f>(-I231*44100)</f>
        <v>0</v>
      </c>
      <c r="AB231">
        <f>2*29.3*P231*0.92*(BB231-U231)</f>
        <v>0</v>
      </c>
      <c r="AC231">
        <f>2*0.95*5.67E-8*(((BB231+$B$7)+273)^4-(U231+273)^4)</f>
        <v>0</v>
      </c>
      <c r="AD231">
        <f>S231+AC231+AA231+AB231</f>
        <v>0</v>
      </c>
      <c r="AE231">
        <v>-0.0417212812856242</v>
      </c>
      <c r="AF231">
        <v>0.0468357932280957</v>
      </c>
      <c r="AG231">
        <v>3.49083802053191</v>
      </c>
      <c r="AH231">
        <v>0</v>
      </c>
      <c r="AI231">
        <v>0</v>
      </c>
      <c r="AJ231">
        <f>IF(AH231*$H$13&gt;=AL231,1.0,(AL231/(AL231-AH231*$H$13)))</f>
        <v>0</v>
      </c>
      <c r="AK231">
        <f>(AJ231-1)*100</f>
        <v>0</v>
      </c>
      <c r="AL231">
        <f>MAX(0,($B$13+$C$13*BG231)/(1+$D$13*BG231)*AZ231/(BB231+273)*$E$13)</f>
        <v>0</v>
      </c>
      <c r="AM231">
        <f>$B$11*BH231+$C$11*BI231+$F$11*BJ231</f>
        <v>0</v>
      </c>
      <c r="AN231">
        <f>AM231*AO231</f>
        <v>0</v>
      </c>
      <c r="AO231">
        <f>($B$11*$D$9+$C$11*$D$9+$F$11*((BW231+BO231)/MAX(BW231+BO231+BX231, 0.1)*$I$9+BX231/MAX(BW231+BO231+BX231, 0.1)*$J$9))/($B$11+$C$11+$F$11)</f>
        <v>0</v>
      </c>
      <c r="AP231">
        <f>($B$11*$K$9+$C$11*$K$9+$F$11*((BW231+BO231)/MAX(BW231+BO231+BX231, 0.1)*$P$9+BX231/MAX(BW231+BO231+BX231, 0.1)*$Q$9))/($B$11+$C$11+$F$11)</f>
        <v>0</v>
      </c>
      <c r="AQ231">
        <v>6</v>
      </c>
      <c r="AR231">
        <v>0.5</v>
      </c>
      <c r="AS231" t="s">
        <v>250</v>
      </c>
      <c r="AT231">
        <v>1559930025.66129</v>
      </c>
      <c r="AU231">
        <v>654.663451612903</v>
      </c>
      <c r="AV231">
        <v>684.234709677419</v>
      </c>
      <c r="AW231">
        <v>13.9420290322581</v>
      </c>
      <c r="AX231">
        <v>13.1705032258065</v>
      </c>
      <c r="AY231">
        <v>500.012096774194</v>
      </c>
      <c r="AZ231">
        <v>100.703225806452</v>
      </c>
      <c r="BA231">
        <v>0.199969806451613</v>
      </c>
      <c r="BB231">
        <v>20.0456806451613</v>
      </c>
      <c r="BC231">
        <v>20.4271935483871</v>
      </c>
      <c r="BD231">
        <v>999.9</v>
      </c>
      <c r="BE231">
        <v>0</v>
      </c>
      <c r="BF231">
        <v>0</v>
      </c>
      <c r="BG231">
        <v>9991.03032258065</v>
      </c>
      <c r="BH231">
        <v>0</v>
      </c>
      <c r="BI231">
        <v>177.358612903226</v>
      </c>
      <c r="BJ231">
        <v>1500.00161290323</v>
      </c>
      <c r="BK231">
        <v>0.973001903225806</v>
      </c>
      <c r="BL231">
        <v>0.0269982612903226</v>
      </c>
      <c r="BM231">
        <v>0</v>
      </c>
      <c r="BN231">
        <v>2.34958387096774</v>
      </c>
      <c r="BO231">
        <v>0</v>
      </c>
      <c r="BP231">
        <v>16044.8451612903</v>
      </c>
      <c r="BQ231">
        <v>13122.0225806452</v>
      </c>
      <c r="BR231">
        <v>37.812</v>
      </c>
      <c r="BS231">
        <v>39.75</v>
      </c>
      <c r="BT231">
        <v>39.187</v>
      </c>
      <c r="BU231">
        <v>37.879</v>
      </c>
      <c r="BV231">
        <v>37.437</v>
      </c>
      <c r="BW231">
        <v>1459.50161290323</v>
      </c>
      <c r="BX231">
        <v>40.5</v>
      </c>
      <c r="BY231">
        <v>0</v>
      </c>
      <c r="BZ231">
        <v>1559930060.3</v>
      </c>
      <c r="CA231">
        <v>2.34721538461538</v>
      </c>
      <c r="CB231">
        <v>-0.851699130576332</v>
      </c>
      <c r="CC231">
        <v>181.241025817875</v>
      </c>
      <c r="CD231">
        <v>16052.0192307692</v>
      </c>
      <c r="CE231">
        <v>15</v>
      </c>
      <c r="CF231">
        <v>1559929575.5</v>
      </c>
      <c r="CG231" t="s">
        <v>251</v>
      </c>
      <c r="CH231">
        <v>12</v>
      </c>
      <c r="CI231">
        <v>2.609</v>
      </c>
      <c r="CJ231">
        <v>0.036</v>
      </c>
      <c r="CK231">
        <v>400</v>
      </c>
      <c r="CL231">
        <v>13</v>
      </c>
      <c r="CM231">
        <v>0.15</v>
      </c>
      <c r="CN231">
        <v>0.08</v>
      </c>
      <c r="CO231">
        <v>-29.546956097561</v>
      </c>
      <c r="CP231">
        <v>-1.81812125435543</v>
      </c>
      <c r="CQ231">
        <v>0.210664701858573</v>
      </c>
      <c r="CR231">
        <v>0</v>
      </c>
      <c r="CS231">
        <v>2.31123529411765</v>
      </c>
      <c r="CT231">
        <v>0.206674045323862</v>
      </c>
      <c r="CU231">
        <v>0.216633857386351</v>
      </c>
      <c r="CV231">
        <v>1</v>
      </c>
      <c r="CW231">
        <v>0.771700926829268</v>
      </c>
      <c r="CX231">
        <v>-0.00520082926828911</v>
      </c>
      <c r="CY231">
        <v>0.00191097258330888</v>
      </c>
      <c r="CZ231">
        <v>1</v>
      </c>
      <c r="DA231">
        <v>2</v>
      </c>
      <c r="DB231">
        <v>3</v>
      </c>
      <c r="DC231" t="s">
        <v>252</v>
      </c>
      <c r="DD231">
        <v>1.85561</v>
      </c>
      <c r="DE231">
        <v>1.85364</v>
      </c>
      <c r="DF231">
        <v>1.85471</v>
      </c>
      <c r="DG231">
        <v>1.85913</v>
      </c>
      <c r="DH231">
        <v>1.85349</v>
      </c>
      <c r="DI231">
        <v>1.85789</v>
      </c>
      <c r="DJ231">
        <v>1.85501</v>
      </c>
      <c r="DK231">
        <v>1.85371</v>
      </c>
      <c r="DL231" t="s">
        <v>253</v>
      </c>
      <c r="DM231" t="s">
        <v>19</v>
      </c>
      <c r="DN231" t="s">
        <v>19</v>
      </c>
      <c r="DO231" t="s">
        <v>19</v>
      </c>
      <c r="DP231" t="s">
        <v>254</v>
      </c>
      <c r="DQ231" t="s">
        <v>255</v>
      </c>
      <c r="DR231" t="s">
        <v>256</v>
      </c>
      <c r="DS231" t="s">
        <v>256</v>
      </c>
      <c r="DT231" t="s">
        <v>256</v>
      </c>
      <c r="DU231" t="s">
        <v>256</v>
      </c>
      <c r="DV231">
        <v>0</v>
      </c>
      <c r="DW231">
        <v>100</v>
      </c>
      <c r="DX231">
        <v>100</v>
      </c>
      <c r="DY231">
        <v>2.609</v>
      </c>
      <c r="DZ231">
        <v>0.036</v>
      </c>
      <c r="EA231">
        <v>2</v>
      </c>
      <c r="EB231">
        <v>504.138</v>
      </c>
      <c r="EC231">
        <v>548.182</v>
      </c>
      <c r="ED231">
        <v>16.7166</v>
      </c>
      <c r="EE231">
        <v>19.1395</v>
      </c>
      <c r="EF231">
        <v>30.0003</v>
      </c>
      <c r="EG231">
        <v>19.0145</v>
      </c>
      <c r="EH231">
        <v>18.9909</v>
      </c>
      <c r="EI231">
        <v>31.1108</v>
      </c>
      <c r="EJ231">
        <v>28.637</v>
      </c>
      <c r="EK231">
        <v>60.7047</v>
      </c>
      <c r="EL231">
        <v>16.6861</v>
      </c>
      <c r="EM231">
        <v>714.17</v>
      </c>
      <c r="EN231">
        <v>13.1861</v>
      </c>
      <c r="EO231">
        <v>102.287</v>
      </c>
      <c r="EP231">
        <v>102.716</v>
      </c>
    </row>
    <row r="232" spans="1:146">
      <c r="A232">
        <v>216</v>
      </c>
      <c r="B232">
        <v>1559930038</v>
      </c>
      <c r="C232">
        <v>430</v>
      </c>
      <c r="D232" t="s">
        <v>687</v>
      </c>
      <c r="E232" t="s">
        <v>688</v>
      </c>
      <c r="H232">
        <v>1559930027.66129</v>
      </c>
      <c r="I232">
        <f>AY232*AJ232*(AW232-AX232)/(100*AQ232*(1000-AJ232*AW232))</f>
        <v>0</v>
      </c>
      <c r="J232">
        <f>AY232*AJ232*(AV232-AU232*(1000-AJ232*AX232)/(1000-AJ232*AW232))/(100*AQ232)</f>
        <v>0</v>
      </c>
      <c r="K232">
        <f>AU232 - IF(AJ232&gt;1, J232*AQ232*100.0/(AL232*BG232), 0)</f>
        <v>0</v>
      </c>
      <c r="L232">
        <f>((R232-I232/2)*K232-J232)/(R232+I232/2)</f>
        <v>0</v>
      </c>
      <c r="M232">
        <f>L232*(AZ232+BA232)/1000.0</f>
        <v>0</v>
      </c>
      <c r="N232">
        <f>(AU232 - IF(AJ232&gt;1, J232*AQ232*100.0/(AL232*BG232), 0))*(AZ232+BA232)/1000.0</f>
        <v>0</v>
      </c>
      <c r="O232">
        <f>2.0/((1/Q232-1/P232)+SIGN(Q232)*SQRT((1/Q232-1/P232)*(1/Q232-1/P232) + 4*AR232/((AR232+1)*(AR232+1))*(2*1/Q232*1/P232-1/P232*1/P232)))</f>
        <v>0</v>
      </c>
      <c r="P232">
        <f>AG232+AF232*AQ232+AE232*AQ232*AQ232</f>
        <v>0</v>
      </c>
      <c r="Q232">
        <f>I232*(1000-(1000*0.61365*exp(17.502*U232/(240.97+U232))/(AZ232+BA232)+AW232)/2)/(1000*0.61365*exp(17.502*U232/(240.97+U232))/(AZ232+BA232)-AW232)</f>
        <v>0</v>
      </c>
      <c r="R232">
        <f>1/((AR232+1)/(O232/1.6)+1/(P232/1.37)) + AR232/((AR232+1)/(O232/1.6) + AR232/(P232/1.37))</f>
        <v>0</v>
      </c>
      <c r="S232">
        <f>(AN232*AP232)</f>
        <v>0</v>
      </c>
      <c r="T232">
        <f>(BB232+(S232+2*0.95*5.67E-8*(((BB232+$B$7)+273)^4-(BB232+273)^4)-44100*I232)/(1.84*29.3*P232+8*0.95*5.67E-8*(BB232+273)^3))</f>
        <v>0</v>
      </c>
      <c r="U232">
        <f>($C$7*BC232+$D$7*BD232+$E$7*T232)</f>
        <v>0</v>
      </c>
      <c r="V232">
        <f>0.61365*exp(17.502*U232/(240.97+U232))</f>
        <v>0</v>
      </c>
      <c r="W232">
        <f>(X232/Y232*100)</f>
        <v>0</v>
      </c>
      <c r="X232">
        <f>AW232*(AZ232+BA232)/1000</f>
        <v>0</v>
      </c>
      <c r="Y232">
        <f>0.61365*exp(17.502*BB232/(240.97+BB232))</f>
        <v>0</v>
      </c>
      <c r="Z232">
        <f>(V232-AW232*(AZ232+BA232)/1000)</f>
        <v>0</v>
      </c>
      <c r="AA232">
        <f>(-I232*44100)</f>
        <v>0</v>
      </c>
      <c r="AB232">
        <f>2*29.3*P232*0.92*(BB232-U232)</f>
        <v>0</v>
      </c>
      <c r="AC232">
        <f>2*0.95*5.67E-8*(((BB232+$B$7)+273)^4-(U232+273)^4)</f>
        <v>0</v>
      </c>
      <c r="AD232">
        <f>S232+AC232+AA232+AB232</f>
        <v>0</v>
      </c>
      <c r="AE232">
        <v>-0.0417363321453332</v>
      </c>
      <c r="AF232">
        <v>0.0468526891366468</v>
      </c>
      <c r="AG232">
        <v>3.49183299319481</v>
      </c>
      <c r="AH232">
        <v>0</v>
      </c>
      <c r="AI232">
        <v>0</v>
      </c>
      <c r="AJ232">
        <f>IF(AH232*$H$13&gt;=AL232,1.0,(AL232/(AL232-AH232*$H$13)))</f>
        <v>0</v>
      </c>
      <c r="AK232">
        <f>(AJ232-1)*100</f>
        <v>0</v>
      </c>
      <c r="AL232">
        <f>MAX(0,($B$13+$C$13*BG232)/(1+$D$13*BG232)*AZ232/(BB232+273)*$E$13)</f>
        <v>0</v>
      </c>
      <c r="AM232">
        <f>$B$11*BH232+$C$11*BI232+$F$11*BJ232</f>
        <v>0</v>
      </c>
      <c r="AN232">
        <f>AM232*AO232</f>
        <v>0</v>
      </c>
      <c r="AO232">
        <f>($B$11*$D$9+$C$11*$D$9+$F$11*((BW232+BO232)/MAX(BW232+BO232+BX232, 0.1)*$I$9+BX232/MAX(BW232+BO232+BX232, 0.1)*$J$9))/($B$11+$C$11+$F$11)</f>
        <v>0</v>
      </c>
      <c r="AP232">
        <f>($B$11*$K$9+$C$11*$K$9+$F$11*((BW232+BO232)/MAX(BW232+BO232+BX232, 0.1)*$P$9+BX232/MAX(BW232+BO232+BX232, 0.1)*$Q$9))/($B$11+$C$11+$F$11)</f>
        <v>0</v>
      </c>
      <c r="AQ232">
        <v>6</v>
      </c>
      <c r="AR232">
        <v>0.5</v>
      </c>
      <c r="AS232" t="s">
        <v>250</v>
      </c>
      <c r="AT232">
        <v>1559930027.66129</v>
      </c>
      <c r="AU232">
        <v>657.949935483871</v>
      </c>
      <c r="AV232">
        <v>687.577129032258</v>
      </c>
      <c r="AW232">
        <v>13.9407709677419</v>
      </c>
      <c r="AX232">
        <v>13.169935483871</v>
      </c>
      <c r="AY232">
        <v>500.013193548387</v>
      </c>
      <c r="AZ232">
        <v>100.703161290323</v>
      </c>
      <c r="BA232">
        <v>0.199969419354839</v>
      </c>
      <c r="BB232">
        <v>20.0458096774194</v>
      </c>
      <c r="BC232">
        <v>20.4283677419355</v>
      </c>
      <c r="BD232">
        <v>999.9</v>
      </c>
      <c r="BE232">
        <v>0</v>
      </c>
      <c r="BF232">
        <v>0</v>
      </c>
      <c r="BG232">
        <v>9994.64096774194</v>
      </c>
      <c r="BH232">
        <v>0</v>
      </c>
      <c r="BI232">
        <v>173.652806451613</v>
      </c>
      <c r="BJ232">
        <v>1500.00064516129</v>
      </c>
      <c r="BK232">
        <v>0.973002032258065</v>
      </c>
      <c r="BL232">
        <v>0.0269981129032258</v>
      </c>
      <c r="BM232">
        <v>0</v>
      </c>
      <c r="BN232">
        <v>2.35172903225806</v>
      </c>
      <c r="BO232">
        <v>0</v>
      </c>
      <c r="BP232">
        <v>16050.0193548387</v>
      </c>
      <c r="BQ232">
        <v>13122.0129032258</v>
      </c>
      <c r="BR232">
        <v>37.812</v>
      </c>
      <c r="BS232">
        <v>39.75</v>
      </c>
      <c r="BT232">
        <v>39.187</v>
      </c>
      <c r="BU232">
        <v>37.879</v>
      </c>
      <c r="BV232">
        <v>37.437</v>
      </c>
      <c r="BW232">
        <v>1459.50064516129</v>
      </c>
      <c r="BX232">
        <v>40.5</v>
      </c>
      <c r="BY232">
        <v>0</v>
      </c>
      <c r="BZ232">
        <v>1559930062.7</v>
      </c>
      <c r="CA232">
        <v>2.32874230769231</v>
      </c>
      <c r="CB232">
        <v>-0.362266647820349</v>
      </c>
      <c r="CC232">
        <v>177.620512948617</v>
      </c>
      <c r="CD232">
        <v>16058.7230769231</v>
      </c>
      <c r="CE232">
        <v>15</v>
      </c>
      <c r="CF232">
        <v>1559929575.5</v>
      </c>
      <c r="CG232" t="s">
        <v>251</v>
      </c>
      <c r="CH232">
        <v>12</v>
      </c>
      <c r="CI232">
        <v>2.609</v>
      </c>
      <c r="CJ232">
        <v>0.036</v>
      </c>
      <c r="CK232">
        <v>400</v>
      </c>
      <c r="CL232">
        <v>13</v>
      </c>
      <c r="CM232">
        <v>0.15</v>
      </c>
      <c r="CN232">
        <v>0.08</v>
      </c>
      <c r="CO232">
        <v>-29.6106487804878</v>
      </c>
      <c r="CP232">
        <v>-2.0538982578396</v>
      </c>
      <c r="CQ232">
        <v>0.229679039172273</v>
      </c>
      <c r="CR232">
        <v>0</v>
      </c>
      <c r="CS232">
        <v>2.31825</v>
      </c>
      <c r="CT232">
        <v>0.115238958662049</v>
      </c>
      <c r="CU232">
        <v>0.218256731248532</v>
      </c>
      <c r="CV232">
        <v>1</v>
      </c>
      <c r="CW232">
        <v>0.771039975609756</v>
      </c>
      <c r="CX232">
        <v>-0.00520708013937805</v>
      </c>
      <c r="CY232">
        <v>0.00191775921690895</v>
      </c>
      <c r="CZ232">
        <v>1</v>
      </c>
      <c r="DA232">
        <v>2</v>
      </c>
      <c r="DB232">
        <v>3</v>
      </c>
      <c r="DC232" t="s">
        <v>252</v>
      </c>
      <c r="DD232">
        <v>1.85562</v>
      </c>
      <c r="DE232">
        <v>1.85364</v>
      </c>
      <c r="DF232">
        <v>1.85471</v>
      </c>
      <c r="DG232">
        <v>1.85913</v>
      </c>
      <c r="DH232">
        <v>1.85349</v>
      </c>
      <c r="DI232">
        <v>1.85788</v>
      </c>
      <c r="DJ232">
        <v>1.85501</v>
      </c>
      <c r="DK232">
        <v>1.85373</v>
      </c>
      <c r="DL232" t="s">
        <v>253</v>
      </c>
      <c r="DM232" t="s">
        <v>19</v>
      </c>
      <c r="DN232" t="s">
        <v>19</v>
      </c>
      <c r="DO232" t="s">
        <v>19</v>
      </c>
      <c r="DP232" t="s">
        <v>254</v>
      </c>
      <c r="DQ232" t="s">
        <v>255</v>
      </c>
      <c r="DR232" t="s">
        <v>256</v>
      </c>
      <c r="DS232" t="s">
        <v>256</v>
      </c>
      <c r="DT232" t="s">
        <v>256</v>
      </c>
      <c r="DU232" t="s">
        <v>256</v>
      </c>
      <c r="DV232">
        <v>0</v>
      </c>
      <c r="DW232">
        <v>100</v>
      </c>
      <c r="DX232">
        <v>100</v>
      </c>
      <c r="DY232">
        <v>2.609</v>
      </c>
      <c r="DZ232">
        <v>0.036</v>
      </c>
      <c r="EA232">
        <v>2</v>
      </c>
      <c r="EB232">
        <v>504.228</v>
      </c>
      <c r="EC232">
        <v>548.167</v>
      </c>
      <c r="ED232">
        <v>16.6971</v>
      </c>
      <c r="EE232">
        <v>19.141</v>
      </c>
      <c r="EF232">
        <v>30.0003</v>
      </c>
      <c r="EG232">
        <v>19.0159</v>
      </c>
      <c r="EH232">
        <v>18.9925</v>
      </c>
      <c r="EI232">
        <v>31.2122</v>
      </c>
      <c r="EJ232">
        <v>28.637</v>
      </c>
      <c r="EK232">
        <v>60.7047</v>
      </c>
      <c r="EL232">
        <v>16.6861</v>
      </c>
      <c r="EM232">
        <v>714.17</v>
      </c>
      <c r="EN232">
        <v>13.1896</v>
      </c>
      <c r="EO232">
        <v>102.286</v>
      </c>
      <c r="EP232">
        <v>102.717</v>
      </c>
    </row>
    <row r="233" spans="1:146">
      <c r="A233">
        <v>217</v>
      </c>
      <c r="B233">
        <v>1559930040</v>
      </c>
      <c r="C233">
        <v>432</v>
      </c>
      <c r="D233" t="s">
        <v>689</v>
      </c>
      <c r="E233" t="s">
        <v>690</v>
      </c>
      <c r="H233">
        <v>1559930029.66129</v>
      </c>
      <c r="I233">
        <f>AY233*AJ233*(AW233-AX233)/(100*AQ233*(1000-AJ233*AW233))</f>
        <v>0</v>
      </c>
      <c r="J233">
        <f>AY233*AJ233*(AV233-AU233*(1000-AJ233*AX233)/(1000-AJ233*AW233))/(100*AQ233)</f>
        <v>0</v>
      </c>
      <c r="K233">
        <f>AU233 - IF(AJ233&gt;1, J233*AQ233*100.0/(AL233*BG233), 0)</f>
        <v>0</v>
      </c>
      <c r="L233">
        <f>((R233-I233/2)*K233-J233)/(R233+I233/2)</f>
        <v>0</v>
      </c>
      <c r="M233">
        <f>L233*(AZ233+BA233)/1000.0</f>
        <v>0</v>
      </c>
      <c r="N233">
        <f>(AU233 - IF(AJ233&gt;1, J233*AQ233*100.0/(AL233*BG233), 0))*(AZ233+BA233)/1000.0</f>
        <v>0</v>
      </c>
      <c r="O233">
        <f>2.0/((1/Q233-1/P233)+SIGN(Q233)*SQRT((1/Q233-1/P233)*(1/Q233-1/P233) + 4*AR233/((AR233+1)*(AR233+1))*(2*1/Q233*1/P233-1/P233*1/P233)))</f>
        <v>0</v>
      </c>
      <c r="P233">
        <f>AG233+AF233*AQ233+AE233*AQ233*AQ233</f>
        <v>0</v>
      </c>
      <c r="Q233">
        <f>I233*(1000-(1000*0.61365*exp(17.502*U233/(240.97+U233))/(AZ233+BA233)+AW233)/2)/(1000*0.61365*exp(17.502*U233/(240.97+U233))/(AZ233+BA233)-AW233)</f>
        <v>0</v>
      </c>
      <c r="R233">
        <f>1/((AR233+1)/(O233/1.6)+1/(P233/1.37)) + AR233/((AR233+1)/(O233/1.6) + AR233/(P233/1.37))</f>
        <v>0</v>
      </c>
      <c r="S233">
        <f>(AN233*AP233)</f>
        <v>0</v>
      </c>
      <c r="T233">
        <f>(BB233+(S233+2*0.95*5.67E-8*(((BB233+$B$7)+273)^4-(BB233+273)^4)-44100*I233)/(1.84*29.3*P233+8*0.95*5.67E-8*(BB233+273)^3))</f>
        <v>0</v>
      </c>
      <c r="U233">
        <f>($C$7*BC233+$D$7*BD233+$E$7*T233)</f>
        <v>0</v>
      </c>
      <c r="V233">
        <f>0.61365*exp(17.502*U233/(240.97+U233))</f>
        <v>0</v>
      </c>
      <c r="W233">
        <f>(X233/Y233*100)</f>
        <v>0</v>
      </c>
      <c r="X233">
        <f>AW233*(AZ233+BA233)/1000</f>
        <v>0</v>
      </c>
      <c r="Y233">
        <f>0.61365*exp(17.502*BB233/(240.97+BB233))</f>
        <v>0</v>
      </c>
      <c r="Z233">
        <f>(V233-AW233*(AZ233+BA233)/1000)</f>
        <v>0</v>
      </c>
      <c r="AA233">
        <f>(-I233*44100)</f>
        <v>0</v>
      </c>
      <c r="AB233">
        <f>2*29.3*P233*0.92*(BB233-U233)</f>
        <v>0</v>
      </c>
      <c r="AC233">
        <f>2*0.95*5.67E-8*(((BB233+$B$7)+273)^4-(U233+273)^4)</f>
        <v>0</v>
      </c>
      <c r="AD233">
        <f>S233+AC233+AA233+AB233</f>
        <v>0</v>
      </c>
      <c r="AE233">
        <v>-0.0417441291969002</v>
      </c>
      <c r="AF233">
        <v>0.04686144201009</v>
      </c>
      <c r="AG233">
        <v>3.49234838633263</v>
      </c>
      <c r="AH233">
        <v>0</v>
      </c>
      <c r="AI233">
        <v>0</v>
      </c>
      <c r="AJ233">
        <f>IF(AH233*$H$13&gt;=AL233,1.0,(AL233/(AL233-AH233*$H$13)))</f>
        <v>0</v>
      </c>
      <c r="AK233">
        <f>(AJ233-1)*100</f>
        <v>0</v>
      </c>
      <c r="AL233">
        <f>MAX(0,($B$13+$C$13*BG233)/(1+$D$13*BG233)*AZ233/(BB233+273)*$E$13)</f>
        <v>0</v>
      </c>
      <c r="AM233">
        <f>$B$11*BH233+$C$11*BI233+$F$11*BJ233</f>
        <v>0</v>
      </c>
      <c r="AN233">
        <f>AM233*AO233</f>
        <v>0</v>
      </c>
      <c r="AO233">
        <f>($B$11*$D$9+$C$11*$D$9+$F$11*((BW233+BO233)/MAX(BW233+BO233+BX233, 0.1)*$I$9+BX233/MAX(BW233+BO233+BX233, 0.1)*$J$9))/($B$11+$C$11+$F$11)</f>
        <v>0</v>
      </c>
      <c r="AP233">
        <f>($B$11*$K$9+$C$11*$K$9+$F$11*((BW233+BO233)/MAX(BW233+BO233+BX233, 0.1)*$P$9+BX233/MAX(BW233+BO233+BX233, 0.1)*$Q$9))/($B$11+$C$11+$F$11)</f>
        <v>0</v>
      </c>
      <c r="AQ233">
        <v>6</v>
      </c>
      <c r="AR233">
        <v>0.5</v>
      </c>
      <c r="AS233" t="s">
        <v>250</v>
      </c>
      <c r="AT233">
        <v>1559930029.66129</v>
      </c>
      <c r="AU233">
        <v>661.23170967742</v>
      </c>
      <c r="AV233">
        <v>690.918032258064</v>
      </c>
      <c r="AW233">
        <v>13.9394677419355</v>
      </c>
      <c r="AX233">
        <v>13.1691741935484</v>
      </c>
      <c r="AY233">
        <v>500.01764516129</v>
      </c>
      <c r="AZ233">
        <v>100.703064516129</v>
      </c>
      <c r="BA233">
        <v>0.199983806451613</v>
      </c>
      <c r="BB233">
        <v>20.0459580645161</v>
      </c>
      <c r="BC233">
        <v>20.4294322580645</v>
      </c>
      <c r="BD233">
        <v>999.9</v>
      </c>
      <c r="BE233">
        <v>0</v>
      </c>
      <c r="BF233">
        <v>0</v>
      </c>
      <c r="BG233">
        <v>9996.51774193548</v>
      </c>
      <c r="BH233">
        <v>0</v>
      </c>
      <c r="BI233">
        <v>169.30635483871</v>
      </c>
      <c r="BJ233">
        <v>1499.99193548387</v>
      </c>
      <c r="BK233">
        <v>0.973002032258065</v>
      </c>
      <c r="BL233">
        <v>0.0269981129032258</v>
      </c>
      <c r="BM233">
        <v>0</v>
      </c>
      <c r="BN233">
        <v>2.36591612903226</v>
      </c>
      <c r="BO233">
        <v>0</v>
      </c>
      <c r="BP233">
        <v>16055.2903225806</v>
      </c>
      <c r="BQ233">
        <v>13121.9387096774</v>
      </c>
      <c r="BR233">
        <v>37.812</v>
      </c>
      <c r="BS233">
        <v>39.75</v>
      </c>
      <c r="BT233">
        <v>39.187</v>
      </c>
      <c r="BU233">
        <v>37.877</v>
      </c>
      <c r="BV233">
        <v>37.437</v>
      </c>
      <c r="BW233">
        <v>1459.49193548387</v>
      </c>
      <c r="BX233">
        <v>40.5</v>
      </c>
      <c r="BY233">
        <v>0</v>
      </c>
      <c r="BZ233">
        <v>1559930064.5</v>
      </c>
      <c r="CA233">
        <v>2.345</v>
      </c>
      <c r="CB233">
        <v>0.240888910527169</v>
      </c>
      <c r="CC233">
        <v>166.799999829906</v>
      </c>
      <c r="CD233">
        <v>16064.1730769231</v>
      </c>
      <c r="CE233">
        <v>15</v>
      </c>
      <c r="CF233">
        <v>1559929575.5</v>
      </c>
      <c r="CG233" t="s">
        <v>251</v>
      </c>
      <c r="CH233">
        <v>12</v>
      </c>
      <c r="CI233">
        <v>2.609</v>
      </c>
      <c r="CJ233">
        <v>0.036</v>
      </c>
      <c r="CK233">
        <v>400</v>
      </c>
      <c r="CL233">
        <v>13</v>
      </c>
      <c r="CM233">
        <v>0.15</v>
      </c>
      <c r="CN233">
        <v>0.08</v>
      </c>
      <c r="CO233">
        <v>-29.6608975609756</v>
      </c>
      <c r="CP233">
        <v>-2.13124181184645</v>
      </c>
      <c r="CQ233">
        <v>0.234720631543331</v>
      </c>
      <c r="CR233">
        <v>0</v>
      </c>
      <c r="CS233">
        <v>2.33221470588235</v>
      </c>
      <c r="CT233">
        <v>-0.264875635892283</v>
      </c>
      <c r="CU233">
        <v>0.208127175674695</v>
      </c>
      <c r="CV233">
        <v>1</v>
      </c>
      <c r="CW233">
        <v>0.770477853658537</v>
      </c>
      <c r="CX233">
        <v>-0.00819535191638045</v>
      </c>
      <c r="CY233">
        <v>0.0021449704365576</v>
      </c>
      <c r="CZ233">
        <v>1</v>
      </c>
      <c r="DA233">
        <v>2</v>
      </c>
      <c r="DB233">
        <v>3</v>
      </c>
      <c r="DC233" t="s">
        <v>252</v>
      </c>
      <c r="DD233">
        <v>1.85562</v>
      </c>
      <c r="DE233">
        <v>1.85364</v>
      </c>
      <c r="DF233">
        <v>1.85471</v>
      </c>
      <c r="DG233">
        <v>1.85913</v>
      </c>
      <c r="DH233">
        <v>1.85349</v>
      </c>
      <c r="DI233">
        <v>1.85788</v>
      </c>
      <c r="DJ233">
        <v>1.85501</v>
      </c>
      <c r="DK233">
        <v>1.85371</v>
      </c>
      <c r="DL233" t="s">
        <v>253</v>
      </c>
      <c r="DM233" t="s">
        <v>19</v>
      </c>
      <c r="DN233" t="s">
        <v>19</v>
      </c>
      <c r="DO233" t="s">
        <v>19</v>
      </c>
      <c r="DP233" t="s">
        <v>254</v>
      </c>
      <c r="DQ233" t="s">
        <v>255</v>
      </c>
      <c r="DR233" t="s">
        <v>256</v>
      </c>
      <c r="DS233" t="s">
        <v>256</v>
      </c>
      <c r="DT233" t="s">
        <v>256</v>
      </c>
      <c r="DU233" t="s">
        <v>256</v>
      </c>
      <c r="DV233">
        <v>0</v>
      </c>
      <c r="DW233">
        <v>100</v>
      </c>
      <c r="DX233">
        <v>100</v>
      </c>
      <c r="DY233">
        <v>2.609</v>
      </c>
      <c r="DZ233">
        <v>0.036</v>
      </c>
      <c r="EA233">
        <v>2</v>
      </c>
      <c r="EB233">
        <v>504.166</v>
      </c>
      <c r="EC233">
        <v>548.269</v>
      </c>
      <c r="ED233">
        <v>16.6784</v>
      </c>
      <c r="EE233">
        <v>19.1422</v>
      </c>
      <c r="EF233">
        <v>30.0003</v>
      </c>
      <c r="EG233">
        <v>19.0171</v>
      </c>
      <c r="EH233">
        <v>18.9937</v>
      </c>
      <c r="EI233">
        <v>31.326</v>
      </c>
      <c r="EJ233">
        <v>28.637</v>
      </c>
      <c r="EK233">
        <v>60.7047</v>
      </c>
      <c r="EL233">
        <v>16.6424</v>
      </c>
      <c r="EM233">
        <v>719.17</v>
      </c>
      <c r="EN233">
        <v>13.191</v>
      </c>
      <c r="EO233">
        <v>102.286</v>
      </c>
      <c r="EP233">
        <v>102.717</v>
      </c>
    </row>
    <row r="234" spans="1:146">
      <c r="A234">
        <v>218</v>
      </c>
      <c r="B234">
        <v>1559930042</v>
      </c>
      <c r="C234">
        <v>434</v>
      </c>
      <c r="D234" t="s">
        <v>691</v>
      </c>
      <c r="E234" t="s">
        <v>692</v>
      </c>
      <c r="H234">
        <v>1559930031.66129</v>
      </c>
      <c r="I234">
        <f>AY234*AJ234*(AW234-AX234)/(100*AQ234*(1000-AJ234*AW234))</f>
        <v>0</v>
      </c>
      <c r="J234">
        <f>AY234*AJ234*(AV234-AU234*(1000-AJ234*AX234)/(1000-AJ234*AW234))/(100*AQ234)</f>
        <v>0</v>
      </c>
      <c r="K234">
        <f>AU234 - IF(AJ234&gt;1, J234*AQ234*100.0/(AL234*BG234), 0)</f>
        <v>0</v>
      </c>
      <c r="L234">
        <f>((R234-I234/2)*K234-J234)/(R234+I234/2)</f>
        <v>0</v>
      </c>
      <c r="M234">
        <f>L234*(AZ234+BA234)/1000.0</f>
        <v>0</v>
      </c>
      <c r="N234">
        <f>(AU234 - IF(AJ234&gt;1, J234*AQ234*100.0/(AL234*BG234), 0))*(AZ234+BA234)/1000.0</f>
        <v>0</v>
      </c>
      <c r="O234">
        <f>2.0/((1/Q234-1/P234)+SIGN(Q234)*SQRT((1/Q234-1/P234)*(1/Q234-1/P234) + 4*AR234/((AR234+1)*(AR234+1))*(2*1/Q234*1/P234-1/P234*1/P234)))</f>
        <v>0</v>
      </c>
      <c r="P234">
        <f>AG234+AF234*AQ234+AE234*AQ234*AQ234</f>
        <v>0</v>
      </c>
      <c r="Q234">
        <f>I234*(1000-(1000*0.61365*exp(17.502*U234/(240.97+U234))/(AZ234+BA234)+AW234)/2)/(1000*0.61365*exp(17.502*U234/(240.97+U234))/(AZ234+BA234)-AW234)</f>
        <v>0</v>
      </c>
      <c r="R234">
        <f>1/((AR234+1)/(O234/1.6)+1/(P234/1.37)) + AR234/((AR234+1)/(O234/1.6) + AR234/(P234/1.37))</f>
        <v>0</v>
      </c>
      <c r="S234">
        <f>(AN234*AP234)</f>
        <v>0</v>
      </c>
      <c r="T234">
        <f>(BB234+(S234+2*0.95*5.67E-8*(((BB234+$B$7)+273)^4-(BB234+273)^4)-44100*I234)/(1.84*29.3*P234+8*0.95*5.67E-8*(BB234+273)^3))</f>
        <v>0</v>
      </c>
      <c r="U234">
        <f>($C$7*BC234+$D$7*BD234+$E$7*T234)</f>
        <v>0</v>
      </c>
      <c r="V234">
        <f>0.61365*exp(17.502*U234/(240.97+U234))</f>
        <v>0</v>
      </c>
      <c r="W234">
        <f>(X234/Y234*100)</f>
        <v>0</v>
      </c>
      <c r="X234">
        <f>AW234*(AZ234+BA234)/1000</f>
        <v>0</v>
      </c>
      <c r="Y234">
        <f>0.61365*exp(17.502*BB234/(240.97+BB234))</f>
        <v>0</v>
      </c>
      <c r="Z234">
        <f>(V234-AW234*(AZ234+BA234)/1000)</f>
        <v>0</v>
      </c>
      <c r="AA234">
        <f>(-I234*44100)</f>
        <v>0</v>
      </c>
      <c r="AB234">
        <f>2*29.3*P234*0.92*(BB234-U234)</f>
        <v>0</v>
      </c>
      <c r="AC234">
        <f>2*0.95*5.67E-8*(((BB234+$B$7)+273)^4-(U234+273)^4)</f>
        <v>0</v>
      </c>
      <c r="AD234">
        <f>S234+AC234+AA234+AB234</f>
        <v>0</v>
      </c>
      <c r="AE234">
        <v>-0.0417484749873604</v>
      </c>
      <c r="AF234">
        <v>0.0468663205405937</v>
      </c>
      <c r="AG234">
        <v>3.49263563292729</v>
      </c>
      <c r="AH234">
        <v>0</v>
      </c>
      <c r="AI234">
        <v>0</v>
      </c>
      <c r="AJ234">
        <f>IF(AH234*$H$13&gt;=AL234,1.0,(AL234/(AL234-AH234*$H$13)))</f>
        <v>0</v>
      </c>
      <c r="AK234">
        <f>(AJ234-1)*100</f>
        <v>0</v>
      </c>
      <c r="AL234">
        <f>MAX(0,($B$13+$C$13*BG234)/(1+$D$13*BG234)*AZ234/(BB234+273)*$E$13)</f>
        <v>0</v>
      </c>
      <c r="AM234">
        <f>$B$11*BH234+$C$11*BI234+$F$11*BJ234</f>
        <v>0</v>
      </c>
      <c r="AN234">
        <f>AM234*AO234</f>
        <v>0</v>
      </c>
      <c r="AO234">
        <f>($B$11*$D$9+$C$11*$D$9+$F$11*((BW234+BO234)/MAX(BW234+BO234+BX234, 0.1)*$I$9+BX234/MAX(BW234+BO234+BX234, 0.1)*$J$9))/($B$11+$C$11+$F$11)</f>
        <v>0</v>
      </c>
      <c r="AP234">
        <f>($B$11*$K$9+$C$11*$K$9+$F$11*((BW234+BO234)/MAX(BW234+BO234+BX234, 0.1)*$P$9+BX234/MAX(BW234+BO234+BX234, 0.1)*$Q$9))/($B$11+$C$11+$F$11)</f>
        <v>0</v>
      </c>
      <c r="AQ234">
        <v>6</v>
      </c>
      <c r="AR234">
        <v>0.5</v>
      </c>
      <c r="AS234" t="s">
        <v>250</v>
      </c>
      <c r="AT234">
        <v>1559930031.66129</v>
      </c>
      <c r="AU234">
        <v>664.509064516129</v>
      </c>
      <c r="AV234">
        <v>694.281806451613</v>
      </c>
      <c r="AW234">
        <v>13.9380548387097</v>
      </c>
      <c r="AX234">
        <v>13.1683677419355</v>
      </c>
      <c r="AY234">
        <v>500.020161290323</v>
      </c>
      <c r="AZ234">
        <v>100.703</v>
      </c>
      <c r="BA234">
        <v>0.199987258064516</v>
      </c>
      <c r="BB234">
        <v>20.0456258064516</v>
      </c>
      <c r="BC234">
        <v>20.4310903225806</v>
      </c>
      <c r="BD234">
        <v>999.9</v>
      </c>
      <c r="BE234">
        <v>0</v>
      </c>
      <c r="BF234">
        <v>0</v>
      </c>
      <c r="BG234">
        <v>9997.56483870968</v>
      </c>
      <c r="BH234">
        <v>0</v>
      </c>
      <c r="BI234">
        <v>163.68664516129</v>
      </c>
      <c r="BJ234">
        <v>1499.97612903226</v>
      </c>
      <c r="BK234">
        <v>0.973001903225807</v>
      </c>
      <c r="BL234">
        <v>0.0269982612903226</v>
      </c>
      <c r="BM234">
        <v>0</v>
      </c>
      <c r="BN234">
        <v>2.38750967741936</v>
      </c>
      <c r="BO234">
        <v>0</v>
      </c>
      <c r="BP234">
        <v>16060.7516129032</v>
      </c>
      <c r="BQ234">
        <v>13121.7967741935</v>
      </c>
      <c r="BR234">
        <v>37.812</v>
      </c>
      <c r="BS234">
        <v>39.75</v>
      </c>
      <c r="BT234">
        <v>39.187</v>
      </c>
      <c r="BU234">
        <v>37.877</v>
      </c>
      <c r="BV234">
        <v>37.437</v>
      </c>
      <c r="BW234">
        <v>1459.47612903226</v>
      </c>
      <c r="BX234">
        <v>40.5</v>
      </c>
      <c r="BY234">
        <v>0</v>
      </c>
      <c r="BZ234">
        <v>1559930066.3</v>
      </c>
      <c r="CA234">
        <v>2.34685</v>
      </c>
      <c r="CB234">
        <v>0.175661556774775</v>
      </c>
      <c r="CC234">
        <v>164.755555756155</v>
      </c>
      <c r="CD234">
        <v>16069.2269230769</v>
      </c>
      <c r="CE234">
        <v>15</v>
      </c>
      <c r="CF234">
        <v>1559929575.5</v>
      </c>
      <c r="CG234" t="s">
        <v>251</v>
      </c>
      <c r="CH234">
        <v>12</v>
      </c>
      <c r="CI234">
        <v>2.609</v>
      </c>
      <c r="CJ234">
        <v>0.036</v>
      </c>
      <c r="CK234">
        <v>400</v>
      </c>
      <c r="CL234">
        <v>13</v>
      </c>
      <c r="CM234">
        <v>0.15</v>
      </c>
      <c r="CN234">
        <v>0.08</v>
      </c>
      <c r="CO234">
        <v>-29.7473780487805</v>
      </c>
      <c r="CP234">
        <v>-2.1522209059235</v>
      </c>
      <c r="CQ234">
        <v>0.236104782972591</v>
      </c>
      <c r="CR234">
        <v>0</v>
      </c>
      <c r="CS234">
        <v>2.36491470588235</v>
      </c>
      <c r="CT234">
        <v>-0.199698660322674</v>
      </c>
      <c r="CU234">
        <v>0.202730937498526</v>
      </c>
      <c r="CV234">
        <v>1</v>
      </c>
      <c r="CW234">
        <v>0.769917390243902</v>
      </c>
      <c r="CX234">
        <v>-0.0173415052264791</v>
      </c>
      <c r="CY234">
        <v>0.00275300353829341</v>
      </c>
      <c r="CZ234">
        <v>1</v>
      </c>
      <c r="DA234">
        <v>2</v>
      </c>
      <c r="DB234">
        <v>3</v>
      </c>
      <c r="DC234" t="s">
        <v>252</v>
      </c>
      <c r="DD234">
        <v>1.85561</v>
      </c>
      <c r="DE234">
        <v>1.85364</v>
      </c>
      <c r="DF234">
        <v>1.85471</v>
      </c>
      <c r="DG234">
        <v>1.85913</v>
      </c>
      <c r="DH234">
        <v>1.85349</v>
      </c>
      <c r="DI234">
        <v>1.85788</v>
      </c>
      <c r="DJ234">
        <v>1.85501</v>
      </c>
      <c r="DK234">
        <v>1.85371</v>
      </c>
      <c r="DL234" t="s">
        <v>253</v>
      </c>
      <c r="DM234" t="s">
        <v>19</v>
      </c>
      <c r="DN234" t="s">
        <v>19</v>
      </c>
      <c r="DO234" t="s">
        <v>19</v>
      </c>
      <c r="DP234" t="s">
        <v>254</v>
      </c>
      <c r="DQ234" t="s">
        <v>255</v>
      </c>
      <c r="DR234" t="s">
        <v>256</v>
      </c>
      <c r="DS234" t="s">
        <v>256</v>
      </c>
      <c r="DT234" t="s">
        <v>256</v>
      </c>
      <c r="DU234" t="s">
        <v>256</v>
      </c>
      <c r="DV234">
        <v>0</v>
      </c>
      <c r="DW234">
        <v>100</v>
      </c>
      <c r="DX234">
        <v>100</v>
      </c>
      <c r="DY234">
        <v>2.609</v>
      </c>
      <c r="DZ234">
        <v>0.036</v>
      </c>
      <c r="EA234">
        <v>2</v>
      </c>
      <c r="EB234">
        <v>504.105</v>
      </c>
      <c r="EC234">
        <v>548.212</v>
      </c>
      <c r="ED234">
        <v>16.6621</v>
      </c>
      <c r="EE234">
        <v>19.1435</v>
      </c>
      <c r="EF234">
        <v>30.0003</v>
      </c>
      <c r="EG234">
        <v>19.0186</v>
      </c>
      <c r="EH234">
        <v>18.9948</v>
      </c>
      <c r="EI234">
        <v>31.4627</v>
      </c>
      <c r="EJ234">
        <v>28.637</v>
      </c>
      <c r="EK234">
        <v>60.7047</v>
      </c>
      <c r="EL234">
        <v>16.6424</v>
      </c>
      <c r="EM234">
        <v>724.17</v>
      </c>
      <c r="EN234">
        <v>13.1935</v>
      </c>
      <c r="EO234">
        <v>102.285</v>
      </c>
      <c r="EP234">
        <v>102.717</v>
      </c>
    </row>
    <row r="235" spans="1:146">
      <c r="A235">
        <v>219</v>
      </c>
      <c r="B235">
        <v>1559930044</v>
      </c>
      <c r="C235">
        <v>436</v>
      </c>
      <c r="D235" t="s">
        <v>693</v>
      </c>
      <c r="E235" t="s">
        <v>694</v>
      </c>
      <c r="H235">
        <v>1559930033.66129</v>
      </c>
      <c r="I235">
        <f>AY235*AJ235*(AW235-AX235)/(100*AQ235*(1000-AJ235*AW235))</f>
        <v>0</v>
      </c>
      <c r="J235">
        <f>AY235*AJ235*(AV235-AU235*(1000-AJ235*AX235)/(1000-AJ235*AW235))/(100*AQ235)</f>
        <v>0</v>
      </c>
      <c r="K235">
        <f>AU235 - IF(AJ235&gt;1, J235*AQ235*100.0/(AL235*BG235), 0)</f>
        <v>0</v>
      </c>
      <c r="L235">
        <f>((R235-I235/2)*K235-J235)/(R235+I235/2)</f>
        <v>0</v>
      </c>
      <c r="M235">
        <f>L235*(AZ235+BA235)/1000.0</f>
        <v>0</v>
      </c>
      <c r="N235">
        <f>(AU235 - IF(AJ235&gt;1, J235*AQ235*100.0/(AL235*BG235), 0))*(AZ235+BA235)/1000.0</f>
        <v>0</v>
      </c>
      <c r="O235">
        <f>2.0/((1/Q235-1/P235)+SIGN(Q235)*SQRT((1/Q235-1/P235)*(1/Q235-1/P235) + 4*AR235/((AR235+1)*(AR235+1))*(2*1/Q235*1/P235-1/P235*1/P235)))</f>
        <v>0</v>
      </c>
      <c r="P235">
        <f>AG235+AF235*AQ235+AE235*AQ235*AQ235</f>
        <v>0</v>
      </c>
      <c r="Q235">
        <f>I235*(1000-(1000*0.61365*exp(17.502*U235/(240.97+U235))/(AZ235+BA235)+AW235)/2)/(1000*0.61365*exp(17.502*U235/(240.97+U235))/(AZ235+BA235)-AW235)</f>
        <v>0</v>
      </c>
      <c r="R235">
        <f>1/((AR235+1)/(O235/1.6)+1/(P235/1.37)) + AR235/((AR235+1)/(O235/1.6) + AR235/(P235/1.37))</f>
        <v>0</v>
      </c>
      <c r="S235">
        <f>(AN235*AP235)</f>
        <v>0</v>
      </c>
      <c r="T235">
        <f>(BB235+(S235+2*0.95*5.67E-8*(((BB235+$B$7)+273)^4-(BB235+273)^4)-44100*I235)/(1.84*29.3*P235+8*0.95*5.67E-8*(BB235+273)^3))</f>
        <v>0</v>
      </c>
      <c r="U235">
        <f>($C$7*BC235+$D$7*BD235+$E$7*T235)</f>
        <v>0</v>
      </c>
      <c r="V235">
        <f>0.61365*exp(17.502*U235/(240.97+U235))</f>
        <v>0</v>
      </c>
      <c r="W235">
        <f>(X235/Y235*100)</f>
        <v>0</v>
      </c>
      <c r="X235">
        <f>AW235*(AZ235+BA235)/1000</f>
        <v>0</v>
      </c>
      <c r="Y235">
        <f>0.61365*exp(17.502*BB235/(240.97+BB235))</f>
        <v>0</v>
      </c>
      <c r="Z235">
        <f>(V235-AW235*(AZ235+BA235)/1000)</f>
        <v>0</v>
      </c>
      <c r="AA235">
        <f>(-I235*44100)</f>
        <v>0</v>
      </c>
      <c r="AB235">
        <f>2*29.3*P235*0.92*(BB235-U235)</f>
        <v>0</v>
      </c>
      <c r="AC235">
        <f>2*0.95*5.67E-8*(((BB235+$B$7)+273)^4-(U235+273)^4)</f>
        <v>0</v>
      </c>
      <c r="AD235">
        <f>S235+AC235+AA235+AB235</f>
        <v>0</v>
      </c>
      <c r="AE235">
        <v>-0.0417439554269481</v>
      </c>
      <c r="AF235">
        <v>0.0468612469380957</v>
      </c>
      <c r="AG235">
        <v>3.49233690032711</v>
      </c>
      <c r="AH235">
        <v>0</v>
      </c>
      <c r="AI235">
        <v>0</v>
      </c>
      <c r="AJ235">
        <f>IF(AH235*$H$13&gt;=AL235,1.0,(AL235/(AL235-AH235*$H$13)))</f>
        <v>0</v>
      </c>
      <c r="AK235">
        <f>(AJ235-1)*100</f>
        <v>0</v>
      </c>
      <c r="AL235">
        <f>MAX(0,($B$13+$C$13*BG235)/(1+$D$13*BG235)*AZ235/(BB235+273)*$E$13)</f>
        <v>0</v>
      </c>
      <c r="AM235">
        <f>$B$11*BH235+$C$11*BI235+$F$11*BJ235</f>
        <v>0</v>
      </c>
      <c r="AN235">
        <f>AM235*AO235</f>
        <v>0</v>
      </c>
      <c r="AO235">
        <f>($B$11*$D$9+$C$11*$D$9+$F$11*((BW235+BO235)/MAX(BW235+BO235+BX235, 0.1)*$I$9+BX235/MAX(BW235+BO235+BX235, 0.1)*$J$9))/($B$11+$C$11+$F$11)</f>
        <v>0</v>
      </c>
      <c r="AP235">
        <f>($B$11*$K$9+$C$11*$K$9+$F$11*((BW235+BO235)/MAX(BW235+BO235+BX235, 0.1)*$P$9+BX235/MAX(BW235+BO235+BX235, 0.1)*$Q$9))/($B$11+$C$11+$F$11)</f>
        <v>0</v>
      </c>
      <c r="AQ235">
        <v>6</v>
      </c>
      <c r="AR235">
        <v>0.5</v>
      </c>
      <c r="AS235" t="s">
        <v>250</v>
      </c>
      <c r="AT235">
        <v>1559930033.66129</v>
      </c>
      <c r="AU235">
        <v>667.792612903226</v>
      </c>
      <c r="AV235">
        <v>697.622032258064</v>
      </c>
      <c r="AW235">
        <v>13.9364580645161</v>
      </c>
      <c r="AX235">
        <v>13.1676387096774</v>
      </c>
      <c r="AY235">
        <v>500.020225806452</v>
      </c>
      <c r="AZ235">
        <v>100.703064516129</v>
      </c>
      <c r="BA235">
        <v>0.199988225806452</v>
      </c>
      <c r="BB235">
        <v>20.0447967741935</v>
      </c>
      <c r="BC235">
        <v>20.4324483870968</v>
      </c>
      <c r="BD235">
        <v>999.9</v>
      </c>
      <c r="BE235">
        <v>0</v>
      </c>
      <c r="BF235">
        <v>0</v>
      </c>
      <c r="BG235">
        <v>9996.47612903226</v>
      </c>
      <c r="BH235">
        <v>0</v>
      </c>
      <c r="BI235">
        <v>157.285903225806</v>
      </c>
      <c r="BJ235">
        <v>1499.97548387097</v>
      </c>
      <c r="BK235">
        <v>0.973001903225807</v>
      </c>
      <c r="BL235">
        <v>0.0269982612903226</v>
      </c>
      <c r="BM235">
        <v>0</v>
      </c>
      <c r="BN235">
        <v>2.37383548387097</v>
      </c>
      <c r="BO235">
        <v>0</v>
      </c>
      <c r="BP235">
        <v>16066.8451612903</v>
      </c>
      <c r="BQ235">
        <v>13121.7903225806</v>
      </c>
      <c r="BR235">
        <v>37.812</v>
      </c>
      <c r="BS235">
        <v>39.75</v>
      </c>
      <c r="BT235">
        <v>39.187</v>
      </c>
      <c r="BU235">
        <v>37.877</v>
      </c>
      <c r="BV235">
        <v>37.437</v>
      </c>
      <c r="BW235">
        <v>1459.47548387097</v>
      </c>
      <c r="BX235">
        <v>40.5</v>
      </c>
      <c r="BY235">
        <v>0</v>
      </c>
      <c r="BZ235">
        <v>1559930068.7</v>
      </c>
      <c r="CA235">
        <v>2.35476538461538</v>
      </c>
      <c r="CB235">
        <v>0.683360699547603</v>
      </c>
      <c r="CC235">
        <v>165.709401870148</v>
      </c>
      <c r="CD235">
        <v>16076.3461538462</v>
      </c>
      <c r="CE235">
        <v>15</v>
      </c>
      <c r="CF235">
        <v>1559929575.5</v>
      </c>
      <c r="CG235" t="s">
        <v>251</v>
      </c>
      <c r="CH235">
        <v>12</v>
      </c>
      <c r="CI235">
        <v>2.609</v>
      </c>
      <c r="CJ235">
        <v>0.036</v>
      </c>
      <c r="CK235">
        <v>400</v>
      </c>
      <c r="CL235">
        <v>13</v>
      </c>
      <c r="CM235">
        <v>0.15</v>
      </c>
      <c r="CN235">
        <v>0.08</v>
      </c>
      <c r="CO235">
        <v>-29.814212195122</v>
      </c>
      <c r="CP235">
        <v>-2.2869700348428</v>
      </c>
      <c r="CQ235">
        <v>0.246900364218603</v>
      </c>
      <c r="CR235">
        <v>0</v>
      </c>
      <c r="CS235">
        <v>2.35084411764706</v>
      </c>
      <c r="CT235">
        <v>0.116596608987484</v>
      </c>
      <c r="CU235">
        <v>0.191082992734719</v>
      </c>
      <c r="CV235">
        <v>1</v>
      </c>
      <c r="CW235">
        <v>0.769159780487805</v>
      </c>
      <c r="CX235">
        <v>-0.0306488780487809</v>
      </c>
      <c r="CY235">
        <v>0.0036693248632159</v>
      </c>
      <c r="CZ235">
        <v>1</v>
      </c>
      <c r="DA235">
        <v>2</v>
      </c>
      <c r="DB235">
        <v>3</v>
      </c>
      <c r="DC235" t="s">
        <v>252</v>
      </c>
      <c r="DD235">
        <v>1.85561</v>
      </c>
      <c r="DE235">
        <v>1.85364</v>
      </c>
      <c r="DF235">
        <v>1.85471</v>
      </c>
      <c r="DG235">
        <v>1.85913</v>
      </c>
      <c r="DH235">
        <v>1.85349</v>
      </c>
      <c r="DI235">
        <v>1.85789</v>
      </c>
      <c r="DJ235">
        <v>1.85501</v>
      </c>
      <c r="DK235">
        <v>1.8537</v>
      </c>
      <c r="DL235" t="s">
        <v>253</v>
      </c>
      <c r="DM235" t="s">
        <v>19</v>
      </c>
      <c r="DN235" t="s">
        <v>19</v>
      </c>
      <c r="DO235" t="s">
        <v>19</v>
      </c>
      <c r="DP235" t="s">
        <v>254</v>
      </c>
      <c r="DQ235" t="s">
        <v>255</v>
      </c>
      <c r="DR235" t="s">
        <v>256</v>
      </c>
      <c r="DS235" t="s">
        <v>256</v>
      </c>
      <c r="DT235" t="s">
        <v>256</v>
      </c>
      <c r="DU235" t="s">
        <v>256</v>
      </c>
      <c r="DV235">
        <v>0</v>
      </c>
      <c r="DW235">
        <v>100</v>
      </c>
      <c r="DX235">
        <v>100</v>
      </c>
      <c r="DY235">
        <v>2.609</v>
      </c>
      <c r="DZ235">
        <v>0.036</v>
      </c>
      <c r="EA235">
        <v>2</v>
      </c>
      <c r="EB235">
        <v>504.299</v>
      </c>
      <c r="EC235">
        <v>548.14</v>
      </c>
      <c r="ED235">
        <v>16.6424</v>
      </c>
      <c r="EE235">
        <v>19.1451</v>
      </c>
      <c r="EF235">
        <v>30.0003</v>
      </c>
      <c r="EG235">
        <v>19.0198</v>
      </c>
      <c r="EH235">
        <v>18.996</v>
      </c>
      <c r="EI235">
        <v>31.5639</v>
      </c>
      <c r="EJ235">
        <v>28.637</v>
      </c>
      <c r="EK235">
        <v>60.7047</v>
      </c>
      <c r="EL235">
        <v>16.5999</v>
      </c>
      <c r="EM235">
        <v>724.17</v>
      </c>
      <c r="EN235">
        <v>13.1983</v>
      </c>
      <c r="EO235">
        <v>102.285</v>
      </c>
      <c r="EP235">
        <v>102.717</v>
      </c>
    </row>
    <row r="236" spans="1:146">
      <c r="A236">
        <v>220</v>
      </c>
      <c r="B236">
        <v>1559930046</v>
      </c>
      <c r="C236">
        <v>438</v>
      </c>
      <c r="D236" t="s">
        <v>695</v>
      </c>
      <c r="E236" t="s">
        <v>696</v>
      </c>
      <c r="H236">
        <v>1559930035.66129</v>
      </c>
      <c r="I236">
        <f>AY236*AJ236*(AW236-AX236)/(100*AQ236*(1000-AJ236*AW236))</f>
        <v>0</v>
      </c>
      <c r="J236">
        <f>AY236*AJ236*(AV236-AU236*(1000-AJ236*AX236)/(1000-AJ236*AW236))/(100*AQ236)</f>
        <v>0</v>
      </c>
      <c r="K236">
        <f>AU236 - IF(AJ236&gt;1, J236*AQ236*100.0/(AL236*BG236), 0)</f>
        <v>0</v>
      </c>
      <c r="L236">
        <f>((R236-I236/2)*K236-J236)/(R236+I236/2)</f>
        <v>0</v>
      </c>
      <c r="M236">
        <f>L236*(AZ236+BA236)/1000.0</f>
        <v>0</v>
      </c>
      <c r="N236">
        <f>(AU236 - IF(AJ236&gt;1, J236*AQ236*100.0/(AL236*BG236), 0))*(AZ236+BA236)/1000.0</f>
        <v>0</v>
      </c>
      <c r="O236">
        <f>2.0/((1/Q236-1/P236)+SIGN(Q236)*SQRT((1/Q236-1/P236)*(1/Q236-1/P236) + 4*AR236/((AR236+1)*(AR236+1))*(2*1/Q236*1/P236-1/P236*1/P236)))</f>
        <v>0</v>
      </c>
      <c r="P236">
        <f>AG236+AF236*AQ236+AE236*AQ236*AQ236</f>
        <v>0</v>
      </c>
      <c r="Q236">
        <f>I236*(1000-(1000*0.61365*exp(17.502*U236/(240.97+U236))/(AZ236+BA236)+AW236)/2)/(1000*0.61365*exp(17.502*U236/(240.97+U236))/(AZ236+BA236)-AW236)</f>
        <v>0</v>
      </c>
      <c r="R236">
        <f>1/((AR236+1)/(O236/1.6)+1/(P236/1.37)) + AR236/((AR236+1)/(O236/1.6) + AR236/(P236/1.37))</f>
        <v>0</v>
      </c>
      <c r="S236">
        <f>(AN236*AP236)</f>
        <v>0</v>
      </c>
      <c r="T236">
        <f>(BB236+(S236+2*0.95*5.67E-8*(((BB236+$B$7)+273)^4-(BB236+273)^4)-44100*I236)/(1.84*29.3*P236+8*0.95*5.67E-8*(BB236+273)^3))</f>
        <v>0</v>
      </c>
      <c r="U236">
        <f>($C$7*BC236+$D$7*BD236+$E$7*T236)</f>
        <v>0</v>
      </c>
      <c r="V236">
        <f>0.61365*exp(17.502*U236/(240.97+U236))</f>
        <v>0</v>
      </c>
      <c r="W236">
        <f>(X236/Y236*100)</f>
        <v>0</v>
      </c>
      <c r="X236">
        <f>AW236*(AZ236+BA236)/1000</f>
        <v>0</v>
      </c>
      <c r="Y236">
        <f>0.61365*exp(17.502*BB236/(240.97+BB236))</f>
        <v>0</v>
      </c>
      <c r="Z236">
        <f>(V236-AW236*(AZ236+BA236)/1000)</f>
        <v>0</v>
      </c>
      <c r="AA236">
        <f>(-I236*44100)</f>
        <v>0</v>
      </c>
      <c r="AB236">
        <f>2*29.3*P236*0.92*(BB236-U236)</f>
        <v>0</v>
      </c>
      <c r="AC236">
        <f>2*0.95*5.67E-8*(((BB236+$B$7)+273)^4-(U236+273)^4)</f>
        <v>0</v>
      </c>
      <c r="AD236">
        <f>S236+AC236+AA236+AB236</f>
        <v>0</v>
      </c>
      <c r="AE236">
        <v>-0.0417378221898511</v>
      </c>
      <c r="AF236">
        <v>0.0468543618421532</v>
      </c>
      <c r="AG236">
        <v>3.49193148927727</v>
      </c>
      <c r="AH236">
        <v>0</v>
      </c>
      <c r="AI236">
        <v>0</v>
      </c>
      <c r="AJ236">
        <f>IF(AH236*$H$13&gt;=AL236,1.0,(AL236/(AL236-AH236*$H$13)))</f>
        <v>0</v>
      </c>
      <c r="AK236">
        <f>(AJ236-1)*100</f>
        <v>0</v>
      </c>
      <c r="AL236">
        <f>MAX(0,($B$13+$C$13*BG236)/(1+$D$13*BG236)*AZ236/(BB236+273)*$E$13)</f>
        <v>0</v>
      </c>
      <c r="AM236">
        <f>$B$11*BH236+$C$11*BI236+$F$11*BJ236</f>
        <v>0</v>
      </c>
      <c r="AN236">
        <f>AM236*AO236</f>
        <v>0</v>
      </c>
      <c r="AO236">
        <f>($B$11*$D$9+$C$11*$D$9+$F$11*((BW236+BO236)/MAX(BW236+BO236+BX236, 0.1)*$I$9+BX236/MAX(BW236+BO236+BX236, 0.1)*$J$9))/($B$11+$C$11+$F$11)</f>
        <v>0</v>
      </c>
      <c r="AP236">
        <f>($B$11*$K$9+$C$11*$K$9+$F$11*((BW236+BO236)/MAX(BW236+BO236+BX236, 0.1)*$P$9+BX236/MAX(BW236+BO236+BX236, 0.1)*$Q$9))/($B$11+$C$11+$F$11)</f>
        <v>0</v>
      </c>
      <c r="AQ236">
        <v>6</v>
      </c>
      <c r="AR236">
        <v>0.5</v>
      </c>
      <c r="AS236" t="s">
        <v>250</v>
      </c>
      <c r="AT236">
        <v>1559930035.66129</v>
      </c>
      <c r="AU236">
        <v>671.077870967742</v>
      </c>
      <c r="AV236">
        <v>700.962903225806</v>
      </c>
      <c r="AW236">
        <v>13.9347612903226</v>
      </c>
      <c r="AX236">
        <v>13.1670225806452</v>
      </c>
      <c r="AY236">
        <v>500.023258064516</v>
      </c>
      <c r="AZ236">
        <v>100.703096774194</v>
      </c>
      <c r="BA236">
        <v>0.199988225806452</v>
      </c>
      <c r="BB236">
        <v>20.0443838709677</v>
      </c>
      <c r="BC236">
        <v>20.4328677419355</v>
      </c>
      <c r="BD236">
        <v>999.9</v>
      </c>
      <c r="BE236">
        <v>0</v>
      </c>
      <c r="BF236">
        <v>0</v>
      </c>
      <c r="BG236">
        <v>9995.00419354839</v>
      </c>
      <c r="BH236">
        <v>0</v>
      </c>
      <c r="BI236">
        <v>151.024129032258</v>
      </c>
      <c r="BJ236">
        <v>1499.98322580645</v>
      </c>
      <c r="BK236">
        <v>0.973002032258065</v>
      </c>
      <c r="BL236">
        <v>0.0269981129032258</v>
      </c>
      <c r="BM236">
        <v>0</v>
      </c>
      <c r="BN236">
        <v>2.37850967741936</v>
      </c>
      <c r="BO236">
        <v>0</v>
      </c>
      <c r="BP236">
        <v>16073.1451612903</v>
      </c>
      <c r="BQ236">
        <v>13121.8580645161</v>
      </c>
      <c r="BR236">
        <v>37.812</v>
      </c>
      <c r="BS236">
        <v>39.75</v>
      </c>
      <c r="BT236">
        <v>39.187</v>
      </c>
      <c r="BU236">
        <v>37.883</v>
      </c>
      <c r="BV236">
        <v>37.437</v>
      </c>
      <c r="BW236">
        <v>1459.48322580645</v>
      </c>
      <c r="BX236">
        <v>40.5</v>
      </c>
      <c r="BY236">
        <v>0</v>
      </c>
      <c r="BZ236">
        <v>1559930070.5</v>
      </c>
      <c r="CA236">
        <v>2.34153076923077</v>
      </c>
      <c r="CB236">
        <v>0.916629068231533</v>
      </c>
      <c r="CC236">
        <v>171.784615166739</v>
      </c>
      <c r="CD236">
        <v>16081.6269230769</v>
      </c>
      <c r="CE236">
        <v>15</v>
      </c>
      <c r="CF236">
        <v>1559929575.5</v>
      </c>
      <c r="CG236" t="s">
        <v>251</v>
      </c>
      <c r="CH236">
        <v>12</v>
      </c>
      <c r="CI236">
        <v>2.609</v>
      </c>
      <c r="CJ236">
        <v>0.036</v>
      </c>
      <c r="CK236">
        <v>400</v>
      </c>
      <c r="CL236">
        <v>13</v>
      </c>
      <c r="CM236">
        <v>0.15</v>
      </c>
      <c r="CN236">
        <v>0.08</v>
      </c>
      <c r="CO236">
        <v>-29.8606292682927</v>
      </c>
      <c r="CP236">
        <v>-2.06863693379801</v>
      </c>
      <c r="CQ236">
        <v>0.234786447072085</v>
      </c>
      <c r="CR236">
        <v>0</v>
      </c>
      <c r="CS236">
        <v>2.35903529411765</v>
      </c>
      <c r="CT236">
        <v>0.321450352114743</v>
      </c>
      <c r="CU236">
        <v>0.195167957655712</v>
      </c>
      <c r="CV236">
        <v>1</v>
      </c>
      <c r="CW236">
        <v>0.768138853658537</v>
      </c>
      <c r="CX236">
        <v>-0.0433050313588854</v>
      </c>
      <c r="CY236">
        <v>0.00458063864735133</v>
      </c>
      <c r="CZ236">
        <v>1</v>
      </c>
      <c r="DA236">
        <v>2</v>
      </c>
      <c r="DB236">
        <v>3</v>
      </c>
      <c r="DC236" t="s">
        <v>252</v>
      </c>
      <c r="DD236">
        <v>1.85562</v>
      </c>
      <c r="DE236">
        <v>1.85364</v>
      </c>
      <c r="DF236">
        <v>1.85471</v>
      </c>
      <c r="DG236">
        <v>1.85913</v>
      </c>
      <c r="DH236">
        <v>1.85349</v>
      </c>
      <c r="DI236">
        <v>1.85789</v>
      </c>
      <c r="DJ236">
        <v>1.85501</v>
      </c>
      <c r="DK236">
        <v>1.8537</v>
      </c>
      <c r="DL236" t="s">
        <v>253</v>
      </c>
      <c r="DM236" t="s">
        <v>19</v>
      </c>
      <c r="DN236" t="s">
        <v>19</v>
      </c>
      <c r="DO236" t="s">
        <v>19</v>
      </c>
      <c r="DP236" t="s">
        <v>254</v>
      </c>
      <c r="DQ236" t="s">
        <v>255</v>
      </c>
      <c r="DR236" t="s">
        <v>256</v>
      </c>
      <c r="DS236" t="s">
        <v>256</v>
      </c>
      <c r="DT236" t="s">
        <v>256</v>
      </c>
      <c r="DU236" t="s">
        <v>256</v>
      </c>
      <c r="DV236">
        <v>0</v>
      </c>
      <c r="DW236">
        <v>100</v>
      </c>
      <c r="DX236">
        <v>100</v>
      </c>
      <c r="DY236">
        <v>2.609</v>
      </c>
      <c r="DZ236">
        <v>0.036</v>
      </c>
      <c r="EA236">
        <v>2</v>
      </c>
      <c r="EB236">
        <v>504.116</v>
      </c>
      <c r="EC236">
        <v>548.296</v>
      </c>
      <c r="ED236">
        <v>16.6269</v>
      </c>
      <c r="EE236">
        <v>19.1465</v>
      </c>
      <c r="EF236">
        <v>30.0004</v>
      </c>
      <c r="EG236">
        <v>19.0211</v>
      </c>
      <c r="EH236">
        <v>18.9974</v>
      </c>
      <c r="EI236">
        <v>31.6802</v>
      </c>
      <c r="EJ236">
        <v>28.637</v>
      </c>
      <c r="EK236">
        <v>60.7047</v>
      </c>
      <c r="EL236">
        <v>16.5999</v>
      </c>
      <c r="EM236">
        <v>729.17</v>
      </c>
      <c r="EN236">
        <v>13.2011</v>
      </c>
      <c r="EO236">
        <v>102.285</v>
      </c>
      <c r="EP236">
        <v>102.718</v>
      </c>
    </row>
    <row r="237" spans="1:146">
      <c r="A237">
        <v>221</v>
      </c>
      <c r="B237">
        <v>1559930048</v>
      </c>
      <c r="C237">
        <v>440</v>
      </c>
      <c r="D237" t="s">
        <v>697</v>
      </c>
      <c r="E237" t="s">
        <v>698</v>
      </c>
      <c r="H237">
        <v>1559930037.66129</v>
      </c>
      <c r="I237">
        <f>AY237*AJ237*(AW237-AX237)/(100*AQ237*(1000-AJ237*AW237))</f>
        <v>0</v>
      </c>
      <c r="J237">
        <f>AY237*AJ237*(AV237-AU237*(1000-AJ237*AX237)/(1000-AJ237*AW237))/(100*AQ237)</f>
        <v>0</v>
      </c>
      <c r="K237">
        <f>AU237 - IF(AJ237&gt;1, J237*AQ237*100.0/(AL237*BG237), 0)</f>
        <v>0</v>
      </c>
      <c r="L237">
        <f>((R237-I237/2)*K237-J237)/(R237+I237/2)</f>
        <v>0</v>
      </c>
      <c r="M237">
        <f>L237*(AZ237+BA237)/1000.0</f>
        <v>0</v>
      </c>
      <c r="N237">
        <f>(AU237 - IF(AJ237&gt;1, J237*AQ237*100.0/(AL237*BG237), 0))*(AZ237+BA237)/1000.0</f>
        <v>0</v>
      </c>
      <c r="O237">
        <f>2.0/((1/Q237-1/P237)+SIGN(Q237)*SQRT((1/Q237-1/P237)*(1/Q237-1/P237) + 4*AR237/((AR237+1)*(AR237+1))*(2*1/Q237*1/P237-1/P237*1/P237)))</f>
        <v>0</v>
      </c>
      <c r="P237">
        <f>AG237+AF237*AQ237+AE237*AQ237*AQ237</f>
        <v>0</v>
      </c>
      <c r="Q237">
        <f>I237*(1000-(1000*0.61365*exp(17.502*U237/(240.97+U237))/(AZ237+BA237)+AW237)/2)/(1000*0.61365*exp(17.502*U237/(240.97+U237))/(AZ237+BA237)-AW237)</f>
        <v>0</v>
      </c>
      <c r="R237">
        <f>1/((AR237+1)/(O237/1.6)+1/(P237/1.37)) + AR237/((AR237+1)/(O237/1.6) + AR237/(P237/1.37))</f>
        <v>0</v>
      </c>
      <c r="S237">
        <f>(AN237*AP237)</f>
        <v>0</v>
      </c>
      <c r="T237">
        <f>(BB237+(S237+2*0.95*5.67E-8*(((BB237+$B$7)+273)^4-(BB237+273)^4)-44100*I237)/(1.84*29.3*P237+8*0.95*5.67E-8*(BB237+273)^3))</f>
        <v>0</v>
      </c>
      <c r="U237">
        <f>($C$7*BC237+$D$7*BD237+$E$7*T237)</f>
        <v>0</v>
      </c>
      <c r="V237">
        <f>0.61365*exp(17.502*U237/(240.97+U237))</f>
        <v>0</v>
      </c>
      <c r="W237">
        <f>(X237/Y237*100)</f>
        <v>0</v>
      </c>
      <c r="X237">
        <f>AW237*(AZ237+BA237)/1000</f>
        <v>0</v>
      </c>
      <c r="Y237">
        <f>0.61365*exp(17.502*BB237/(240.97+BB237))</f>
        <v>0</v>
      </c>
      <c r="Z237">
        <f>(V237-AW237*(AZ237+BA237)/1000)</f>
        <v>0</v>
      </c>
      <c r="AA237">
        <f>(-I237*44100)</f>
        <v>0</v>
      </c>
      <c r="AB237">
        <f>2*29.3*P237*0.92*(BB237-U237)</f>
        <v>0</v>
      </c>
      <c r="AC237">
        <f>2*0.95*5.67E-8*(((BB237+$B$7)+273)^4-(U237+273)^4)</f>
        <v>0</v>
      </c>
      <c r="AD237">
        <f>S237+AC237+AA237+AB237</f>
        <v>0</v>
      </c>
      <c r="AE237">
        <v>-0.0417433586820741</v>
      </c>
      <c r="AF237">
        <v>0.0468605770396969</v>
      </c>
      <c r="AG237">
        <v>3.49229745601015</v>
      </c>
      <c r="AH237">
        <v>0</v>
      </c>
      <c r="AI237">
        <v>0</v>
      </c>
      <c r="AJ237">
        <f>IF(AH237*$H$13&gt;=AL237,1.0,(AL237/(AL237-AH237*$H$13)))</f>
        <v>0</v>
      </c>
      <c r="AK237">
        <f>(AJ237-1)*100</f>
        <v>0</v>
      </c>
      <c r="AL237">
        <f>MAX(0,($B$13+$C$13*BG237)/(1+$D$13*BG237)*AZ237/(BB237+273)*$E$13)</f>
        <v>0</v>
      </c>
      <c r="AM237">
        <f>$B$11*BH237+$C$11*BI237+$F$11*BJ237</f>
        <v>0</v>
      </c>
      <c r="AN237">
        <f>AM237*AO237</f>
        <v>0</v>
      </c>
      <c r="AO237">
        <f>($B$11*$D$9+$C$11*$D$9+$F$11*((BW237+BO237)/MAX(BW237+BO237+BX237, 0.1)*$I$9+BX237/MAX(BW237+BO237+BX237, 0.1)*$J$9))/($B$11+$C$11+$F$11)</f>
        <v>0</v>
      </c>
      <c r="AP237">
        <f>($B$11*$K$9+$C$11*$K$9+$F$11*((BW237+BO237)/MAX(BW237+BO237+BX237, 0.1)*$P$9+BX237/MAX(BW237+BO237+BX237, 0.1)*$Q$9))/($B$11+$C$11+$F$11)</f>
        <v>0</v>
      </c>
      <c r="AQ237">
        <v>6</v>
      </c>
      <c r="AR237">
        <v>0.5</v>
      </c>
      <c r="AS237" t="s">
        <v>250</v>
      </c>
      <c r="AT237">
        <v>1559930037.66129</v>
      </c>
      <c r="AU237">
        <v>674.362322580645</v>
      </c>
      <c r="AV237">
        <v>704.328064516129</v>
      </c>
      <c r="AW237">
        <v>13.9330419354839</v>
      </c>
      <c r="AX237">
        <v>13.1666516129032</v>
      </c>
      <c r="AY237">
        <v>500.017903225806</v>
      </c>
      <c r="AZ237">
        <v>100.703064516129</v>
      </c>
      <c r="BA237">
        <v>0.199977064516129</v>
      </c>
      <c r="BB237">
        <v>20.0441516129032</v>
      </c>
      <c r="BC237">
        <v>20.4335516129032</v>
      </c>
      <c r="BD237">
        <v>999.9</v>
      </c>
      <c r="BE237">
        <v>0</v>
      </c>
      <c r="BF237">
        <v>0</v>
      </c>
      <c r="BG237">
        <v>9996.33322580645</v>
      </c>
      <c r="BH237">
        <v>0</v>
      </c>
      <c r="BI237">
        <v>145.345032258065</v>
      </c>
      <c r="BJ237">
        <v>1499.99193548387</v>
      </c>
      <c r="BK237">
        <v>0.973002161290323</v>
      </c>
      <c r="BL237">
        <v>0.026997964516129</v>
      </c>
      <c r="BM237">
        <v>0</v>
      </c>
      <c r="BN237">
        <v>2.37305806451613</v>
      </c>
      <c r="BO237">
        <v>0</v>
      </c>
      <c r="BP237">
        <v>16079.1903225806</v>
      </c>
      <c r="BQ237">
        <v>13121.935483871</v>
      </c>
      <c r="BR237">
        <v>37.812</v>
      </c>
      <c r="BS237">
        <v>39.75</v>
      </c>
      <c r="BT237">
        <v>39.187</v>
      </c>
      <c r="BU237">
        <v>37.887</v>
      </c>
      <c r="BV237">
        <v>37.437</v>
      </c>
      <c r="BW237">
        <v>1459.49193548387</v>
      </c>
      <c r="BX237">
        <v>40.5</v>
      </c>
      <c r="BY237">
        <v>0</v>
      </c>
      <c r="BZ237">
        <v>1559930072.3</v>
      </c>
      <c r="CA237">
        <v>2.33042692307692</v>
      </c>
      <c r="CB237">
        <v>-0.0887828915764375</v>
      </c>
      <c r="CC237">
        <v>181.35384630829</v>
      </c>
      <c r="CD237">
        <v>16086.8923076923</v>
      </c>
      <c r="CE237">
        <v>15</v>
      </c>
      <c r="CF237">
        <v>1559929575.5</v>
      </c>
      <c r="CG237" t="s">
        <v>251</v>
      </c>
      <c r="CH237">
        <v>12</v>
      </c>
      <c r="CI237">
        <v>2.609</v>
      </c>
      <c r="CJ237">
        <v>0.036</v>
      </c>
      <c r="CK237">
        <v>400</v>
      </c>
      <c r="CL237">
        <v>13</v>
      </c>
      <c r="CM237">
        <v>0.15</v>
      </c>
      <c r="CN237">
        <v>0.08</v>
      </c>
      <c r="CO237">
        <v>-29.9431073170732</v>
      </c>
      <c r="CP237">
        <v>-1.71862996515665</v>
      </c>
      <c r="CQ237">
        <v>0.195027309395056</v>
      </c>
      <c r="CR237">
        <v>0</v>
      </c>
      <c r="CS237">
        <v>2.35602941176471</v>
      </c>
      <c r="CT237">
        <v>-0.0899211218229557</v>
      </c>
      <c r="CU237">
        <v>0.186971686326805</v>
      </c>
      <c r="CV237">
        <v>1</v>
      </c>
      <c r="CW237">
        <v>0.766902878048781</v>
      </c>
      <c r="CX237">
        <v>-0.0527330592334467</v>
      </c>
      <c r="CY237">
        <v>0.00526332551926187</v>
      </c>
      <c r="CZ237">
        <v>1</v>
      </c>
      <c r="DA237">
        <v>2</v>
      </c>
      <c r="DB237">
        <v>3</v>
      </c>
      <c r="DC237" t="s">
        <v>252</v>
      </c>
      <c r="DD237">
        <v>1.85562</v>
      </c>
      <c r="DE237">
        <v>1.85364</v>
      </c>
      <c r="DF237">
        <v>1.85471</v>
      </c>
      <c r="DG237">
        <v>1.85913</v>
      </c>
      <c r="DH237">
        <v>1.85349</v>
      </c>
      <c r="DI237">
        <v>1.85789</v>
      </c>
      <c r="DJ237">
        <v>1.85501</v>
      </c>
      <c r="DK237">
        <v>1.85371</v>
      </c>
      <c r="DL237" t="s">
        <v>253</v>
      </c>
      <c r="DM237" t="s">
        <v>19</v>
      </c>
      <c r="DN237" t="s">
        <v>19</v>
      </c>
      <c r="DO237" t="s">
        <v>19</v>
      </c>
      <c r="DP237" t="s">
        <v>254</v>
      </c>
      <c r="DQ237" t="s">
        <v>255</v>
      </c>
      <c r="DR237" t="s">
        <v>256</v>
      </c>
      <c r="DS237" t="s">
        <v>256</v>
      </c>
      <c r="DT237" t="s">
        <v>256</v>
      </c>
      <c r="DU237" t="s">
        <v>256</v>
      </c>
      <c r="DV237">
        <v>0</v>
      </c>
      <c r="DW237">
        <v>100</v>
      </c>
      <c r="DX237">
        <v>100</v>
      </c>
      <c r="DY237">
        <v>2.609</v>
      </c>
      <c r="DZ237">
        <v>0.036</v>
      </c>
      <c r="EA237">
        <v>2</v>
      </c>
      <c r="EB237">
        <v>504.071</v>
      </c>
      <c r="EC237">
        <v>548.416</v>
      </c>
      <c r="ED237">
        <v>16.6091</v>
      </c>
      <c r="EE237">
        <v>19.1478</v>
      </c>
      <c r="EF237">
        <v>30.0002</v>
      </c>
      <c r="EG237">
        <v>19.0225</v>
      </c>
      <c r="EH237">
        <v>18.9986</v>
      </c>
      <c r="EI237">
        <v>31.8171</v>
      </c>
      <c r="EJ237">
        <v>28.637</v>
      </c>
      <c r="EK237">
        <v>60.7047</v>
      </c>
      <c r="EL237">
        <v>16.5999</v>
      </c>
      <c r="EM237">
        <v>734.17</v>
      </c>
      <c r="EN237">
        <v>13.2052</v>
      </c>
      <c r="EO237">
        <v>102.284</v>
      </c>
      <c r="EP237">
        <v>102.717</v>
      </c>
    </row>
    <row r="238" spans="1:146">
      <c r="A238">
        <v>222</v>
      </c>
      <c r="B238">
        <v>1559930050</v>
      </c>
      <c r="C238">
        <v>442</v>
      </c>
      <c r="D238" t="s">
        <v>699</v>
      </c>
      <c r="E238" t="s">
        <v>700</v>
      </c>
      <c r="H238">
        <v>1559930039.66129</v>
      </c>
      <c r="I238">
        <f>AY238*AJ238*(AW238-AX238)/(100*AQ238*(1000-AJ238*AW238))</f>
        <v>0</v>
      </c>
      <c r="J238">
        <f>AY238*AJ238*(AV238-AU238*(1000-AJ238*AX238)/(1000-AJ238*AW238))/(100*AQ238)</f>
        <v>0</v>
      </c>
      <c r="K238">
        <f>AU238 - IF(AJ238&gt;1, J238*AQ238*100.0/(AL238*BG238), 0)</f>
        <v>0</v>
      </c>
      <c r="L238">
        <f>((R238-I238/2)*K238-J238)/(R238+I238/2)</f>
        <v>0</v>
      </c>
      <c r="M238">
        <f>L238*(AZ238+BA238)/1000.0</f>
        <v>0</v>
      </c>
      <c r="N238">
        <f>(AU238 - IF(AJ238&gt;1, J238*AQ238*100.0/(AL238*BG238), 0))*(AZ238+BA238)/1000.0</f>
        <v>0</v>
      </c>
      <c r="O238">
        <f>2.0/((1/Q238-1/P238)+SIGN(Q238)*SQRT((1/Q238-1/P238)*(1/Q238-1/P238) + 4*AR238/((AR238+1)*(AR238+1))*(2*1/Q238*1/P238-1/P238*1/P238)))</f>
        <v>0</v>
      </c>
      <c r="P238">
        <f>AG238+AF238*AQ238+AE238*AQ238*AQ238</f>
        <v>0</v>
      </c>
      <c r="Q238">
        <f>I238*(1000-(1000*0.61365*exp(17.502*U238/(240.97+U238))/(AZ238+BA238)+AW238)/2)/(1000*0.61365*exp(17.502*U238/(240.97+U238))/(AZ238+BA238)-AW238)</f>
        <v>0</v>
      </c>
      <c r="R238">
        <f>1/((AR238+1)/(O238/1.6)+1/(P238/1.37)) + AR238/((AR238+1)/(O238/1.6) + AR238/(P238/1.37))</f>
        <v>0</v>
      </c>
      <c r="S238">
        <f>(AN238*AP238)</f>
        <v>0</v>
      </c>
      <c r="T238">
        <f>(BB238+(S238+2*0.95*5.67E-8*(((BB238+$B$7)+273)^4-(BB238+273)^4)-44100*I238)/(1.84*29.3*P238+8*0.95*5.67E-8*(BB238+273)^3))</f>
        <v>0</v>
      </c>
      <c r="U238">
        <f>($C$7*BC238+$D$7*BD238+$E$7*T238)</f>
        <v>0</v>
      </c>
      <c r="V238">
        <f>0.61365*exp(17.502*U238/(240.97+U238))</f>
        <v>0</v>
      </c>
      <c r="W238">
        <f>(X238/Y238*100)</f>
        <v>0</v>
      </c>
      <c r="X238">
        <f>AW238*(AZ238+BA238)/1000</f>
        <v>0</v>
      </c>
      <c r="Y238">
        <f>0.61365*exp(17.502*BB238/(240.97+BB238))</f>
        <v>0</v>
      </c>
      <c r="Z238">
        <f>(V238-AW238*(AZ238+BA238)/1000)</f>
        <v>0</v>
      </c>
      <c r="AA238">
        <f>(-I238*44100)</f>
        <v>0</v>
      </c>
      <c r="AB238">
        <f>2*29.3*P238*0.92*(BB238-U238)</f>
        <v>0</v>
      </c>
      <c r="AC238">
        <f>2*0.95*5.67E-8*(((BB238+$B$7)+273)^4-(U238+273)^4)</f>
        <v>0</v>
      </c>
      <c r="AD238">
        <f>S238+AC238+AA238+AB238</f>
        <v>0</v>
      </c>
      <c r="AE238">
        <v>-0.0417560682304173</v>
      </c>
      <c r="AF238">
        <v>0.0468748446211297</v>
      </c>
      <c r="AG238">
        <v>3.49313750341695</v>
      </c>
      <c r="AH238">
        <v>0</v>
      </c>
      <c r="AI238">
        <v>0</v>
      </c>
      <c r="AJ238">
        <f>IF(AH238*$H$13&gt;=AL238,1.0,(AL238/(AL238-AH238*$H$13)))</f>
        <v>0</v>
      </c>
      <c r="AK238">
        <f>(AJ238-1)*100</f>
        <v>0</v>
      </c>
      <c r="AL238">
        <f>MAX(0,($B$13+$C$13*BG238)/(1+$D$13*BG238)*AZ238/(BB238+273)*$E$13)</f>
        <v>0</v>
      </c>
      <c r="AM238">
        <f>$B$11*BH238+$C$11*BI238+$F$11*BJ238</f>
        <v>0</v>
      </c>
      <c r="AN238">
        <f>AM238*AO238</f>
        <v>0</v>
      </c>
      <c r="AO238">
        <f>($B$11*$D$9+$C$11*$D$9+$F$11*((BW238+BO238)/MAX(BW238+BO238+BX238, 0.1)*$I$9+BX238/MAX(BW238+BO238+BX238, 0.1)*$J$9))/($B$11+$C$11+$F$11)</f>
        <v>0</v>
      </c>
      <c r="AP238">
        <f>($B$11*$K$9+$C$11*$K$9+$F$11*((BW238+BO238)/MAX(BW238+BO238+BX238, 0.1)*$P$9+BX238/MAX(BW238+BO238+BX238, 0.1)*$Q$9))/($B$11+$C$11+$F$11)</f>
        <v>0</v>
      </c>
      <c r="AQ238">
        <v>6</v>
      </c>
      <c r="AR238">
        <v>0.5</v>
      </c>
      <c r="AS238" t="s">
        <v>250</v>
      </c>
      <c r="AT238">
        <v>1559930039.66129</v>
      </c>
      <c r="AU238">
        <v>677.651483870968</v>
      </c>
      <c r="AV238">
        <v>707.655870967742</v>
      </c>
      <c r="AW238">
        <v>13.9313580645161</v>
      </c>
      <c r="AX238">
        <v>13.166635483871</v>
      </c>
      <c r="AY238">
        <v>500.012193548387</v>
      </c>
      <c r="AZ238">
        <v>100.703032258065</v>
      </c>
      <c r="BA238">
        <v>0.199974161290323</v>
      </c>
      <c r="BB238">
        <v>20.0436</v>
      </c>
      <c r="BC238">
        <v>20.4339</v>
      </c>
      <c r="BD238">
        <v>999.9</v>
      </c>
      <c r="BE238">
        <v>0</v>
      </c>
      <c r="BF238">
        <v>0</v>
      </c>
      <c r="BG238">
        <v>9999.38</v>
      </c>
      <c r="BH238">
        <v>0</v>
      </c>
      <c r="BI238">
        <v>140.539064516129</v>
      </c>
      <c r="BJ238">
        <v>1500</v>
      </c>
      <c r="BK238">
        <v>0.973002290322581</v>
      </c>
      <c r="BL238">
        <v>0.0269978161290323</v>
      </c>
      <c r="BM238">
        <v>0</v>
      </c>
      <c r="BN238">
        <v>2.32897096774194</v>
      </c>
      <c r="BO238">
        <v>0</v>
      </c>
      <c r="BP238">
        <v>16085.4677419355</v>
      </c>
      <c r="BQ238">
        <v>13122.0064516129</v>
      </c>
      <c r="BR238">
        <v>37.812</v>
      </c>
      <c r="BS238">
        <v>39.75</v>
      </c>
      <c r="BT238">
        <v>39.187</v>
      </c>
      <c r="BU238">
        <v>37.887</v>
      </c>
      <c r="BV238">
        <v>37.437</v>
      </c>
      <c r="BW238">
        <v>1459.5</v>
      </c>
      <c r="BX238">
        <v>40.5</v>
      </c>
      <c r="BY238">
        <v>0</v>
      </c>
      <c r="BZ238">
        <v>1559930074.7</v>
      </c>
      <c r="CA238">
        <v>2.32125</v>
      </c>
      <c r="CB238">
        <v>-1.0417811888663</v>
      </c>
      <c r="CC238">
        <v>193.924786444404</v>
      </c>
      <c r="CD238">
        <v>16094.1730769231</v>
      </c>
      <c r="CE238">
        <v>15</v>
      </c>
      <c r="CF238">
        <v>1559929575.5</v>
      </c>
      <c r="CG238" t="s">
        <v>251</v>
      </c>
      <c r="CH238">
        <v>12</v>
      </c>
      <c r="CI238">
        <v>2.609</v>
      </c>
      <c r="CJ238">
        <v>0.036</v>
      </c>
      <c r="CK238">
        <v>400</v>
      </c>
      <c r="CL238">
        <v>13</v>
      </c>
      <c r="CM238">
        <v>0.15</v>
      </c>
      <c r="CN238">
        <v>0.08</v>
      </c>
      <c r="CO238">
        <v>-29.9965951219512</v>
      </c>
      <c r="CP238">
        <v>-1.58668641115037</v>
      </c>
      <c r="CQ238">
        <v>0.181870345068208</v>
      </c>
      <c r="CR238">
        <v>0</v>
      </c>
      <c r="CS238">
        <v>2.30990882352941</v>
      </c>
      <c r="CT238">
        <v>-0.389260614815666</v>
      </c>
      <c r="CU238">
        <v>0.200144920094896</v>
      </c>
      <c r="CV238">
        <v>1</v>
      </c>
      <c r="CW238">
        <v>0.765320731707317</v>
      </c>
      <c r="CX238">
        <v>-0.0543459094076802</v>
      </c>
      <c r="CY238">
        <v>0.00539165344576583</v>
      </c>
      <c r="CZ238">
        <v>1</v>
      </c>
      <c r="DA238">
        <v>2</v>
      </c>
      <c r="DB238">
        <v>3</v>
      </c>
      <c r="DC238" t="s">
        <v>252</v>
      </c>
      <c r="DD238">
        <v>1.85562</v>
      </c>
      <c r="DE238">
        <v>1.85364</v>
      </c>
      <c r="DF238">
        <v>1.85471</v>
      </c>
      <c r="DG238">
        <v>1.85913</v>
      </c>
      <c r="DH238">
        <v>1.85349</v>
      </c>
      <c r="DI238">
        <v>1.8579</v>
      </c>
      <c r="DJ238">
        <v>1.85501</v>
      </c>
      <c r="DK238">
        <v>1.85371</v>
      </c>
      <c r="DL238" t="s">
        <v>253</v>
      </c>
      <c r="DM238" t="s">
        <v>19</v>
      </c>
      <c r="DN238" t="s">
        <v>19</v>
      </c>
      <c r="DO238" t="s">
        <v>19</v>
      </c>
      <c r="DP238" t="s">
        <v>254</v>
      </c>
      <c r="DQ238" t="s">
        <v>255</v>
      </c>
      <c r="DR238" t="s">
        <v>256</v>
      </c>
      <c r="DS238" t="s">
        <v>256</v>
      </c>
      <c r="DT238" t="s">
        <v>256</v>
      </c>
      <c r="DU238" t="s">
        <v>256</v>
      </c>
      <c r="DV238">
        <v>0</v>
      </c>
      <c r="DW238">
        <v>100</v>
      </c>
      <c r="DX238">
        <v>100</v>
      </c>
      <c r="DY238">
        <v>2.609</v>
      </c>
      <c r="DZ238">
        <v>0.036</v>
      </c>
      <c r="EA238">
        <v>2</v>
      </c>
      <c r="EB238">
        <v>504.28</v>
      </c>
      <c r="EC238">
        <v>548.168</v>
      </c>
      <c r="ED238">
        <v>16.5917</v>
      </c>
      <c r="EE238">
        <v>19.1492</v>
      </c>
      <c r="EF238">
        <v>30.0002</v>
      </c>
      <c r="EG238">
        <v>19.0237</v>
      </c>
      <c r="EH238">
        <v>18.9998</v>
      </c>
      <c r="EI238">
        <v>31.919</v>
      </c>
      <c r="EJ238">
        <v>28.637</v>
      </c>
      <c r="EK238">
        <v>60.7047</v>
      </c>
      <c r="EL238">
        <v>16.5554</v>
      </c>
      <c r="EM238">
        <v>734.17</v>
      </c>
      <c r="EN238">
        <v>13.2077</v>
      </c>
      <c r="EO238">
        <v>102.285</v>
      </c>
      <c r="EP238">
        <v>102.716</v>
      </c>
    </row>
    <row r="239" spans="1:146">
      <c r="A239">
        <v>223</v>
      </c>
      <c r="B239">
        <v>1559930052</v>
      </c>
      <c r="C239">
        <v>444</v>
      </c>
      <c r="D239" t="s">
        <v>701</v>
      </c>
      <c r="E239" t="s">
        <v>702</v>
      </c>
      <c r="H239">
        <v>1559930041.66129</v>
      </c>
      <c r="I239">
        <f>AY239*AJ239*(AW239-AX239)/(100*AQ239*(1000-AJ239*AW239))</f>
        <v>0</v>
      </c>
      <c r="J239">
        <f>AY239*AJ239*(AV239-AU239*(1000-AJ239*AX239)/(1000-AJ239*AW239))/(100*AQ239)</f>
        <v>0</v>
      </c>
      <c r="K239">
        <f>AU239 - IF(AJ239&gt;1, J239*AQ239*100.0/(AL239*BG239), 0)</f>
        <v>0</v>
      </c>
      <c r="L239">
        <f>((R239-I239/2)*K239-J239)/(R239+I239/2)</f>
        <v>0</v>
      </c>
      <c r="M239">
        <f>L239*(AZ239+BA239)/1000.0</f>
        <v>0</v>
      </c>
      <c r="N239">
        <f>(AU239 - IF(AJ239&gt;1, J239*AQ239*100.0/(AL239*BG239), 0))*(AZ239+BA239)/1000.0</f>
        <v>0</v>
      </c>
      <c r="O239">
        <f>2.0/((1/Q239-1/P239)+SIGN(Q239)*SQRT((1/Q239-1/P239)*(1/Q239-1/P239) + 4*AR239/((AR239+1)*(AR239+1))*(2*1/Q239*1/P239-1/P239*1/P239)))</f>
        <v>0</v>
      </c>
      <c r="P239">
        <f>AG239+AF239*AQ239+AE239*AQ239*AQ239</f>
        <v>0</v>
      </c>
      <c r="Q239">
        <f>I239*(1000-(1000*0.61365*exp(17.502*U239/(240.97+U239))/(AZ239+BA239)+AW239)/2)/(1000*0.61365*exp(17.502*U239/(240.97+U239))/(AZ239+BA239)-AW239)</f>
        <v>0</v>
      </c>
      <c r="R239">
        <f>1/((AR239+1)/(O239/1.6)+1/(P239/1.37)) + AR239/((AR239+1)/(O239/1.6) + AR239/(P239/1.37))</f>
        <v>0</v>
      </c>
      <c r="S239">
        <f>(AN239*AP239)</f>
        <v>0</v>
      </c>
      <c r="T239">
        <f>(BB239+(S239+2*0.95*5.67E-8*(((BB239+$B$7)+273)^4-(BB239+273)^4)-44100*I239)/(1.84*29.3*P239+8*0.95*5.67E-8*(BB239+273)^3))</f>
        <v>0</v>
      </c>
      <c r="U239">
        <f>($C$7*BC239+$D$7*BD239+$E$7*T239)</f>
        <v>0</v>
      </c>
      <c r="V239">
        <f>0.61365*exp(17.502*U239/(240.97+U239))</f>
        <v>0</v>
      </c>
      <c r="W239">
        <f>(X239/Y239*100)</f>
        <v>0</v>
      </c>
      <c r="X239">
        <f>AW239*(AZ239+BA239)/1000</f>
        <v>0</v>
      </c>
      <c r="Y239">
        <f>0.61365*exp(17.502*BB239/(240.97+BB239))</f>
        <v>0</v>
      </c>
      <c r="Z239">
        <f>(V239-AW239*(AZ239+BA239)/1000)</f>
        <v>0</v>
      </c>
      <c r="AA239">
        <f>(-I239*44100)</f>
        <v>0</v>
      </c>
      <c r="AB239">
        <f>2*29.3*P239*0.92*(BB239-U239)</f>
        <v>0</v>
      </c>
      <c r="AC239">
        <f>2*0.95*5.67E-8*(((BB239+$B$7)+273)^4-(U239+273)^4)</f>
        <v>0</v>
      </c>
      <c r="AD239">
        <f>S239+AC239+AA239+AB239</f>
        <v>0</v>
      </c>
      <c r="AE239">
        <v>-0.0417566582398329</v>
      </c>
      <c r="AF239">
        <v>0.0468755069583864</v>
      </c>
      <c r="AG239">
        <v>3.49317649836918</v>
      </c>
      <c r="AH239">
        <v>0</v>
      </c>
      <c r="AI239">
        <v>0</v>
      </c>
      <c r="AJ239">
        <f>IF(AH239*$H$13&gt;=AL239,1.0,(AL239/(AL239-AH239*$H$13)))</f>
        <v>0</v>
      </c>
      <c r="AK239">
        <f>(AJ239-1)*100</f>
        <v>0</v>
      </c>
      <c r="AL239">
        <f>MAX(0,($B$13+$C$13*BG239)/(1+$D$13*BG239)*AZ239/(BB239+273)*$E$13)</f>
        <v>0</v>
      </c>
      <c r="AM239">
        <f>$B$11*BH239+$C$11*BI239+$F$11*BJ239</f>
        <v>0</v>
      </c>
      <c r="AN239">
        <f>AM239*AO239</f>
        <v>0</v>
      </c>
      <c r="AO239">
        <f>($B$11*$D$9+$C$11*$D$9+$F$11*((BW239+BO239)/MAX(BW239+BO239+BX239, 0.1)*$I$9+BX239/MAX(BW239+BO239+BX239, 0.1)*$J$9))/($B$11+$C$11+$F$11)</f>
        <v>0</v>
      </c>
      <c r="AP239">
        <f>($B$11*$K$9+$C$11*$K$9+$F$11*((BW239+BO239)/MAX(BW239+BO239+BX239, 0.1)*$P$9+BX239/MAX(BW239+BO239+BX239, 0.1)*$Q$9))/($B$11+$C$11+$F$11)</f>
        <v>0</v>
      </c>
      <c r="AQ239">
        <v>6</v>
      </c>
      <c r="AR239">
        <v>0.5</v>
      </c>
      <c r="AS239" t="s">
        <v>250</v>
      </c>
      <c r="AT239">
        <v>1559930041.66129</v>
      </c>
      <c r="AU239">
        <v>680.934806451613</v>
      </c>
      <c r="AV239">
        <v>710.979225806451</v>
      </c>
      <c r="AW239">
        <v>13.9299</v>
      </c>
      <c r="AX239">
        <v>13.1668741935484</v>
      </c>
      <c r="AY239">
        <v>500.018516129032</v>
      </c>
      <c r="AZ239">
        <v>100.703032258065</v>
      </c>
      <c r="BA239">
        <v>0.199989709677419</v>
      </c>
      <c r="BB239">
        <v>20.0430806451613</v>
      </c>
      <c r="BC239">
        <v>20.4337032258065</v>
      </c>
      <c r="BD239">
        <v>999.9</v>
      </c>
      <c r="BE239">
        <v>0</v>
      </c>
      <c r="BF239">
        <v>0</v>
      </c>
      <c r="BG239">
        <v>9999.52129032258</v>
      </c>
      <c r="BH239">
        <v>0</v>
      </c>
      <c r="BI239">
        <v>137.146193548387</v>
      </c>
      <c r="BJ239">
        <v>1499.99096774194</v>
      </c>
      <c r="BK239">
        <v>0.973002161290323</v>
      </c>
      <c r="BL239">
        <v>0.026997964516129</v>
      </c>
      <c r="BM239">
        <v>0</v>
      </c>
      <c r="BN239">
        <v>2.32489032258065</v>
      </c>
      <c r="BO239">
        <v>0</v>
      </c>
      <c r="BP239">
        <v>16091.4516129032</v>
      </c>
      <c r="BQ239">
        <v>13121.9258064516</v>
      </c>
      <c r="BR239">
        <v>37.812</v>
      </c>
      <c r="BS239">
        <v>39.75</v>
      </c>
      <c r="BT239">
        <v>39.187</v>
      </c>
      <c r="BU239">
        <v>37.891</v>
      </c>
      <c r="BV239">
        <v>37.437</v>
      </c>
      <c r="BW239">
        <v>1459.49096774194</v>
      </c>
      <c r="BX239">
        <v>40.5</v>
      </c>
      <c r="BY239">
        <v>0</v>
      </c>
      <c r="BZ239">
        <v>1559930076.5</v>
      </c>
      <c r="CA239">
        <v>2.32001153846154</v>
      </c>
      <c r="CB239">
        <v>-1.1952991352093</v>
      </c>
      <c r="CC239">
        <v>202.666666368639</v>
      </c>
      <c r="CD239">
        <v>16100.1076923077</v>
      </c>
      <c r="CE239">
        <v>15</v>
      </c>
      <c r="CF239">
        <v>1559929575.5</v>
      </c>
      <c r="CG239" t="s">
        <v>251</v>
      </c>
      <c r="CH239">
        <v>12</v>
      </c>
      <c r="CI239">
        <v>2.609</v>
      </c>
      <c r="CJ239">
        <v>0.036</v>
      </c>
      <c r="CK239">
        <v>400</v>
      </c>
      <c r="CL239">
        <v>13</v>
      </c>
      <c r="CM239">
        <v>0.15</v>
      </c>
      <c r="CN239">
        <v>0.08</v>
      </c>
      <c r="CO239">
        <v>-30.0248609756098</v>
      </c>
      <c r="CP239">
        <v>-1.39247456445976</v>
      </c>
      <c r="CQ239">
        <v>0.173733148160562</v>
      </c>
      <c r="CR239">
        <v>0</v>
      </c>
      <c r="CS239">
        <v>2.29844117647059</v>
      </c>
      <c r="CT239">
        <v>-0.131916090186213</v>
      </c>
      <c r="CU239">
        <v>0.192743433729076</v>
      </c>
      <c r="CV239">
        <v>1</v>
      </c>
      <c r="CW239">
        <v>0.763584658536585</v>
      </c>
      <c r="CX239">
        <v>-0.0524209337979051</v>
      </c>
      <c r="CY239">
        <v>0.00520863560436056</v>
      </c>
      <c r="CZ239">
        <v>1</v>
      </c>
      <c r="DA239">
        <v>2</v>
      </c>
      <c r="DB239">
        <v>3</v>
      </c>
      <c r="DC239" t="s">
        <v>252</v>
      </c>
      <c r="DD239">
        <v>1.85562</v>
      </c>
      <c r="DE239">
        <v>1.85364</v>
      </c>
      <c r="DF239">
        <v>1.85471</v>
      </c>
      <c r="DG239">
        <v>1.85913</v>
      </c>
      <c r="DH239">
        <v>1.85349</v>
      </c>
      <c r="DI239">
        <v>1.8579</v>
      </c>
      <c r="DJ239">
        <v>1.85501</v>
      </c>
      <c r="DK239">
        <v>1.85371</v>
      </c>
      <c r="DL239" t="s">
        <v>253</v>
      </c>
      <c r="DM239" t="s">
        <v>19</v>
      </c>
      <c r="DN239" t="s">
        <v>19</v>
      </c>
      <c r="DO239" t="s">
        <v>19</v>
      </c>
      <c r="DP239" t="s">
        <v>254</v>
      </c>
      <c r="DQ239" t="s">
        <v>255</v>
      </c>
      <c r="DR239" t="s">
        <v>256</v>
      </c>
      <c r="DS239" t="s">
        <v>256</v>
      </c>
      <c r="DT239" t="s">
        <v>256</v>
      </c>
      <c r="DU239" t="s">
        <v>256</v>
      </c>
      <c r="DV239">
        <v>0</v>
      </c>
      <c r="DW239">
        <v>100</v>
      </c>
      <c r="DX239">
        <v>100</v>
      </c>
      <c r="DY239">
        <v>2.609</v>
      </c>
      <c r="DZ239">
        <v>0.036</v>
      </c>
      <c r="EA239">
        <v>2</v>
      </c>
      <c r="EB239">
        <v>504.154</v>
      </c>
      <c r="EC239">
        <v>548.327</v>
      </c>
      <c r="ED239">
        <v>16.5756</v>
      </c>
      <c r="EE239">
        <v>19.1509</v>
      </c>
      <c r="EF239">
        <v>30.0003</v>
      </c>
      <c r="EG239">
        <v>19.0248</v>
      </c>
      <c r="EH239">
        <v>19.0013</v>
      </c>
      <c r="EI239">
        <v>32.0331</v>
      </c>
      <c r="EJ239">
        <v>28.637</v>
      </c>
      <c r="EK239">
        <v>60.7047</v>
      </c>
      <c r="EL239">
        <v>16.5554</v>
      </c>
      <c r="EM239">
        <v>739.17</v>
      </c>
      <c r="EN239">
        <v>13.2115</v>
      </c>
      <c r="EO239">
        <v>102.284</v>
      </c>
      <c r="EP239">
        <v>102.714</v>
      </c>
    </row>
    <row r="240" spans="1:146">
      <c r="A240">
        <v>224</v>
      </c>
      <c r="B240">
        <v>1559930054</v>
      </c>
      <c r="C240">
        <v>446</v>
      </c>
      <c r="D240" t="s">
        <v>703</v>
      </c>
      <c r="E240" t="s">
        <v>704</v>
      </c>
      <c r="H240">
        <v>1559930043.66129</v>
      </c>
      <c r="I240">
        <f>AY240*AJ240*(AW240-AX240)/(100*AQ240*(1000-AJ240*AW240))</f>
        <v>0</v>
      </c>
      <c r="J240">
        <f>AY240*AJ240*(AV240-AU240*(1000-AJ240*AX240)/(1000-AJ240*AW240))/(100*AQ240)</f>
        <v>0</v>
      </c>
      <c r="K240">
        <f>AU240 - IF(AJ240&gt;1, J240*AQ240*100.0/(AL240*BG240), 0)</f>
        <v>0</v>
      </c>
      <c r="L240">
        <f>((R240-I240/2)*K240-J240)/(R240+I240/2)</f>
        <v>0</v>
      </c>
      <c r="M240">
        <f>L240*(AZ240+BA240)/1000.0</f>
        <v>0</v>
      </c>
      <c r="N240">
        <f>(AU240 - IF(AJ240&gt;1, J240*AQ240*100.0/(AL240*BG240), 0))*(AZ240+BA240)/1000.0</f>
        <v>0</v>
      </c>
      <c r="O240">
        <f>2.0/((1/Q240-1/P240)+SIGN(Q240)*SQRT((1/Q240-1/P240)*(1/Q240-1/P240) + 4*AR240/((AR240+1)*(AR240+1))*(2*1/Q240*1/P240-1/P240*1/P240)))</f>
        <v>0</v>
      </c>
      <c r="P240">
        <f>AG240+AF240*AQ240+AE240*AQ240*AQ240</f>
        <v>0</v>
      </c>
      <c r="Q240">
        <f>I240*(1000-(1000*0.61365*exp(17.502*U240/(240.97+U240))/(AZ240+BA240)+AW240)/2)/(1000*0.61365*exp(17.502*U240/(240.97+U240))/(AZ240+BA240)-AW240)</f>
        <v>0</v>
      </c>
      <c r="R240">
        <f>1/((AR240+1)/(O240/1.6)+1/(P240/1.37)) + AR240/((AR240+1)/(O240/1.6) + AR240/(P240/1.37))</f>
        <v>0</v>
      </c>
      <c r="S240">
        <f>(AN240*AP240)</f>
        <v>0</v>
      </c>
      <c r="T240">
        <f>(BB240+(S240+2*0.95*5.67E-8*(((BB240+$B$7)+273)^4-(BB240+273)^4)-44100*I240)/(1.84*29.3*P240+8*0.95*5.67E-8*(BB240+273)^3))</f>
        <v>0</v>
      </c>
      <c r="U240">
        <f>($C$7*BC240+$D$7*BD240+$E$7*T240)</f>
        <v>0</v>
      </c>
      <c r="V240">
        <f>0.61365*exp(17.502*U240/(240.97+U240))</f>
        <v>0</v>
      </c>
      <c r="W240">
        <f>(X240/Y240*100)</f>
        <v>0</v>
      </c>
      <c r="X240">
        <f>AW240*(AZ240+BA240)/1000</f>
        <v>0</v>
      </c>
      <c r="Y240">
        <f>0.61365*exp(17.502*BB240/(240.97+BB240))</f>
        <v>0</v>
      </c>
      <c r="Z240">
        <f>(V240-AW240*(AZ240+BA240)/1000)</f>
        <v>0</v>
      </c>
      <c r="AA240">
        <f>(-I240*44100)</f>
        <v>0</v>
      </c>
      <c r="AB240">
        <f>2*29.3*P240*0.92*(BB240-U240)</f>
        <v>0</v>
      </c>
      <c r="AC240">
        <f>2*0.95*5.67E-8*(((BB240+$B$7)+273)^4-(U240+273)^4)</f>
        <v>0</v>
      </c>
      <c r="AD240">
        <f>S240+AC240+AA240+AB240</f>
        <v>0</v>
      </c>
      <c r="AE240">
        <v>-0.041757315696388</v>
      </c>
      <c r="AF240">
        <v>0.0468762450109658</v>
      </c>
      <c r="AG240">
        <v>3.49321995081609</v>
      </c>
      <c r="AH240">
        <v>0</v>
      </c>
      <c r="AI240">
        <v>0</v>
      </c>
      <c r="AJ240">
        <f>IF(AH240*$H$13&gt;=AL240,1.0,(AL240/(AL240-AH240*$H$13)))</f>
        <v>0</v>
      </c>
      <c r="AK240">
        <f>(AJ240-1)*100</f>
        <v>0</v>
      </c>
      <c r="AL240">
        <f>MAX(0,($B$13+$C$13*BG240)/(1+$D$13*BG240)*AZ240/(BB240+273)*$E$13)</f>
        <v>0</v>
      </c>
      <c r="AM240">
        <f>$B$11*BH240+$C$11*BI240+$F$11*BJ240</f>
        <v>0</v>
      </c>
      <c r="AN240">
        <f>AM240*AO240</f>
        <v>0</v>
      </c>
      <c r="AO240">
        <f>($B$11*$D$9+$C$11*$D$9+$F$11*((BW240+BO240)/MAX(BW240+BO240+BX240, 0.1)*$I$9+BX240/MAX(BW240+BO240+BX240, 0.1)*$J$9))/($B$11+$C$11+$F$11)</f>
        <v>0</v>
      </c>
      <c r="AP240">
        <f>($B$11*$K$9+$C$11*$K$9+$F$11*((BW240+BO240)/MAX(BW240+BO240+BX240, 0.1)*$P$9+BX240/MAX(BW240+BO240+BX240, 0.1)*$Q$9))/($B$11+$C$11+$F$11)</f>
        <v>0</v>
      </c>
      <c r="AQ240">
        <v>6</v>
      </c>
      <c r="AR240">
        <v>0.5</v>
      </c>
      <c r="AS240" t="s">
        <v>250</v>
      </c>
      <c r="AT240">
        <v>1559930043.66129</v>
      </c>
      <c r="AU240">
        <v>684.211387096774</v>
      </c>
      <c r="AV240">
        <v>714.335129032258</v>
      </c>
      <c r="AW240">
        <v>13.9285193548387</v>
      </c>
      <c r="AX240">
        <v>13.1672161290323</v>
      </c>
      <c r="AY240">
        <v>500.02</v>
      </c>
      <c r="AZ240">
        <v>100.703</v>
      </c>
      <c r="BA240">
        <v>0.199988774193548</v>
      </c>
      <c r="BB240">
        <v>20.0428483870968</v>
      </c>
      <c r="BC240">
        <v>20.4340258064516</v>
      </c>
      <c r="BD240">
        <v>999.9</v>
      </c>
      <c r="BE240">
        <v>0</v>
      </c>
      <c r="BF240">
        <v>0</v>
      </c>
      <c r="BG240">
        <v>9999.68193548387</v>
      </c>
      <c r="BH240">
        <v>0</v>
      </c>
      <c r="BI240">
        <v>135.120612903226</v>
      </c>
      <c r="BJ240">
        <v>1499.98258064516</v>
      </c>
      <c r="BK240">
        <v>0.973002032258065</v>
      </c>
      <c r="BL240">
        <v>0.0269981129032258</v>
      </c>
      <c r="BM240">
        <v>0</v>
      </c>
      <c r="BN240">
        <v>2.30198709677419</v>
      </c>
      <c r="BO240">
        <v>0</v>
      </c>
      <c r="BP240">
        <v>16097.6032258065</v>
      </c>
      <c r="BQ240">
        <v>13121.8516129032</v>
      </c>
      <c r="BR240">
        <v>37.812</v>
      </c>
      <c r="BS240">
        <v>39.75</v>
      </c>
      <c r="BT240">
        <v>39.187</v>
      </c>
      <c r="BU240">
        <v>37.895</v>
      </c>
      <c r="BV240">
        <v>37.437</v>
      </c>
      <c r="BW240">
        <v>1459.48258064516</v>
      </c>
      <c r="BX240">
        <v>40.5</v>
      </c>
      <c r="BY240">
        <v>0</v>
      </c>
      <c r="BZ240">
        <v>1559930078.3</v>
      </c>
      <c r="CA240">
        <v>2.29408846153846</v>
      </c>
      <c r="CB240">
        <v>-1.33241367033259</v>
      </c>
      <c r="CC240">
        <v>206.813675331766</v>
      </c>
      <c r="CD240">
        <v>16106.2269230769</v>
      </c>
      <c r="CE240">
        <v>15</v>
      </c>
      <c r="CF240">
        <v>1559929575.5</v>
      </c>
      <c r="CG240" t="s">
        <v>251</v>
      </c>
      <c r="CH240">
        <v>12</v>
      </c>
      <c r="CI240">
        <v>2.609</v>
      </c>
      <c r="CJ240">
        <v>0.036</v>
      </c>
      <c r="CK240">
        <v>400</v>
      </c>
      <c r="CL240">
        <v>13</v>
      </c>
      <c r="CM240">
        <v>0.15</v>
      </c>
      <c r="CN240">
        <v>0.08</v>
      </c>
      <c r="CO240">
        <v>-30.0996756097561</v>
      </c>
      <c r="CP240">
        <v>-1.39057839721245</v>
      </c>
      <c r="CQ240">
        <v>0.172211234131846</v>
      </c>
      <c r="CR240">
        <v>0</v>
      </c>
      <c r="CS240">
        <v>2.2885</v>
      </c>
      <c r="CT240">
        <v>-0.556237786402852</v>
      </c>
      <c r="CU240">
        <v>0.196473285117102</v>
      </c>
      <c r="CV240">
        <v>1</v>
      </c>
      <c r="CW240">
        <v>0.761889902439024</v>
      </c>
      <c r="CX240">
        <v>-0.0528178118466864</v>
      </c>
      <c r="CY240">
        <v>0.00524639736462604</v>
      </c>
      <c r="CZ240">
        <v>1</v>
      </c>
      <c r="DA240">
        <v>2</v>
      </c>
      <c r="DB240">
        <v>3</v>
      </c>
      <c r="DC240" t="s">
        <v>252</v>
      </c>
      <c r="DD240">
        <v>1.85562</v>
      </c>
      <c r="DE240">
        <v>1.85364</v>
      </c>
      <c r="DF240">
        <v>1.85471</v>
      </c>
      <c r="DG240">
        <v>1.85913</v>
      </c>
      <c r="DH240">
        <v>1.85349</v>
      </c>
      <c r="DI240">
        <v>1.8579</v>
      </c>
      <c r="DJ240">
        <v>1.85501</v>
      </c>
      <c r="DK240">
        <v>1.85373</v>
      </c>
      <c r="DL240" t="s">
        <v>253</v>
      </c>
      <c r="DM240" t="s">
        <v>19</v>
      </c>
      <c r="DN240" t="s">
        <v>19</v>
      </c>
      <c r="DO240" t="s">
        <v>19</v>
      </c>
      <c r="DP240" t="s">
        <v>254</v>
      </c>
      <c r="DQ240" t="s">
        <v>255</v>
      </c>
      <c r="DR240" t="s">
        <v>256</v>
      </c>
      <c r="DS240" t="s">
        <v>256</v>
      </c>
      <c r="DT240" t="s">
        <v>256</v>
      </c>
      <c r="DU240" t="s">
        <v>256</v>
      </c>
      <c r="DV240">
        <v>0</v>
      </c>
      <c r="DW240">
        <v>100</v>
      </c>
      <c r="DX240">
        <v>100</v>
      </c>
      <c r="DY240">
        <v>2.609</v>
      </c>
      <c r="DZ240">
        <v>0.036</v>
      </c>
      <c r="EA240">
        <v>2</v>
      </c>
      <c r="EB240">
        <v>504.106</v>
      </c>
      <c r="EC240">
        <v>548.394</v>
      </c>
      <c r="ED240">
        <v>16.5553</v>
      </c>
      <c r="EE240">
        <v>19.1525</v>
      </c>
      <c r="EF240">
        <v>30.0003</v>
      </c>
      <c r="EG240">
        <v>19.026</v>
      </c>
      <c r="EH240">
        <v>19.0025</v>
      </c>
      <c r="EI240">
        <v>32.1697</v>
      </c>
      <c r="EJ240">
        <v>28.637</v>
      </c>
      <c r="EK240">
        <v>60.7047</v>
      </c>
      <c r="EL240">
        <v>16.5145</v>
      </c>
      <c r="EM240">
        <v>744.17</v>
      </c>
      <c r="EN240">
        <v>13.2151</v>
      </c>
      <c r="EO240">
        <v>102.283</v>
      </c>
      <c r="EP240">
        <v>102.714</v>
      </c>
    </row>
    <row r="241" spans="1:146">
      <c r="A241">
        <v>225</v>
      </c>
      <c r="B241">
        <v>1559930056</v>
      </c>
      <c r="C241">
        <v>448</v>
      </c>
      <c r="D241" t="s">
        <v>705</v>
      </c>
      <c r="E241" t="s">
        <v>706</v>
      </c>
      <c r="H241">
        <v>1559930045.66129</v>
      </c>
      <c r="I241">
        <f>AY241*AJ241*(AW241-AX241)/(100*AQ241*(1000-AJ241*AW241))</f>
        <v>0</v>
      </c>
      <c r="J241">
        <f>AY241*AJ241*(AV241-AU241*(1000-AJ241*AX241)/(1000-AJ241*AW241))/(100*AQ241)</f>
        <v>0</v>
      </c>
      <c r="K241">
        <f>AU241 - IF(AJ241&gt;1, J241*AQ241*100.0/(AL241*BG241), 0)</f>
        <v>0</v>
      </c>
      <c r="L241">
        <f>((R241-I241/2)*K241-J241)/(R241+I241/2)</f>
        <v>0</v>
      </c>
      <c r="M241">
        <f>L241*(AZ241+BA241)/1000.0</f>
        <v>0</v>
      </c>
      <c r="N241">
        <f>(AU241 - IF(AJ241&gt;1, J241*AQ241*100.0/(AL241*BG241), 0))*(AZ241+BA241)/1000.0</f>
        <v>0</v>
      </c>
      <c r="O241">
        <f>2.0/((1/Q241-1/P241)+SIGN(Q241)*SQRT((1/Q241-1/P241)*(1/Q241-1/P241) + 4*AR241/((AR241+1)*(AR241+1))*(2*1/Q241*1/P241-1/P241*1/P241)))</f>
        <v>0</v>
      </c>
      <c r="P241">
        <f>AG241+AF241*AQ241+AE241*AQ241*AQ241</f>
        <v>0</v>
      </c>
      <c r="Q241">
        <f>I241*(1000-(1000*0.61365*exp(17.502*U241/(240.97+U241))/(AZ241+BA241)+AW241)/2)/(1000*0.61365*exp(17.502*U241/(240.97+U241))/(AZ241+BA241)-AW241)</f>
        <v>0</v>
      </c>
      <c r="R241">
        <f>1/((AR241+1)/(O241/1.6)+1/(P241/1.37)) + AR241/((AR241+1)/(O241/1.6) + AR241/(P241/1.37))</f>
        <v>0</v>
      </c>
      <c r="S241">
        <f>(AN241*AP241)</f>
        <v>0</v>
      </c>
      <c r="T241">
        <f>(BB241+(S241+2*0.95*5.67E-8*(((BB241+$B$7)+273)^4-(BB241+273)^4)-44100*I241)/(1.84*29.3*P241+8*0.95*5.67E-8*(BB241+273)^3))</f>
        <v>0</v>
      </c>
      <c r="U241">
        <f>($C$7*BC241+$D$7*BD241+$E$7*T241)</f>
        <v>0</v>
      </c>
      <c r="V241">
        <f>0.61365*exp(17.502*U241/(240.97+U241))</f>
        <v>0</v>
      </c>
      <c r="W241">
        <f>(X241/Y241*100)</f>
        <v>0</v>
      </c>
      <c r="X241">
        <f>AW241*(AZ241+BA241)/1000</f>
        <v>0</v>
      </c>
      <c r="Y241">
        <f>0.61365*exp(17.502*BB241/(240.97+BB241))</f>
        <v>0</v>
      </c>
      <c r="Z241">
        <f>(V241-AW241*(AZ241+BA241)/1000)</f>
        <v>0</v>
      </c>
      <c r="AA241">
        <f>(-I241*44100)</f>
        <v>0</v>
      </c>
      <c r="AB241">
        <f>2*29.3*P241*0.92*(BB241-U241)</f>
        <v>0</v>
      </c>
      <c r="AC241">
        <f>2*0.95*5.67E-8*(((BB241+$B$7)+273)^4-(U241+273)^4)</f>
        <v>0</v>
      </c>
      <c r="AD241">
        <f>S241+AC241+AA241+AB241</f>
        <v>0</v>
      </c>
      <c r="AE241">
        <v>-0.0417697084937556</v>
      </c>
      <c r="AF241">
        <v>0.0468901570116797</v>
      </c>
      <c r="AG241">
        <v>3.49403896750495</v>
      </c>
      <c r="AH241">
        <v>0</v>
      </c>
      <c r="AI241">
        <v>0</v>
      </c>
      <c r="AJ241">
        <f>IF(AH241*$H$13&gt;=AL241,1.0,(AL241/(AL241-AH241*$H$13)))</f>
        <v>0</v>
      </c>
      <c r="AK241">
        <f>(AJ241-1)*100</f>
        <v>0</v>
      </c>
      <c r="AL241">
        <f>MAX(0,($B$13+$C$13*BG241)/(1+$D$13*BG241)*AZ241/(BB241+273)*$E$13)</f>
        <v>0</v>
      </c>
      <c r="AM241">
        <f>$B$11*BH241+$C$11*BI241+$F$11*BJ241</f>
        <v>0</v>
      </c>
      <c r="AN241">
        <f>AM241*AO241</f>
        <v>0</v>
      </c>
      <c r="AO241">
        <f>($B$11*$D$9+$C$11*$D$9+$F$11*((BW241+BO241)/MAX(BW241+BO241+BX241, 0.1)*$I$9+BX241/MAX(BW241+BO241+BX241, 0.1)*$J$9))/($B$11+$C$11+$F$11)</f>
        <v>0</v>
      </c>
      <c r="AP241">
        <f>($B$11*$K$9+$C$11*$K$9+$F$11*((BW241+BO241)/MAX(BW241+BO241+BX241, 0.1)*$P$9+BX241/MAX(BW241+BO241+BX241, 0.1)*$Q$9))/($B$11+$C$11+$F$11)</f>
        <v>0</v>
      </c>
      <c r="AQ241">
        <v>6</v>
      </c>
      <c r="AR241">
        <v>0.5</v>
      </c>
      <c r="AS241" t="s">
        <v>250</v>
      </c>
      <c r="AT241">
        <v>1559930045.66129</v>
      </c>
      <c r="AU241">
        <v>687.490774193548</v>
      </c>
      <c r="AV241">
        <v>717.667064516129</v>
      </c>
      <c r="AW241">
        <v>13.9271935483871</v>
      </c>
      <c r="AX241">
        <v>13.1676129032258</v>
      </c>
      <c r="AY241">
        <v>500.017516129032</v>
      </c>
      <c r="AZ241">
        <v>100.703032258065</v>
      </c>
      <c r="BA241">
        <v>0.199970935483871</v>
      </c>
      <c r="BB241">
        <v>20.0427774193548</v>
      </c>
      <c r="BC241">
        <v>20.4347419354839</v>
      </c>
      <c r="BD241">
        <v>999.9</v>
      </c>
      <c r="BE241">
        <v>0</v>
      </c>
      <c r="BF241">
        <v>0</v>
      </c>
      <c r="BG241">
        <v>10002.6464516129</v>
      </c>
      <c r="BH241">
        <v>0</v>
      </c>
      <c r="BI241">
        <v>134.644612903226</v>
      </c>
      <c r="BJ241">
        <v>1499.98225806452</v>
      </c>
      <c r="BK241">
        <v>0.973002032258065</v>
      </c>
      <c r="BL241">
        <v>0.0269981129032258</v>
      </c>
      <c r="BM241">
        <v>0</v>
      </c>
      <c r="BN241">
        <v>2.29667741935484</v>
      </c>
      <c r="BO241">
        <v>0</v>
      </c>
      <c r="BP241">
        <v>16104.3741935484</v>
      </c>
      <c r="BQ241">
        <v>13121.8516129032</v>
      </c>
      <c r="BR241">
        <v>37.812</v>
      </c>
      <c r="BS241">
        <v>39.75</v>
      </c>
      <c r="BT241">
        <v>39.187</v>
      </c>
      <c r="BU241">
        <v>37.899</v>
      </c>
      <c r="BV241">
        <v>37.437</v>
      </c>
      <c r="BW241">
        <v>1459.48225806452</v>
      </c>
      <c r="BX241">
        <v>40.5</v>
      </c>
      <c r="BY241">
        <v>0</v>
      </c>
      <c r="BZ241">
        <v>1559930080.7</v>
      </c>
      <c r="CA241">
        <v>2.25963461538462</v>
      </c>
      <c r="CB241">
        <v>-0.737186321296436</v>
      </c>
      <c r="CC241">
        <v>217.364102732555</v>
      </c>
      <c r="CD241">
        <v>16114.9423076923</v>
      </c>
      <c r="CE241">
        <v>15</v>
      </c>
      <c r="CF241">
        <v>1559929575.5</v>
      </c>
      <c r="CG241" t="s">
        <v>251</v>
      </c>
      <c r="CH241">
        <v>12</v>
      </c>
      <c r="CI241">
        <v>2.609</v>
      </c>
      <c r="CJ241">
        <v>0.036</v>
      </c>
      <c r="CK241">
        <v>400</v>
      </c>
      <c r="CL241">
        <v>13</v>
      </c>
      <c r="CM241">
        <v>0.15</v>
      </c>
      <c r="CN241">
        <v>0.08</v>
      </c>
      <c r="CO241">
        <v>-30.1631658536585</v>
      </c>
      <c r="CP241">
        <v>-1.51745853658531</v>
      </c>
      <c r="CQ241">
        <v>0.184932225699903</v>
      </c>
      <c r="CR241">
        <v>0</v>
      </c>
      <c r="CS241">
        <v>2.30730294117647</v>
      </c>
      <c r="CT241">
        <v>-0.637883973325158</v>
      </c>
      <c r="CU241">
        <v>0.177885257937102</v>
      </c>
      <c r="CV241">
        <v>1</v>
      </c>
      <c r="CW241">
        <v>0.760157804878049</v>
      </c>
      <c r="CX241">
        <v>-0.0529744390243903</v>
      </c>
      <c r="CY241">
        <v>0.00526107856983956</v>
      </c>
      <c r="CZ241">
        <v>1</v>
      </c>
      <c r="DA241">
        <v>2</v>
      </c>
      <c r="DB241">
        <v>3</v>
      </c>
      <c r="DC241" t="s">
        <v>252</v>
      </c>
      <c r="DD241">
        <v>1.85562</v>
      </c>
      <c r="DE241">
        <v>1.85364</v>
      </c>
      <c r="DF241">
        <v>1.85471</v>
      </c>
      <c r="DG241">
        <v>1.85913</v>
      </c>
      <c r="DH241">
        <v>1.85349</v>
      </c>
      <c r="DI241">
        <v>1.85791</v>
      </c>
      <c r="DJ241">
        <v>1.85501</v>
      </c>
      <c r="DK241">
        <v>1.85369</v>
      </c>
      <c r="DL241" t="s">
        <v>253</v>
      </c>
      <c r="DM241" t="s">
        <v>19</v>
      </c>
      <c r="DN241" t="s">
        <v>19</v>
      </c>
      <c r="DO241" t="s">
        <v>19</v>
      </c>
      <c r="DP241" t="s">
        <v>254</v>
      </c>
      <c r="DQ241" t="s">
        <v>255</v>
      </c>
      <c r="DR241" t="s">
        <v>256</v>
      </c>
      <c r="DS241" t="s">
        <v>256</v>
      </c>
      <c r="DT241" t="s">
        <v>256</v>
      </c>
      <c r="DU241" t="s">
        <v>256</v>
      </c>
      <c r="DV241">
        <v>0</v>
      </c>
      <c r="DW241">
        <v>100</v>
      </c>
      <c r="DX241">
        <v>100</v>
      </c>
      <c r="DY241">
        <v>2.609</v>
      </c>
      <c r="DZ241">
        <v>0.036</v>
      </c>
      <c r="EA241">
        <v>2</v>
      </c>
      <c r="EB241">
        <v>504.183</v>
      </c>
      <c r="EC241">
        <v>548.13</v>
      </c>
      <c r="ED241">
        <v>16.5398</v>
      </c>
      <c r="EE241">
        <v>19.1542</v>
      </c>
      <c r="EF241">
        <v>30.0004</v>
      </c>
      <c r="EG241">
        <v>19.0276</v>
      </c>
      <c r="EH241">
        <v>19.0039</v>
      </c>
      <c r="EI241">
        <v>32.2691</v>
      </c>
      <c r="EJ241">
        <v>28.637</v>
      </c>
      <c r="EK241">
        <v>60.7047</v>
      </c>
      <c r="EL241">
        <v>16.5145</v>
      </c>
      <c r="EM241">
        <v>744.17</v>
      </c>
      <c r="EN241">
        <v>13.2236</v>
      </c>
      <c r="EO241">
        <v>102.282</v>
      </c>
      <c r="EP241">
        <v>102.713</v>
      </c>
    </row>
    <row r="242" spans="1:146">
      <c r="A242">
        <v>226</v>
      </c>
      <c r="B242">
        <v>1559930058</v>
      </c>
      <c r="C242">
        <v>450</v>
      </c>
      <c r="D242" t="s">
        <v>707</v>
      </c>
      <c r="E242" t="s">
        <v>708</v>
      </c>
      <c r="H242">
        <v>1559930047.66129</v>
      </c>
      <c r="I242">
        <f>AY242*AJ242*(AW242-AX242)/(100*AQ242*(1000-AJ242*AW242))</f>
        <v>0</v>
      </c>
      <c r="J242">
        <f>AY242*AJ242*(AV242-AU242*(1000-AJ242*AX242)/(1000-AJ242*AW242))/(100*AQ242)</f>
        <v>0</v>
      </c>
      <c r="K242">
        <f>AU242 - IF(AJ242&gt;1, J242*AQ242*100.0/(AL242*BG242), 0)</f>
        <v>0</v>
      </c>
      <c r="L242">
        <f>((R242-I242/2)*K242-J242)/(R242+I242/2)</f>
        <v>0</v>
      </c>
      <c r="M242">
        <f>L242*(AZ242+BA242)/1000.0</f>
        <v>0</v>
      </c>
      <c r="N242">
        <f>(AU242 - IF(AJ242&gt;1, J242*AQ242*100.0/(AL242*BG242), 0))*(AZ242+BA242)/1000.0</f>
        <v>0</v>
      </c>
      <c r="O242">
        <f>2.0/((1/Q242-1/P242)+SIGN(Q242)*SQRT((1/Q242-1/P242)*(1/Q242-1/P242) + 4*AR242/((AR242+1)*(AR242+1))*(2*1/Q242*1/P242-1/P242*1/P242)))</f>
        <v>0</v>
      </c>
      <c r="P242">
        <f>AG242+AF242*AQ242+AE242*AQ242*AQ242</f>
        <v>0</v>
      </c>
      <c r="Q242">
        <f>I242*(1000-(1000*0.61365*exp(17.502*U242/(240.97+U242))/(AZ242+BA242)+AW242)/2)/(1000*0.61365*exp(17.502*U242/(240.97+U242))/(AZ242+BA242)-AW242)</f>
        <v>0</v>
      </c>
      <c r="R242">
        <f>1/((AR242+1)/(O242/1.6)+1/(P242/1.37)) + AR242/((AR242+1)/(O242/1.6) + AR242/(P242/1.37))</f>
        <v>0</v>
      </c>
      <c r="S242">
        <f>(AN242*AP242)</f>
        <v>0</v>
      </c>
      <c r="T242">
        <f>(BB242+(S242+2*0.95*5.67E-8*(((BB242+$B$7)+273)^4-(BB242+273)^4)-44100*I242)/(1.84*29.3*P242+8*0.95*5.67E-8*(BB242+273)^3))</f>
        <v>0</v>
      </c>
      <c r="U242">
        <f>($C$7*BC242+$D$7*BD242+$E$7*T242)</f>
        <v>0</v>
      </c>
      <c r="V242">
        <f>0.61365*exp(17.502*U242/(240.97+U242))</f>
        <v>0</v>
      </c>
      <c r="W242">
        <f>(X242/Y242*100)</f>
        <v>0</v>
      </c>
      <c r="X242">
        <f>AW242*(AZ242+BA242)/1000</f>
        <v>0</v>
      </c>
      <c r="Y242">
        <f>0.61365*exp(17.502*BB242/(240.97+BB242))</f>
        <v>0</v>
      </c>
      <c r="Z242">
        <f>(V242-AW242*(AZ242+BA242)/1000)</f>
        <v>0</v>
      </c>
      <c r="AA242">
        <f>(-I242*44100)</f>
        <v>0</v>
      </c>
      <c r="AB242">
        <f>2*29.3*P242*0.92*(BB242-U242)</f>
        <v>0</v>
      </c>
      <c r="AC242">
        <f>2*0.95*5.67E-8*(((BB242+$B$7)+273)^4-(U242+273)^4)</f>
        <v>0</v>
      </c>
      <c r="AD242">
        <f>S242+AC242+AA242+AB242</f>
        <v>0</v>
      </c>
      <c r="AE242">
        <v>-0.0417638217777434</v>
      </c>
      <c r="AF242">
        <v>0.0468835486572513</v>
      </c>
      <c r="AG242">
        <v>3.49364993612441</v>
      </c>
      <c r="AH242">
        <v>0</v>
      </c>
      <c r="AI242">
        <v>0</v>
      </c>
      <c r="AJ242">
        <f>IF(AH242*$H$13&gt;=AL242,1.0,(AL242/(AL242-AH242*$H$13)))</f>
        <v>0</v>
      </c>
      <c r="AK242">
        <f>(AJ242-1)*100</f>
        <v>0</v>
      </c>
      <c r="AL242">
        <f>MAX(0,($B$13+$C$13*BG242)/(1+$D$13*BG242)*AZ242/(BB242+273)*$E$13)</f>
        <v>0</v>
      </c>
      <c r="AM242">
        <f>$B$11*BH242+$C$11*BI242+$F$11*BJ242</f>
        <v>0</v>
      </c>
      <c r="AN242">
        <f>AM242*AO242</f>
        <v>0</v>
      </c>
      <c r="AO242">
        <f>($B$11*$D$9+$C$11*$D$9+$F$11*((BW242+BO242)/MAX(BW242+BO242+BX242, 0.1)*$I$9+BX242/MAX(BW242+BO242+BX242, 0.1)*$J$9))/($B$11+$C$11+$F$11)</f>
        <v>0</v>
      </c>
      <c r="AP242">
        <f>($B$11*$K$9+$C$11*$K$9+$F$11*((BW242+BO242)/MAX(BW242+BO242+BX242, 0.1)*$P$9+BX242/MAX(BW242+BO242+BX242, 0.1)*$Q$9))/($B$11+$C$11+$F$11)</f>
        <v>0</v>
      </c>
      <c r="AQ242">
        <v>6</v>
      </c>
      <c r="AR242">
        <v>0.5</v>
      </c>
      <c r="AS242" t="s">
        <v>250</v>
      </c>
      <c r="AT242">
        <v>1559930047.66129</v>
      </c>
      <c r="AU242">
        <v>690.771064516129</v>
      </c>
      <c r="AV242">
        <v>720.993612903226</v>
      </c>
      <c r="AW242">
        <v>13.9259129032258</v>
      </c>
      <c r="AX242">
        <v>13.1681548387097</v>
      </c>
      <c r="AY242">
        <v>500.024</v>
      </c>
      <c r="AZ242">
        <v>100.703064516129</v>
      </c>
      <c r="BA242">
        <v>0.199995451612903</v>
      </c>
      <c r="BB242">
        <v>20.0427516129032</v>
      </c>
      <c r="BC242">
        <v>20.4358451612903</v>
      </c>
      <c r="BD242">
        <v>999.9</v>
      </c>
      <c r="BE242">
        <v>0</v>
      </c>
      <c r="BF242">
        <v>0</v>
      </c>
      <c r="BG242">
        <v>10001.2335483871</v>
      </c>
      <c r="BH242">
        <v>0</v>
      </c>
      <c r="BI242">
        <v>135.771451612903</v>
      </c>
      <c r="BJ242">
        <v>1499.98225806452</v>
      </c>
      <c r="BK242">
        <v>0.973002032258065</v>
      </c>
      <c r="BL242">
        <v>0.0269981129032258</v>
      </c>
      <c r="BM242">
        <v>0</v>
      </c>
      <c r="BN242">
        <v>2.28042903225806</v>
      </c>
      <c r="BO242">
        <v>0</v>
      </c>
      <c r="BP242">
        <v>16111.5096774194</v>
      </c>
      <c r="BQ242">
        <v>13121.8516129032</v>
      </c>
      <c r="BR242">
        <v>37.812</v>
      </c>
      <c r="BS242">
        <v>39.75</v>
      </c>
      <c r="BT242">
        <v>39.187</v>
      </c>
      <c r="BU242">
        <v>37.903</v>
      </c>
      <c r="BV242">
        <v>37.437</v>
      </c>
      <c r="BW242">
        <v>1459.48225806452</v>
      </c>
      <c r="BX242">
        <v>40.5</v>
      </c>
      <c r="BY242">
        <v>0</v>
      </c>
      <c r="BZ242">
        <v>1559930082.5</v>
      </c>
      <c r="CA242">
        <v>2.26337692307692</v>
      </c>
      <c r="CB242">
        <v>-0.059035891929624</v>
      </c>
      <c r="CC242">
        <v>229.17606805009</v>
      </c>
      <c r="CD242">
        <v>16121.7538461538</v>
      </c>
      <c r="CE242">
        <v>15</v>
      </c>
      <c r="CF242">
        <v>1559929575.5</v>
      </c>
      <c r="CG242" t="s">
        <v>251</v>
      </c>
      <c r="CH242">
        <v>12</v>
      </c>
      <c r="CI242">
        <v>2.609</v>
      </c>
      <c r="CJ242">
        <v>0.036</v>
      </c>
      <c r="CK242">
        <v>400</v>
      </c>
      <c r="CL242">
        <v>13</v>
      </c>
      <c r="CM242">
        <v>0.15</v>
      </c>
      <c r="CN242">
        <v>0.08</v>
      </c>
      <c r="CO242">
        <v>-30.2020487804878</v>
      </c>
      <c r="CP242">
        <v>-1.48206898954696</v>
      </c>
      <c r="CQ242">
        <v>0.183083574308127</v>
      </c>
      <c r="CR242">
        <v>0</v>
      </c>
      <c r="CS242">
        <v>2.295</v>
      </c>
      <c r="CT242">
        <v>-0.86233794310122</v>
      </c>
      <c r="CU242">
        <v>0.180451054142603</v>
      </c>
      <c r="CV242">
        <v>1</v>
      </c>
      <c r="CW242">
        <v>0.758368804878049</v>
      </c>
      <c r="CX242">
        <v>-0.0527159581881524</v>
      </c>
      <c r="CY242">
        <v>0.0052381472018519</v>
      </c>
      <c r="CZ242">
        <v>1</v>
      </c>
      <c r="DA242">
        <v>2</v>
      </c>
      <c r="DB242">
        <v>3</v>
      </c>
      <c r="DC242" t="s">
        <v>252</v>
      </c>
      <c r="DD242">
        <v>1.85562</v>
      </c>
      <c r="DE242">
        <v>1.85364</v>
      </c>
      <c r="DF242">
        <v>1.85471</v>
      </c>
      <c r="DG242">
        <v>1.85913</v>
      </c>
      <c r="DH242">
        <v>1.85349</v>
      </c>
      <c r="DI242">
        <v>1.8579</v>
      </c>
      <c r="DJ242">
        <v>1.85502</v>
      </c>
      <c r="DK242">
        <v>1.85365</v>
      </c>
      <c r="DL242" t="s">
        <v>253</v>
      </c>
      <c r="DM242" t="s">
        <v>19</v>
      </c>
      <c r="DN242" t="s">
        <v>19</v>
      </c>
      <c r="DO242" t="s">
        <v>19</v>
      </c>
      <c r="DP242" t="s">
        <v>254</v>
      </c>
      <c r="DQ242" t="s">
        <v>255</v>
      </c>
      <c r="DR242" t="s">
        <v>256</v>
      </c>
      <c r="DS242" t="s">
        <v>256</v>
      </c>
      <c r="DT242" t="s">
        <v>256</v>
      </c>
      <c r="DU242" t="s">
        <v>256</v>
      </c>
      <c r="DV242">
        <v>0</v>
      </c>
      <c r="DW242">
        <v>100</v>
      </c>
      <c r="DX242">
        <v>100</v>
      </c>
      <c r="DY242">
        <v>2.609</v>
      </c>
      <c r="DZ242">
        <v>0.036</v>
      </c>
      <c r="EA242">
        <v>2</v>
      </c>
      <c r="EB242">
        <v>504.168</v>
      </c>
      <c r="EC242">
        <v>548.355</v>
      </c>
      <c r="ED242">
        <v>16.5229</v>
      </c>
      <c r="EE242">
        <v>19.1554</v>
      </c>
      <c r="EF242">
        <v>30.0003</v>
      </c>
      <c r="EG242">
        <v>19.029</v>
      </c>
      <c r="EH242">
        <v>19.0052</v>
      </c>
      <c r="EI242">
        <v>32.3849</v>
      </c>
      <c r="EJ242">
        <v>28.637</v>
      </c>
      <c r="EK242">
        <v>60.7047</v>
      </c>
      <c r="EL242">
        <v>16.5145</v>
      </c>
      <c r="EM242">
        <v>749.17</v>
      </c>
      <c r="EN242">
        <v>13.2262</v>
      </c>
      <c r="EO242">
        <v>102.283</v>
      </c>
      <c r="EP242">
        <v>102.713</v>
      </c>
    </row>
    <row r="243" spans="1:146">
      <c r="A243">
        <v>227</v>
      </c>
      <c r="B243">
        <v>1559930060</v>
      </c>
      <c r="C243">
        <v>452</v>
      </c>
      <c r="D243" t="s">
        <v>709</v>
      </c>
      <c r="E243" t="s">
        <v>710</v>
      </c>
      <c r="H243">
        <v>1559930049.66129</v>
      </c>
      <c r="I243">
        <f>AY243*AJ243*(AW243-AX243)/(100*AQ243*(1000-AJ243*AW243))</f>
        <v>0</v>
      </c>
      <c r="J243">
        <f>AY243*AJ243*(AV243-AU243*(1000-AJ243*AX243)/(1000-AJ243*AW243))/(100*AQ243)</f>
        <v>0</v>
      </c>
      <c r="K243">
        <f>AU243 - IF(AJ243&gt;1, J243*AQ243*100.0/(AL243*BG243), 0)</f>
        <v>0</v>
      </c>
      <c r="L243">
        <f>((R243-I243/2)*K243-J243)/(R243+I243/2)</f>
        <v>0</v>
      </c>
      <c r="M243">
        <f>L243*(AZ243+BA243)/1000.0</f>
        <v>0</v>
      </c>
      <c r="N243">
        <f>(AU243 - IF(AJ243&gt;1, J243*AQ243*100.0/(AL243*BG243), 0))*(AZ243+BA243)/1000.0</f>
        <v>0</v>
      </c>
      <c r="O243">
        <f>2.0/((1/Q243-1/P243)+SIGN(Q243)*SQRT((1/Q243-1/P243)*(1/Q243-1/P243) + 4*AR243/((AR243+1)*(AR243+1))*(2*1/Q243*1/P243-1/P243*1/P243)))</f>
        <v>0</v>
      </c>
      <c r="P243">
        <f>AG243+AF243*AQ243+AE243*AQ243*AQ243</f>
        <v>0</v>
      </c>
      <c r="Q243">
        <f>I243*(1000-(1000*0.61365*exp(17.502*U243/(240.97+U243))/(AZ243+BA243)+AW243)/2)/(1000*0.61365*exp(17.502*U243/(240.97+U243))/(AZ243+BA243)-AW243)</f>
        <v>0</v>
      </c>
      <c r="R243">
        <f>1/((AR243+1)/(O243/1.6)+1/(P243/1.37)) + AR243/((AR243+1)/(O243/1.6) + AR243/(P243/1.37))</f>
        <v>0</v>
      </c>
      <c r="S243">
        <f>(AN243*AP243)</f>
        <v>0</v>
      </c>
      <c r="T243">
        <f>(BB243+(S243+2*0.95*5.67E-8*(((BB243+$B$7)+273)^4-(BB243+273)^4)-44100*I243)/(1.84*29.3*P243+8*0.95*5.67E-8*(BB243+273)^3))</f>
        <v>0</v>
      </c>
      <c r="U243">
        <f>($C$7*BC243+$D$7*BD243+$E$7*T243)</f>
        <v>0</v>
      </c>
      <c r="V243">
        <f>0.61365*exp(17.502*U243/(240.97+U243))</f>
        <v>0</v>
      </c>
      <c r="W243">
        <f>(X243/Y243*100)</f>
        <v>0</v>
      </c>
      <c r="X243">
        <f>AW243*(AZ243+BA243)/1000</f>
        <v>0</v>
      </c>
      <c r="Y243">
        <f>0.61365*exp(17.502*BB243/(240.97+BB243))</f>
        <v>0</v>
      </c>
      <c r="Z243">
        <f>(V243-AW243*(AZ243+BA243)/1000)</f>
        <v>0</v>
      </c>
      <c r="AA243">
        <f>(-I243*44100)</f>
        <v>0</v>
      </c>
      <c r="AB243">
        <f>2*29.3*P243*0.92*(BB243-U243)</f>
        <v>0</v>
      </c>
      <c r="AC243">
        <f>2*0.95*5.67E-8*(((BB243+$B$7)+273)^4-(U243+273)^4)</f>
        <v>0</v>
      </c>
      <c r="AD243">
        <f>S243+AC243+AA243+AB243</f>
        <v>0</v>
      </c>
      <c r="AE243">
        <v>-0.0417502596391614</v>
      </c>
      <c r="AF243">
        <v>0.0468683239685844</v>
      </c>
      <c r="AG243">
        <v>3.49275359120798</v>
      </c>
      <c r="AH243">
        <v>0</v>
      </c>
      <c r="AI243">
        <v>0</v>
      </c>
      <c r="AJ243">
        <f>IF(AH243*$H$13&gt;=AL243,1.0,(AL243/(AL243-AH243*$H$13)))</f>
        <v>0</v>
      </c>
      <c r="AK243">
        <f>(AJ243-1)*100</f>
        <v>0</v>
      </c>
      <c r="AL243">
        <f>MAX(0,($B$13+$C$13*BG243)/(1+$D$13*BG243)*AZ243/(BB243+273)*$E$13)</f>
        <v>0</v>
      </c>
      <c r="AM243">
        <f>$B$11*BH243+$C$11*BI243+$F$11*BJ243</f>
        <v>0</v>
      </c>
      <c r="AN243">
        <f>AM243*AO243</f>
        <v>0</v>
      </c>
      <c r="AO243">
        <f>($B$11*$D$9+$C$11*$D$9+$F$11*((BW243+BO243)/MAX(BW243+BO243+BX243, 0.1)*$I$9+BX243/MAX(BW243+BO243+BX243, 0.1)*$J$9))/($B$11+$C$11+$F$11)</f>
        <v>0</v>
      </c>
      <c r="AP243">
        <f>($B$11*$K$9+$C$11*$K$9+$F$11*((BW243+BO243)/MAX(BW243+BO243+BX243, 0.1)*$P$9+BX243/MAX(BW243+BO243+BX243, 0.1)*$Q$9))/($B$11+$C$11+$F$11)</f>
        <v>0</v>
      </c>
      <c r="AQ243">
        <v>6</v>
      </c>
      <c r="AR243">
        <v>0.5</v>
      </c>
      <c r="AS243" t="s">
        <v>250</v>
      </c>
      <c r="AT243">
        <v>1559930049.66129</v>
      </c>
      <c r="AU243">
        <v>694.054419354839</v>
      </c>
      <c r="AV243">
        <v>724.346612903226</v>
      </c>
      <c r="AW243">
        <v>13.9246225806452</v>
      </c>
      <c r="AX243">
        <v>13.1689064516129</v>
      </c>
      <c r="AY243">
        <v>500.024258064516</v>
      </c>
      <c r="AZ243">
        <v>100.703064516129</v>
      </c>
      <c r="BA243">
        <v>0.199997741935484</v>
      </c>
      <c r="BB243">
        <v>20.0424258064516</v>
      </c>
      <c r="BC243">
        <v>20.4372064516129</v>
      </c>
      <c r="BD243">
        <v>999.9</v>
      </c>
      <c r="BE243">
        <v>0</v>
      </c>
      <c r="BF243">
        <v>0</v>
      </c>
      <c r="BG243">
        <v>9997.98580645161</v>
      </c>
      <c r="BH243">
        <v>0</v>
      </c>
      <c r="BI243">
        <v>137.857161290323</v>
      </c>
      <c r="BJ243">
        <v>1499.99064516129</v>
      </c>
      <c r="BK243">
        <v>0.973002161290323</v>
      </c>
      <c r="BL243">
        <v>0.026997964516129</v>
      </c>
      <c r="BM243">
        <v>0</v>
      </c>
      <c r="BN243">
        <v>2.27373870967742</v>
      </c>
      <c r="BO243">
        <v>0</v>
      </c>
      <c r="BP243">
        <v>16119.0483870968</v>
      </c>
      <c r="BQ243">
        <v>13121.9225806452</v>
      </c>
      <c r="BR243">
        <v>37.812</v>
      </c>
      <c r="BS243">
        <v>39.75</v>
      </c>
      <c r="BT243">
        <v>39.187</v>
      </c>
      <c r="BU243">
        <v>37.907</v>
      </c>
      <c r="BV243">
        <v>37.437</v>
      </c>
      <c r="BW243">
        <v>1459.49064516129</v>
      </c>
      <c r="BX243">
        <v>40.5</v>
      </c>
      <c r="BY243">
        <v>0</v>
      </c>
      <c r="BZ243">
        <v>1559930084.3</v>
      </c>
      <c r="CA243">
        <v>2.23371153846154</v>
      </c>
      <c r="CB243">
        <v>0.279381200888267</v>
      </c>
      <c r="CC243">
        <v>238.974359138693</v>
      </c>
      <c r="CD243">
        <v>16128.8</v>
      </c>
      <c r="CE243">
        <v>15</v>
      </c>
      <c r="CF243">
        <v>1559929575.5</v>
      </c>
      <c r="CG243" t="s">
        <v>251</v>
      </c>
      <c r="CH243">
        <v>12</v>
      </c>
      <c r="CI243">
        <v>2.609</v>
      </c>
      <c r="CJ243">
        <v>0.036</v>
      </c>
      <c r="CK243">
        <v>400</v>
      </c>
      <c r="CL243">
        <v>13</v>
      </c>
      <c r="CM243">
        <v>0.15</v>
      </c>
      <c r="CN243">
        <v>0.08</v>
      </c>
      <c r="CO243">
        <v>-30.2725926829268</v>
      </c>
      <c r="CP243">
        <v>-1.59863205574895</v>
      </c>
      <c r="CQ243">
        <v>0.195296050926372</v>
      </c>
      <c r="CR243">
        <v>0</v>
      </c>
      <c r="CS243">
        <v>2.29862941176471</v>
      </c>
      <c r="CT243">
        <v>-0.606130261675097</v>
      </c>
      <c r="CU243">
        <v>0.182849291091311</v>
      </c>
      <c r="CV243">
        <v>1</v>
      </c>
      <c r="CW243">
        <v>0.756424341463415</v>
      </c>
      <c r="CX243">
        <v>-0.0535368919860609</v>
      </c>
      <c r="CY243">
        <v>0.00532412239240012</v>
      </c>
      <c r="CZ243">
        <v>1</v>
      </c>
      <c r="DA243">
        <v>2</v>
      </c>
      <c r="DB243">
        <v>3</v>
      </c>
      <c r="DC243" t="s">
        <v>252</v>
      </c>
      <c r="DD243">
        <v>1.85562</v>
      </c>
      <c r="DE243">
        <v>1.85364</v>
      </c>
      <c r="DF243">
        <v>1.85471</v>
      </c>
      <c r="DG243">
        <v>1.85913</v>
      </c>
      <c r="DH243">
        <v>1.85349</v>
      </c>
      <c r="DI243">
        <v>1.8579</v>
      </c>
      <c r="DJ243">
        <v>1.85502</v>
      </c>
      <c r="DK243">
        <v>1.85365</v>
      </c>
      <c r="DL243" t="s">
        <v>253</v>
      </c>
      <c r="DM243" t="s">
        <v>19</v>
      </c>
      <c r="DN243" t="s">
        <v>19</v>
      </c>
      <c r="DO243" t="s">
        <v>19</v>
      </c>
      <c r="DP243" t="s">
        <v>254</v>
      </c>
      <c r="DQ243" t="s">
        <v>255</v>
      </c>
      <c r="DR243" t="s">
        <v>256</v>
      </c>
      <c r="DS243" t="s">
        <v>256</v>
      </c>
      <c r="DT243" t="s">
        <v>256</v>
      </c>
      <c r="DU243" t="s">
        <v>256</v>
      </c>
      <c r="DV243">
        <v>0</v>
      </c>
      <c r="DW243">
        <v>100</v>
      </c>
      <c r="DX243">
        <v>100</v>
      </c>
      <c r="DY243">
        <v>2.609</v>
      </c>
      <c r="DZ243">
        <v>0.036</v>
      </c>
      <c r="EA243">
        <v>2</v>
      </c>
      <c r="EB243">
        <v>504.242</v>
      </c>
      <c r="EC243">
        <v>548.352</v>
      </c>
      <c r="ED243">
        <v>16.5062</v>
      </c>
      <c r="EE243">
        <v>19.1567</v>
      </c>
      <c r="EF243">
        <v>30.0002</v>
      </c>
      <c r="EG243">
        <v>19.0303</v>
      </c>
      <c r="EH243">
        <v>19.0064</v>
      </c>
      <c r="EI243">
        <v>32.5218</v>
      </c>
      <c r="EJ243">
        <v>28.637</v>
      </c>
      <c r="EK243">
        <v>60.7047</v>
      </c>
      <c r="EL243">
        <v>16.4726</v>
      </c>
      <c r="EM243">
        <v>754.17</v>
      </c>
      <c r="EN243">
        <v>13.2297</v>
      </c>
      <c r="EO243">
        <v>102.282</v>
      </c>
      <c r="EP243">
        <v>102.712</v>
      </c>
    </row>
    <row r="244" spans="1:146">
      <c r="A244">
        <v>228</v>
      </c>
      <c r="B244">
        <v>1559930062</v>
      </c>
      <c r="C244">
        <v>454</v>
      </c>
      <c r="D244" t="s">
        <v>711</v>
      </c>
      <c r="E244" t="s">
        <v>712</v>
      </c>
      <c r="H244">
        <v>1559930051.66129</v>
      </c>
      <c r="I244">
        <f>AY244*AJ244*(AW244-AX244)/(100*AQ244*(1000-AJ244*AW244))</f>
        <v>0</v>
      </c>
      <c r="J244">
        <f>AY244*AJ244*(AV244-AU244*(1000-AJ244*AX244)/(1000-AJ244*AW244))/(100*AQ244)</f>
        <v>0</v>
      </c>
      <c r="K244">
        <f>AU244 - IF(AJ244&gt;1, J244*AQ244*100.0/(AL244*BG244), 0)</f>
        <v>0</v>
      </c>
      <c r="L244">
        <f>((R244-I244/2)*K244-J244)/(R244+I244/2)</f>
        <v>0</v>
      </c>
      <c r="M244">
        <f>L244*(AZ244+BA244)/1000.0</f>
        <v>0</v>
      </c>
      <c r="N244">
        <f>(AU244 - IF(AJ244&gt;1, J244*AQ244*100.0/(AL244*BG244), 0))*(AZ244+BA244)/1000.0</f>
        <v>0</v>
      </c>
      <c r="O244">
        <f>2.0/((1/Q244-1/P244)+SIGN(Q244)*SQRT((1/Q244-1/P244)*(1/Q244-1/P244) + 4*AR244/((AR244+1)*(AR244+1))*(2*1/Q244*1/P244-1/P244*1/P244)))</f>
        <v>0</v>
      </c>
      <c r="P244">
        <f>AG244+AF244*AQ244+AE244*AQ244*AQ244</f>
        <v>0</v>
      </c>
      <c r="Q244">
        <f>I244*(1000-(1000*0.61365*exp(17.502*U244/(240.97+U244))/(AZ244+BA244)+AW244)/2)/(1000*0.61365*exp(17.502*U244/(240.97+U244))/(AZ244+BA244)-AW244)</f>
        <v>0</v>
      </c>
      <c r="R244">
        <f>1/((AR244+1)/(O244/1.6)+1/(P244/1.37)) + AR244/((AR244+1)/(O244/1.6) + AR244/(P244/1.37))</f>
        <v>0</v>
      </c>
      <c r="S244">
        <f>(AN244*AP244)</f>
        <v>0</v>
      </c>
      <c r="T244">
        <f>(BB244+(S244+2*0.95*5.67E-8*(((BB244+$B$7)+273)^4-(BB244+273)^4)-44100*I244)/(1.84*29.3*P244+8*0.95*5.67E-8*(BB244+273)^3))</f>
        <v>0</v>
      </c>
      <c r="U244">
        <f>($C$7*BC244+$D$7*BD244+$E$7*T244)</f>
        <v>0</v>
      </c>
      <c r="V244">
        <f>0.61365*exp(17.502*U244/(240.97+U244))</f>
        <v>0</v>
      </c>
      <c r="W244">
        <f>(X244/Y244*100)</f>
        <v>0</v>
      </c>
      <c r="X244">
        <f>AW244*(AZ244+BA244)/1000</f>
        <v>0</v>
      </c>
      <c r="Y244">
        <f>0.61365*exp(17.502*BB244/(240.97+BB244))</f>
        <v>0</v>
      </c>
      <c r="Z244">
        <f>(V244-AW244*(AZ244+BA244)/1000)</f>
        <v>0</v>
      </c>
      <c r="AA244">
        <f>(-I244*44100)</f>
        <v>0</v>
      </c>
      <c r="AB244">
        <f>2*29.3*P244*0.92*(BB244-U244)</f>
        <v>0</v>
      </c>
      <c r="AC244">
        <f>2*0.95*5.67E-8*(((BB244+$B$7)+273)^4-(U244+273)^4)</f>
        <v>0</v>
      </c>
      <c r="AD244">
        <f>S244+AC244+AA244+AB244</f>
        <v>0</v>
      </c>
      <c r="AE244">
        <v>-0.0417543008008366</v>
      </c>
      <c r="AF244">
        <v>0.0468728605265901</v>
      </c>
      <c r="AG244">
        <v>3.49302068915638</v>
      </c>
      <c r="AH244">
        <v>0</v>
      </c>
      <c r="AI244">
        <v>0</v>
      </c>
      <c r="AJ244">
        <f>IF(AH244*$H$13&gt;=AL244,1.0,(AL244/(AL244-AH244*$H$13)))</f>
        <v>0</v>
      </c>
      <c r="AK244">
        <f>(AJ244-1)*100</f>
        <v>0</v>
      </c>
      <c r="AL244">
        <f>MAX(0,($B$13+$C$13*BG244)/(1+$D$13*BG244)*AZ244/(BB244+273)*$E$13)</f>
        <v>0</v>
      </c>
      <c r="AM244">
        <f>$B$11*BH244+$C$11*BI244+$F$11*BJ244</f>
        <v>0</v>
      </c>
      <c r="AN244">
        <f>AM244*AO244</f>
        <v>0</v>
      </c>
      <c r="AO244">
        <f>($B$11*$D$9+$C$11*$D$9+$F$11*((BW244+BO244)/MAX(BW244+BO244+BX244, 0.1)*$I$9+BX244/MAX(BW244+BO244+BX244, 0.1)*$J$9))/($B$11+$C$11+$F$11)</f>
        <v>0</v>
      </c>
      <c r="AP244">
        <f>($B$11*$K$9+$C$11*$K$9+$F$11*((BW244+BO244)/MAX(BW244+BO244+BX244, 0.1)*$P$9+BX244/MAX(BW244+BO244+BX244, 0.1)*$Q$9))/($B$11+$C$11+$F$11)</f>
        <v>0</v>
      </c>
      <c r="AQ244">
        <v>6</v>
      </c>
      <c r="AR244">
        <v>0.5</v>
      </c>
      <c r="AS244" t="s">
        <v>250</v>
      </c>
      <c r="AT244">
        <v>1559930051.66129</v>
      </c>
      <c r="AU244">
        <v>697.343129032258</v>
      </c>
      <c r="AV244">
        <v>727.675935483871</v>
      </c>
      <c r="AW244">
        <v>13.9234161290323</v>
      </c>
      <c r="AX244">
        <v>13.1696548387097</v>
      </c>
      <c r="AY244">
        <v>500.013516129032</v>
      </c>
      <c r="AZ244">
        <v>100.703064516129</v>
      </c>
      <c r="BA244">
        <v>0.199975419354839</v>
      </c>
      <c r="BB244">
        <v>20.0419935483871</v>
      </c>
      <c r="BC244">
        <v>20.4380129032258</v>
      </c>
      <c r="BD244">
        <v>999.9</v>
      </c>
      <c r="BE244">
        <v>0</v>
      </c>
      <c r="BF244">
        <v>0</v>
      </c>
      <c r="BG244">
        <v>9998.9535483871</v>
      </c>
      <c r="BH244">
        <v>0</v>
      </c>
      <c r="BI244">
        <v>140.702322580645</v>
      </c>
      <c r="BJ244">
        <v>1499.99870967742</v>
      </c>
      <c r="BK244">
        <v>0.973002290322581</v>
      </c>
      <c r="BL244">
        <v>0.0269978161290323</v>
      </c>
      <c r="BM244">
        <v>0</v>
      </c>
      <c r="BN244">
        <v>2.2538</v>
      </c>
      <c r="BO244">
        <v>0</v>
      </c>
      <c r="BP244">
        <v>16126.7290322581</v>
      </c>
      <c r="BQ244">
        <v>13121.9967741935</v>
      </c>
      <c r="BR244">
        <v>37.812</v>
      </c>
      <c r="BS244">
        <v>39.75</v>
      </c>
      <c r="BT244">
        <v>39.187</v>
      </c>
      <c r="BU244">
        <v>37.905</v>
      </c>
      <c r="BV244">
        <v>37.437</v>
      </c>
      <c r="BW244">
        <v>1459.49870967742</v>
      </c>
      <c r="BX244">
        <v>40.5</v>
      </c>
      <c r="BY244">
        <v>0</v>
      </c>
      <c r="BZ244">
        <v>1559930086.7</v>
      </c>
      <c r="CA244">
        <v>2.23566538461538</v>
      </c>
      <c r="CB244">
        <v>0.780509411487073</v>
      </c>
      <c r="CC244">
        <v>247.429059991002</v>
      </c>
      <c r="CD244">
        <v>16138.25</v>
      </c>
      <c r="CE244">
        <v>15</v>
      </c>
      <c r="CF244">
        <v>1559929575.5</v>
      </c>
      <c r="CG244" t="s">
        <v>251</v>
      </c>
      <c r="CH244">
        <v>12</v>
      </c>
      <c r="CI244">
        <v>2.609</v>
      </c>
      <c r="CJ244">
        <v>0.036</v>
      </c>
      <c r="CK244">
        <v>400</v>
      </c>
      <c r="CL244">
        <v>13</v>
      </c>
      <c r="CM244">
        <v>0.15</v>
      </c>
      <c r="CN244">
        <v>0.08</v>
      </c>
      <c r="CO244">
        <v>-30.3222853658537</v>
      </c>
      <c r="CP244">
        <v>-1.80265923344946</v>
      </c>
      <c r="CQ244">
        <v>0.209169008058515</v>
      </c>
      <c r="CR244">
        <v>0</v>
      </c>
      <c r="CS244">
        <v>2.26667941176471</v>
      </c>
      <c r="CT244">
        <v>-0.273021836725693</v>
      </c>
      <c r="CU244">
        <v>0.181859685374081</v>
      </c>
      <c r="CV244">
        <v>1</v>
      </c>
      <c r="CW244">
        <v>0.754416170731707</v>
      </c>
      <c r="CX244">
        <v>-0.0549562160278749</v>
      </c>
      <c r="CY244">
        <v>0.00547860768275867</v>
      </c>
      <c r="CZ244">
        <v>1</v>
      </c>
      <c r="DA244">
        <v>2</v>
      </c>
      <c r="DB244">
        <v>3</v>
      </c>
      <c r="DC244" t="s">
        <v>252</v>
      </c>
      <c r="DD244">
        <v>1.85562</v>
      </c>
      <c r="DE244">
        <v>1.85364</v>
      </c>
      <c r="DF244">
        <v>1.85471</v>
      </c>
      <c r="DG244">
        <v>1.85913</v>
      </c>
      <c r="DH244">
        <v>1.85349</v>
      </c>
      <c r="DI244">
        <v>1.85791</v>
      </c>
      <c r="DJ244">
        <v>1.85501</v>
      </c>
      <c r="DK244">
        <v>1.85368</v>
      </c>
      <c r="DL244" t="s">
        <v>253</v>
      </c>
      <c r="DM244" t="s">
        <v>19</v>
      </c>
      <c r="DN244" t="s">
        <v>19</v>
      </c>
      <c r="DO244" t="s">
        <v>19</v>
      </c>
      <c r="DP244" t="s">
        <v>254</v>
      </c>
      <c r="DQ244" t="s">
        <v>255</v>
      </c>
      <c r="DR244" t="s">
        <v>256</v>
      </c>
      <c r="DS244" t="s">
        <v>256</v>
      </c>
      <c r="DT244" t="s">
        <v>256</v>
      </c>
      <c r="DU244" t="s">
        <v>256</v>
      </c>
      <c r="DV244">
        <v>0</v>
      </c>
      <c r="DW244">
        <v>100</v>
      </c>
      <c r="DX244">
        <v>100</v>
      </c>
      <c r="DY244">
        <v>2.609</v>
      </c>
      <c r="DZ244">
        <v>0.036</v>
      </c>
      <c r="EA244">
        <v>2</v>
      </c>
      <c r="EB244">
        <v>504.388</v>
      </c>
      <c r="EC244">
        <v>548.143</v>
      </c>
      <c r="ED244">
        <v>16.4907</v>
      </c>
      <c r="EE244">
        <v>19.1581</v>
      </c>
      <c r="EF244">
        <v>30.0003</v>
      </c>
      <c r="EG244">
        <v>19.0314</v>
      </c>
      <c r="EH244">
        <v>19.0078</v>
      </c>
      <c r="EI244">
        <v>32.6228</v>
      </c>
      <c r="EJ244">
        <v>28.637</v>
      </c>
      <c r="EK244">
        <v>60.7047</v>
      </c>
      <c r="EL244">
        <v>16.4726</v>
      </c>
      <c r="EM244">
        <v>754.17</v>
      </c>
      <c r="EN244">
        <v>13.2343</v>
      </c>
      <c r="EO244">
        <v>102.282</v>
      </c>
      <c r="EP244">
        <v>102.71</v>
      </c>
    </row>
    <row r="245" spans="1:146">
      <c r="A245">
        <v>229</v>
      </c>
      <c r="B245">
        <v>1559930064</v>
      </c>
      <c r="C245">
        <v>456</v>
      </c>
      <c r="D245" t="s">
        <v>713</v>
      </c>
      <c r="E245" t="s">
        <v>714</v>
      </c>
      <c r="H245">
        <v>1559930053.66129</v>
      </c>
      <c r="I245">
        <f>AY245*AJ245*(AW245-AX245)/(100*AQ245*(1000-AJ245*AW245))</f>
        <v>0</v>
      </c>
      <c r="J245">
        <f>AY245*AJ245*(AV245-AU245*(1000-AJ245*AX245)/(1000-AJ245*AW245))/(100*AQ245)</f>
        <v>0</v>
      </c>
      <c r="K245">
        <f>AU245 - IF(AJ245&gt;1, J245*AQ245*100.0/(AL245*BG245), 0)</f>
        <v>0</v>
      </c>
      <c r="L245">
        <f>((R245-I245/2)*K245-J245)/(R245+I245/2)</f>
        <v>0</v>
      </c>
      <c r="M245">
        <f>L245*(AZ245+BA245)/1000.0</f>
        <v>0</v>
      </c>
      <c r="N245">
        <f>(AU245 - IF(AJ245&gt;1, J245*AQ245*100.0/(AL245*BG245), 0))*(AZ245+BA245)/1000.0</f>
        <v>0</v>
      </c>
      <c r="O245">
        <f>2.0/((1/Q245-1/P245)+SIGN(Q245)*SQRT((1/Q245-1/P245)*(1/Q245-1/P245) + 4*AR245/((AR245+1)*(AR245+1))*(2*1/Q245*1/P245-1/P245*1/P245)))</f>
        <v>0</v>
      </c>
      <c r="P245">
        <f>AG245+AF245*AQ245+AE245*AQ245*AQ245</f>
        <v>0</v>
      </c>
      <c r="Q245">
        <f>I245*(1000-(1000*0.61365*exp(17.502*U245/(240.97+U245))/(AZ245+BA245)+AW245)/2)/(1000*0.61365*exp(17.502*U245/(240.97+U245))/(AZ245+BA245)-AW245)</f>
        <v>0</v>
      </c>
      <c r="R245">
        <f>1/((AR245+1)/(O245/1.6)+1/(P245/1.37)) + AR245/((AR245+1)/(O245/1.6) + AR245/(P245/1.37))</f>
        <v>0</v>
      </c>
      <c r="S245">
        <f>(AN245*AP245)</f>
        <v>0</v>
      </c>
      <c r="T245">
        <f>(BB245+(S245+2*0.95*5.67E-8*(((BB245+$B$7)+273)^4-(BB245+273)^4)-44100*I245)/(1.84*29.3*P245+8*0.95*5.67E-8*(BB245+273)^3))</f>
        <v>0</v>
      </c>
      <c r="U245">
        <f>($C$7*BC245+$D$7*BD245+$E$7*T245)</f>
        <v>0</v>
      </c>
      <c r="V245">
        <f>0.61365*exp(17.502*U245/(240.97+U245))</f>
        <v>0</v>
      </c>
      <c r="W245">
        <f>(X245/Y245*100)</f>
        <v>0</v>
      </c>
      <c r="X245">
        <f>AW245*(AZ245+BA245)/1000</f>
        <v>0</v>
      </c>
      <c r="Y245">
        <f>0.61365*exp(17.502*BB245/(240.97+BB245))</f>
        <v>0</v>
      </c>
      <c r="Z245">
        <f>(V245-AW245*(AZ245+BA245)/1000)</f>
        <v>0</v>
      </c>
      <c r="AA245">
        <f>(-I245*44100)</f>
        <v>0</v>
      </c>
      <c r="AB245">
        <f>2*29.3*P245*0.92*(BB245-U245)</f>
        <v>0</v>
      </c>
      <c r="AC245">
        <f>2*0.95*5.67E-8*(((BB245+$B$7)+273)^4-(U245+273)^4)</f>
        <v>0</v>
      </c>
      <c r="AD245">
        <f>S245+AC245+AA245+AB245</f>
        <v>0</v>
      </c>
      <c r="AE245">
        <v>-0.041766773081366</v>
      </c>
      <c r="AF245">
        <v>0.046886861754116</v>
      </c>
      <c r="AG245">
        <v>3.49384497931301</v>
      </c>
      <c r="AH245">
        <v>0</v>
      </c>
      <c r="AI245">
        <v>0</v>
      </c>
      <c r="AJ245">
        <f>IF(AH245*$H$13&gt;=AL245,1.0,(AL245/(AL245-AH245*$H$13)))</f>
        <v>0</v>
      </c>
      <c r="AK245">
        <f>(AJ245-1)*100</f>
        <v>0</v>
      </c>
      <c r="AL245">
        <f>MAX(0,($B$13+$C$13*BG245)/(1+$D$13*BG245)*AZ245/(BB245+273)*$E$13)</f>
        <v>0</v>
      </c>
      <c r="AM245">
        <f>$B$11*BH245+$C$11*BI245+$F$11*BJ245</f>
        <v>0</v>
      </c>
      <c r="AN245">
        <f>AM245*AO245</f>
        <v>0</v>
      </c>
      <c r="AO245">
        <f>($B$11*$D$9+$C$11*$D$9+$F$11*((BW245+BO245)/MAX(BW245+BO245+BX245, 0.1)*$I$9+BX245/MAX(BW245+BO245+BX245, 0.1)*$J$9))/($B$11+$C$11+$F$11)</f>
        <v>0</v>
      </c>
      <c r="AP245">
        <f>($B$11*$K$9+$C$11*$K$9+$F$11*((BW245+BO245)/MAX(BW245+BO245+BX245, 0.1)*$P$9+BX245/MAX(BW245+BO245+BX245, 0.1)*$Q$9))/($B$11+$C$11+$F$11)</f>
        <v>0</v>
      </c>
      <c r="AQ245">
        <v>6</v>
      </c>
      <c r="AR245">
        <v>0.5</v>
      </c>
      <c r="AS245" t="s">
        <v>250</v>
      </c>
      <c r="AT245">
        <v>1559930053.66129</v>
      </c>
      <c r="AU245">
        <v>700.624322580645</v>
      </c>
      <c r="AV245">
        <v>730.998580645161</v>
      </c>
      <c r="AW245">
        <v>13.9222870967742</v>
      </c>
      <c r="AX245">
        <v>13.1702419354839</v>
      </c>
      <c r="AY245">
        <v>500.013774193548</v>
      </c>
      <c r="AZ245">
        <v>100.703096774194</v>
      </c>
      <c r="BA245">
        <v>0.199969258064516</v>
      </c>
      <c r="BB245">
        <v>20.0418483870968</v>
      </c>
      <c r="BC245">
        <v>20.4378387096774</v>
      </c>
      <c r="BD245">
        <v>999.9</v>
      </c>
      <c r="BE245">
        <v>0</v>
      </c>
      <c r="BF245">
        <v>0</v>
      </c>
      <c r="BG245">
        <v>10001.9370967742</v>
      </c>
      <c r="BH245">
        <v>0</v>
      </c>
      <c r="BI245">
        <v>144.50064516129</v>
      </c>
      <c r="BJ245">
        <v>1499.99129032258</v>
      </c>
      <c r="BK245">
        <v>0.973002161290323</v>
      </c>
      <c r="BL245">
        <v>0.026997964516129</v>
      </c>
      <c r="BM245">
        <v>0</v>
      </c>
      <c r="BN245">
        <v>2.26352903225806</v>
      </c>
      <c r="BO245">
        <v>0</v>
      </c>
      <c r="BP245">
        <v>16134.1903225806</v>
      </c>
      <c r="BQ245">
        <v>13121.9322580645</v>
      </c>
      <c r="BR245">
        <v>37.812</v>
      </c>
      <c r="BS245">
        <v>39.75</v>
      </c>
      <c r="BT245">
        <v>39.187</v>
      </c>
      <c r="BU245">
        <v>37.909</v>
      </c>
      <c r="BV245">
        <v>37.437</v>
      </c>
      <c r="BW245">
        <v>1459.49129032258</v>
      </c>
      <c r="BX245">
        <v>40.5</v>
      </c>
      <c r="BY245">
        <v>0</v>
      </c>
      <c r="BZ245">
        <v>1559930088.5</v>
      </c>
      <c r="CA245">
        <v>2.27613076923077</v>
      </c>
      <c r="CB245">
        <v>0.670817104826165</v>
      </c>
      <c r="CC245">
        <v>247.046153478645</v>
      </c>
      <c r="CD245">
        <v>16145.4038461538</v>
      </c>
      <c r="CE245">
        <v>15</v>
      </c>
      <c r="CF245">
        <v>1559929575.5</v>
      </c>
      <c r="CG245" t="s">
        <v>251</v>
      </c>
      <c r="CH245">
        <v>12</v>
      </c>
      <c r="CI245">
        <v>2.609</v>
      </c>
      <c r="CJ245">
        <v>0.036</v>
      </c>
      <c r="CK245">
        <v>400</v>
      </c>
      <c r="CL245">
        <v>13</v>
      </c>
      <c r="CM245">
        <v>0.15</v>
      </c>
      <c r="CN245">
        <v>0.08</v>
      </c>
      <c r="CO245">
        <v>-30.3536463414634</v>
      </c>
      <c r="CP245">
        <v>-1.81971010452959</v>
      </c>
      <c r="CQ245">
        <v>0.210131768296921</v>
      </c>
      <c r="CR245">
        <v>0</v>
      </c>
      <c r="CS245">
        <v>2.26556470588235</v>
      </c>
      <c r="CT245">
        <v>0.0275932528443252</v>
      </c>
      <c r="CU245">
        <v>0.182040409027862</v>
      </c>
      <c r="CV245">
        <v>1</v>
      </c>
      <c r="CW245">
        <v>0.752615853658537</v>
      </c>
      <c r="CX245">
        <v>-0.0557059442508666</v>
      </c>
      <c r="CY245">
        <v>0.0055492069684401</v>
      </c>
      <c r="CZ245">
        <v>1</v>
      </c>
      <c r="DA245">
        <v>2</v>
      </c>
      <c r="DB245">
        <v>3</v>
      </c>
      <c r="DC245" t="s">
        <v>252</v>
      </c>
      <c r="DD245">
        <v>1.85562</v>
      </c>
      <c r="DE245">
        <v>1.85364</v>
      </c>
      <c r="DF245">
        <v>1.85471</v>
      </c>
      <c r="DG245">
        <v>1.85913</v>
      </c>
      <c r="DH245">
        <v>1.85349</v>
      </c>
      <c r="DI245">
        <v>1.85791</v>
      </c>
      <c r="DJ245">
        <v>1.85501</v>
      </c>
      <c r="DK245">
        <v>1.8537</v>
      </c>
      <c r="DL245" t="s">
        <v>253</v>
      </c>
      <c r="DM245" t="s">
        <v>19</v>
      </c>
      <c r="DN245" t="s">
        <v>19</v>
      </c>
      <c r="DO245" t="s">
        <v>19</v>
      </c>
      <c r="DP245" t="s">
        <v>254</v>
      </c>
      <c r="DQ245" t="s">
        <v>255</v>
      </c>
      <c r="DR245" t="s">
        <v>256</v>
      </c>
      <c r="DS245" t="s">
        <v>256</v>
      </c>
      <c r="DT245" t="s">
        <v>256</v>
      </c>
      <c r="DU245" t="s">
        <v>256</v>
      </c>
      <c r="DV245">
        <v>0</v>
      </c>
      <c r="DW245">
        <v>100</v>
      </c>
      <c r="DX245">
        <v>100</v>
      </c>
      <c r="DY245">
        <v>2.609</v>
      </c>
      <c r="DZ245">
        <v>0.036</v>
      </c>
      <c r="EA245">
        <v>2</v>
      </c>
      <c r="EB245">
        <v>504.205</v>
      </c>
      <c r="EC245">
        <v>548.402</v>
      </c>
      <c r="ED245">
        <v>16.472</v>
      </c>
      <c r="EE245">
        <v>19.1593</v>
      </c>
      <c r="EF245">
        <v>30.0004</v>
      </c>
      <c r="EG245">
        <v>19.0326</v>
      </c>
      <c r="EH245">
        <v>19.009</v>
      </c>
      <c r="EI245">
        <v>32.7353</v>
      </c>
      <c r="EJ245">
        <v>28.637</v>
      </c>
      <c r="EK245">
        <v>60.7047</v>
      </c>
      <c r="EL245">
        <v>16.4326</v>
      </c>
      <c r="EM245">
        <v>759.17</v>
      </c>
      <c r="EN245">
        <v>13.2388</v>
      </c>
      <c r="EO245">
        <v>102.282</v>
      </c>
      <c r="EP245">
        <v>102.71</v>
      </c>
    </row>
    <row r="246" spans="1:146">
      <c r="A246">
        <v>230</v>
      </c>
      <c r="B246">
        <v>1559930066</v>
      </c>
      <c r="C246">
        <v>458</v>
      </c>
      <c r="D246" t="s">
        <v>715</v>
      </c>
      <c r="E246" t="s">
        <v>716</v>
      </c>
      <c r="H246">
        <v>1559930055.66129</v>
      </c>
      <c r="I246">
        <f>AY246*AJ246*(AW246-AX246)/(100*AQ246*(1000-AJ246*AW246))</f>
        <v>0</v>
      </c>
      <c r="J246">
        <f>AY246*AJ246*(AV246-AU246*(1000-AJ246*AX246)/(1000-AJ246*AW246))/(100*AQ246)</f>
        <v>0</v>
      </c>
      <c r="K246">
        <f>AU246 - IF(AJ246&gt;1, J246*AQ246*100.0/(AL246*BG246), 0)</f>
        <v>0</v>
      </c>
      <c r="L246">
        <f>((R246-I246/2)*K246-J246)/(R246+I246/2)</f>
        <v>0</v>
      </c>
      <c r="M246">
        <f>L246*(AZ246+BA246)/1000.0</f>
        <v>0</v>
      </c>
      <c r="N246">
        <f>(AU246 - IF(AJ246&gt;1, J246*AQ246*100.0/(AL246*BG246), 0))*(AZ246+BA246)/1000.0</f>
        <v>0</v>
      </c>
      <c r="O246">
        <f>2.0/((1/Q246-1/P246)+SIGN(Q246)*SQRT((1/Q246-1/P246)*(1/Q246-1/P246) + 4*AR246/((AR246+1)*(AR246+1))*(2*1/Q246*1/P246-1/P246*1/P246)))</f>
        <v>0</v>
      </c>
      <c r="P246">
        <f>AG246+AF246*AQ246+AE246*AQ246*AQ246</f>
        <v>0</v>
      </c>
      <c r="Q246">
        <f>I246*(1000-(1000*0.61365*exp(17.502*U246/(240.97+U246))/(AZ246+BA246)+AW246)/2)/(1000*0.61365*exp(17.502*U246/(240.97+U246))/(AZ246+BA246)-AW246)</f>
        <v>0</v>
      </c>
      <c r="R246">
        <f>1/((AR246+1)/(O246/1.6)+1/(P246/1.37)) + AR246/((AR246+1)/(O246/1.6) + AR246/(P246/1.37))</f>
        <v>0</v>
      </c>
      <c r="S246">
        <f>(AN246*AP246)</f>
        <v>0</v>
      </c>
      <c r="T246">
        <f>(BB246+(S246+2*0.95*5.67E-8*(((BB246+$B$7)+273)^4-(BB246+273)^4)-44100*I246)/(1.84*29.3*P246+8*0.95*5.67E-8*(BB246+273)^3))</f>
        <v>0</v>
      </c>
      <c r="U246">
        <f>($C$7*BC246+$D$7*BD246+$E$7*T246)</f>
        <v>0</v>
      </c>
      <c r="V246">
        <f>0.61365*exp(17.502*U246/(240.97+U246))</f>
        <v>0</v>
      </c>
      <c r="W246">
        <f>(X246/Y246*100)</f>
        <v>0</v>
      </c>
      <c r="X246">
        <f>AW246*(AZ246+BA246)/1000</f>
        <v>0</v>
      </c>
      <c r="Y246">
        <f>0.61365*exp(17.502*BB246/(240.97+BB246))</f>
        <v>0</v>
      </c>
      <c r="Z246">
        <f>(V246-AW246*(AZ246+BA246)/1000)</f>
        <v>0</v>
      </c>
      <c r="AA246">
        <f>(-I246*44100)</f>
        <v>0</v>
      </c>
      <c r="AB246">
        <f>2*29.3*P246*0.92*(BB246-U246)</f>
        <v>0</v>
      </c>
      <c r="AC246">
        <f>2*0.95*5.67E-8*(((BB246+$B$7)+273)^4-(U246+273)^4)</f>
        <v>0</v>
      </c>
      <c r="AD246">
        <f>S246+AC246+AA246+AB246</f>
        <v>0</v>
      </c>
      <c r="AE246">
        <v>-0.0417896971677191</v>
      </c>
      <c r="AF246">
        <v>0.0469125960493077</v>
      </c>
      <c r="AG246">
        <v>3.49535980195714</v>
      </c>
      <c r="AH246">
        <v>0</v>
      </c>
      <c r="AI246">
        <v>0</v>
      </c>
      <c r="AJ246">
        <f>IF(AH246*$H$13&gt;=AL246,1.0,(AL246/(AL246-AH246*$H$13)))</f>
        <v>0</v>
      </c>
      <c r="AK246">
        <f>(AJ246-1)*100</f>
        <v>0</v>
      </c>
      <c r="AL246">
        <f>MAX(0,($B$13+$C$13*BG246)/(1+$D$13*BG246)*AZ246/(BB246+273)*$E$13)</f>
        <v>0</v>
      </c>
      <c r="AM246">
        <f>$B$11*BH246+$C$11*BI246+$F$11*BJ246</f>
        <v>0</v>
      </c>
      <c r="AN246">
        <f>AM246*AO246</f>
        <v>0</v>
      </c>
      <c r="AO246">
        <f>($B$11*$D$9+$C$11*$D$9+$F$11*((BW246+BO246)/MAX(BW246+BO246+BX246, 0.1)*$I$9+BX246/MAX(BW246+BO246+BX246, 0.1)*$J$9))/($B$11+$C$11+$F$11)</f>
        <v>0</v>
      </c>
      <c r="AP246">
        <f>($B$11*$K$9+$C$11*$K$9+$F$11*((BW246+BO246)/MAX(BW246+BO246+BX246, 0.1)*$P$9+BX246/MAX(BW246+BO246+BX246, 0.1)*$Q$9))/($B$11+$C$11+$F$11)</f>
        <v>0</v>
      </c>
      <c r="AQ246">
        <v>6</v>
      </c>
      <c r="AR246">
        <v>0.5</v>
      </c>
      <c r="AS246" t="s">
        <v>250</v>
      </c>
      <c r="AT246">
        <v>1559930055.66129</v>
      </c>
      <c r="AU246">
        <v>703.900096774193</v>
      </c>
      <c r="AV246">
        <v>734.350548387097</v>
      </c>
      <c r="AW246">
        <v>13.9211774193548</v>
      </c>
      <c r="AX246">
        <v>13.1708709677419</v>
      </c>
      <c r="AY246">
        <v>500.013322580645</v>
      </c>
      <c r="AZ246">
        <v>100.703129032258</v>
      </c>
      <c r="BA246">
        <v>0.199956096774194</v>
      </c>
      <c r="BB246">
        <v>20.0412193548387</v>
      </c>
      <c r="BC246">
        <v>20.4379096774194</v>
      </c>
      <c r="BD246">
        <v>999.9</v>
      </c>
      <c r="BE246">
        <v>0</v>
      </c>
      <c r="BF246">
        <v>0</v>
      </c>
      <c r="BG246">
        <v>10007.4235483871</v>
      </c>
      <c r="BH246">
        <v>0</v>
      </c>
      <c r="BI246">
        <v>149.455193548387</v>
      </c>
      <c r="BJ246">
        <v>1499.98387096774</v>
      </c>
      <c r="BK246">
        <v>0.973002032258065</v>
      </c>
      <c r="BL246">
        <v>0.0269981129032258</v>
      </c>
      <c r="BM246">
        <v>0</v>
      </c>
      <c r="BN246">
        <v>2.25177419354839</v>
      </c>
      <c r="BO246">
        <v>0</v>
      </c>
      <c r="BP246">
        <v>16141.7677419355</v>
      </c>
      <c r="BQ246">
        <v>13121.8677419355</v>
      </c>
      <c r="BR246">
        <v>37.812</v>
      </c>
      <c r="BS246">
        <v>39.75</v>
      </c>
      <c r="BT246">
        <v>39.187</v>
      </c>
      <c r="BU246">
        <v>37.909</v>
      </c>
      <c r="BV246">
        <v>37.437</v>
      </c>
      <c r="BW246">
        <v>1459.48387096774</v>
      </c>
      <c r="BX246">
        <v>40.5</v>
      </c>
      <c r="BY246">
        <v>0</v>
      </c>
      <c r="BZ246">
        <v>1559930090.3</v>
      </c>
      <c r="CA246">
        <v>2.28509615384615</v>
      </c>
      <c r="CB246">
        <v>0.33764445638272</v>
      </c>
      <c r="CC246">
        <v>241.278632654223</v>
      </c>
      <c r="CD246">
        <v>16152.4846153846</v>
      </c>
      <c r="CE246">
        <v>15</v>
      </c>
      <c r="CF246">
        <v>1559929575.5</v>
      </c>
      <c r="CG246" t="s">
        <v>251</v>
      </c>
      <c r="CH246">
        <v>12</v>
      </c>
      <c r="CI246">
        <v>2.609</v>
      </c>
      <c r="CJ246">
        <v>0.036</v>
      </c>
      <c r="CK246">
        <v>400</v>
      </c>
      <c r="CL246">
        <v>13</v>
      </c>
      <c r="CM246">
        <v>0.15</v>
      </c>
      <c r="CN246">
        <v>0.08</v>
      </c>
      <c r="CO246">
        <v>-30.4282146341463</v>
      </c>
      <c r="CP246">
        <v>-1.86393031358889</v>
      </c>
      <c r="CQ246">
        <v>0.213519037319947</v>
      </c>
      <c r="CR246">
        <v>0</v>
      </c>
      <c r="CS246">
        <v>2.26077647058824</v>
      </c>
      <c r="CT246">
        <v>0.659483460623565</v>
      </c>
      <c r="CU246">
        <v>0.180048222394844</v>
      </c>
      <c r="CV246">
        <v>1</v>
      </c>
      <c r="CW246">
        <v>0.750918341463415</v>
      </c>
      <c r="CX246">
        <v>-0.0567699303135894</v>
      </c>
      <c r="CY246">
        <v>0.00564334976034173</v>
      </c>
      <c r="CZ246">
        <v>1</v>
      </c>
      <c r="DA246">
        <v>2</v>
      </c>
      <c r="DB246">
        <v>3</v>
      </c>
      <c r="DC246" t="s">
        <v>252</v>
      </c>
      <c r="DD246">
        <v>1.85562</v>
      </c>
      <c r="DE246">
        <v>1.85364</v>
      </c>
      <c r="DF246">
        <v>1.85471</v>
      </c>
      <c r="DG246">
        <v>1.85913</v>
      </c>
      <c r="DH246">
        <v>1.85349</v>
      </c>
      <c r="DI246">
        <v>1.85791</v>
      </c>
      <c r="DJ246">
        <v>1.85501</v>
      </c>
      <c r="DK246">
        <v>1.8537</v>
      </c>
      <c r="DL246" t="s">
        <v>253</v>
      </c>
      <c r="DM246" t="s">
        <v>19</v>
      </c>
      <c r="DN246" t="s">
        <v>19</v>
      </c>
      <c r="DO246" t="s">
        <v>19</v>
      </c>
      <c r="DP246" t="s">
        <v>254</v>
      </c>
      <c r="DQ246" t="s">
        <v>255</v>
      </c>
      <c r="DR246" t="s">
        <v>256</v>
      </c>
      <c r="DS246" t="s">
        <v>256</v>
      </c>
      <c r="DT246" t="s">
        <v>256</v>
      </c>
      <c r="DU246" t="s">
        <v>256</v>
      </c>
      <c r="DV246">
        <v>0</v>
      </c>
      <c r="DW246">
        <v>100</v>
      </c>
      <c r="DX246">
        <v>100</v>
      </c>
      <c r="DY246">
        <v>2.609</v>
      </c>
      <c r="DZ246">
        <v>0.036</v>
      </c>
      <c r="EA246">
        <v>2</v>
      </c>
      <c r="EB246">
        <v>504.115</v>
      </c>
      <c r="EC246">
        <v>548.501</v>
      </c>
      <c r="ED246">
        <v>16.4575</v>
      </c>
      <c r="EE246">
        <v>19.1608</v>
      </c>
      <c r="EF246">
        <v>30.0003</v>
      </c>
      <c r="EG246">
        <v>19.034</v>
      </c>
      <c r="EH246">
        <v>19.01</v>
      </c>
      <c r="EI246">
        <v>32.8701</v>
      </c>
      <c r="EJ246">
        <v>28.637</v>
      </c>
      <c r="EK246">
        <v>60.7047</v>
      </c>
      <c r="EL246">
        <v>16.4326</v>
      </c>
      <c r="EM246">
        <v>764.17</v>
      </c>
      <c r="EN246">
        <v>13.2439</v>
      </c>
      <c r="EO246">
        <v>102.281</v>
      </c>
      <c r="EP246">
        <v>102.711</v>
      </c>
    </row>
    <row r="247" spans="1:146">
      <c r="A247">
        <v>231</v>
      </c>
      <c r="B247">
        <v>1559930068</v>
      </c>
      <c r="C247">
        <v>460</v>
      </c>
      <c r="D247" t="s">
        <v>717</v>
      </c>
      <c r="E247" t="s">
        <v>718</v>
      </c>
      <c r="H247">
        <v>1559930057.66129</v>
      </c>
      <c r="I247">
        <f>AY247*AJ247*(AW247-AX247)/(100*AQ247*(1000-AJ247*AW247))</f>
        <v>0</v>
      </c>
      <c r="J247">
        <f>AY247*AJ247*(AV247-AU247*(1000-AJ247*AX247)/(1000-AJ247*AW247))/(100*AQ247)</f>
        <v>0</v>
      </c>
      <c r="K247">
        <f>AU247 - IF(AJ247&gt;1, J247*AQ247*100.0/(AL247*BG247), 0)</f>
        <v>0</v>
      </c>
      <c r="L247">
        <f>((R247-I247/2)*K247-J247)/(R247+I247/2)</f>
        <v>0</v>
      </c>
      <c r="M247">
        <f>L247*(AZ247+BA247)/1000.0</f>
        <v>0</v>
      </c>
      <c r="N247">
        <f>(AU247 - IF(AJ247&gt;1, J247*AQ247*100.0/(AL247*BG247), 0))*(AZ247+BA247)/1000.0</f>
        <v>0</v>
      </c>
      <c r="O247">
        <f>2.0/((1/Q247-1/P247)+SIGN(Q247)*SQRT((1/Q247-1/P247)*(1/Q247-1/P247) + 4*AR247/((AR247+1)*(AR247+1))*(2*1/Q247*1/P247-1/P247*1/P247)))</f>
        <v>0</v>
      </c>
      <c r="P247">
        <f>AG247+AF247*AQ247+AE247*AQ247*AQ247</f>
        <v>0</v>
      </c>
      <c r="Q247">
        <f>I247*(1000-(1000*0.61365*exp(17.502*U247/(240.97+U247))/(AZ247+BA247)+AW247)/2)/(1000*0.61365*exp(17.502*U247/(240.97+U247))/(AZ247+BA247)-AW247)</f>
        <v>0</v>
      </c>
      <c r="R247">
        <f>1/((AR247+1)/(O247/1.6)+1/(P247/1.37)) + AR247/((AR247+1)/(O247/1.6) + AR247/(P247/1.37))</f>
        <v>0</v>
      </c>
      <c r="S247">
        <f>(AN247*AP247)</f>
        <v>0</v>
      </c>
      <c r="T247">
        <f>(BB247+(S247+2*0.95*5.67E-8*(((BB247+$B$7)+273)^4-(BB247+273)^4)-44100*I247)/(1.84*29.3*P247+8*0.95*5.67E-8*(BB247+273)^3))</f>
        <v>0</v>
      </c>
      <c r="U247">
        <f>($C$7*BC247+$D$7*BD247+$E$7*T247)</f>
        <v>0</v>
      </c>
      <c r="V247">
        <f>0.61365*exp(17.502*U247/(240.97+U247))</f>
        <v>0</v>
      </c>
      <c r="W247">
        <f>(X247/Y247*100)</f>
        <v>0</v>
      </c>
      <c r="X247">
        <f>AW247*(AZ247+BA247)/1000</f>
        <v>0</v>
      </c>
      <c r="Y247">
        <f>0.61365*exp(17.502*BB247/(240.97+BB247))</f>
        <v>0</v>
      </c>
      <c r="Z247">
        <f>(V247-AW247*(AZ247+BA247)/1000)</f>
        <v>0</v>
      </c>
      <c r="AA247">
        <f>(-I247*44100)</f>
        <v>0</v>
      </c>
      <c r="AB247">
        <f>2*29.3*P247*0.92*(BB247-U247)</f>
        <v>0</v>
      </c>
      <c r="AC247">
        <f>2*0.95*5.67E-8*(((BB247+$B$7)+273)^4-(U247+273)^4)</f>
        <v>0</v>
      </c>
      <c r="AD247">
        <f>S247+AC247+AA247+AB247</f>
        <v>0</v>
      </c>
      <c r="AE247">
        <v>-0.0418029090807535</v>
      </c>
      <c r="AF247">
        <v>0.0469274275791159</v>
      </c>
      <c r="AG247">
        <v>3.49623271224352</v>
      </c>
      <c r="AH247">
        <v>0</v>
      </c>
      <c r="AI247">
        <v>0</v>
      </c>
      <c r="AJ247">
        <f>IF(AH247*$H$13&gt;=AL247,1.0,(AL247/(AL247-AH247*$H$13)))</f>
        <v>0</v>
      </c>
      <c r="AK247">
        <f>(AJ247-1)*100</f>
        <v>0</v>
      </c>
      <c r="AL247">
        <f>MAX(0,($B$13+$C$13*BG247)/(1+$D$13*BG247)*AZ247/(BB247+273)*$E$13)</f>
        <v>0</v>
      </c>
      <c r="AM247">
        <f>$B$11*BH247+$C$11*BI247+$F$11*BJ247</f>
        <v>0</v>
      </c>
      <c r="AN247">
        <f>AM247*AO247</f>
        <v>0</v>
      </c>
      <c r="AO247">
        <f>($B$11*$D$9+$C$11*$D$9+$F$11*((BW247+BO247)/MAX(BW247+BO247+BX247, 0.1)*$I$9+BX247/MAX(BW247+BO247+BX247, 0.1)*$J$9))/($B$11+$C$11+$F$11)</f>
        <v>0</v>
      </c>
      <c r="AP247">
        <f>($B$11*$K$9+$C$11*$K$9+$F$11*((BW247+BO247)/MAX(BW247+BO247+BX247, 0.1)*$P$9+BX247/MAX(BW247+BO247+BX247, 0.1)*$Q$9))/($B$11+$C$11+$F$11)</f>
        <v>0</v>
      </c>
      <c r="AQ247">
        <v>6</v>
      </c>
      <c r="AR247">
        <v>0.5</v>
      </c>
      <c r="AS247" t="s">
        <v>250</v>
      </c>
      <c r="AT247">
        <v>1559930057.66129</v>
      </c>
      <c r="AU247">
        <v>707.184935483871</v>
      </c>
      <c r="AV247">
        <v>737.684838709677</v>
      </c>
      <c r="AW247">
        <v>13.920064516129</v>
      </c>
      <c r="AX247">
        <v>13.1716322580645</v>
      </c>
      <c r="AY247">
        <v>500.010129032258</v>
      </c>
      <c r="AZ247">
        <v>100.703129032258</v>
      </c>
      <c r="BA247">
        <v>0.199960870967742</v>
      </c>
      <c r="BB247">
        <v>20.0401548387097</v>
      </c>
      <c r="BC247">
        <v>20.4389741935484</v>
      </c>
      <c r="BD247">
        <v>999.9</v>
      </c>
      <c r="BE247">
        <v>0</v>
      </c>
      <c r="BF247">
        <v>0</v>
      </c>
      <c r="BG247">
        <v>10010.5874193548</v>
      </c>
      <c r="BH247">
        <v>0</v>
      </c>
      <c r="BI247">
        <v>155.326225806452</v>
      </c>
      <c r="BJ247">
        <v>1499.98387096774</v>
      </c>
      <c r="BK247">
        <v>0.973002032258065</v>
      </c>
      <c r="BL247">
        <v>0.0269981129032258</v>
      </c>
      <c r="BM247">
        <v>0</v>
      </c>
      <c r="BN247">
        <v>2.25523548387097</v>
      </c>
      <c r="BO247">
        <v>0</v>
      </c>
      <c r="BP247">
        <v>16149.7161290323</v>
      </c>
      <c r="BQ247">
        <v>13121.8677419355</v>
      </c>
      <c r="BR247">
        <v>37.812</v>
      </c>
      <c r="BS247">
        <v>39.75</v>
      </c>
      <c r="BT247">
        <v>39.187</v>
      </c>
      <c r="BU247">
        <v>37.909</v>
      </c>
      <c r="BV247">
        <v>37.437</v>
      </c>
      <c r="BW247">
        <v>1459.48387096774</v>
      </c>
      <c r="BX247">
        <v>40.5</v>
      </c>
      <c r="BY247">
        <v>0</v>
      </c>
      <c r="BZ247">
        <v>1559930092.7</v>
      </c>
      <c r="CA247">
        <v>2.28548846153846</v>
      </c>
      <c r="CB247">
        <v>-0.141042720424897</v>
      </c>
      <c r="CC247">
        <v>239.504273581705</v>
      </c>
      <c r="CD247">
        <v>16162.2346153846</v>
      </c>
      <c r="CE247">
        <v>15</v>
      </c>
      <c r="CF247">
        <v>1559929575.5</v>
      </c>
      <c r="CG247" t="s">
        <v>251</v>
      </c>
      <c r="CH247">
        <v>12</v>
      </c>
      <c r="CI247">
        <v>2.609</v>
      </c>
      <c r="CJ247">
        <v>0.036</v>
      </c>
      <c r="CK247">
        <v>400</v>
      </c>
      <c r="CL247">
        <v>13</v>
      </c>
      <c r="CM247">
        <v>0.15</v>
      </c>
      <c r="CN247">
        <v>0.08</v>
      </c>
      <c r="CO247">
        <v>-30.488256097561</v>
      </c>
      <c r="CP247">
        <v>-1.95806341463389</v>
      </c>
      <c r="CQ247">
        <v>0.22101295409422</v>
      </c>
      <c r="CR247">
        <v>0</v>
      </c>
      <c r="CS247">
        <v>2.26034705882353</v>
      </c>
      <c r="CT247">
        <v>0.64353268036918</v>
      </c>
      <c r="CU247">
        <v>0.194446728279003</v>
      </c>
      <c r="CV247">
        <v>1</v>
      </c>
      <c r="CW247">
        <v>0.749068853658537</v>
      </c>
      <c r="CX247">
        <v>-0.0587356724738551</v>
      </c>
      <c r="CY247">
        <v>0.00582852543189883</v>
      </c>
      <c r="CZ247">
        <v>1</v>
      </c>
      <c r="DA247">
        <v>2</v>
      </c>
      <c r="DB247">
        <v>3</v>
      </c>
      <c r="DC247" t="s">
        <v>252</v>
      </c>
      <c r="DD247">
        <v>1.85562</v>
      </c>
      <c r="DE247">
        <v>1.85364</v>
      </c>
      <c r="DF247">
        <v>1.85471</v>
      </c>
      <c r="DG247">
        <v>1.85913</v>
      </c>
      <c r="DH247">
        <v>1.85349</v>
      </c>
      <c r="DI247">
        <v>1.85791</v>
      </c>
      <c r="DJ247">
        <v>1.85502</v>
      </c>
      <c r="DK247">
        <v>1.8537</v>
      </c>
      <c r="DL247" t="s">
        <v>253</v>
      </c>
      <c r="DM247" t="s">
        <v>19</v>
      </c>
      <c r="DN247" t="s">
        <v>19</v>
      </c>
      <c r="DO247" t="s">
        <v>19</v>
      </c>
      <c r="DP247" t="s">
        <v>254</v>
      </c>
      <c r="DQ247" t="s">
        <v>255</v>
      </c>
      <c r="DR247" t="s">
        <v>256</v>
      </c>
      <c r="DS247" t="s">
        <v>256</v>
      </c>
      <c r="DT247" t="s">
        <v>256</v>
      </c>
      <c r="DU247" t="s">
        <v>256</v>
      </c>
      <c r="DV247">
        <v>0</v>
      </c>
      <c r="DW247">
        <v>100</v>
      </c>
      <c r="DX247">
        <v>100</v>
      </c>
      <c r="DY247">
        <v>2.609</v>
      </c>
      <c r="DZ247">
        <v>0.036</v>
      </c>
      <c r="EA247">
        <v>2</v>
      </c>
      <c r="EB247">
        <v>504.293</v>
      </c>
      <c r="EC247">
        <v>548.322</v>
      </c>
      <c r="ED247">
        <v>16.4404</v>
      </c>
      <c r="EE247">
        <v>19.1625</v>
      </c>
      <c r="EF247">
        <v>30.0004</v>
      </c>
      <c r="EG247">
        <v>19.0352</v>
      </c>
      <c r="EH247">
        <v>19.0111</v>
      </c>
      <c r="EI247">
        <v>32.9717</v>
      </c>
      <c r="EJ247">
        <v>28.637</v>
      </c>
      <c r="EK247">
        <v>60.7047</v>
      </c>
      <c r="EL247">
        <v>16.4326</v>
      </c>
      <c r="EM247">
        <v>764.17</v>
      </c>
      <c r="EN247">
        <v>13.25</v>
      </c>
      <c r="EO247">
        <v>102.281</v>
      </c>
      <c r="EP247">
        <v>102.712</v>
      </c>
    </row>
    <row r="248" spans="1:146">
      <c r="A248">
        <v>232</v>
      </c>
      <c r="B248">
        <v>1559930070</v>
      </c>
      <c r="C248">
        <v>462</v>
      </c>
      <c r="D248" t="s">
        <v>719</v>
      </c>
      <c r="E248" t="s">
        <v>720</v>
      </c>
      <c r="H248">
        <v>1559930059.66129</v>
      </c>
      <c r="I248">
        <f>AY248*AJ248*(AW248-AX248)/(100*AQ248*(1000-AJ248*AW248))</f>
        <v>0</v>
      </c>
      <c r="J248">
        <f>AY248*AJ248*(AV248-AU248*(1000-AJ248*AX248)/(1000-AJ248*AW248))/(100*AQ248)</f>
        <v>0</v>
      </c>
      <c r="K248">
        <f>AU248 - IF(AJ248&gt;1, J248*AQ248*100.0/(AL248*BG248), 0)</f>
        <v>0</v>
      </c>
      <c r="L248">
        <f>((R248-I248/2)*K248-J248)/(R248+I248/2)</f>
        <v>0</v>
      </c>
      <c r="M248">
        <f>L248*(AZ248+BA248)/1000.0</f>
        <v>0</v>
      </c>
      <c r="N248">
        <f>(AU248 - IF(AJ248&gt;1, J248*AQ248*100.0/(AL248*BG248), 0))*(AZ248+BA248)/1000.0</f>
        <v>0</v>
      </c>
      <c r="O248">
        <f>2.0/((1/Q248-1/P248)+SIGN(Q248)*SQRT((1/Q248-1/P248)*(1/Q248-1/P248) + 4*AR248/((AR248+1)*(AR248+1))*(2*1/Q248*1/P248-1/P248*1/P248)))</f>
        <v>0</v>
      </c>
      <c r="P248">
        <f>AG248+AF248*AQ248+AE248*AQ248*AQ248</f>
        <v>0</v>
      </c>
      <c r="Q248">
        <f>I248*(1000-(1000*0.61365*exp(17.502*U248/(240.97+U248))/(AZ248+BA248)+AW248)/2)/(1000*0.61365*exp(17.502*U248/(240.97+U248))/(AZ248+BA248)-AW248)</f>
        <v>0</v>
      </c>
      <c r="R248">
        <f>1/((AR248+1)/(O248/1.6)+1/(P248/1.37)) + AR248/((AR248+1)/(O248/1.6) + AR248/(P248/1.37))</f>
        <v>0</v>
      </c>
      <c r="S248">
        <f>(AN248*AP248)</f>
        <v>0</v>
      </c>
      <c r="T248">
        <f>(BB248+(S248+2*0.95*5.67E-8*(((BB248+$B$7)+273)^4-(BB248+273)^4)-44100*I248)/(1.84*29.3*P248+8*0.95*5.67E-8*(BB248+273)^3))</f>
        <v>0</v>
      </c>
      <c r="U248">
        <f>($C$7*BC248+$D$7*BD248+$E$7*T248)</f>
        <v>0</v>
      </c>
      <c r="V248">
        <f>0.61365*exp(17.502*U248/(240.97+U248))</f>
        <v>0</v>
      </c>
      <c r="W248">
        <f>(X248/Y248*100)</f>
        <v>0</v>
      </c>
      <c r="X248">
        <f>AW248*(AZ248+BA248)/1000</f>
        <v>0</v>
      </c>
      <c r="Y248">
        <f>0.61365*exp(17.502*BB248/(240.97+BB248))</f>
        <v>0</v>
      </c>
      <c r="Z248">
        <f>(V248-AW248*(AZ248+BA248)/1000)</f>
        <v>0</v>
      </c>
      <c r="AA248">
        <f>(-I248*44100)</f>
        <v>0</v>
      </c>
      <c r="AB248">
        <f>2*29.3*P248*0.92*(BB248-U248)</f>
        <v>0</v>
      </c>
      <c r="AC248">
        <f>2*0.95*5.67E-8*(((BB248+$B$7)+273)^4-(U248+273)^4)</f>
        <v>0</v>
      </c>
      <c r="AD248">
        <f>S248+AC248+AA248+AB248</f>
        <v>0</v>
      </c>
      <c r="AE248">
        <v>-0.0417992855034633</v>
      </c>
      <c r="AF248">
        <v>0.0469233597961649</v>
      </c>
      <c r="AG248">
        <v>3.49599331234591</v>
      </c>
      <c r="AH248">
        <v>0</v>
      </c>
      <c r="AI248">
        <v>0</v>
      </c>
      <c r="AJ248">
        <f>IF(AH248*$H$13&gt;=AL248,1.0,(AL248/(AL248-AH248*$H$13)))</f>
        <v>0</v>
      </c>
      <c r="AK248">
        <f>(AJ248-1)*100</f>
        <v>0</v>
      </c>
      <c r="AL248">
        <f>MAX(0,($B$13+$C$13*BG248)/(1+$D$13*BG248)*AZ248/(BB248+273)*$E$13)</f>
        <v>0</v>
      </c>
      <c r="AM248">
        <f>$B$11*BH248+$C$11*BI248+$F$11*BJ248</f>
        <v>0</v>
      </c>
      <c r="AN248">
        <f>AM248*AO248</f>
        <v>0</v>
      </c>
      <c r="AO248">
        <f>($B$11*$D$9+$C$11*$D$9+$F$11*((BW248+BO248)/MAX(BW248+BO248+BX248, 0.1)*$I$9+BX248/MAX(BW248+BO248+BX248, 0.1)*$J$9))/($B$11+$C$11+$F$11)</f>
        <v>0</v>
      </c>
      <c r="AP248">
        <f>($B$11*$K$9+$C$11*$K$9+$F$11*((BW248+BO248)/MAX(BW248+BO248+BX248, 0.1)*$P$9+BX248/MAX(BW248+BO248+BX248, 0.1)*$Q$9))/($B$11+$C$11+$F$11)</f>
        <v>0</v>
      </c>
      <c r="AQ248">
        <v>6</v>
      </c>
      <c r="AR248">
        <v>0.5</v>
      </c>
      <c r="AS248" t="s">
        <v>250</v>
      </c>
      <c r="AT248">
        <v>1559930059.66129</v>
      </c>
      <c r="AU248">
        <v>710.469903225806</v>
      </c>
      <c r="AV248">
        <v>741.021387096774</v>
      </c>
      <c r="AW248">
        <v>13.9189419354839</v>
      </c>
      <c r="AX248">
        <v>13.1725387096774</v>
      </c>
      <c r="AY248">
        <v>500.015161290323</v>
      </c>
      <c r="AZ248">
        <v>100.703129032258</v>
      </c>
      <c r="BA248">
        <v>0.199978387096774</v>
      </c>
      <c r="BB248">
        <v>20.0396064516129</v>
      </c>
      <c r="BC248">
        <v>20.4401516129032</v>
      </c>
      <c r="BD248">
        <v>999.9</v>
      </c>
      <c r="BE248">
        <v>0</v>
      </c>
      <c r="BF248">
        <v>0</v>
      </c>
      <c r="BG248">
        <v>10009.7196774194</v>
      </c>
      <c r="BH248">
        <v>0</v>
      </c>
      <c r="BI248">
        <v>162.209838709677</v>
      </c>
      <c r="BJ248">
        <v>1499.98290322581</v>
      </c>
      <c r="BK248">
        <v>0.973002032258065</v>
      </c>
      <c r="BL248">
        <v>0.0269981129032258</v>
      </c>
      <c r="BM248">
        <v>0</v>
      </c>
      <c r="BN248">
        <v>2.27027096774194</v>
      </c>
      <c r="BO248">
        <v>0</v>
      </c>
      <c r="BP248">
        <v>16157.6967741935</v>
      </c>
      <c r="BQ248">
        <v>13121.8580645161</v>
      </c>
      <c r="BR248">
        <v>37.812</v>
      </c>
      <c r="BS248">
        <v>39.75</v>
      </c>
      <c r="BT248">
        <v>39.187</v>
      </c>
      <c r="BU248">
        <v>37.911</v>
      </c>
      <c r="BV248">
        <v>37.437</v>
      </c>
      <c r="BW248">
        <v>1459.48290322581</v>
      </c>
      <c r="BX248">
        <v>40.5</v>
      </c>
      <c r="BY248">
        <v>0</v>
      </c>
      <c r="BZ248">
        <v>1559930094.5</v>
      </c>
      <c r="CA248">
        <v>2.28397692307692</v>
      </c>
      <c r="CB248">
        <v>-0.0611555446091434</v>
      </c>
      <c r="CC248">
        <v>241.26495687844</v>
      </c>
      <c r="CD248">
        <v>16169.7384615385</v>
      </c>
      <c r="CE248">
        <v>15</v>
      </c>
      <c r="CF248">
        <v>1559929575.5</v>
      </c>
      <c r="CG248" t="s">
        <v>251</v>
      </c>
      <c r="CH248">
        <v>12</v>
      </c>
      <c r="CI248">
        <v>2.609</v>
      </c>
      <c r="CJ248">
        <v>0.036</v>
      </c>
      <c r="CK248">
        <v>400</v>
      </c>
      <c r="CL248">
        <v>13</v>
      </c>
      <c r="CM248">
        <v>0.15</v>
      </c>
      <c r="CN248">
        <v>0.08</v>
      </c>
      <c r="CO248">
        <v>-30.5282073170732</v>
      </c>
      <c r="CP248">
        <v>-1.72893240418154</v>
      </c>
      <c r="CQ248">
        <v>0.209193891145994</v>
      </c>
      <c r="CR248">
        <v>0</v>
      </c>
      <c r="CS248">
        <v>2.27502352941177</v>
      </c>
      <c r="CT248">
        <v>0.279800001245734</v>
      </c>
      <c r="CU248">
        <v>0.189588379295815</v>
      </c>
      <c r="CV248">
        <v>1</v>
      </c>
      <c r="CW248">
        <v>0.747079926829268</v>
      </c>
      <c r="CX248">
        <v>-0.060796745644619</v>
      </c>
      <c r="CY248">
        <v>0.00602792395354885</v>
      </c>
      <c r="CZ248">
        <v>1</v>
      </c>
      <c r="DA248">
        <v>2</v>
      </c>
      <c r="DB248">
        <v>3</v>
      </c>
      <c r="DC248" t="s">
        <v>252</v>
      </c>
      <c r="DD248">
        <v>1.85562</v>
      </c>
      <c r="DE248">
        <v>1.85364</v>
      </c>
      <c r="DF248">
        <v>1.85471</v>
      </c>
      <c r="DG248">
        <v>1.85913</v>
      </c>
      <c r="DH248">
        <v>1.85349</v>
      </c>
      <c r="DI248">
        <v>1.85791</v>
      </c>
      <c r="DJ248">
        <v>1.85501</v>
      </c>
      <c r="DK248">
        <v>1.85369</v>
      </c>
      <c r="DL248" t="s">
        <v>253</v>
      </c>
      <c r="DM248" t="s">
        <v>19</v>
      </c>
      <c r="DN248" t="s">
        <v>19</v>
      </c>
      <c r="DO248" t="s">
        <v>19</v>
      </c>
      <c r="DP248" t="s">
        <v>254</v>
      </c>
      <c r="DQ248" t="s">
        <v>255</v>
      </c>
      <c r="DR248" t="s">
        <v>256</v>
      </c>
      <c r="DS248" t="s">
        <v>256</v>
      </c>
      <c r="DT248" t="s">
        <v>256</v>
      </c>
      <c r="DU248" t="s">
        <v>256</v>
      </c>
      <c r="DV248">
        <v>0</v>
      </c>
      <c r="DW248">
        <v>100</v>
      </c>
      <c r="DX248">
        <v>100</v>
      </c>
      <c r="DY248">
        <v>2.609</v>
      </c>
      <c r="DZ248">
        <v>0.036</v>
      </c>
      <c r="EA248">
        <v>2</v>
      </c>
      <c r="EB248">
        <v>504.232</v>
      </c>
      <c r="EC248">
        <v>548.337</v>
      </c>
      <c r="ED248">
        <v>16.4243</v>
      </c>
      <c r="EE248">
        <v>19.1641</v>
      </c>
      <c r="EF248">
        <v>30.0003</v>
      </c>
      <c r="EG248">
        <v>19.0367</v>
      </c>
      <c r="EH248">
        <v>19.0123</v>
      </c>
      <c r="EI248">
        <v>33.0848</v>
      </c>
      <c r="EJ248">
        <v>28.637</v>
      </c>
      <c r="EK248">
        <v>60.7047</v>
      </c>
      <c r="EL248">
        <v>16.3968</v>
      </c>
      <c r="EM248">
        <v>769.17</v>
      </c>
      <c r="EN248">
        <v>13.2539</v>
      </c>
      <c r="EO248">
        <v>102.282</v>
      </c>
      <c r="EP248">
        <v>102.711</v>
      </c>
    </row>
    <row r="249" spans="1:146">
      <c r="A249">
        <v>233</v>
      </c>
      <c r="B249">
        <v>1559930072</v>
      </c>
      <c r="C249">
        <v>464</v>
      </c>
      <c r="D249" t="s">
        <v>721</v>
      </c>
      <c r="E249" t="s">
        <v>722</v>
      </c>
      <c r="H249">
        <v>1559930061.66129</v>
      </c>
      <c r="I249">
        <f>AY249*AJ249*(AW249-AX249)/(100*AQ249*(1000-AJ249*AW249))</f>
        <v>0</v>
      </c>
      <c r="J249">
        <f>AY249*AJ249*(AV249-AU249*(1000-AJ249*AX249)/(1000-AJ249*AW249))/(100*AQ249)</f>
        <v>0</v>
      </c>
      <c r="K249">
        <f>AU249 - IF(AJ249&gt;1, J249*AQ249*100.0/(AL249*BG249), 0)</f>
        <v>0</v>
      </c>
      <c r="L249">
        <f>((R249-I249/2)*K249-J249)/(R249+I249/2)</f>
        <v>0</v>
      </c>
      <c r="M249">
        <f>L249*(AZ249+BA249)/1000.0</f>
        <v>0</v>
      </c>
      <c r="N249">
        <f>(AU249 - IF(AJ249&gt;1, J249*AQ249*100.0/(AL249*BG249), 0))*(AZ249+BA249)/1000.0</f>
        <v>0</v>
      </c>
      <c r="O249">
        <f>2.0/((1/Q249-1/P249)+SIGN(Q249)*SQRT((1/Q249-1/P249)*(1/Q249-1/P249) + 4*AR249/((AR249+1)*(AR249+1))*(2*1/Q249*1/P249-1/P249*1/P249)))</f>
        <v>0</v>
      </c>
      <c r="P249">
        <f>AG249+AF249*AQ249+AE249*AQ249*AQ249</f>
        <v>0</v>
      </c>
      <c r="Q249">
        <f>I249*(1000-(1000*0.61365*exp(17.502*U249/(240.97+U249))/(AZ249+BA249)+AW249)/2)/(1000*0.61365*exp(17.502*U249/(240.97+U249))/(AZ249+BA249)-AW249)</f>
        <v>0</v>
      </c>
      <c r="R249">
        <f>1/((AR249+1)/(O249/1.6)+1/(P249/1.37)) + AR249/((AR249+1)/(O249/1.6) + AR249/(P249/1.37))</f>
        <v>0</v>
      </c>
      <c r="S249">
        <f>(AN249*AP249)</f>
        <v>0</v>
      </c>
      <c r="T249">
        <f>(BB249+(S249+2*0.95*5.67E-8*(((BB249+$B$7)+273)^4-(BB249+273)^4)-44100*I249)/(1.84*29.3*P249+8*0.95*5.67E-8*(BB249+273)^3))</f>
        <v>0</v>
      </c>
      <c r="U249">
        <f>($C$7*BC249+$D$7*BD249+$E$7*T249)</f>
        <v>0</v>
      </c>
      <c r="V249">
        <f>0.61365*exp(17.502*U249/(240.97+U249))</f>
        <v>0</v>
      </c>
      <c r="W249">
        <f>(X249/Y249*100)</f>
        <v>0</v>
      </c>
      <c r="X249">
        <f>AW249*(AZ249+BA249)/1000</f>
        <v>0</v>
      </c>
      <c r="Y249">
        <f>0.61365*exp(17.502*BB249/(240.97+BB249))</f>
        <v>0</v>
      </c>
      <c r="Z249">
        <f>(V249-AW249*(AZ249+BA249)/1000)</f>
        <v>0</v>
      </c>
      <c r="AA249">
        <f>(-I249*44100)</f>
        <v>0</v>
      </c>
      <c r="AB249">
        <f>2*29.3*P249*0.92*(BB249-U249)</f>
        <v>0</v>
      </c>
      <c r="AC249">
        <f>2*0.95*5.67E-8*(((BB249+$B$7)+273)^4-(U249+273)^4)</f>
        <v>0</v>
      </c>
      <c r="AD249">
        <f>S249+AC249+AA249+AB249</f>
        <v>0</v>
      </c>
      <c r="AE249">
        <v>-0.0418033815779422</v>
      </c>
      <c r="AF249">
        <v>0.0469279579986033</v>
      </c>
      <c r="AG249">
        <v>3.4962639283113</v>
      </c>
      <c r="AH249">
        <v>0</v>
      </c>
      <c r="AI249">
        <v>0</v>
      </c>
      <c r="AJ249">
        <f>IF(AH249*$H$13&gt;=AL249,1.0,(AL249/(AL249-AH249*$H$13)))</f>
        <v>0</v>
      </c>
      <c r="AK249">
        <f>(AJ249-1)*100</f>
        <v>0</v>
      </c>
      <c r="AL249">
        <f>MAX(0,($B$13+$C$13*BG249)/(1+$D$13*BG249)*AZ249/(BB249+273)*$E$13)</f>
        <v>0</v>
      </c>
      <c r="AM249">
        <f>$B$11*BH249+$C$11*BI249+$F$11*BJ249</f>
        <v>0</v>
      </c>
      <c r="AN249">
        <f>AM249*AO249</f>
        <v>0</v>
      </c>
      <c r="AO249">
        <f>($B$11*$D$9+$C$11*$D$9+$F$11*((BW249+BO249)/MAX(BW249+BO249+BX249, 0.1)*$I$9+BX249/MAX(BW249+BO249+BX249, 0.1)*$J$9))/($B$11+$C$11+$F$11)</f>
        <v>0</v>
      </c>
      <c r="AP249">
        <f>($B$11*$K$9+$C$11*$K$9+$F$11*((BW249+BO249)/MAX(BW249+BO249+BX249, 0.1)*$P$9+BX249/MAX(BW249+BO249+BX249, 0.1)*$Q$9))/($B$11+$C$11+$F$11)</f>
        <v>0</v>
      </c>
      <c r="AQ249">
        <v>6</v>
      </c>
      <c r="AR249">
        <v>0.5</v>
      </c>
      <c r="AS249" t="s">
        <v>250</v>
      </c>
      <c r="AT249">
        <v>1559930061.66129</v>
      </c>
      <c r="AU249">
        <v>713.750612903226</v>
      </c>
      <c r="AV249">
        <v>744.383258064516</v>
      </c>
      <c r="AW249">
        <v>13.9177967741935</v>
      </c>
      <c r="AX249">
        <v>13.1735225806452</v>
      </c>
      <c r="AY249">
        <v>500.017322580645</v>
      </c>
      <c r="AZ249">
        <v>100.703258064516</v>
      </c>
      <c r="BA249">
        <v>0.199968709677419</v>
      </c>
      <c r="BB249">
        <v>20.0392709677419</v>
      </c>
      <c r="BC249">
        <v>20.4415129032258</v>
      </c>
      <c r="BD249">
        <v>999.9</v>
      </c>
      <c r="BE249">
        <v>0</v>
      </c>
      <c r="BF249">
        <v>0</v>
      </c>
      <c r="BG249">
        <v>10010.6877419355</v>
      </c>
      <c r="BH249">
        <v>0</v>
      </c>
      <c r="BI249">
        <v>170.360838709677</v>
      </c>
      <c r="BJ249">
        <v>1499.97483870968</v>
      </c>
      <c r="BK249">
        <v>0.973001903225807</v>
      </c>
      <c r="BL249">
        <v>0.0269982612903226</v>
      </c>
      <c r="BM249">
        <v>0</v>
      </c>
      <c r="BN249">
        <v>2.2791</v>
      </c>
      <c r="BO249">
        <v>0</v>
      </c>
      <c r="BP249">
        <v>16166.2935483871</v>
      </c>
      <c r="BQ249">
        <v>13121.7870967742</v>
      </c>
      <c r="BR249">
        <v>37.812</v>
      </c>
      <c r="BS249">
        <v>39.75</v>
      </c>
      <c r="BT249">
        <v>39.187</v>
      </c>
      <c r="BU249">
        <v>37.913</v>
      </c>
      <c r="BV249">
        <v>37.437</v>
      </c>
      <c r="BW249">
        <v>1459.47483870968</v>
      </c>
      <c r="BX249">
        <v>40.5</v>
      </c>
      <c r="BY249">
        <v>0</v>
      </c>
      <c r="BZ249">
        <v>1559930096.3</v>
      </c>
      <c r="CA249">
        <v>2.30025</v>
      </c>
      <c r="CB249">
        <v>-0.245617080723843</v>
      </c>
      <c r="CC249">
        <v>254.550427393922</v>
      </c>
      <c r="CD249">
        <v>16177.8615384615</v>
      </c>
      <c r="CE249">
        <v>15</v>
      </c>
      <c r="CF249">
        <v>1559929575.5</v>
      </c>
      <c r="CG249" t="s">
        <v>251</v>
      </c>
      <c r="CH249">
        <v>12</v>
      </c>
      <c r="CI249">
        <v>2.609</v>
      </c>
      <c r="CJ249">
        <v>0.036</v>
      </c>
      <c r="CK249">
        <v>400</v>
      </c>
      <c r="CL249">
        <v>13</v>
      </c>
      <c r="CM249">
        <v>0.15</v>
      </c>
      <c r="CN249">
        <v>0.08</v>
      </c>
      <c r="CO249">
        <v>-30.6096390243902</v>
      </c>
      <c r="CP249">
        <v>-1.48830313588882</v>
      </c>
      <c r="CQ249">
        <v>0.179309866524948</v>
      </c>
      <c r="CR249">
        <v>0</v>
      </c>
      <c r="CS249">
        <v>2.28129117647059</v>
      </c>
      <c r="CT249">
        <v>0.187890371854148</v>
      </c>
      <c r="CU249">
        <v>0.189659199568513</v>
      </c>
      <c r="CV249">
        <v>1</v>
      </c>
      <c r="CW249">
        <v>0.745000658536585</v>
      </c>
      <c r="CX249">
        <v>-0.0618473728223104</v>
      </c>
      <c r="CY249">
        <v>0.00613263040134494</v>
      </c>
      <c r="CZ249">
        <v>1</v>
      </c>
      <c r="DA249">
        <v>2</v>
      </c>
      <c r="DB249">
        <v>3</v>
      </c>
      <c r="DC249" t="s">
        <v>252</v>
      </c>
      <c r="DD249">
        <v>1.85562</v>
      </c>
      <c r="DE249">
        <v>1.85364</v>
      </c>
      <c r="DF249">
        <v>1.85471</v>
      </c>
      <c r="DG249">
        <v>1.85913</v>
      </c>
      <c r="DH249">
        <v>1.85349</v>
      </c>
      <c r="DI249">
        <v>1.85791</v>
      </c>
      <c r="DJ249">
        <v>1.85501</v>
      </c>
      <c r="DK249">
        <v>1.85368</v>
      </c>
      <c r="DL249" t="s">
        <v>253</v>
      </c>
      <c r="DM249" t="s">
        <v>19</v>
      </c>
      <c r="DN249" t="s">
        <v>19</v>
      </c>
      <c r="DO249" t="s">
        <v>19</v>
      </c>
      <c r="DP249" t="s">
        <v>254</v>
      </c>
      <c r="DQ249" t="s">
        <v>255</v>
      </c>
      <c r="DR249" t="s">
        <v>256</v>
      </c>
      <c r="DS249" t="s">
        <v>256</v>
      </c>
      <c r="DT249" t="s">
        <v>256</v>
      </c>
      <c r="DU249" t="s">
        <v>256</v>
      </c>
      <c r="DV249">
        <v>0</v>
      </c>
      <c r="DW249">
        <v>100</v>
      </c>
      <c r="DX249">
        <v>100</v>
      </c>
      <c r="DY249">
        <v>2.609</v>
      </c>
      <c r="DZ249">
        <v>0.036</v>
      </c>
      <c r="EA249">
        <v>2</v>
      </c>
      <c r="EB249">
        <v>504.169</v>
      </c>
      <c r="EC249">
        <v>548.335</v>
      </c>
      <c r="ED249">
        <v>16.4106</v>
      </c>
      <c r="EE249">
        <v>19.1657</v>
      </c>
      <c r="EF249">
        <v>30.0001</v>
      </c>
      <c r="EG249">
        <v>19.0379</v>
      </c>
      <c r="EH249">
        <v>19.0137</v>
      </c>
      <c r="EI249">
        <v>33.2201</v>
      </c>
      <c r="EJ249">
        <v>28.3644</v>
      </c>
      <c r="EK249">
        <v>60.7047</v>
      </c>
      <c r="EL249">
        <v>16.3968</v>
      </c>
      <c r="EM249">
        <v>774.17</v>
      </c>
      <c r="EN249">
        <v>13.2603</v>
      </c>
      <c r="EO249">
        <v>102.282</v>
      </c>
      <c r="EP249">
        <v>102.711</v>
      </c>
    </row>
    <row r="250" spans="1:146">
      <c r="A250">
        <v>234</v>
      </c>
      <c r="B250">
        <v>1559930074</v>
      </c>
      <c r="C250">
        <v>466</v>
      </c>
      <c r="D250" t="s">
        <v>723</v>
      </c>
      <c r="E250" t="s">
        <v>724</v>
      </c>
      <c r="H250">
        <v>1559930063.66129</v>
      </c>
      <c r="I250">
        <f>AY250*AJ250*(AW250-AX250)/(100*AQ250*(1000-AJ250*AW250))</f>
        <v>0</v>
      </c>
      <c r="J250">
        <f>AY250*AJ250*(AV250-AU250*(1000-AJ250*AX250)/(1000-AJ250*AW250))/(100*AQ250)</f>
        <v>0</v>
      </c>
      <c r="K250">
        <f>AU250 - IF(AJ250&gt;1, J250*AQ250*100.0/(AL250*BG250), 0)</f>
        <v>0</v>
      </c>
      <c r="L250">
        <f>((R250-I250/2)*K250-J250)/(R250+I250/2)</f>
        <v>0</v>
      </c>
      <c r="M250">
        <f>L250*(AZ250+BA250)/1000.0</f>
        <v>0</v>
      </c>
      <c r="N250">
        <f>(AU250 - IF(AJ250&gt;1, J250*AQ250*100.0/(AL250*BG250), 0))*(AZ250+BA250)/1000.0</f>
        <v>0</v>
      </c>
      <c r="O250">
        <f>2.0/((1/Q250-1/P250)+SIGN(Q250)*SQRT((1/Q250-1/P250)*(1/Q250-1/P250) + 4*AR250/((AR250+1)*(AR250+1))*(2*1/Q250*1/P250-1/P250*1/P250)))</f>
        <v>0</v>
      </c>
      <c r="P250">
        <f>AG250+AF250*AQ250+AE250*AQ250*AQ250</f>
        <v>0</v>
      </c>
      <c r="Q250">
        <f>I250*(1000-(1000*0.61365*exp(17.502*U250/(240.97+U250))/(AZ250+BA250)+AW250)/2)/(1000*0.61365*exp(17.502*U250/(240.97+U250))/(AZ250+BA250)-AW250)</f>
        <v>0</v>
      </c>
      <c r="R250">
        <f>1/((AR250+1)/(O250/1.6)+1/(P250/1.37)) + AR250/((AR250+1)/(O250/1.6) + AR250/(P250/1.37))</f>
        <v>0</v>
      </c>
      <c r="S250">
        <f>(AN250*AP250)</f>
        <v>0</v>
      </c>
      <c r="T250">
        <f>(BB250+(S250+2*0.95*5.67E-8*(((BB250+$B$7)+273)^4-(BB250+273)^4)-44100*I250)/(1.84*29.3*P250+8*0.95*5.67E-8*(BB250+273)^3))</f>
        <v>0</v>
      </c>
      <c r="U250">
        <f>($C$7*BC250+$D$7*BD250+$E$7*T250)</f>
        <v>0</v>
      </c>
      <c r="V250">
        <f>0.61365*exp(17.502*U250/(240.97+U250))</f>
        <v>0</v>
      </c>
      <c r="W250">
        <f>(X250/Y250*100)</f>
        <v>0</v>
      </c>
      <c r="X250">
        <f>AW250*(AZ250+BA250)/1000</f>
        <v>0</v>
      </c>
      <c r="Y250">
        <f>0.61365*exp(17.502*BB250/(240.97+BB250))</f>
        <v>0</v>
      </c>
      <c r="Z250">
        <f>(V250-AW250*(AZ250+BA250)/1000)</f>
        <v>0</v>
      </c>
      <c r="AA250">
        <f>(-I250*44100)</f>
        <v>0</v>
      </c>
      <c r="AB250">
        <f>2*29.3*P250*0.92*(BB250-U250)</f>
        <v>0</v>
      </c>
      <c r="AC250">
        <f>2*0.95*5.67E-8*(((BB250+$B$7)+273)^4-(U250+273)^4)</f>
        <v>0</v>
      </c>
      <c r="AD250">
        <f>S250+AC250+AA250+AB250</f>
        <v>0</v>
      </c>
      <c r="AE250">
        <v>-0.0418091087943024</v>
      </c>
      <c r="AF250">
        <v>0.0469343873006993</v>
      </c>
      <c r="AG250">
        <v>3.4966422935739</v>
      </c>
      <c r="AH250">
        <v>0</v>
      </c>
      <c r="AI250">
        <v>0</v>
      </c>
      <c r="AJ250">
        <f>IF(AH250*$H$13&gt;=AL250,1.0,(AL250/(AL250-AH250*$H$13)))</f>
        <v>0</v>
      </c>
      <c r="AK250">
        <f>(AJ250-1)*100</f>
        <v>0</v>
      </c>
      <c r="AL250">
        <f>MAX(0,($B$13+$C$13*BG250)/(1+$D$13*BG250)*AZ250/(BB250+273)*$E$13)</f>
        <v>0</v>
      </c>
      <c r="AM250">
        <f>$B$11*BH250+$C$11*BI250+$F$11*BJ250</f>
        <v>0</v>
      </c>
      <c r="AN250">
        <f>AM250*AO250</f>
        <v>0</v>
      </c>
      <c r="AO250">
        <f>($B$11*$D$9+$C$11*$D$9+$F$11*((BW250+BO250)/MAX(BW250+BO250+BX250, 0.1)*$I$9+BX250/MAX(BW250+BO250+BX250, 0.1)*$J$9))/($B$11+$C$11+$F$11)</f>
        <v>0</v>
      </c>
      <c r="AP250">
        <f>($B$11*$K$9+$C$11*$K$9+$F$11*((BW250+BO250)/MAX(BW250+BO250+BX250, 0.1)*$P$9+BX250/MAX(BW250+BO250+BX250, 0.1)*$Q$9))/($B$11+$C$11+$F$11)</f>
        <v>0</v>
      </c>
      <c r="AQ250">
        <v>6</v>
      </c>
      <c r="AR250">
        <v>0.5</v>
      </c>
      <c r="AS250" t="s">
        <v>250</v>
      </c>
      <c r="AT250">
        <v>1559930063.66129</v>
      </c>
      <c r="AU250">
        <v>717.044677419355</v>
      </c>
      <c r="AV250">
        <v>747.713903225806</v>
      </c>
      <c r="AW250">
        <v>13.9167032258065</v>
      </c>
      <c r="AX250">
        <v>13.1747258064516</v>
      </c>
      <c r="AY250">
        <v>500.014096774194</v>
      </c>
      <c r="AZ250">
        <v>100.703451612903</v>
      </c>
      <c r="BA250">
        <v>0.199970806451613</v>
      </c>
      <c r="BB250">
        <v>20.0384032258064</v>
      </c>
      <c r="BC250">
        <v>20.442335483871</v>
      </c>
      <c r="BD250">
        <v>999.9</v>
      </c>
      <c r="BE250">
        <v>0</v>
      </c>
      <c r="BF250">
        <v>0</v>
      </c>
      <c r="BG250">
        <v>10012.04</v>
      </c>
      <c r="BH250">
        <v>0</v>
      </c>
      <c r="BI250">
        <v>177.238806451613</v>
      </c>
      <c r="BJ250">
        <v>1499.98322580645</v>
      </c>
      <c r="BK250">
        <v>0.973002032258065</v>
      </c>
      <c r="BL250">
        <v>0.0269981129032258</v>
      </c>
      <c r="BM250">
        <v>0</v>
      </c>
      <c r="BN250">
        <v>2.32237741935484</v>
      </c>
      <c r="BO250">
        <v>0</v>
      </c>
      <c r="BP250">
        <v>16175.7870967742</v>
      </c>
      <c r="BQ250">
        <v>13121.8612903226</v>
      </c>
      <c r="BR250">
        <v>37.812</v>
      </c>
      <c r="BS250">
        <v>39.75</v>
      </c>
      <c r="BT250">
        <v>39.187</v>
      </c>
      <c r="BU250">
        <v>37.913</v>
      </c>
      <c r="BV250">
        <v>37.437</v>
      </c>
      <c r="BW250">
        <v>1459.48322580645</v>
      </c>
      <c r="BX250">
        <v>40.5</v>
      </c>
      <c r="BY250">
        <v>0</v>
      </c>
      <c r="BZ250">
        <v>1559930098.7</v>
      </c>
      <c r="CA250">
        <v>2.32160384615385</v>
      </c>
      <c r="CB250">
        <v>0.776646168110775</v>
      </c>
      <c r="CC250">
        <v>291.456410382517</v>
      </c>
      <c r="CD250">
        <v>16189.4576923077</v>
      </c>
      <c r="CE250">
        <v>15</v>
      </c>
      <c r="CF250">
        <v>1559929575.5</v>
      </c>
      <c r="CG250" t="s">
        <v>251</v>
      </c>
      <c r="CH250">
        <v>12</v>
      </c>
      <c r="CI250">
        <v>2.609</v>
      </c>
      <c r="CJ250">
        <v>0.036</v>
      </c>
      <c r="CK250">
        <v>400</v>
      </c>
      <c r="CL250">
        <v>13</v>
      </c>
      <c r="CM250">
        <v>0.15</v>
      </c>
      <c r="CN250">
        <v>0.08</v>
      </c>
      <c r="CO250">
        <v>-30.6629609756098</v>
      </c>
      <c r="CP250">
        <v>-1.48240348432055</v>
      </c>
      <c r="CQ250">
        <v>0.17793173516699</v>
      </c>
      <c r="CR250">
        <v>0</v>
      </c>
      <c r="CS250">
        <v>2.30289411764706</v>
      </c>
      <c r="CT250">
        <v>0.21168211904004</v>
      </c>
      <c r="CU250">
        <v>0.197538812182161</v>
      </c>
      <c r="CV250">
        <v>1</v>
      </c>
      <c r="CW250">
        <v>0.742805585365854</v>
      </c>
      <c r="CX250">
        <v>-0.0635459790940735</v>
      </c>
      <c r="CY250">
        <v>0.00631025086268602</v>
      </c>
      <c r="CZ250">
        <v>1</v>
      </c>
      <c r="DA250">
        <v>2</v>
      </c>
      <c r="DB250">
        <v>3</v>
      </c>
      <c r="DC250" t="s">
        <v>252</v>
      </c>
      <c r="DD250">
        <v>1.85562</v>
      </c>
      <c r="DE250">
        <v>1.85364</v>
      </c>
      <c r="DF250">
        <v>1.85471</v>
      </c>
      <c r="DG250">
        <v>1.85913</v>
      </c>
      <c r="DH250">
        <v>1.85349</v>
      </c>
      <c r="DI250">
        <v>1.85791</v>
      </c>
      <c r="DJ250">
        <v>1.85501</v>
      </c>
      <c r="DK250">
        <v>1.85367</v>
      </c>
      <c r="DL250" t="s">
        <v>253</v>
      </c>
      <c r="DM250" t="s">
        <v>19</v>
      </c>
      <c r="DN250" t="s">
        <v>19</v>
      </c>
      <c r="DO250" t="s">
        <v>19</v>
      </c>
      <c r="DP250" t="s">
        <v>254</v>
      </c>
      <c r="DQ250" t="s">
        <v>255</v>
      </c>
      <c r="DR250" t="s">
        <v>256</v>
      </c>
      <c r="DS250" t="s">
        <v>256</v>
      </c>
      <c r="DT250" t="s">
        <v>256</v>
      </c>
      <c r="DU250" t="s">
        <v>256</v>
      </c>
      <c r="DV250">
        <v>0</v>
      </c>
      <c r="DW250">
        <v>100</v>
      </c>
      <c r="DX250">
        <v>100</v>
      </c>
      <c r="DY250">
        <v>2.609</v>
      </c>
      <c r="DZ250">
        <v>0.036</v>
      </c>
      <c r="EA250">
        <v>2</v>
      </c>
      <c r="EB250">
        <v>504.24</v>
      </c>
      <c r="EC250">
        <v>548.333</v>
      </c>
      <c r="ED250">
        <v>16.3939</v>
      </c>
      <c r="EE250">
        <v>19.167</v>
      </c>
      <c r="EF250">
        <v>30.0002</v>
      </c>
      <c r="EG250">
        <v>19.0389</v>
      </c>
      <c r="EH250">
        <v>19.0149</v>
      </c>
      <c r="EI250">
        <v>33.3227</v>
      </c>
      <c r="EJ250">
        <v>28.3644</v>
      </c>
      <c r="EK250">
        <v>60.7047</v>
      </c>
      <c r="EL250">
        <v>16.3617</v>
      </c>
      <c r="EM250">
        <v>774.17</v>
      </c>
      <c r="EN250">
        <v>13.2645</v>
      </c>
      <c r="EO250">
        <v>102.28</v>
      </c>
      <c r="EP250">
        <v>102.711</v>
      </c>
    </row>
    <row r="251" spans="1:146">
      <c r="A251">
        <v>235</v>
      </c>
      <c r="B251">
        <v>1559930076</v>
      </c>
      <c r="C251">
        <v>468</v>
      </c>
      <c r="D251" t="s">
        <v>725</v>
      </c>
      <c r="E251" t="s">
        <v>726</v>
      </c>
      <c r="H251">
        <v>1559930065.66129</v>
      </c>
      <c r="I251">
        <f>AY251*AJ251*(AW251-AX251)/(100*AQ251*(1000-AJ251*AW251))</f>
        <v>0</v>
      </c>
      <c r="J251">
        <f>AY251*AJ251*(AV251-AU251*(1000-AJ251*AX251)/(1000-AJ251*AW251))/(100*AQ251)</f>
        <v>0</v>
      </c>
      <c r="K251">
        <f>AU251 - IF(AJ251&gt;1, J251*AQ251*100.0/(AL251*BG251), 0)</f>
        <v>0</v>
      </c>
      <c r="L251">
        <f>((R251-I251/2)*K251-J251)/(R251+I251/2)</f>
        <v>0</v>
      </c>
      <c r="M251">
        <f>L251*(AZ251+BA251)/1000.0</f>
        <v>0</v>
      </c>
      <c r="N251">
        <f>(AU251 - IF(AJ251&gt;1, J251*AQ251*100.0/(AL251*BG251), 0))*(AZ251+BA251)/1000.0</f>
        <v>0</v>
      </c>
      <c r="O251">
        <f>2.0/((1/Q251-1/P251)+SIGN(Q251)*SQRT((1/Q251-1/P251)*(1/Q251-1/P251) + 4*AR251/((AR251+1)*(AR251+1))*(2*1/Q251*1/P251-1/P251*1/P251)))</f>
        <v>0</v>
      </c>
      <c r="P251">
        <f>AG251+AF251*AQ251+AE251*AQ251*AQ251</f>
        <v>0</v>
      </c>
      <c r="Q251">
        <f>I251*(1000-(1000*0.61365*exp(17.502*U251/(240.97+U251))/(AZ251+BA251)+AW251)/2)/(1000*0.61365*exp(17.502*U251/(240.97+U251))/(AZ251+BA251)-AW251)</f>
        <v>0</v>
      </c>
      <c r="R251">
        <f>1/((AR251+1)/(O251/1.6)+1/(P251/1.37)) + AR251/((AR251+1)/(O251/1.6) + AR251/(P251/1.37))</f>
        <v>0</v>
      </c>
      <c r="S251">
        <f>(AN251*AP251)</f>
        <v>0</v>
      </c>
      <c r="T251">
        <f>(BB251+(S251+2*0.95*5.67E-8*(((BB251+$B$7)+273)^4-(BB251+273)^4)-44100*I251)/(1.84*29.3*P251+8*0.95*5.67E-8*(BB251+273)^3))</f>
        <v>0</v>
      </c>
      <c r="U251">
        <f>($C$7*BC251+$D$7*BD251+$E$7*T251)</f>
        <v>0</v>
      </c>
      <c r="V251">
        <f>0.61365*exp(17.502*U251/(240.97+U251))</f>
        <v>0</v>
      </c>
      <c r="W251">
        <f>(X251/Y251*100)</f>
        <v>0</v>
      </c>
      <c r="X251">
        <f>AW251*(AZ251+BA251)/1000</f>
        <v>0</v>
      </c>
      <c r="Y251">
        <f>0.61365*exp(17.502*BB251/(240.97+BB251))</f>
        <v>0</v>
      </c>
      <c r="Z251">
        <f>(V251-AW251*(AZ251+BA251)/1000)</f>
        <v>0</v>
      </c>
      <c r="AA251">
        <f>(-I251*44100)</f>
        <v>0</v>
      </c>
      <c r="AB251">
        <f>2*29.3*P251*0.92*(BB251-U251)</f>
        <v>0</v>
      </c>
      <c r="AC251">
        <f>2*0.95*5.67E-8*(((BB251+$B$7)+273)^4-(U251+273)^4)</f>
        <v>0</v>
      </c>
      <c r="AD251">
        <f>S251+AC251+AA251+AB251</f>
        <v>0</v>
      </c>
      <c r="AE251">
        <v>-0.0417958913684802</v>
      </c>
      <c r="AF251">
        <v>0.0469195495823038</v>
      </c>
      <c r="AG251">
        <v>3.49576906447403</v>
      </c>
      <c r="AH251">
        <v>0</v>
      </c>
      <c r="AI251">
        <v>0</v>
      </c>
      <c r="AJ251">
        <f>IF(AH251*$H$13&gt;=AL251,1.0,(AL251/(AL251-AH251*$H$13)))</f>
        <v>0</v>
      </c>
      <c r="AK251">
        <f>(AJ251-1)*100</f>
        <v>0</v>
      </c>
      <c r="AL251">
        <f>MAX(0,($B$13+$C$13*BG251)/(1+$D$13*BG251)*AZ251/(BB251+273)*$E$13)</f>
        <v>0</v>
      </c>
      <c r="AM251">
        <f>$B$11*BH251+$C$11*BI251+$F$11*BJ251</f>
        <v>0</v>
      </c>
      <c r="AN251">
        <f>AM251*AO251</f>
        <v>0</v>
      </c>
      <c r="AO251">
        <f>($B$11*$D$9+$C$11*$D$9+$F$11*((BW251+BO251)/MAX(BW251+BO251+BX251, 0.1)*$I$9+BX251/MAX(BW251+BO251+BX251, 0.1)*$J$9))/($B$11+$C$11+$F$11)</f>
        <v>0</v>
      </c>
      <c r="AP251">
        <f>($B$11*$K$9+$C$11*$K$9+$F$11*((BW251+BO251)/MAX(BW251+BO251+BX251, 0.1)*$P$9+BX251/MAX(BW251+BO251+BX251, 0.1)*$Q$9))/($B$11+$C$11+$F$11)</f>
        <v>0</v>
      </c>
      <c r="AQ251">
        <v>6</v>
      </c>
      <c r="AR251">
        <v>0.5</v>
      </c>
      <c r="AS251" t="s">
        <v>250</v>
      </c>
      <c r="AT251">
        <v>1559930065.66129</v>
      </c>
      <c r="AU251">
        <v>720.339032258064</v>
      </c>
      <c r="AV251">
        <v>751.039290322581</v>
      </c>
      <c r="AW251">
        <v>13.9156258064516</v>
      </c>
      <c r="AX251">
        <v>13.1768322580645</v>
      </c>
      <c r="AY251">
        <v>500.020064516129</v>
      </c>
      <c r="AZ251">
        <v>100.703483870968</v>
      </c>
      <c r="BA251">
        <v>0.20000535483871</v>
      </c>
      <c r="BB251">
        <v>20.0372096774194</v>
      </c>
      <c r="BC251">
        <v>20.4421935483871</v>
      </c>
      <c r="BD251">
        <v>999.9</v>
      </c>
      <c r="BE251">
        <v>0</v>
      </c>
      <c r="BF251">
        <v>0</v>
      </c>
      <c r="BG251">
        <v>10008.8716129032</v>
      </c>
      <c r="BH251">
        <v>0</v>
      </c>
      <c r="BI251">
        <v>180.869129032258</v>
      </c>
      <c r="BJ251">
        <v>1499.97548387097</v>
      </c>
      <c r="BK251">
        <v>0.973001903225807</v>
      </c>
      <c r="BL251">
        <v>0.0269982612903226</v>
      </c>
      <c r="BM251">
        <v>0</v>
      </c>
      <c r="BN251">
        <v>2.31109677419355</v>
      </c>
      <c r="BO251">
        <v>0</v>
      </c>
      <c r="BP251">
        <v>16185.1774193548</v>
      </c>
      <c r="BQ251">
        <v>13121.7903225806</v>
      </c>
      <c r="BR251">
        <v>37.812</v>
      </c>
      <c r="BS251">
        <v>39.75</v>
      </c>
      <c r="BT251">
        <v>39.187</v>
      </c>
      <c r="BU251">
        <v>37.915</v>
      </c>
      <c r="BV251">
        <v>37.437</v>
      </c>
      <c r="BW251">
        <v>1459.47548387097</v>
      </c>
      <c r="BX251">
        <v>40.5</v>
      </c>
      <c r="BY251">
        <v>0</v>
      </c>
      <c r="BZ251">
        <v>1559930100.5</v>
      </c>
      <c r="CA251">
        <v>2.30407307692308</v>
      </c>
      <c r="CB251">
        <v>0.198547016801807</v>
      </c>
      <c r="CC251">
        <v>319.052990858965</v>
      </c>
      <c r="CD251">
        <v>16198.4115384615</v>
      </c>
      <c r="CE251">
        <v>15</v>
      </c>
      <c r="CF251">
        <v>1559929575.5</v>
      </c>
      <c r="CG251" t="s">
        <v>251</v>
      </c>
      <c r="CH251">
        <v>12</v>
      </c>
      <c r="CI251">
        <v>2.609</v>
      </c>
      <c r="CJ251">
        <v>0.036</v>
      </c>
      <c r="CK251">
        <v>400</v>
      </c>
      <c r="CL251">
        <v>13</v>
      </c>
      <c r="CM251">
        <v>0.15</v>
      </c>
      <c r="CN251">
        <v>0.08</v>
      </c>
      <c r="CO251">
        <v>-30.6836317073171</v>
      </c>
      <c r="CP251">
        <v>-1.29779581881542</v>
      </c>
      <c r="CQ251">
        <v>0.172269640374171</v>
      </c>
      <c r="CR251">
        <v>0</v>
      </c>
      <c r="CS251">
        <v>2.30692058823529</v>
      </c>
      <c r="CT251">
        <v>0.264056263659609</v>
      </c>
      <c r="CU251">
        <v>0.21053600192256</v>
      </c>
      <c r="CV251">
        <v>1</v>
      </c>
      <c r="CW251">
        <v>0.739974317073171</v>
      </c>
      <c r="CX251">
        <v>-0.0756145505226498</v>
      </c>
      <c r="CY251">
        <v>0.00776422787906184</v>
      </c>
      <c r="CZ251">
        <v>1</v>
      </c>
      <c r="DA251">
        <v>2</v>
      </c>
      <c r="DB251">
        <v>3</v>
      </c>
      <c r="DC251" t="s">
        <v>252</v>
      </c>
      <c r="DD251">
        <v>1.85561</v>
      </c>
      <c r="DE251">
        <v>1.85364</v>
      </c>
      <c r="DF251">
        <v>1.85471</v>
      </c>
      <c r="DG251">
        <v>1.85913</v>
      </c>
      <c r="DH251">
        <v>1.85348</v>
      </c>
      <c r="DI251">
        <v>1.8579</v>
      </c>
      <c r="DJ251">
        <v>1.85501</v>
      </c>
      <c r="DK251">
        <v>1.85367</v>
      </c>
      <c r="DL251" t="s">
        <v>253</v>
      </c>
      <c r="DM251" t="s">
        <v>19</v>
      </c>
      <c r="DN251" t="s">
        <v>19</v>
      </c>
      <c r="DO251" t="s">
        <v>19</v>
      </c>
      <c r="DP251" t="s">
        <v>254</v>
      </c>
      <c r="DQ251" t="s">
        <v>255</v>
      </c>
      <c r="DR251" t="s">
        <v>256</v>
      </c>
      <c r="DS251" t="s">
        <v>256</v>
      </c>
      <c r="DT251" t="s">
        <v>256</v>
      </c>
      <c r="DU251" t="s">
        <v>256</v>
      </c>
      <c r="DV251">
        <v>0</v>
      </c>
      <c r="DW251">
        <v>100</v>
      </c>
      <c r="DX251">
        <v>100</v>
      </c>
      <c r="DY251">
        <v>2.609</v>
      </c>
      <c r="DZ251">
        <v>0.036</v>
      </c>
      <c r="EA251">
        <v>2</v>
      </c>
      <c r="EB251">
        <v>504.102</v>
      </c>
      <c r="EC251">
        <v>548.521</v>
      </c>
      <c r="ED251">
        <v>16.382</v>
      </c>
      <c r="EE251">
        <v>19.1682</v>
      </c>
      <c r="EF251">
        <v>30.0002</v>
      </c>
      <c r="EG251">
        <v>19.0401</v>
      </c>
      <c r="EH251">
        <v>19.016</v>
      </c>
      <c r="EI251">
        <v>33.4143</v>
      </c>
      <c r="EJ251">
        <v>28.3644</v>
      </c>
      <c r="EK251">
        <v>60.7047</v>
      </c>
      <c r="EL251">
        <v>16.3617</v>
      </c>
      <c r="EM251">
        <v>779.17</v>
      </c>
      <c r="EN251">
        <v>13.2664</v>
      </c>
      <c r="EO251">
        <v>102.278</v>
      </c>
      <c r="EP251">
        <v>102.711</v>
      </c>
    </row>
    <row r="252" spans="1:146">
      <c r="A252">
        <v>236</v>
      </c>
      <c r="B252">
        <v>1559930078</v>
      </c>
      <c r="C252">
        <v>470</v>
      </c>
      <c r="D252" t="s">
        <v>727</v>
      </c>
      <c r="E252" t="s">
        <v>728</v>
      </c>
      <c r="H252">
        <v>1559930067.66129</v>
      </c>
      <c r="I252">
        <f>AY252*AJ252*(AW252-AX252)/(100*AQ252*(1000-AJ252*AW252))</f>
        <v>0</v>
      </c>
      <c r="J252">
        <f>AY252*AJ252*(AV252-AU252*(1000-AJ252*AX252)/(1000-AJ252*AW252))/(100*AQ252)</f>
        <v>0</v>
      </c>
      <c r="K252">
        <f>AU252 - IF(AJ252&gt;1, J252*AQ252*100.0/(AL252*BG252), 0)</f>
        <v>0</v>
      </c>
      <c r="L252">
        <f>((R252-I252/2)*K252-J252)/(R252+I252/2)</f>
        <v>0</v>
      </c>
      <c r="M252">
        <f>L252*(AZ252+BA252)/1000.0</f>
        <v>0</v>
      </c>
      <c r="N252">
        <f>(AU252 - IF(AJ252&gt;1, J252*AQ252*100.0/(AL252*BG252), 0))*(AZ252+BA252)/1000.0</f>
        <v>0</v>
      </c>
      <c r="O252">
        <f>2.0/((1/Q252-1/P252)+SIGN(Q252)*SQRT((1/Q252-1/P252)*(1/Q252-1/P252) + 4*AR252/((AR252+1)*(AR252+1))*(2*1/Q252*1/P252-1/P252*1/P252)))</f>
        <v>0</v>
      </c>
      <c r="P252">
        <f>AG252+AF252*AQ252+AE252*AQ252*AQ252</f>
        <v>0</v>
      </c>
      <c r="Q252">
        <f>I252*(1000-(1000*0.61365*exp(17.502*U252/(240.97+U252))/(AZ252+BA252)+AW252)/2)/(1000*0.61365*exp(17.502*U252/(240.97+U252))/(AZ252+BA252)-AW252)</f>
        <v>0</v>
      </c>
      <c r="R252">
        <f>1/((AR252+1)/(O252/1.6)+1/(P252/1.37)) + AR252/((AR252+1)/(O252/1.6) + AR252/(P252/1.37))</f>
        <v>0</v>
      </c>
      <c r="S252">
        <f>(AN252*AP252)</f>
        <v>0</v>
      </c>
      <c r="T252">
        <f>(BB252+(S252+2*0.95*5.67E-8*(((BB252+$B$7)+273)^4-(BB252+273)^4)-44100*I252)/(1.84*29.3*P252+8*0.95*5.67E-8*(BB252+273)^3))</f>
        <v>0</v>
      </c>
      <c r="U252">
        <f>($C$7*BC252+$D$7*BD252+$E$7*T252)</f>
        <v>0</v>
      </c>
      <c r="V252">
        <f>0.61365*exp(17.502*U252/(240.97+U252))</f>
        <v>0</v>
      </c>
      <c r="W252">
        <f>(X252/Y252*100)</f>
        <v>0</v>
      </c>
      <c r="X252">
        <f>AW252*(AZ252+BA252)/1000</f>
        <v>0</v>
      </c>
      <c r="Y252">
        <f>0.61365*exp(17.502*BB252/(240.97+BB252))</f>
        <v>0</v>
      </c>
      <c r="Z252">
        <f>(V252-AW252*(AZ252+BA252)/1000)</f>
        <v>0</v>
      </c>
      <c r="AA252">
        <f>(-I252*44100)</f>
        <v>0</v>
      </c>
      <c r="AB252">
        <f>2*29.3*P252*0.92*(BB252-U252)</f>
        <v>0</v>
      </c>
      <c r="AC252">
        <f>2*0.95*5.67E-8*(((BB252+$B$7)+273)^4-(U252+273)^4)</f>
        <v>0</v>
      </c>
      <c r="AD252">
        <f>S252+AC252+AA252+AB252</f>
        <v>0</v>
      </c>
      <c r="AE252">
        <v>-0.0417891560709741</v>
      </c>
      <c r="AF252">
        <v>0.0469119886208087</v>
      </c>
      <c r="AG252">
        <v>3.49532404966515</v>
      </c>
      <c r="AH252">
        <v>0</v>
      </c>
      <c r="AI252">
        <v>0</v>
      </c>
      <c r="AJ252">
        <f>IF(AH252*$H$13&gt;=AL252,1.0,(AL252/(AL252-AH252*$H$13)))</f>
        <v>0</v>
      </c>
      <c r="AK252">
        <f>(AJ252-1)*100</f>
        <v>0</v>
      </c>
      <c r="AL252">
        <f>MAX(0,($B$13+$C$13*BG252)/(1+$D$13*BG252)*AZ252/(BB252+273)*$E$13)</f>
        <v>0</v>
      </c>
      <c r="AM252">
        <f>$B$11*BH252+$C$11*BI252+$F$11*BJ252</f>
        <v>0</v>
      </c>
      <c r="AN252">
        <f>AM252*AO252</f>
        <v>0</v>
      </c>
      <c r="AO252">
        <f>($B$11*$D$9+$C$11*$D$9+$F$11*((BW252+BO252)/MAX(BW252+BO252+BX252, 0.1)*$I$9+BX252/MAX(BW252+BO252+BX252, 0.1)*$J$9))/($B$11+$C$11+$F$11)</f>
        <v>0</v>
      </c>
      <c r="AP252">
        <f>($B$11*$K$9+$C$11*$K$9+$F$11*((BW252+BO252)/MAX(BW252+BO252+BX252, 0.1)*$P$9+BX252/MAX(BW252+BO252+BX252, 0.1)*$Q$9))/($B$11+$C$11+$F$11)</f>
        <v>0</v>
      </c>
      <c r="AQ252">
        <v>6</v>
      </c>
      <c r="AR252">
        <v>0.5</v>
      </c>
      <c r="AS252" t="s">
        <v>250</v>
      </c>
      <c r="AT252">
        <v>1559930067.66129</v>
      </c>
      <c r="AU252">
        <v>723.626</v>
      </c>
      <c r="AV252">
        <v>754.393096774194</v>
      </c>
      <c r="AW252">
        <v>13.9147870967742</v>
      </c>
      <c r="AX252">
        <v>13.1799322580645</v>
      </c>
      <c r="AY252">
        <v>500.017806451613</v>
      </c>
      <c r="AZ252">
        <v>100.703483870968</v>
      </c>
      <c r="BA252">
        <v>0.199976806451613</v>
      </c>
      <c r="BB252">
        <v>20.0354903225806</v>
      </c>
      <c r="BC252">
        <v>20.4417903225806</v>
      </c>
      <c r="BD252">
        <v>999.9</v>
      </c>
      <c r="BE252">
        <v>0</v>
      </c>
      <c r="BF252">
        <v>0</v>
      </c>
      <c r="BG252">
        <v>10007.2587096774</v>
      </c>
      <c r="BH252">
        <v>0</v>
      </c>
      <c r="BI252">
        <v>182.217806451613</v>
      </c>
      <c r="BJ252">
        <v>1499.96741935484</v>
      </c>
      <c r="BK252">
        <v>0.973001774193548</v>
      </c>
      <c r="BL252">
        <v>0.0269984096774194</v>
      </c>
      <c r="BM252">
        <v>0</v>
      </c>
      <c r="BN252">
        <v>2.33174516129032</v>
      </c>
      <c r="BO252">
        <v>0</v>
      </c>
      <c r="BP252">
        <v>16194.6548387097</v>
      </c>
      <c r="BQ252">
        <v>13121.7193548387</v>
      </c>
      <c r="BR252">
        <v>37.8140322580645</v>
      </c>
      <c r="BS252">
        <v>39.75</v>
      </c>
      <c r="BT252">
        <v>39.187</v>
      </c>
      <c r="BU252">
        <v>37.917</v>
      </c>
      <c r="BV252">
        <v>37.437</v>
      </c>
      <c r="BW252">
        <v>1459.46741935484</v>
      </c>
      <c r="BX252">
        <v>40.5</v>
      </c>
      <c r="BY252">
        <v>0</v>
      </c>
      <c r="BZ252">
        <v>1559930102.3</v>
      </c>
      <c r="CA252">
        <v>2.31043846153846</v>
      </c>
      <c r="CB252">
        <v>-0.238058108178462</v>
      </c>
      <c r="CC252">
        <v>331.770940273073</v>
      </c>
      <c r="CD252">
        <v>16207.3346153846</v>
      </c>
      <c r="CE252">
        <v>15</v>
      </c>
      <c r="CF252">
        <v>1559929575.5</v>
      </c>
      <c r="CG252" t="s">
        <v>251</v>
      </c>
      <c r="CH252">
        <v>12</v>
      </c>
      <c r="CI252">
        <v>2.609</v>
      </c>
      <c r="CJ252">
        <v>0.036</v>
      </c>
      <c r="CK252">
        <v>400</v>
      </c>
      <c r="CL252">
        <v>13</v>
      </c>
      <c r="CM252">
        <v>0.15</v>
      </c>
      <c r="CN252">
        <v>0.08</v>
      </c>
      <c r="CO252">
        <v>-30.7473780487805</v>
      </c>
      <c r="CP252">
        <v>-1.26153867595819</v>
      </c>
      <c r="CQ252">
        <v>0.168209717407584</v>
      </c>
      <c r="CR252">
        <v>0</v>
      </c>
      <c r="CS252">
        <v>2.31484705882353</v>
      </c>
      <c r="CT252">
        <v>-0.0951686991364151</v>
      </c>
      <c r="CU252">
        <v>0.21576745684307</v>
      </c>
      <c r="CV252">
        <v>1</v>
      </c>
      <c r="CW252">
        <v>0.736242146341463</v>
      </c>
      <c r="CX252">
        <v>-0.0978920696864121</v>
      </c>
      <c r="CY252">
        <v>0.0104419163052059</v>
      </c>
      <c r="CZ252">
        <v>1</v>
      </c>
      <c r="DA252">
        <v>2</v>
      </c>
      <c r="DB252">
        <v>3</v>
      </c>
      <c r="DC252" t="s">
        <v>252</v>
      </c>
      <c r="DD252">
        <v>1.85561</v>
      </c>
      <c r="DE252">
        <v>1.85364</v>
      </c>
      <c r="DF252">
        <v>1.8547</v>
      </c>
      <c r="DG252">
        <v>1.85913</v>
      </c>
      <c r="DH252">
        <v>1.85349</v>
      </c>
      <c r="DI252">
        <v>1.8579</v>
      </c>
      <c r="DJ252">
        <v>1.85501</v>
      </c>
      <c r="DK252">
        <v>1.85367</v>
      </c>
      <c r="DL252" t="s">
        <v>253</v>
      </c>
      <c r="DM252" t="s">
        <v>19</v>
      </c>
      <c r="DN252" t="s">
        <v>19</v>
      </c>
      <c r="DO252" t="s">
        <v>19</v>
      </c>
      <c r="DP252" t="s">
        <v>254</v>
      </c>
      <c r="DQ252" t="s">
        <v>255</v>
      </c>
      <c r="DR252" t="s">
        <v>256</v>
      </c>
      <c r="DS252" t="s">
        <v>256</v>
      </c>
      <c r="DT252" t="s">
        <v>256</v>
      </c>
      <c r="DU252" t="s">
        <v>256</v>
      </c>
      <c r="DV252">
        <v>0</v>
      </c>
      <c r="DW252">
        <v>100</v>
      </c>
      <c r="DX252">
        <v>100</v>
      </c>
      <c r="DY252">
        <v>2.609</v>
      </c>
      <c r="DZ252">
        <v>0.036</v>
      </c>
      <c r="EA252">
        <v>2</v>
      </c>
      <c r="EB252">
        <v>504.057</v>
      </c>
      <c r="EC252">
        <v>548.623</v>
      </c>
      <c r="ED252">
        <v>16.3677</v>
      </c>
      <c r="EE252">
        <v>19.1699</v>
      </c>
      <c r="EF252">
        <v>30.0004</v>
      </c>
      <c r="EG252">
        <v>19.0416</v>
      </c>
      <c r="EH252">
        <v>19.0172</v>
      </c>
      <c r="EI252">
        <v>33.5633</v>
      </c>
      <c r="EJ252">
        <v>28.3644</v>
      </c>
      <c r="EK252">
        <v>60.7047</v>
      </c>
      <c r="EL252">
        <v>16.3617</v>
      </c>
      <c r="EM252">
        <v>784.17</v>
      </c>
      <c r="EN252">
        <v>13.273</v>
      </c>
      <c r="EO252">
        <v>102.279</v>
      </c>
      <c r="EP252">
        <v>102.711</v>
      </c>
    </row>
    <row r="253" spans="1:146">
      <c r="A253">
        <v>237</v>
      </c>
      <c r="B253">
        <v>1559930080</v>
      </c>
      <c r="C253">
        <v>472</v>
      </c>
      <c r="D253" t="s">
        <v>729</v>
      </c>
      <c r="E253" t="s">
        <v>730</v>
      </c>
      <c r="H253">
        <v>1559930069.66129</v>
      </c>
      <c r="I253">
        <f>AY253*AJ253*(AW253-AX253)/(100*AQ253*(1000-AJ253*AW253))</f>
        <v>0</v>
      </c>
      <c r="J253">
        <f>AY253*AJ253*(AV253-AU253*(1000-AJ253*AX253)/(1000-AJ253*AW253))/(100*AQ253)</f>
        <v>0</v>
      </c>
      <c r="K253">
        <f>AU253 - IF(AJ253&gt;1, J253*AQ253*100.0/(AL253*BG253), 0)</f>
        <v>0</v>
      </c>
      <c r="L253">
        <f>((R253-I253/2)*K253-J253)/(R253+I253/2)</f>
        <v>0</v>
      </c>
      <c r="M253">
        <f>L253*(AZ253+BA253)/1000.0</f>
        <v>0</v>
      </c>
      <c r="N253">
        <f>(AU253 - IF(AJ253&gt;1, J253*AQ253*100.0/(AL253*BG253), 0))*(AZ253+BA253)/1000.0</f>
        <v>0</v>
      </c>
      <c r="O253">
        <f>2.0/((1/Q253-1/P253)+SIGN(Q253)*SQRT((1/Q253-1/P253)*(1/Q253-1/P253) + 4*AR253/((AR253+1)*(AR253+1))*(2*1/Q253*1/P253-1/P253*1/P253)))</f>
        <v>0</v>
      </c>
      <c r="P253">
        <f>AG253+AF253*AQ253+AE253*AQ253*AQ253</f>
        <v>0</v>
      </c>
      <c r="Q253">
        <f>I253*(1000-(1000*0.61365*exp(17.502*U253/(240.97+U253))/(AZ253+BA253)+AW253)/2)/(1000*0.61365*exp(17.502*U253/(240.97+U253))/(AZ253+BA253)-AW253)</f>
        <v>0</v>
      </c>
      <c r="R253">
        <f>1/((AR253+1)/(O253/1.6)+1/(P253/1.37)) + AR253/((AR253+1)/(O253/1.6) + AR253/(P253/1.37))</f>
        <v>0</v>
      </c>
      <c r="S253">
        <f>(AN253*AP253)</f>
        <v>0</v>
      </c>
      <c r="T253">
        <f>(BB253+(S253+2*0.95*5.67E-8*(((BB253+$B$7)+273)^4-(BB253+273)^4)-44100*I253)/(1.84*29.3*P253+8*0.95*5.67E-8*(BB253+273)^3))</f>
        <v>0</v>
      </c>
      <c r="U253">
        <f>($C$7*BC253+$D$7*BD253+$E$7*T253)</f>
        <v>0</v>
      </c>
      <c r="V253">
        <f>0.61365*exp(17.502*U253/(240.97+U253))</f>
        <v>0</v>
      </c>
      <c r="W253">
        <f>(X253/Y253*100)</f>
        <v>0</v>
      </c>
      <c r="X253">
        <f>AW253*(AZ253+BA253)/1000</f>
        <v>0</v>
      </c>
      <c r="Y253">
        <f>0.61365*exp(17.502*BB253/(240.97+BB253))</f>
        <v>0</v>
      </c>
      <c r="Z253">
        <f>(V253-AW253*(AZ253+BA253)/1000)</f>
        <v>0</v>
      </c>
      <c r="AA253">
        <f>(-I253*44100)</f>
        <v>0</v>
      </c>
      <c r="AB253">
        <f>2*29.3*P253*0.92*(BB253-U253)</f>
        <v>0</v>
      </c>
      <c r="AC253">
        <f>2*0.95*5.67E-8*(((BB253+$B$7)+273)^4-(U253+273)^4)</f>
        <v>0</v>
      </c>
      <c r="AD253">
        <f>S253+AC253+AA253+AB253</f>
        <v>0</v>
      </c>
      <c r="AE253">
        <v>-0.0417849598948874</v>
      </c>
      <c r="AF253">
        <v>0.0469072780455462</v>
      </c>
      <c r="AG253">
        <v>3.49504678705713</v>
      </c>
      <c r="AH253">
        <v>0</v>
      </c>
      <c r="AI253">
        <v>0</v>
      </c>
      <c r="AJ253">
        <f>IF(AH253*$H$13&gt;=AL253,1.0,(AL253/(AL253-AH253*$H$13)))</f>
        <v>0</v>
      </c>
      <c r="AK253">
        <f>(AJ253-1)*100</f>
        <v>0</v>
      </c>
      <c r="AL253">
        <f>MAX(0,($B$13+$C$13*BG253)/(1+$D$13*BG253)*AZ253/(BB253+273)*$E$13)</f>
        <v>0</v>
      </c>
      <c r="AM253">
        <f>$B$11*BH253+$C$11*BI253+$F$11*BJ253</f>
        <v>0</v>
      </c>
      <c r="AN253">
        <f>AM253*AO253</f>
        <v>0</v>
      </c>
      <c r="AO253">
        <f>($B$11*$D$9+$C$11*$D$9+$F$11*((BW253+BO253)/MAX(BW253+BO253+BX253, 0.1)*$I$9+BX253/MAX(BW253+BO253+BX253, 0.1)*$J$9))/($B$11+$C$11+$F$11)</f>
        <v>0</v>
      </c>
      <c r="AP253">
        <f>($B$11*$K$9+$C$11*$K$9+$F$11*((BW253+BO253)/MAX(BW253+BO253+BX253, 0.1)*$P$9+BX253/MAX(BW253+BO253+BX253, 0.1)*$Q$9))/($B$11+$C$11+$F$11)</f>
        <v>0</v>
      </c>
      <c r="AQ253">
        <v>6</v>
      </c>
      <c r="AR253">
        <v>0.5</v>
      </c>
      <c r="AS253" t="s">
        <v>250</v>
      </c>
      <c r="AT253">
        <v>1559930069.66129</v>
      </c>
      <c r="AU253">
        <v>726.915193548387</v>
      </c>
      <c r="AV253">
        <v>757.691064516129</v>
      </c>
      <c r="AW253">
        <v>13.9142290322581</v>
      </c>
      <c r="AX253">
        <v>13.1833</v>
      </c>
      <c r="AY253">
        <v>500.012580645161</v>
      </c>
      <c r="AZ253">
        <v>100.703516129032</v>
      </c>
      <c r="BA253">
        <v>0.199969838709677</v>
      </c>
      <c r="BB253">
        <v>20.0330838709677</v>
      </c>
      <c r="BC253">
        <v>20.4413838709677</v>
      </c>
      <c r="BD253">
        <v>999.9</v>
      </c>
      <c r="BE253">
        <v>0</v>
      </c>
      <c r="BF253">
        <v>0</v>
      </c>
      <c r="BG253">
        <v>10006.2506451613</v>
      </c>
      <c r="BH253">
        <v>0</v>
      </c>
      <c r="BI253">
        <v>182.882935483871</v>
      </c>
      <c r="BJ253">
        <v>1499.96741935484</v>
      </c>
      <c r="BK253">
        <v>0.973001774193548</v>
      </c>
      <c r="BL253">
        <v>0.0269984096774194</v>
      </c>
      <c r="BM253">
        <v>0</v>
      </c>
      <c r="BN253">
        <v>2.32120322580645</v>
      </c>
      <c r="BO253">
        <v>0</v>
      </c>
      <c r="BP253">
        <v>16204.4193548387</v>
      </c>
      <c r="BQ253">
        <v>13121.7193548387</v>
      </c>
      <c r="BR253">
        <v>37.8201290322581</v>
      </c>
      <c r="BS253">
        <v>39.75</v>
      </c>
      <c r="BT253">
        <v>39.187</v>
      </c>
      <c r="BU253">
        <v>37.919</v>
      </c>
      <c r="BV253">
        <v>37.437</v>
      </c>
      <c r="BW253">
        <v>1459.46741935484</v>
      </c>
      <c r="BX253">
        <v>40.5</v>
      </c>
      <c r="BY253">
        <v>0</v>
      </c>
      <c r="BZ253">
        <v>1559930104.7</v>
      </c>
      <c r="CA253">
        <v>2.27682692307692</v>
      </c>
      <c r="CB253">
        <v>-0.145630760465446</v>
      </c>
      <c r="CC253">
        <v>342.663248009379</v>
      </c>
      <c r="CD253">
        <v>16220.1653846154</v>
      </c>
      <c r="CE253">
        <v>15</v>
      </c>
      <c r="CF253">
        <v>1559929575.5</v>
      </c>
      <c r="CG253" t="s">
        <v>251</v>
      </c>
      <c r="CH253">
        <v>12</v>
      </c>
      <c r="CI253">
        <v>2.609</v>
      </c>
      <c r="CJ253">
        <v>0.036</v>
      </c>
      <c r="CK253">
        <v>400</v>
      </c>
      <c r="CL253">
        <v>13</v>
      </c>
      <c r="CM253">
        <v>0.15</v>
      </c>
      <c r="CN253">
        <v>0.08</v>
      </c>
      <c r="CO253">
        <v>-30.779543902439</v>
      </c>
      <c r="CP253">
        <v>-1.16570592334492</v>
      </c>
      <c r="CQ253">
        <v>0.16625489693691</v>
      </c>
      <c r="CR253">
        <v>0</v>
      </c>
      <c r="CS253">
        <v>2.29290294117647</v>
      </c>
      <c r="CT253">
        <v>-0.00792166922963151</v>
      </c>
      <c r="CU253">
        <v>0.212642859225474</v>
      </c>
      <c r="CV253">
        <v>1</v>
      </c>
      <c r="CW253">
        <v>0.73226843902439</v>
      </c>
      <c r="CX253">
        <v>-0.120728843205595</v>
      </c>
      <c r="CY253">
        <v>0.0127280249613604</v>
      </c>
      <c r="CZ253">
        <v>0</v>
      </c>
      <c r="DA253">
        <v>1</v>
      </c>
      <c r="DB253">
        <v>3</v>
      </c>
      <c r="DC253" t="s">
        <v>269</v>
      </c>
      <c r="DD253">
        <v>1.85561</v>
      </c>
      <c r="DE253">
        <v>1.85364</v>
      </c>
      <c r="DF253">
        <v>1.8547</v>
      </c>
      <c r="DG253">
        <v>1.85913</v>
      </c>
      <c r="DH253">
        <v>1.85349</v>
      </c>
      <c r="DI253">
        <v>1.8579</v>
      </c>
      <c r="DJ253">
        <v>1.85501</v>
      </c>
      <c r="DK253">
        <v>1.85368</v>
      </c>
      <c r="DL253" t="s">
        <v>253</v>
      </c>
      <c r="DM253" t="s">
        <v>19</v>
      </c>
      <c r="DN253" t="s">
        <v>19</v>
      </c>
      <c r="DO253" t="s">
        <v>19</v>
      </c>
      <c r="DP253" t="s">
        <v>254</v>
      </c>
      <c r="DQ253" t="s">
        <v>255</v>
      </c>
      <c r="DR253" t="s">
        <v>256</v>
      </c>
      <c r="DS253" t="s">
        <v>256</v>
      </c>
      <c r="DT253" t="s">
        <v>256</v>
      </c>
      <c r="DU253" t="s">
        <v>256</v>
      </c>
      <c r="DV253">
        <v>0</v>
      </c>
      <c r="DW253">
        <v>100</v>
      </c>
      <c r="DX253">
        <v>100</v>
      </c>
      <c r="DY253">
        <v>2.609</v>
      </c>
      <c r="DZ253">
        <v>0.036</v>
      </c>
      <c r="EA253">
        <v>2</v>
      </c>
      <c r="EB253">
        <v>504.281</v>
      </c>
      <c r="EC253">
        <v>548.447</v>
      </c>
      <c r="ED253">
        <v>16.3529</v>
      </c>
      <c r="EE253">
        <v>19.1713</v>
      </c>
      <c r="EF253">
        <v>30.0004</v>
      </c>
      <c r="EG253">
        <v>19.0428</v>
      </c>
      <c r="EH253">
        <v>19.0186</v>
      </c>
      <c r="EI253">
        <v>33.6699</v>
      </c>
      <c r="EJ253">
        <v>28.3644</v>
      </c>
      <c r="EK253">
        <v>60.7047</v>
      </c>
      <c r="EL253">
        <v>16.3376</v>
      </c>
      <c r="EM253">
        <v>784.17</v>
      </c>
      <c r="EN253">
        <v>13.2733</v>
      </c>
      <c r="EO253">
        <v>102.28</v>
      </c>
      <c r="EP253">
        <v>102.71</v>
      </c>
    </row>
    <row r="254" spans="1:146">
      <c r="A254">
        <v>238</v>
      </c>
      <c r="B254">
        <v>1559930082</v>
      </c>
      <c r="C254">
        <v>474</v>
      </c>
      <c r="D254" t="s">
        <v>731</v>
      </c>
      <c r="E254" t="s">
        <v>732</v>
      </c>
      <c r="H254">
        <v>1559930071.66129</v>
      </c>
      <c r="I254">
        <f>AY254*AJ254*(AW254-AX254)/(100*AQ254*(1000-AJ254*AW254))</f>
        <v>0</v>
      </c>
      <c r="J254">
        <f>AY254*AJ254*(AV254-AU254*(1000-AJ254*AX254)/(1000-AJ254*AW254))/(100*AQ254)</f>
        <v>0</v>
      </c>
      <c r="K254">
        <f>AU254 - IF(AJ254&gt;1, J254*AQ254*100.0/(AL254*BG254), 0)</f>
        <v>0</v>
      </c>
      <c r="L254">
        <f>((R254-I254/2)*K254-J254)/(R254+I254/2)</f>
        <v>0</v>
      </c>
      <c r="M254">
        <f>L254*(AZ254+BA254)/1000.0</f>
        <v>0</v>
      </c>
      <c r="N254">
        <f>(AU254 - IF(AJ254&gt;1, J254*AQ254*100.0/(AL254*BG254), 0))*(AZ254+BA254)/1000.0</f>
        <v>0</v>
      </c>
      <c r="O254">
        <f>2.0/((1/Q254-1/P254)+SIGN(Q254)*SQRT((1/Q254-1/P254)*(1/Q254-1/P254) + 4*AR254/((AR254+1)*(AR254+1))*(2*1/Q254*1/P254-1/P254*1/P254)))</f>
        <v>0</v>
      </c>
      <c r="P254">
        <f>AG254+AF254*AQ254+AE254*AQ254*AQ254</f>
        <v>0</v>
      </c>
      <c r="Q254">
        <f>I254*(1000-(1000*0.61365*exp(17.502*U254/(240.97+U254))/(AZ254+BA254)+AW254)/2)/(1000*0.61365*exp(17.502*U254/(240.97+U254))/(AZ254+BA254)-AW254)</f>
        <v>0</v>
      </c>
      <c r="R254">
        <f>1/((AR254+1)/(O254/1.6)+1/(P254/1.37)) + AR254/((AR254+1)/(O254/1.6) + AR254/(P254/1.37))</f>
        <v>0</v>
      </c>
      <c r="S254">
        <f>(AN254*AP254)</f>
        <v>0</v>
      </c>
      <c r="T254">
        <f>(BB254+(S254+2*0.95*5.67E-8*(((BB254+$B$7)+273)^4-(BB254+273)^4)-44100*I254)/(1.84*29.3*P254+8*0.95*5.67E-8*(BB254+273)^3))</f>
        <v>0</v>
      </c>
      <c r="U254">
        <f>($C$7*BC254+$D$7*BD254+$E$7*T254)</f>
        <v>0</v>
      </c>
      <c r="V254">
        <f>0.61365*exp(17.502*U254/(240.97+U254))</f>
        <v>0</v>
      </c>
      <c r="W254">
        <f>(X254/Y254*100)</f>
        <v>0</v>
      </c>
      <c r="X254">
        <f>AW254*(AZ254+BA254)/1000</f>
        <v>0</v>
      </c>
      <c r="Y254">
        <f>0.61365*exp(17.502*BB254/(240.97+BB254))</f>
        <v>0</v>
      </c>
      <c r="Z254">
        <f>(V254-AW254*(AZ254+BA254)/1000)</f>
        <v>0</v>
      </c>
      <c r="AA254">
        <f>(-I254*44100)</f>
        <v>0</v>
      </c>
      <c r="AB254">
        <f>2*29.3*P254*0.92*(BB254-U254)</f>
        <v>0</v>
      </c>
      <c r="AC254">
        <f>2*0.95*5.67E-8*(((BB254+$B$7)+273)^4-(U254+273)^4)</f>
        <v>0</v>
      </c>
      <c r="AD254">
        <f>S254+AC254+AA254+AB254</f>
        <v>0</v>
      </c>
      <c r="AE254">
        <v>-0.0417734558241854</v>
      </c>
      <c r="AF254">
        <v>0.0468943637183713</v>
      </c>
      <c r="AG254">
        <v>3.49428660476282</v>
      </c>
      <c r="AH254">
        <v>0</v>
      </c>
      <c r="AI254">
        <v>0</v>
      </c>
      <c r="AJ254">
        <f>IF(AH254*$H$13&gt;=AL254,1.0,(AL254/(AL254-AH254*$H$13)))</f>
        <v>0</v>
      </c>
      <c r="AK254">
        <f>(AJ254-1)*100</f>
        <v>0</v>
      </c>
      <c r="AL254">
        <f>MAX(0,($B$13+$C$13*BG254)/(1+$D$13*BG254)*AZ254/(BB254+273)*$E$13)</f>
        <v>0</v>
      </c>
      <c r="AM254">
        <f>$B$11*BH254+$C$11*BI254+$F$11*BJ254</f>
        <v>0</v>
      </c>
      <c r="AN254">
        <f>AM254*AO254</f>
        <v>0</v>
      </c>
      <c r="AO254">
        <f>($B$11*$D$9+$C$11*$D$9+$F$11*((BW254+BO254)/MAX(BW254+BO254+BX254, 0.1)*$I$9+BX254/MAX(BW254+BO254+BX254, 0.1)*$J$9))/($B$11+$C$11+$F$11)</f>
        <v>0</v>
      </c>
      <c r="AP254">
        <f>($B$11*$K$9+$C$11*$K$9+$F$11*((BW254+BO254)/MAX(BW254+BO254+BX254, 0.1)*$P$9+BX254/MAX(BW254+BO254+BX254, 0.1)*$Q$9))/($B$11+$C$11+$F$11)</f>
        <v>0</v>
      </c>
      <c r="AQ254">
        <v>6</v>
      </c>
      <c r="AR254">
        <v>0.5</v>
      </c>
      <c r="AS254" t="s">
        <v>250</v>
      </c>
      <c r="AT254">
        <v>1559930071.66129</v>
      </c>
      <c r="AU254">
        <v>730.193903225807</v>
      </c>
      <c r="AV254">
        <v>760.966870967742</v>
      </c>
      <c r="AW254">
        <v>13.9139612903226</v>
      </c>
      <c r="AX254">
        <v>13.1867677419355</v>
      </c>
      <c r="AY254">
        <v>500.020483870968</v>
      </c>
      <c r="AZ254">
        <v>100.703580645161</v>
      </c>
      <c r="BA254">
        <v>0.200001451612903</v>
      </c>
      <c r="BB254">
        <v>20.0306161290323</v>
      </c>
      <c r="BC254">
        <v>20.4404516129032</v>
      </c>
      <c r="BD254">
        <v>999.9</v>
      </c>
      <c r="BE254">
        <v>0</v>
      </c>
      <c r="BF254">
        <v>0</v>
      </c>
      <c r="BG254">
        <v>10003.4893548387</v>
      </c>
      <c r="BH254">
        <v>0</v>
      </c>
      <c r="BI254">
        <v>183.163258064516</v>
      </c>
      <c r="BJ254">
        <v>1499.96612903226</v>
      </c>
      <c r="BK254">
        <v>0.973001774193548</v>
      </c>
      <c r="BL254">
        <v>0.0269984096774194</v>
      </c>
      <c r="BM254">
        <v>0</v>
      </c>
      <c r="BN254">
        <v>2.31821290322581</v>
      </c>
      <c r="BO254">
        <v>0</v>
      </c>
      <c r="BP254">
        <v>16214.9741935484</v>
      </c>
      <c r="BQ254">
        <v>13121.7129032258</v>
      </c>
      <c r="BR254">
        <v>37.8221612903226</v>
      </c>
      <c r="BS254">
        <v>39.75</v>
      </c>
      <c r="BT254">
        <v>39.187</v>
      </c>
      <c r="BU254">
        <v>37.923</v>
      </c>
      <c r="BV254">
        <v>37.437</v>
      </c>
      <c r="BW254">
        <v>1459.46612903226</v>
      </c>
      <c r="BX254">
        <v>40.5</v>
      </c>
      <c r="BY254">
        <v>0</v>
      </c>
      <c r="BZ254">
        <v>1559930106.5</v>
      </c>
      <c r="CA254">
        <v>2.26568076923077</v>
      </c>
      <c r="CB254">
        <v>-0.114635891757296</v>
      </c>
      <c r="CC254">
        <v>346.659828616113</v>
      </c>
      <c r="CD254">
        <v>16230.7230769231</v>
      </c>
      <c r="CE254">
        <v>15</v>
      </c>
      <c r="CF254">
        <v>1559929575.5</v>
      </c>
      <c r="CG254" t="s">
        <v>251</v>
      </c>
      <c r="CH254">
        <v>12</v>
      </c>
      <c r="CI254">
        <v>2.609</v>
      </c>
      <c r="CJ254">
        <v>0.036</v>
      </c>
      <c r="CK254">
        <v>400</v>
      </c>
      <c r="CL254">
        <v>13</v>
      </c>
      <c r="CM254">
        <v>0.15</v>
      </c>
      <c r="CN254">
        <v>0.08</v>
      </c>
      <c r="CO254">
        <v>-30.7685024390244</v>
      </c>
      <c r="CP254">
        <v>-0.486140069686323</v>
      </c>
      <c r="CQ254">
        <v>0.179350139205621</v>
      </c>
      <c r="CR254">
        <v>1</v>
      </c>
      <c r="CS254">
        <v>2.28192352941177</v>
      </c>
      <c r="CT254">
        <v>-0.23804175565538</v>
      </c>
      <c r="CU254">
        <v>0.203836035691354</v>
      </c>
      <c r="CV254">
        <v>1</v>
      </c>
      <c r="CW254">
        <v>0.728455731707317</v>
      </c>
      <c r="CX254">
        <v>-0.136797156794422</v>
      </c>
      <c r="CY254">
        <v>0.014064183149395</v>
      </c>
      <c r="CZ254">
        <v>0</v>
      </c>
      <c r="DA254">
        <v>2</v>
      </c>
      <c r="DB254">
        <v>3</v>
      </c>
      <c r="DC254" t="s">
        <v>252</v>
      </c>
      <c r="DD254">
        <v>1.85562</v>
      </c>
      <c r="DE254">
        <v>1.85364</v>
      </c>
      <c r="DF254">
        <v>1.8547</v>
      </c>
      <c r="DG254">
        <v>1.85913</v>
      </c>
      <c r="DH254">
        <v>1.85349</v>
      </c>
      <c r="DI254">
        <v>1.8579</v>
      </c>
      <c r="DJ254">
        <v>1.85501</v>
      </c>
      <c r="DK254">
        <v>1.85367</v>
      </c>
      <c r="DL254" t="s">
        <v>253</v>
      </c>
      <c r="DM254" t="s">
        <v>19</v>
      </c>
      <c r="DN254" t="s">
        <v>19</v>
      </c>
      <c r="DO254" t="s">
        <v>19</v>
      </c>
      <c r="DP254" t="s">
        <v>254</v>
      </c>
      <c r="DQ254" t="s">
        <v>255</v>
      </c>
      <c r="DR254" t="s">
        <v>256</v>
      </c>
      <c r="DS254" t="s">
        <v>256</v>
      </c>
      <c r="DT254" t="s">
        <v>256</v>
      </c>
      <c r="DU254" t="s">
        <v>256</v>
      </c>
      <c r="DV254">
        <v>0</v>
      </c>
      <c r="DW254">
        <v>100</v>
      </c>
      <c r="DX254">
        <v>100</v>
      </c>
      <c r="DY254">
        <v>2.609</v>
      </c>
      <c r="DZ254">
        <v>0.036</v>
      </c>
      <c r="EA254">
        <v>2</v>
      </c>
      <c r="EB254">
        <v>504.14</v>
      </c>
      <c r="EC254">
        <v>548.514</v>
      </c>
      <c r="ED254">
        <v>16.3431</v>
      </c>
      <c r="EE254">
        <v>19.1725</v>
      </c>
      <c r="EF254">
        <v>30.0003</v>
      </c>
      <c r="EG254">
        <v>19.0438</v>
      </c>
      <c r="EH254">
        <v>19.0198</v>
      </c>
      <c r="EI254">
        <v>33.7831</v>
      </c>
      <c r="EJ254">
        <v>28.3644</v>
      </c>
      <c r="EK254">
        <v>60.7047</v>
      </c>
      <c r="EL254">
        <v>16.3376</v>
      </c>
      <c r="EM254">
        <v>789.17</v>
      </c>
      <c r="EN254">
        <v>13.2767</v>
      </c>
      <c r="EO254">
        <v>102.28</v>
      </c>
      <c r="EP254">
        <v>102.708</v>
      </c>
    </row>
    <row r="255" spans="1:146">
      <c r="A255">
        <v>239</v>
      </c>
      <c r="B255">
        <v>1559930084</v>
      </c>
      <c r="C255">
        <v>476</v>
      </c>
      <c r="D255" t="s">
        <v>733</v>
      </c>
      <c r="E255" t="s">
        <v>734</v>
      </c>
      <c r="H255">
        <v>1559930073.66129</v>
      </c>
      <c r="I255">
        <f>AY255*AJ255*(AW255-AX255)/(100*AQ255*(1000-AJ255*AW255))</f>
        <v>0</v>
      </c>
      <c r="J255">
        <f>AY255*AJ255*(AV255-AU255*(1000-AJ255*AX255)/(1000-AJ255*AW255))/(100*AQ255)</f>
        <v>0</v>
      </c>
      <c r="K255">
        <f>AU255 - IF(AJ255&gt;1, J255*AQ255*100.0/(AL255*BG255), 0)</f>
        <v>0</v>
      </c>
      <c r="L255">
        <f>((R255-I255/2)*K255-J255)/(R255+I255/2)</f>
        <v>0</v>
      </c>
      <c r="M255">
        <f>L255*(AZ255+BA255)/1000.0</f>
        <v>0</v>
      </c>
      <c r="N255">
        <f>(AU255 - IF(AJ255&gt;1, J255*AQ255*100.0/(AL255*BG255), 0))*(AZ255+BA255)/1000.0</f>
        <v>0</v>
      </c>
      <c r="O255">
        <f>2.0/((1/Q255-1/P255)+SIGN(Q255)*SQRT((1/Q255-1/P255)*(1/Q255-1/P255) + 4*AR255/((AR255+1)*(AR255+1))*(2*1/Q255*1/P255-1/P255*1/P255)))</f>
        <v>0</v>
      </c>
      <c r="P255">
        <f>AG255+AF255*AQ255+AE255*AQ255*AQ255</f>
        <v>0</v>
      </c>
      <c r="Q255">
        <f>I255*(1000-(1000*0.61365*exp(17.502*U255/(240.97+U255))/(AZ255+BA255)+AW255)/2)/(1000*0.61365*exp(17.502*U255/(240.97+U255))/(AZ255+BA255)-AW255)</f>
        <v>0</v>
      </c>
      <c r="R255">
        <f>1/((AR255+1)/(O255/1.6)+1/(P255/1.37)) + AR255/((AR255+1)/(O255/1.6) + AR255/(P255/1.37))</f>
        <v>0</v>
      </c>
      <c r="S255">
        <f>(AN255*AP255)</f>
        <v>0</v>
      </c>
      <c r="T255">
        <f>(BB255+(S255+2*0.95*5.67E-8*(((BB255+$B$7)+273)^4-(BB255+273)^4)-44100*I255)/(1.84*29.3*P255+8*0.95*5.67E-8*(BB255+273)^3))</f>
        <v>0</v>
      </c>
      <c r="U255">
        <f>($C$7*BC255+$D$7*BD255+$E$7*T255)</f>
        <v>0</v>
      </c>
      <c r="V255">
        <f>0.61365*exp(17.502*U255/(240.97+U255))</f>
        <v>0</v>
      </c>
      <c r="W255">
        <f>(X255/Y255*100)</f>
        <v>0</v>
      </c>
      <c r="X255">
        <f>AW255*(AZ255+BA255)/1000</f>
        <v>0</v>
      </c>
      <c r="Y255">
        <f>0.61365*exp(17.502*BB255/(240.97+BB255))</f>
        <v>0</v>
      </c>
      <c r="Z255">
        <f>(V255-AW255*(AZ255+BA255)/1000)</f>
        <v>0</v>
      </c>
      <c r="AA255">
        <f>(-I255*44100)</f>
        <v>0</v>
      </c>
      <c r="AB255">
        <f>2*29.3*P255*0.92*(BB255-U255)</f>
        <v>0</v>
      </c>
      <c r="AC255">
        <f>2*0.95*5.67E-8*(((BB255+$B$7)+273)^4-(U255+273)^4)</f>
        <v>0</v>
      </c>
      <c r="AD255">
        <f>S255+AC255+AA255+AB255</f>
        <v>0</v>
      </c>
      <c r="AE255">
        <v>-0.041769683963298</v>
      </c>
      <c r="AF255">
        <v>0.046890129474092</v>
      </c>
      <c r="AG255">
        <v>3.49403734641722</v>
      </c>
      <c r="AH255">
        <v>0</v>
      </c>
      <c r="AI255">
        <v>0</v>
      </c>
      <c r="AJ255">
        <f>IF(AH255*$H$13&gt;=AL255,1.0,(AL255/(AL255-AH255*$H$13)))</f>
        <v>0</v>
      </c>
      <c r="AK255">
        <f>(AJ255-1)*100</f>
        <v>0</v>
      </c>
      <c r="AL255">
        <f>MAX(0,($B$13+$C$13*BG255)/(1+$D$13*BG255)*AZ255/(BB255+273)*$E$13)</f>
        <v>0</v>
      </c>
      <c r="AM255">
        <f>$B$11*BH255+$C$11*BI255+$F$11*BJ255</f>
        <v>0</v>
      </c>
      <c r="AN255">
        <f>AM255*AO255</f>
        <v>0</v>
      </c>
      <c r="AO255">
        <f>($B$11*$D$9+$C$11*$D$9+$F$11*((BW255+BO255)/MAX(BW255+BO255+BX255, 0.1)*$I$9+BX255/MAX(BW255+BO255+BX255, 0.1)*$J$9))/($B$11+$C$11+$F$11)</f>
        <v>0</v>
      </c>
      <c r="AP255">
        <f>($B$11*$K$9+$C$11*$K$9+$F$11*((BW255+BO255)/MAX(BW255+BO255+BX255, 0.1)*$P$9+BX255/MAX(BW255+BO255+BX255, 0.1)*$Q$9))/($B$11+$C$11+$F$11)</f>
        <v>0</v>
      </c>
      <c r="AQ255">
        <v>6</v>
      </c>
      <c r="AR255">
        <v>0.5</v>
      </c>
      <c r="AS255" t="s">
        <v>250</v>
      </c>
      <c r="AT255">
        <v>1559930073.66129</v>
      </c>
      <c r="AU255">
        <v>733.463645161291</v>
      </c>
      <c r="AV255">
        <v>764.298387096774</v>
      </c>
      <c r="AW255">
        <v>13.9139290322581</v>
      </c>
      <c r="AX255">
        <v>13.1905096774194</v>
      </c>
      <c r="AY255">
        <v>500.019419354839</v>
      </c>
      <c r="AZ255">
        <v>100.703612903226</v>
      </c>
      <c r="BA255">
        <v>0.199999</v>
      </c>
      <c r="BB255">
        <v>20.0282548387097</v>
      </c>
      <c r="BC255">
        <v>20.4390580645161</v>
      </c>
      <c r="BD255">
        <v>999.9</v>
      </c>
      <c r="BE255">
        <v>0</v>
      </c>
      <c r="BF255">
        <v>0</v>
      </c>
      <c r="BG255">
        <v>10002.5829032258</v>
      </c>
      <c r="BH255">
        <v>0</v>
      </c>
      <c r="BI255">
        <v>183.036258064516</v>
      </c>
      <c r="BJ255">
        <v>1499.97387096774</v>
      </c>
      <c r="BK255">
        <v>0.973001903225806</v>
      </c>
      <c r="BL255">
        <v>0.0269982612903226</v>
      </c>
      <c r="BM255">
        <v>0</v>
      </c>
      <c r="BN255">
        <v>2.32946451612903</v>
      </c>
      <c r="BO255">
        <v>0</v>
      </c>
      <c r="BP255">
        <v>16224.5064516129</v>
      </c>
      <c r="BQ255">
        <v>13121.7774193548</v>
      </c>
      <c r="BR255">
        <v>37.8241935483871</v>
      </c>
      <c r="BS255">
        <v>39.75</v>
      </c>
      <c r="BT255">
        <v>39.187</v>
      </c>
      <c r="BU255">
        <v>37.927</v>
      </c>
      <c r="BV255">
        <v>37.437</v>
      </c>
      <c r="BW255">
        <v>1459.47387096774</v>
      </c>
      <c r="BX255">
        <v>40.5</v>
      </c>
      <c r="BY255">
        <v>0</v>
      </c>
      <c r="BZ255">
        <v>1559930108.3</v>
      </c>
      <c r="CA255">
        <v>2.30891538461538</v>
      </c>
      <c r="CB255">
        <v>-0.161647861186212</v>
      </c>
      <c r="CC255">
        <v>315.295726920426</v>
      </c>
      <c r="CD255">
        <v>16239.5307692308</v>
      </c>
      <c r="CE255">
        <v>15</v>
      </c>
      <c r="CF255">
        <v>1559929575.5</v>
      </c>
      <c r="CG255" t="s">
        <v>251</v>
      </c>
      <c r="CH255">
        <v>12</v>
      </c>
      <c r="CI255">
        <v>2.609</v>
      </c>
      <c r="CJ255">
        <v>0.036</v>
      </c>
      <c r="CK255">
        <v>400</v>
      </c>
      <c r="CL255">
        <v>13</v>
      </c>
      <c r="CM255">
        <v>0.15</v>
      </c>
      <c r="CN255">
        <v>0.08</v>
      </c>
      <c r="CO255">
        <v>-30.8134804878049</v>
      </c>
      <c r="CP255">
        <v>-0.317266202090516</v>
      </c>
      <c r="CQ255">
        <v>0.172284778738947</v>
      </c>
      <c r="CR255">
        <v>1</v>
      </c>
      <c r="CS255">
        <v>2.29787647058824</v>
      </c>
      <c r="CT255">
        <v>-0.155540853887705</v>
      </c>
      <c r="CU255">
        <v>0.196141251711203</v>
      </c>
      <c r="CV255">
        <v>1</v>
      </c>
      <c r="CW255">
        <v>0.724667146341463</v>
      </c>
      <c r="CX255">
        <v>-0.143025512195114</v>
      </c>
      <c r="CY255">
        <v>0.0145435090987496</v>
      </c>
      <c r="CZ255">
        <v>0</v>
      </c>
      <c r="DA255">
        <v>2</v>
      </c>
      <c r="DB255">
        <v>3</v>
      </c>
      <c r="DC255" t="s">
        <v>252</v>
      </c>
      <c r="DD255">
        <v>1.85561</v>
      </c>
      <c r="DE255">
        <v>1.85364</v>
      </c>
      <c r="DF255">
        <v>1.8547</v>
      </c>
      <c r="DG255">
        <v>1.85913</v>
      </c>
      <c r="DH255">
        <v>1.85349</v>
      </c>
      <c r="DI255">
        <v>1.8579</v>
      </c>
      <c r="DJ255">
        <v>1.85501</v>
      </c>
      <c r="DK255">
        <v>1.85366</v>
      </c>
      <c r="DL255" t="s">
        <v>253</v>
      </c>
      <c r="DM255" t="s">
        <v>19</v>
      </c>
      <c r="DN255" t="s">
        <v>19</v>
      </c>
      <c r="DO255" t="s">
        <v>19</v>
      </c>
      <c r="DP255" t="s">
        <v>254</v>
      </c>
      <c r="DQ255" t="s">
        <v>255</v>
      </c>
      <c r="DR255" t="s">
        <v>256</v>
      </c>
      <c r="DS255" t="s">
        <v>256</v>
      </c>
      <c r="DT255" t="s">
        <v>256</v>
      </c>
      <c r="DU255" t="s">
        <v>256</v>
      </c>
      <c r="DV255">
        <v>0</v>
      </c>
      <c r="DW255">
        <v>100</v>
      </c>
      <c r="DX255">
        <v>100</v>
      </c>
      <c r="DY255">
        <v>2.609</v>
      </c>
      <c r="DZ255">
        <v>0.036</v>
      </c>
      <c r="EA255">
        <v>2</v>
      </c>
      <c r="EB255">
        <v>504.123</v>
      </c>
      <c r="EC255">
        <v>548.458</v>
      </c>
      <c r="ED255">
        <v>16.3325</v>
      </c>
      <c r="EE255">
        <v>19.174</v>
      </c>
      <c r="EF255">
        <v>30.0004</v>
      </c>
      <c r="EG255">
        <v>19.0451</v>
      </c>
      <c r="EH255">
        <v>19.0209</v>
      </c>
      <c r="EI255">
        <v>33.9207</v>
      </c>
      <c r="EJ255">
        <v>28.3644</v>
      </c>
      <c r="EK255">
        <v>60.7047</v>
      </c>
      <c r="EL255">
        <v>16.3221</v>
      </c>
      <c r="EM255">
        <v>794.17</v>
      </c>
      <c r="EN255">
        <v>13.2778</v>
      </c>
      <c r="EO255">
        <v>102.281</v>
      </c>
      <c r="EP255">
        <v>102.708</v>
      </c>
    </row>
    <row r="256" spans="1:146">
      <c r="A256">
        <v>240</v>
      </c>
      <c r="B256">
        <v>1559930086</v>
      </c>
      <c r="C256">
        <v>478</v>
      </c>
      <c r="D256" t="s">
        <v>735</v>
      </c>
      <c r="E256" t="s">
        <v>736</v>
      </c>
      <c r="H256">
        <v>1559930075.66129</v>
      </c>
      <c r="I256">
        <f>AY256*AJ256*(AW256-AX256)/(100*AQ256*(1000-AJ256*AW256))</f>
        <v>0</v>
      </c>
      <c r="J256">
        <f>AY256*AJ256*(AV256-AU256*(1000-AJ256*AX256)/(1000-AJ256*AW256))/(100*AQ256)</f>
        <v>0</v>
      </c>
      <c r="K256">
        <f>AU256 - IF(AJ256&gt;1, J256*AQ256*100.0/(AL256*BG256), 0)</f>
        <v>0</v>
      </c>
      <c r="L256">
        <f>((R256-I256/2)*K256-J256)/(R256+I256/2)</f>
        <v>0</v>
      </c>
      <c r="M256">
        <f>L256*(AZ256+BA256)/1000.0</f>
        <v>0</v>
      </c>
      <c r="N256">
        <f>(AU256 - IF(AJ256&gt;1, J256*AQ256*100.0/(AL256*BG256), 0))*(AZ256+BA256)/1000.0</f>
        <v>0</v>
      </c>
      <c r="O256">
        <f>2.0/((1/Q256-1/P256)+SIGN(Q256)*SQRT((1/Q256-1/P256)*(1/Q256-1/P256) + 4*AR256/((AR256+1)*(AR256+1))*(2*1/Q256*1/P256-1/P256*1/P256)))</f>
        <v>0</v>
      </c>
      <c r="P256">
        <f>AG256+AF256*AQ256+AE256*AQ256*AQ256</f>
        <v>0</v>
      </c>
      <c r="Q256">
        <f>I256*(1000-(1000*0.61365*exp(17.502*U256/(240.97+U256))/(AZ256+BA256)+AW256)/2)/(1000*0.61365*exp(17.502*U256/(240.97+U256))/(AZ256+BA256)-AW256)</f>
        <v>0</v>
      </c>
      <c r="R256">
        <f>1/((AR256+1)/(O256/1.6)+1/(P256/1.37)) + AR256/((AR256+1)/(O256/1.6) + AR256/(P256/1.37))</f>
        <v>0</v>
      </c>
      <c r="S256">
        <f>(AN256*AP256)</f>
        <v>0</v>
      </c>
      <c r="T256">
        <f>(BB256+(S256+2*0.95*5.67E-8*(((BB256+$B$7)+273)^4-(BB256+273)^4)-44100*I256)/(1.84*29.3*P256+8*0.95*5.67E-8*(BB256+273)^3))</f>
        <v>0</v>
      </c>
      <c r="U256">
        <f>($C$7*BC256+$D$7*BD256+$E$7*T256)</f>
        <v>0</v>
      </c>
      <c r="V256">
        <f>0.61365*exp(17.502*U256/(240.97+U256))</f>
        <v>0</v>
      </c>
      <c r="W256">
        <f>(X256/Y256*100)</f>
        <v>0</v>
      </c>
      <c r="X256">
        <f>AW256*(AZ256+BA256)/1000</f>
        <v>0</v>
      </c>
      <c r="Y256">
        <f>0.61365*exp(17.502*BB256/(240.97+BB256))</f>
        <v>0</v>
      </c>
      <c r="Z256">
        <f>(V256-AW256*(AZ256+BA256)/1000)</f>
        <v>0</v>
      </c>
      <c r="AA256">
        <f>(-I256*44100)</f>
        <v>0</v>
      </c>
      <c r="AB256">
        <f>2*29.3*P256*0.92*(BB256-U256)</f>
        <v>0</v>
      </c>
      <c r="AC256">
        <f>2*0.95*5.67E-8*(((BB256+$B$7)+273)^4-(U256+273)^4)</f>
        <v>0</v>
      </c>
      <c r="AD256">
        <f>S256+AC256+AA256+AB256</f>
        <v>0</v>
      </c>
      <c r="AE256">
        <v>-0.0417520479487336</v>
      </c>
      <c r="AF256">
        <v>0.0468703315027437</v>
      </c>
      <c r="AG256">
        <v>3.49287178948113</v>
      </c>
      <c r="AH256">
        <v>0</v>
      </c>
      <c r="AI256">
        <v>0</v>
      </c>
      <c r="AJ256">
        <f>IF(AH256*$H$13&gt;=AL256,1.0,(AL256/(AL256-AH256*$H$13)))</f>
        <v>0</v>
      </c>
      <c r="AK256">
        <f>(AJ256-1)*100</f>
        <v>0</v>
      </c>
      <c r="AL256">
        <f>MAX(0,($B$13+$C$13*BG256)/(1+$D$13*BG256)*AZ256/(BB256+273)*$E$13)</f>
        <v>0</v>
      </c>
      <c r="AM256">
        <f>$B$11*BH256+$C$11*BI256+$F$11*BJ256</f>
        <v>0</v>
      </c>
      <c r="AN256">
        <f>AM256*AO256</f>
        <v>0</v>
      </c>
      <c r="AO256">
        <f>($B$11*$D$9+$C$11*$D$9+$F$11*((BW256+BO256)/MAX(BW256+BO256+BX256, 0.1)*$I$9+BX256/MAX(BW256+BO256+BX256, 0.1)*$J$9))/($B$11+$C$11+$F$11)</f>
        <v>0</v>
      </c>
      <c r="AP256">
        <f>($B$11*$K$9+$C$11*$K$9+$F$11*((BW256+BO256)/MAX(BW256+BO256+BX256, 0.1)*$P$9+BX256/MAX(BW256+BO256+BX256, 0.1)*$Q$9))/($B$11+$C$11+$F$11)</f>
        <v>0</v>
      </c>
      <c r="AQ256">
        <v>6</v>
      </c>
      <c r="AR256">
        <v>0.5</v>
      </c>
      <c r="AS256" t="s">
        <v>250</v>
      </c>
      <c r="AT256">
        <v>1559930075.66129</v>
      </c>
      <c r="AU256">
        <v>736.735612903226</v>
      </c>
      <c r="AV256">
        <v>767.621322580645</v>
      </c>
      <c r="AW256">
        <v>13.9140548387097</v>
      </c>
      <c r="AX256">
        <v>13.1943741935484</v>
      </c>
      <c r="AY256">
        <v>500.019935483871</v>
      </c>
      <c r="AZ256">
        <v>100.703709677419</v>
      </c>
      <c r="BA256">
        <v>0.200022677419355</v>
      </c>
      <c r="BB256">
        <v>20.0258838709677</v>
      </c>
      <c r="BC256">
        <v>20.4378096774193</v>
      </c>
      <c r="BD256">
        <v>999.9</v>
      </c>
      <c r="BE256">
        <v>0</v>
      </c>
      <c r="BF256">
        <v>0</v>
      </c>
      <c r="BG256">
        <v>9998.35</v>
      </c>
      <c r="BH256">
        <v>0</v>
      </c>
      <c r="BI256">
        <v>183.273806451613</v>
      </c>
      <c r="BJ256">
        <v>1499.98129032258</v>
      </c>
      <c r="BK256">
        <v>0.973002032258065</v>
      </c>
      <c r="BL256">
        <v>0.0269981129032258</v>
      </c>
      <c r="BM256">
        <v>0</v>
      </c>
      <c r="BN256">
        <v>2.30719032258064</v>
      </c>
      <c r="BO256">
        <v>0</v>
      </c>
      <c r="BP256">
        <v>16234.0096774194</v>
      </c>
      <c r="BQ256">
        <v>13121.8419354839</v>
      </c>
      <c r="BR256">
        <v>37.8282580645161</v>
      </c>
      <c r="BS256">
        <v>39.75</v>
      </c>
      <c r="BT256">
        <v>39.187</v>
      </c>
      <c r="BU256">
        <v>37.929</v>
      </c>
      <c r="BV256">
        <v>37.437</v>
      </c>
      <c r="BW256">
        <v>1459.48129032258</v>
      </c>
      <c r="BX256">
        <v>40.5</v>
      </c>
      <c r="BY256">
        <v>0</v>
      </c>
      <c r="BZ256">
        <v>1559930110.7</v>
      </c>
      <c r="CA256">
        <v>2.30106923076923</v>
      </c>
      <c r="CB256">
        <v>-0.571275208030906</v>
      </c>
      <c r="CC256">
        <v>259.688889129267</v>
      </c>
      <c r="CD256">
        <v>16250.8884615385</v>
      </c>
      <c r="CE256">
        <v>15</v>
      </c>
      <c r="CF256">
        <v>1559929575.5</v>
      </c>
      <c r="CG256" t="s">
        <v>251</v>
      </c>
      <c r="CH256">
        <v>12</v>
      </c>
      <c r="CI256">
        <v>2.609</v>
      </c>
      <c r="CJ256">
        <v>0.036</v>
      </c>
      <c r="CK256">
        <v>400</v>
      </c>
      <c r="CL256">
        <v>13</v>
      </c>
      <c r="CM256">
        <v>0.15</v>
      </c>
      <c r="CN256">
        <v>0.08</v>
      </c>
      <c r="CO256">
        <v>-30.8693512195122</v>
      </c>
      <c r="CP256">
        <v>-0.888359581881507</v>
      </c>
      <c r="CQ256">
        <v>0.218161123184779</v>
      </c>
      <c r="CR256">
        <v>0</v>
      </c>
      <c r="CS256">
        <v>2.28497647058824</v>
      </c>
      <c r="CT256">
        <v>0.0375623065854626</v>
      </c>
      <c r="CU256">
        <v>0.199538022410625</v>
      </c>
      <c r="CV256">
        <v>1</v>
      </c>
      <c r="CW256">
        <v>0.720886853658537</v>
      </c>
      <c r="CX256">
        <v>-0.139443031358878</v>
      </c>
      <c r="CY256">
        <v>0.0142698505924135</v>
      </c>
      <c r="CZ256">
        <v>0</v>
      </c>
      <c r="DA256">
        <v>1</v>
      </c>
      <c r="DB256">
        <v>3</v>
      </c>
      <c r="DC256" t="s">
        <v>269</v>
      </c>
      <c r="DD256">
        <v>1.85561</v>
      </c>
      <c r="DE256">
        <v>1.85364</v>
      </c>
      <c r="DF256">
        <v>1.85471</v>
      </c>
      <c r="DG256">
        <v>1.85913</v>
      </c>
      <c r="DH256">
        <v>1.85349</v>
      </c>
      <c r="DI256">
        <v>1.85791</v>
      </c>
      <c r="DJ256">
        <v>1.85501</v>
      </c>
      <c r="DK256">
        <v>1.85367</v>
      </c>
      <c r="DL256" t="s">
        <v>253</v>
      </c>
      <c r="DM256" t="s">
        <v>19</v>
      </c>
      <c r="DN256" t="s">
        <v>19</v>
      </c>
      <c r="DO256" t="s">
        <v>19</v>
      </c>
      <c r="DP256" t="s">
        <v>254</v>
      </c>
      <c r="DQ256" t="s">
        <v>255</v>
      </c>
      <c r="DR256" t="s">
        <v>256</v>
      </c>
      <c r="DS256" t="s">
        <v>256</v>
      </c>
      <c r="DT256" t="s">
        <v>256</v>
      </c>
      <c r="DU256" t="s">
        <v>256</v>
      </c>
      <c r="DV256">
        <v>0</v>
      </c>
      <c r="DW256">
        <v>100</v>
      </c>
      <c r="DX256">
        <v>100</v>
      </c>
      <c r="DY256">
        <v>2.609</v>
      </c>
      <c r="DZ256">
        <v>0.036</v>
      </c>
      <c r="EA256">
        <v>2</v>
      </c>
      <c r="EB256">
        <v>504.315</v>
      </c>
      <c r="EC256">
        <v>548.245</v>
      </c>
      <c r="ED256">
        <v>16.3246</v>
      </c>
      <c r="EE256">
        <v>19.1752</v>
      </c>
      <c r="EF256">
        <v>30.0002</v>
      </c>
      <c r="EG256">
        <v>19.0461</v>
      </c>
      <c r="EH256">
        <v>19.0221</v>
      </c>
      <c r="EI256">
        <v>34.0217</v>
      </c>
      <c r="EJ256">
        <v>28.3644</v>
      </c>
      <c r="EK256">
        <v>60.7047</v>
      </c>
      <c r="EL256">
        <v>16.3221</v>
      </c>
      <c r="EM256">
        <v>794.17</v>
      </c>
      <c r="EN256">
        <v>13.2819</v>
      </c>
      <c r="EO256">
        <v>102.282</v>
      </c>
      <c r="EP256">
        <v>102.707</v>
      </c>
    </row>
    <row r="257" spans="1:146">
      <c r="A257">
        <v>241</v>
      </c>
      <c r="B257">
        <v>1559930088</v>
      </c>
      <c r="C257">
        <v>480</v>
      </c>
      <c r="D257" t="s">
        <v>737</v>
      </c>
      <c r="E257" t="s">
        <v>738</v>
      </c>
      <c r="H257">
        <v>1559930077.66129</v>
      </c>
      <c r="I257">
        <f>AY257*AJ257*(AW257-AX257)/(100*AQ257*(1000-AJ257*AW257))</f>
        <v>0</v>
      </c>
      <c r="J257">
        <f>AY257*AJ257*(AV257-AU257*(1000-AJ257*AX257)/(1000-AJ257*AW257))/(100*AQ257)</f>
        <v>0</v>
      </c>
      <c r="K257">
        <f>AU257 - IF(AJ257&gt;1, J257*AQ257*100.0/(AL257*BG257), 0)</f>
        <v>0</v>
      </c>
      <c r="L257">
        <f>((R257-I257/2)*K257-J257)/(R257+I257/2)</f>
        <v>0</v>
      </c>
      <c r="M257">
        <f>L257*(AZ257+BA257)/1000.0</f>
        <v>0</v>
      </c>
      <c r="N257">
        <f>(AU257 - IF(AJ257&gt;1, J257*AQ257*100.0/(AL257*BG257), 0))*(AZ257+BA257)/1000.0</f>
        <v>0</v>
      </c>
      <c r="O257">
        <f>2.0/((1/Q257-1/P257)+SIGN(Q257)*SQRT((1/Q257-1/P257)*(1/Q257-1/P257) + 4*AR257/((AR257+1)*(AR257+1))*(2*1/Q257*1/P257-1/P257*1/P257)))</f>
        <v>0</v>
      </c>
      <c r="P257">
        <f>AG257+AF257*AQ257+AE257*AQ257*AQ257</f>
        <v>0</v>
      </c>
      <c r="Q257">
        <f>I257*(1000-(1000*0.61365*exp(17.502*U257/(240.97+U257))/(AZ257+BA257)+AW257)/2)/(1000*0.61365*exp(17.502*U257/(240.97+U257))/(AZ257+BA257)-AW257)</f>
        <v>0</v>
      </c>
      <c r="R257">
        <f>1/((AR257+1)/(O257/1.6)+1/(P257/1.37)) + AR257/((AR257+1)/(O257/1.6) + AR257/(P257/1.37))</f>
        <v>0</v>
      </c>
      <c r="S257">
        <f>(AN257*AP257)</f>
        <v>0</v>
      </c>
      <c r="T257">
        <f>(BB257+(S257+2*0.95*5.67E-8*(((BB257+$B$7)+273)^4-(BB257+273)^4)-44100*I257)/(1.84*29.3*P257+8*0.95*5.67E-8*(BB257+273)^3))</f>
        <v>0</v>
      </c>
      <c r="U257">
        <f>($C$7*BC257+$D$7*BD257+$E$7*T257)</f>
        <v>0</v>
      </c>
      <c r="V257">
        <f>0.61365*exp(17.502*U257/(240.97+U257))</f>
        <v>0</v>
      </c>
      <c r="W257">
        <f>(X257/Y257*100)</f>
        <v>0</v>
      </c>
      <c r="X257">
        <f>AW257*(AZ257+BA257)/1000</f>
        <v>0</v>
      </c>
      <c r="Y257">
        <f>0.61365*exp(17.502*BB257/(240.97+BB257))</f>
        <v>0</v>
      </c>
      <c r="Z257">
        <f>(V257-AW257*(AZ257+BA257)/1000)</f>
        <v>0</v>
      </c>
      <c r="AA257">
        <f>(-I257*44100)</f>
        <v>0</v>
      </c>
      <c r="AB257">
        <f>2*29.3*P257*0.92*(BB257-U257)</f>
        <v>0</v>
      </c>
      <c r="AC257">
        <f>2*0.95*5.67E-8*(((BB257+$B$7)+273)^4-(U257+273)^4)</f>
        <v>0</v>
      </c>
      <c r="AD257">
        <f>S257+AC257+AA257+AB257</f>
        <v>0</v>
      </c>
      <c r="AE257">
        <v>-0.0417289293504642</v>
      </c>
      <c r="AF257">
        <v>0.0468443788508859</v>
      </c>
      <c r="AG257">
        <v>3.49134362963544</v>
      </c>
      <c r="AH257">
        <v>0</v>
      </c>
      <c r="AI257">
        <v>0</v>
      </c>
      <c r="AJ257">
        <f>IF(AH257*$H$13&gt;=AL257,1.0,(AL257/(AL257-AH257*$H$13)))</f>
        <v>0</v>
      </c>
      <c r="AK257">
        <f>(AJ257-1)*100</f>
        <v>0</v>
      </c>
      <c r="AL257">
        <f>MAX(0,($B$13+$C$13*BG257)/(1+$D$13*BG257)*AZ257/(BB257+273)*$E$13)</f>
        <v>0</v>
      </c>
      <c r="AM257">
        <f>$B$11*BH257+$C$11*BI257+$F$11*BJ257</f>
        <v>0</v>
      </c>
      <c r="AN257">
        <f>AM257*AO257</f>
        <v>0</v>
      </c>
      <c r="AO257">
        <f>($B$11*$D$9+$C$11*$D$9+$F$11*((BW257+BO257)/MAX(BW257+BO257+BX257, 0.1)*$I$9+BX257/MAX(BW257+BO257+BX257, 0.1)*$J$9))/($B$11+$C$11+$F$11)</f>
        <v>0</v>
      </c>
      <c r="AP257">
        <f>($B$11*$K$9+$C$11*$K$9+$F$11*((BW257+BO257)/MAX(BW257+BO257+BX257, 0.1)*$P$9+BX257/MAX(BW257+BO257+BX257, 0.1)*$Q$9))/($B$11+$C$11+$F$11)</f>
        <v>0</v>
      </c>
      <c r="AQ257">
        <v>6</v>
      </c>
      <c r="AR257">
        <v>0.5</v>
      </c>
      <c r="AS257" t="s">
        <v>250</v>
      </c>
      <c r="AT257">
        <v>1559930077.66129</v>
      </c>
      <c r="AU257">
        <v>740.003806451613</v>
      </c>
      <c r="AV257">
        <v>770.940870967742</v>
      </c>
      <c r="AW257">
        <v>13.9144225806452</v>
      </c>
      <c r="AX257">
        <v>13.1982677419355</v>
      </c>
      <c r="AY257">
        <v>500.026612903226</v>
      </c>
      <c r="AZ257">
        <v>100.703806451613</v>
      </c>
      <c r="BA257">
        <v>0.200036129032258</v>
      </c>
      <c r="BB257">
        <v>20.0232806451613</v>
      </c>
      <c r="BC257">
        <v>20.4361967741935</v>
      </c>
      <c r="BD257">
        <v>999.9</v>
      </c>
      <c r="BE257">
        <v>0</v>
      </c>
      <c r="BF257">
        <v>0</v>
      </c>
      <c r="BG257">
        <v>9992.80419354839</v>
      </c>
      <c r="BH257">
        <v>0</v>
      </c>
      <c r="BI257">
        <v>183.044387096774</v>
      </c>
      <c r="BJ257">
        <v>1499.97322580645</v>
      </c>
      <c r="BK257">
        <v>0.973001903225807</v>
      </c>
      <c r="BL257">
        <v>0.0269982612903226</v>
      </c>
      <c r="BM257">
        <v>0</v>
      </c>
      <c r="BN257">
        <v>2.30444193548387</v>
      </c>
      <c r="BO257">
        <v>0</v>
      </c>
      <c r="BP257">
        <v>16243.3193548387</v>
      </c>
      <c r="BQ257">
        <v>13121.7709677419</v>
      </c>
      <c r="BR257">
        <v>37.8302903225806</v>
      </c>
      <c r="BS257">
        <v>39.75</v>
      </c>
      <c r="BT257">
        <v>39.187</v>
      </c>
      <c r="BU257">
        <v>37.931</v>
      </c>
      <c r="BV257">
        <v>37.437</v>
      </c>
      <c r="BW257">
        <v>1459.47322580645</v>
      </c>
      <c r="BX257">
        <v>40.5</v>
      </c>
      <c r="BY257">
        <v>0</v>
      </c>
      <c r="BZ257">
        <v>1559930112.5</v>
      </c>
      <c r="CA257">
        <v>2.27693846153846</v>
      </c>
      <c r="CB257">
        <v>-0.0213743602084288</v>
      </c>
      <c r="CC257">
        <v>232.943589553026</v>
      </c>
      <c r="CD257">
        <v>16258.4846153846</v>
      </c>
      <c r="CE257">
        <v>15</v>
      </c>
      <c r="CF257">
        <v>1559929575.5</v>
      </c>
      <c r="CG257" t="s">
        <v>251</v>
      </c>
      <c r="CH257">
        <v>12</v>
      </c>
      <c r="CI257">
        <v>2.609</v>
      </c>
      <c r="CJ257">
        <v>0.036</v>
      </c>
      <c r="CK257">
        <v>400</v>
      </c>
      <c r="CL257">
        <v>13</v>
      </c>
      <c r="CM257">
        <v>0.15</v>
      </c>
      <c r="CN257">
        <v>0.08</v>
      </c>
      <c r="CO257">
        <v>-30.9115707317073</v>
      </c>
      <c r="CP257">
        <v>-1.3676027874566</v>
      </c>
      <c r="CQ257">
        <v>0.243964756794913</v>
      </c>
      <c r="CR257">
        <v>0</v>
      </c>
      <c r="CS257">
        <v>2.28349705882353</v>
      </c>
      <c r="CT257">
        <v>0.146215503016635</v>
      </c>
      <c r="CU257">
        <v>0.190033078367169</v>
      </c>
      <c r="CV257">
        <v>1</v>
      </c>
      <c r="CW257">
        <v>0.717286317073171</v>
      </c>
      <c r="CX257">
        <v>-0.12852288501743</v>
      </c>
      <c r="CY257">
        <v>0.013444779807427</v>
      </c>
      <c r="CZ257">
        <v>0</v>
      </c>
      <c r="DA257">
        <v>1</v>
      </c>
      <c r="DB257">
        <v>3</v>
      </c>
      <c r="DC257" t="s">
        <v>269</v>
      </c>
      <c r="DD257">
        <v>1.85562</v>
      </c>
      <c r="DE257">
        <v>1.85364</v>
      </c>
      <c r="DF257">
        <v>1.85471</v>
      </c>
      <c r="DG257">
        <v>1.85913</v>
      </c>
      <c r="DH257">
        <v>1.85349</v>
      </c>
      <c r="DI257">
        <v>1.8579</v>
      </c>
      <c r="DJ257">
        <v>1.85501</v>
      </c>
      <c r="DK257">
        <v>1.85369</v>
      </c>
      <c r="DL257" t="s">
        <v>253</v>
      </c>
      <c r="DM257" t="s">
        <v>19</v>
      </c>
      <c r="DN257" t="s">
        <v>19</v>
      </c>
      <c r="DO257" t="s">
        <v>19</v>
      </c>
      <c r="DP257" t="s">
        <v>254</v>
      </c>
      <c r="DQ257" t="s">
        <v>255</v>
      </c>
      <c r="DR257" t="s">
        <v>256</v>
      </c>
      <c r="DS257" t="s">
        <v>256</v>
      </c>
      <c r="DT257" t="s">
        <v>256</v>
      </c>
      <c r="DU257" t="s">
        <v>256</v>
      </c>
      <c r="DV257">
        <v>0</v>
      </c>
      <c r="DW257">
        <v>100</v>
      </c>
      <c r="DX257">
        <v>100</v>
      </c>
      <c r="DY257">
        <v>2.609</v>
      </c>
      <c r="DZ257">
        <v>0.036</v>
      </c>
      <c r="EA257">
        <v>2</v>
      </c>
      <c r="EB257">
        <v>504.026</v>
      </c>
      <c r="EC257">
        <v>548.64</v>
      </c>
      <c r="ED257">
        <v>16.3177</v>
      </c>
      <c r="EE257">
        <v>19.1765</v>
      </c>
      <c r="EF257">
        <v>30.0001</v>
      </c>
      <c r="EG257">
        <v>19.0473</v>
      </c>
      <c r="EH257">
        <v>19.023</v>
      </c>
      <c r="EI257">
        <v>34.1345</v>
      </c>
      <c r="EJ257">
        <v>28.0916</v>
      </c>
      <c r="EK257">
        <v>60.7047</v>
      </c>
      <c r="EL257">
        <v>16.3221</v>
      </c>
      <c r="EM257">
        <v>799.17</v>
      </c>
      <c r="EN257">
        <v>13.2851</v>
      </c>
      <c r="EO257">
        <v>102.282</v>
      </c>
      <c r="EP257">
        <v>102.707</v>
      </c>
    </row>
    <row r="258" spans="1:146">
      <c r="A258">
        <v>242</v>
      </c>
      <c r="B258">
        <v>1559930090</v>
      </c>
      <c r="C258">
        <v>482</v>
      </c>
      <c r="D258" t="s">
        <v>739</v>
      </c>
      <c r="E258" t="s">
        <v>740</v>
      </c>
      <c r="H258">
        <v>1559930079.66129</v>
      </c>
      <c r="I258">
        <f>AY258*AJ258*(AW258-AX258)/(100*AQ258*(1000-AJ258*AW258))</f>
        <v>0</v>
      </c>
      <c r="J258">
        <f>AY258*AJ258*(AV258-AU258*(1000-AJ258*AX258)/(1000-AJ258*AW258))/(100*AQ258)</f>
        <v>0</v>
      </c>
      <c r="K258">
        <f>AU258 - IF(AJ258&gt;1, J258*AQ258*100.0/(AL258*BG258), 0)</f>
        <v>0</v>
      </c>
      <c r="L258">
        <f>((R258-I258/2)*K258-J258)/(R258+I258/2)</f>
        <v>0</v>
      </c>
      <c r="M258">
        <f>L258*(AZ258+BA258)/1000.0</f>
        <v>0</v>
      </c>
      <c r="N258">
        <f>(AU258 - IF(AJ258&gt;1, J258*AQ258*100.0/(AL258*BG258), 0))*(AZ258+BA258)/1000.0</f>
        <v>0</v>
      </c>
      <c r="O258">
        <f>2.0/((1/Q258-1/P258)+SIGN(Q258)*SQRT((1/Q258-1/P258)*(1/Q258-1/P258) + 4*AR258/((AR258+1)*(AR258+1))*(2*1/Q258*1/P258-1/P258*1/P258)))</f>
        <v>0</v>
      </c>
      <c r="P258">
        <f>AG258+AF258*AQ258+AE258*AQ258*AQ258</f>
        <v>0</v>
      </c>
      <c r="Q258">
        <f>I258*(1000-(1000*0.61365*exp(17.502*U258/(240.97+U258))/(AZ258+BA258)+AW258)/2)/(1000*0.61365*exp(17.502*U258/(240.97+U258))/(AZ258+BA258)-AW258)</f>
        <v>0</v>
      </c>
      <c r="R258">
        <f>1/((AR258+1)/(O258/1.6)+1/(P258/1.37)) + AR258/((AR258+1)/(O258/1.6) + AR258/(P258/1.37))</f>
        <v>0</v>
      </c>
      <c r="S258">
        <f>(AN258*AP258)</f>
        <v>0</v>
      </c>
      <c r="T258">
        <f>(BB258+(S258+2*0.95*5.67E-8*(((BB258+$B$7)+273)^4-(BB258+273)^4)-44100*I258)/(1.84*29.3*P258+8*0.95*5.67E-8*(BB258+273)^3))</f>
        <v>0</v>
      </c>
      <c r="U258">
        <f>($C$7*BC258+$D$7*BD258+$E$7*T258)</f>
        <v>0</v>
      </c>
      <c r="V258">
        <f>0.61365*exp(17.502*U258/(240.97+U258))</f>
        <v>0</v>
      </c>
      <c r="W258">
        <f>(X258/Y258*100)</f>
        <v>0</v>
      </c>
      <c r="X258">
        <f>AW258*(AZ258+BA258)/1000</f>
        <v>0</v>
      </c>
      <c r="Y258">
        <f>0.61365*exp(17.502*BB258/(240.97+BB258))</f>
        <v>0</v>
      </c>
      <c r="Z258">
        <f>(V258-AW258*(AZ258+BA258)/1000)</f>
        <v>0</v>
      </c>
      <c r="AA258">
        <f>(-I258*44100)</f>
        <v>0</v>
      </c>
      <c r="AB258">
        <f>2*29.3*P258*0.92*(BB258-U258)</f>
        <v>0</v>
      </c>
      <c r="AC258">
        <f>2*0.95*5.67E-8*(((BB258+$B$7)+273)^4-(U258+273)^4)</f>
        <v>0</v>
      </c>
      <c r="AD258">
        <f>S258+AC258+AA258+AB258</f>
        <v>0</v>
      </c>
      <c r="AE258">
        <v>-0.0417121338313146</v>
      </c>
      <c r="AF258">
        <v>0.0468255244092722</v>
      </c>
      <c r="AG258">
        <v>3.49023324507157</v>
      </c>
      <c r="AH258">
        <v>0</v>
      </c>
      <c r="AI258">
        <v>0</v>
      </c>
      <c r="AJ258">
        <f>IF(AH258*$H$13&gt;=AL258,1.0,(AL258/(AL258-AH258*$H$13)))</f>
        <v>0</v>
      </c>
      <c r="AK258">
        <f>(AJ258-1)*100</f>
        <v>0</v>
      </c>
      <c r="AL258">
        <f>MAX(0,($B$13+$C$13*BG258)/(1+$D$13*BG258)*AZ258/(BB258+273)*$E$13)</f>
        <v>0</v>
      </c>
      <c r="AM258">
        <f>$B$11*BH258+$C$11*BI258+$F$11*BJ258</f>
        <v>0</v>
      </c>
      <c r="AN258">
        <f>AM258*AO258</f>
        <v>0</v>
      </c>
      <c r="AO258">
        <f>($B$11*$D$9+$C$11*$D$9+$F$11*((BW258+BO258)/MAX(BW258+BO258+BX258, 0.1)*$I$9+BX258/MAX(BW258+BO258+BX258, 0.1)*$J$9))/($B$11+$C$11+$F$11)</f>
        <v>0</v>
      </c>
      <c r="AP258">
        <f>($B$11*$K$9+$C$11*$K$9+$F$11*((BW258+BO258)/MAX(BW258+BO258+BX258, 0.1)*$P$9+BX258/MAX(BW258+BO258+BX258, 0.1)*$Q$9))/($B$11+$C$11+$F$11)</f>
        <v>0</v>
      </c>
      <c r="AQ258">
        <v>6</v>
      </c>
      <c r="AR258">
        <v>0.5</v>
      </c>
      <c r="AS258" t="s">
        <v>250</v>
      </c>
      <c r="AT258">
        <v>1559930079.66129</v>
      </c>
      <c r="AU258">
        <v>743.274451612903</v>
      </c>
      <c r="AV258">
        <v>774.28664516129</v>
      </c>
      <c r="AW258">
        <v>13.9149322580645</v>
      </c>
      <c r="AX258">
        <v>13.2023483870968</v>
      </c>
      <c r="AY258">
        <v>500.023129032258</v>
      </c>
      <c r="AZ258">
        <v>100.703903225806</v>
      </c>
      <c r="BA258">
        <v>0.20003135483871</v>
      </c>
      <c r="BB258">
        <v>20.0201580645161</v>
      </c>
      <c r="BC258">
        <v>20.4337677419355</v>
      </c>
      <c r="BD258">
        <v>999.9</v>
      </c>
      <c r="BE258">
        <v>0</v>
      </c>
      <c r="BF258">
        <v>0</v>
      </c>
      <c r="BG258">
        <v>9988.77258064516</v>
      </c>
      <c r="BH258">
        <v>0</v>
      </c>
      <c r="BI258">
        <v>181.194580645161</v>
      </c>
      <c r="BJ258">
        <v>1499.98161290323</v>
      </c>
      <c r="BK258">
        <v>0.973002032258065</v>
      </c>
      <c r="BL258">
        <v>0.0269981129032258</v>
      </c>
      <c r="BM258">
        <v>0</v>
      </c>
      <c r="BN258">
        <v>2.32931290322581</v>
      </c>
      <c r="BO258">
        <v>0</v>
      </c>
      <c r="BP258">
        <v>16252.7612903226</v>
      </c>
      <c r="BQ258">
        <v>13121.8451612903</v>
      </c>
      <c r="BR258">
        <v>37.8343548387097</v>
      </c>
      <c r="BS258">
        <v>39.75</v>
      </c>
      <c r="BT258">
        <v>39.187</v>
      </c>
      <c r="BU258">
        <v>37.933</v>
      </c>
      <c r="BV258">
        <v>37.437</v>
      </c>
      <c r="BW258">
        <v>1459.48161290323</v>
      </c>
      <c r="BX258">
        <v>40.5</v>
      </c>
      <c r="BY258">
        <v>0</v>
      </c>
      <c r="BZ258">
        <v>1559930114.3</v>
      </c>
      <c r="CA258">
        <v>2.25896538461538</v>
      </c>
      <c r="CB258">
        <v>0.578355560032975</v>
      </c>
      <c r="CC258">
        <v>219.863248129892</v>
      </c>
      <c r="CD258">
        <v>16265.8153846154</v>
      </c>
      <c r="CE258">
        <v>15</v>
      </c>
      <c r="CF258">
        <v>1559929575.5</v>
      </c>
      <c r="CG258" t="s">
        <v>251</v>
      </c>
      <c r="CH258">
        <v>12</v>
      </c>
      <c r="CI258">
        <v>2.609</v>
      </c>
      <c r="CJ258">
        <v>0.036</v>
      </c>
      <c r="CK258">
        <v>400</v>
      </c>
      <c r="CL258">
        <v>13</v>
      </c>
      <c r="CM258">
        <v>0.15</v>
      </c>
      <c r="CN258">
        <v>0.08</v>
      </c>
      <c r="CO258">
        <v>-30.9896731707317</v>
      </c>
      <c r="CP258">
        <v>-1.7006153310111</v>
      </c>
      <c r="CQ258">
        <v>0.272349790351637</v>
      </c>
      <c r="CR258">
        <v>0</v>
      </c>
      <c r="CS258">
        <v>2.30032058823529</v>
      </c>
      <c r="CT258">
        <v>0.00716919994951411</v>
      </c>
      <c r="CU258">
        <v>0.184144444230149</v>
      </c>
      <c r="CV258">
        <v>1</v>
      </c>
      <c r="CW258">
        <v>0.713780926829268</v>
      </c>
      <c r="CX258">
        <v>-0.113621310104549</v>
      </c>
      <c r="CY258">
        <v>0.0122592753881878</v>
      </c>
      <c r="CZ258">
        <v>0</v>
      </c>
      <c r="DA258">
        <v>1</v>
      </c>
      <c r="DB258">
        <v>3</v>
      </c>
      <c r="DC258" t="s">
        <v>269</v>
      </c>
      <c r="DD258">
        <v>1.85562</v>
      </c>
      <c r="DE258">
        <v>1.85364</v>
      </c>
      <c r="DF258">
        <v>1.8547</v>
      </c>
      <c r="DG258">
        <v>1.85913</v>
      </c>
      <c r="DH258">
        <v>1.85349</v>
      </c>
      <c r="DI258">
        <v>1.8579</v>
      </c>
      <c r="DJ258">
        <v>1.85501</v>
      </c>
      <c r="DK258">
        <v>1.85369</v>
      </c>
      <c r="DL258" t="s">
        <v>253</v>
      </c>
      <c r="DM258" t="s">
        <v>19</v>
      </c>
      <c r="DN258" t="s">
        <v>19</v>
      </c>
      <c r="DO258" t="s">
        <v>19</v>
      </c>
      <c r="DP258" t="s">
        <v>254</v>
      </c>
      <c r="DQ258" t="s">
        <v>255</v>
      </c>
      <c r="DR258" t="s">
        <v>256</v>
      </c>
      <c r="DS258" t="s">
        <v>256</v>
      </c>
      <c r="DT258" t="s">
        <v>256</v>
      </c>
      <c r="DU258" t="s">
        <v>256</v>
      </c>
      <c r="DV258">
        <v>0</v>
      </c>
      <c r="DW258">
        <v>100</v>
      </c>
      <c r="DX258">
        <v>100</v>
      </c>
      <c r="DY258">
        <v>2.609</v>
      </c>
      <c r="DZ258">
        <v>0.036</v>
      </c>
      <c r="EA258">
        <v>2</v>
      </c>
      <c r="EB258">
        <v>504.191</v>
      </c>
      <c r="EC258">
        <v>548.685</v>
      </c>
      <c r="ED258">
        <v>16.3118</v>
      </c>
      <c r="EE258">
        <v>19.1781</v>
      </c>
      <c r="EF258">
        <v>30.0001</v>
      </c>
      <c r="EG258">
        <v>19.0487</v>
      </c>
      <c r="EH258">
        <v>19.0238</v>
      </c>
      <c r="EI258">
        <v>34.2724</v>
      </c>
      <c r="EJ258">
        <v>28.0916</v>
      </c>
      <c r="EK258">
        <v>60.7047</v>
      </c>
      <c r="EL258">
        <v>16.3134</v>
      </c>
      <c r="EM258">
        <v>804.17</v>
      </c>
      <c r="EN258">
        <v>13.288</v>
      </c>
      <c r="EO258">
        <v>102.281</v>
      </c>
      <c r="EP258">
        <v>102.706</v>
      </c>
    </row>
    <row r="259" spans="1:146">
      <c r="A259">
        <v>243</v>
      </c>
      <c r="B259">
        <v>1559930092</v>
      </c>
      <c r="C259">
        <v>484</v>
      </c>
      <c r="D259" t="s">
        <v>741</v>
      </c>
      <c r="E259" t="s">
        <v>742</v>
      </c>
      <c r="H259">
        <v>1559930081.66129</v>
      </c>
      <c r="I259">
        <f>AY259*AJ259*(AW259-AX259)/(100*AQ259*(1000-AJ259*AW259))</f>
        <v>0</v>
      </c>
      <c r="J259">
        <f>AY259*AJ259*(AV259-AU259*(1000-AJ259*AX259)/(1000-AJ259*AW259))/(100*AQ259)</f>
        <v>0</v>
      </c>
      <c r="K259">
        <f>AU259 - IF(AJ259&gt;1, J259*AQ259*100.0/(AL259*BG259), 0)</f>
        <v>0</v>
      </c>
      <c r="L259">
        <f>((R259-I259/2)*K259-J259)/(R259+I259/2)</f>
        <v>0</v>
      </c>
      <c r="M259">
        <f>L259*(AZ259+BA259)/1000.0</f>
        <v>0</v>
      </c>
      <c r="N259">
        <f>(AU259 - IF(AJ259&gt;1, J259*AQ259*100.0/(AL259*BG259), 0))*(AZ259+BA259)/1000.0</f>
        <v>0</v>
      </c>
      <c r="O259">
        <f>2.0/((1/Q259-1/P259)+SIGN(Q259)*SQRT((1/Q259-1/P259)*(1/Q259-1/P259) + 4*AR259/((AR259+1)*(AR259+1))*(2*1/Q259*1/P259-1/P259*1/P259)))</f>
        <v>0</v>
      </c>
      <c r="P259">
        <f>AG259+AF259*AQ259+AE259*AQ259*AQ259</f>
        <v>0</v>
      </c>
      <c r="Q259">
        <f>I259*(1000-(1000*0.61365*exp(17.502*U259/(240.97+U259))/(AZ259+BA259)+AW259)/2)/(1000*0.61365*exp(17.502*U259/(240.97+U259))/(AZ259+BA259)-AW259)</f>
        <v>0</v>
      </c>
      <c r="R259">
        <f>1/((AR259+1)/(O259/1.6)+1/(P259/1.37)) + AR259/((AR259+1)/(O259/1.6) + AR259/(P259/1.37))</f>
        <v>0</v>
      </c>
      <c r="S259">
        <f>(AN259*AP259)</f>
        <v>0</v>
      </c>
      <c r="T259">
        <f>(BB259+(S259+2*0.95*5.67E-8*(((BB259+$B$7)+273)^4-(BB259+273)^4)-44100*I259)/(1.84*29.3*P259+8*0.95*5.67E-8*(BB259+273)^3))</f>
        <v>0</v>
      </c>
      <c r="U259">
        <f>($C$7*BC259+$D$7*BD259+$E$7*T259)</f>
        <v>0</v>
      </c>
      <c r="V259">
        <f>0.61365*exp(17.502*U259/(240.97+U259))</f>
        <v>0</v>
      </c>
      <c r="W259">
        <f>(X259/Y259*100)</f>
        <v>0</v>
      </c>
      <c r="X259">
        <f>AW259*(AZ259+BA259)/1000</f>
        <v>0</v>
      </c>
      <c r="Y259">
        <f>0.61365*exp(17.502*BB259/(240.97+BB259))</f>
        <v>0</v>
      </c>
      <c r="Z259">
        <f>(V259-AW259*(AZ259+BA259)/1000)</f>
        <v>0</v>
      </c>
      <c r="AA259">
        <f>(-I259*44100)</f>
        <v>0</v>
      </c>
      <c r="AB259">
        <f>2*29.3*P259*0.92*(BB259-U259)</f>
        <v>0</v>
      </c>
      <c r="AC259">
        <f>2*0.95*5.67E-8*(((BB259+$B$7)+273)^4-(U259+273)^4)</f>
        <v>0</v>
      </c>
      <c r="AD259">
        <f>S259+AC259+AA259+AB259</f>
        <v>0</v>
      </c>
      <c r="AE259">
        <v>-0.0417185939270908</v>
      </c>
      <c r="AF259">
        <v>0.0468327764327164</v>
      </c>
      <c r="AG259">
        <v>3.49066035312717</v>
      </c>
      <c r="AH259">
        <v>0</v>
      </c>
      <c r="AI259">
        <v>0</v>
      </c>
      <c r="AJ259">
        <f>IF(AH259*$H$13&gt;=AL259,1.0,(AL259/(AL259-AH259*$H$13)))</f>
        <v>0</v>
      </c>
      <c r="AK259">
        <f>(AJ259-1)*100</f>
        <v>0</v>
      </c>
      <c r="AL259">
        <f>MAX(0,($B$13+$C$13*BG259)/(1+$D$13*BG259)*AZ259/(BB259+273)*$E$13)</f>
        <v>0</v>
      </c>
      <c r="AM259">
        <f>$B$11*BH259+$C$11*BI259+$F$11*BJ259</f>
        <v>0</v>
      </c>
      <c r="AN259">
        <f>AM259*AO259</f>
        <v>0</v>
      </c>
      <c r="AO259">
        <f>($B$11*$D$9+$C$11*$D$9+$F$11*((BW259+BO259)/MAX(BW259+BO259+BX259, 0.1)*$I$9+BX259/MAX(BW259+BO259+BX259, 0.1)*$J$9))/($B$11+$C$11+$F$11)</f>
        <v>0</v>
      </c>
      <c r="AP259">
        <f>($B$11*$K$9+$C$11*$K$9+$F$11*((BW259+BO259)/MAX(BW259+BO259+BX259, 0.1)*$P$9+BX259/MAX(BW259+BO259+BX259, 0.1)*$Q$9))/($B$11+$C$11+$F$11)</f>
        <v>0</v>
      </c>
      <c r="AQ259">
        <v>6</v>
      </c>
      <c r="AR259">
        <v>0.5</v>
      </c>
      <c r="AS259" t="s">
        <v>250</v>
      </c>
      <c r="AT259">
        <v>1559930081.66129</v>
      </c>
      <c r="AU259">
        <v>746.553387096774</v>
      </c>
      <c r="AV259">
        <v>777.605387096774</v>
      </c>
      <c r="AW259">
        <v>13.9155806451613</v>
      </c>
      <c r="AX259">
        <v>13.2072193548387</v>
      </c>
      <c r="AY259">
        <v>500.009903225807</v>
      </c>
      <c r="AZ259">
        <v>100.704032258065</v>
      </c>
      <c r="BA259">
        <v>0.199990709677419</v>
      </c>
      <c r="BB259">
        <v>20.0165612903226</v>
      </c>
      <c r="BC259">
        <v>20.4310064516129</v>
      </c>
      <c r="BD259">
        <v>999.9</v>
      </c>
      <c r="BE259">
        <v>0</v>
      </c>
      <c r="BF259">
        <v>0</v>
      </c>
      <c r="BG259">
        <v>9990.30677419355</v>
      </c>
      <c r="BH259">
        <v>0</v>
      </c>
      <c r="BI259">
        <v>177.60864516129</v>
      </c>
      <c r="BJ259">
        <v>1499.98225806452</v>
      </c>
      <c r="BK259">
        <v>0.973002032258065</v>
      </c>
      <c r="BL259">
        <v>0.0269981129032258</v>
      </c>
      <c r="BM259">
        <v>0</v>
      </c>
      <c r="BN259">
        <v>2.31350322580645</v>
      </c>
      <c r="BO259">
        <v>0</v>
      </c>
      <c r="BP259">
        <v>16262.1419354839</v>
      </c>
      <c r="BQ259">
        <v>13121.8516129032</v>
      </c>
      <c r="BR259">
        <v>37.8384193548387</v>
      </c>
      <c r="BS259">
        <v>39.75</v>
      </c>
      <c r="BT259">
        <v>39.187</v>
      </c>
      <c r="BU259">
        <v>37.935</v>
      </c>
      <c r="BV259">
        <v>37.437</v>
      </c>
      <c r="BW259">
        <v>1459.48225806452</v>
      </c>
      <c r="BX259">
        <v>40.5</v>
      </c>
      <c r="BY259">
        <v>0</v>
      </c>
      <c r="BZ259">
        <v>1559930116.7</v>
      </c>
      <c r="CA259">
        <v>2.26306153846154</v>
      </c>
      <c r="CB259">
        <v>-0.367630767063632</v>
      </c>
      <c r="CC259">
        <v>225.569231092746</v>
      </c>
      <c r="CD259">
        <v>16275.7807692308</v>
      </c>
      <c r="CE259">
        <v>15</v>
      </c>
      <c r="CF259">
        <v>1559929575.5</v>
      </c>
      <c r="CG259" t="s">
        <v>251</v>
      </c>
      <c r="CH259">
        <v>12</v>
      </c>
      <c r="CI259">
        <v>2.609</v>
      </c>
      <c r="CJ259">
        <v>0.036</v>
      </c>
      <c r="CK259">
        <v>400</v>
      </c>
      <c r="CL259">
        <v>13</v>
      </c>
      <c r="CM259">
        <v>0.15</v>
      </c>
      <c r="CN259">
        <v>0.08</v>
      </c>
      <c r="CO259">
        <v>-31.0431731707317</v>
      </c>
      <c r="CP259">
        <v>-2.08161742160267</v>
      </c>
      <c r="CQ259">
        <v>0.293213059157805</v>
      </c>
      <c r="CR259">
        <v>0</v>
      </c>
      <c r="CS259">
        <v>2.29098529411765</v>
      </c>
      <c r="CT259">
        <v>-0.451464611054778</v>
      </c>
      <c r="CU259">
        <v>0.189175093392887</v>
      </c>
      <c r="CV259">
        <v>1</v>
      </c>
      <c r="CW259">
        <v>0.709791804878049</v>
      </c>
      <c r="CX259">
        <v>-0.101582153310097</v>
      </c>
      <c r="CY259">
        <v>0.0110702265366018</v>
      </c>
      <c r="CZ259">
        <v>0</v>
      </c>
      <c r="DA259">
        <v>1</v>
      </c>
      <c r="DB259">
        <v>3</v>
      </c>
      <c r="DC259" t="s">
        <v>269</v>
      </c>
      <c r="DD259">
        <v>1.85562</v>
      </c>
      <c r="DE259">
        <v>1.85364</v>
      </c>
      <c r="DF259">
        <v>1.8547</v>
      </c>
      <c r="DG259">
        <v>1.85913</v>
      </c>
      <c r="DH259">
        <v>1.85349</v>
      </c>
      <c r="DI259">
        <v>1.85789</v>
      </c>
      <c r="DJ259">
        <v>1.85501</v>
      </c>
      <c r="DK259">
        <v>1.85366</v>
      </c>
      <c r="DL259" t="s">
        <v>253</v>
      </c>
      <c r="DM259" t="s">
        <v>19</v>
      </c>
      <c r="DN259" t="s">
        <v>19</v>
      </c>
      <c r="DO259" t="s">
        <v>19</v>
      </c>
      <c r="DP259" t="s">
        <v>254</v>
      </c>
      <c r="DQ259" t="s">
        <v>255</v>
      </c>
      <c r="DR259" t="s">
        <v>256</v>
      </c>
      <c r="DS259" t="s">
        <v>256</v>
      </c>
      <c r="DT259" t="s">
        <v>256</v>
      </c>
      <c r="DU259" t="s">
        <v>256</v>
      </c>
      <c r="DV259">
        <v>0</v>
      </c>
      <c r="DW259">
        <v>100</v>
      </c>
      <c r="DX259">
        <v>100</v>
      </c>
      <c r="DY259">
        <v>2.609</v>
      </c>
      <c r="DZ259">
        <v>0.036</v>
      </c>
      <c r="EA259">
        <v>2</v>
      </c>
      <c r="EB259">
        <v>504.325</v>
      </c>
      <c r="EC259">
        <v>548.556</v>
      </c>
      <c r="ED259">
        <v>16.3085</v>
      </c>
      <c r="EE259">
        <v>19.1795</v>
      </c>
      <c r="EF259">
        <v>30.0001</v>
      </c>
      <c r="EG259">
        <v>19.05</v>
      </c>
      <c r="EH259">
        <v>19.0248</v>
      </c>
      <c r="EI259">
        <v>34.3725</v>
      </c>
      <c r="EJ259">
        <v>28.0916</v>
      </c>
      <c r="EK259">
        <v>60.7047</v>
      </c>
      <c r="EL259">
        <v>16.3134</v>
      </c>
      <c r="EM259">
        <v>804.17</v>
      </c>
      <c r="EN259">
        <v>13.2896</v>
      </c>
      <c r="EO259">
        <v>102.281</v>
      </c>
      <c r="EP259">
        <v>102.706</v>
      </c>
    </row>
    <row r="260" spans="1:146">
      <c r="A260">
        <v>244</v>
      </c>
      <c r="B260">
        <v>1559930094</v>
      </c>
      <c r="C260">
        <v>486</v>
      </c>
      <c r="D260" t="s">
        <v>743</v>
      </c>
      <c r="E260" t="s">
        <v>744</v>
      </c>
      <c r="H260">
        <v>1559930083.66129</v>
      </c>
      <c r="I260">
        <f>AY260*AJ260*(AW260-AX260)/(100*AQ260*(1000-AJ260*AW260))</f>
        <v>0</v>
      </c>
      <c r="J260">
        <f>AY260*AJ260*(AV260-AU260*(1000-AJ260*AX260)/(1000-AJ260*AW260))/(100*AQ260)</f>
        <v>0</v>
      </c>
      <c r="K260">
        <f>AU260 - IF(AJ260&gt;1, J260*AQ260*100.0/(AL260*BG260), 0)</f>
        <v>0</v>
      </c>
      <c r="L260">
        <f>((R260-I260/2)*K260-J260)/(R260+I260/2)</f>
        <v>0</v>
      </c>
      <c r="M260">
        <f>L260*(AZ260+BA260)/1000.0</f>
        <v>0</v>
      </c>
      <c r="N260">
        <f>(AU260 - IF(AJ260&gt;1, J260*AQ260*100.0/(AL260*BG260), 0))*(AZ260+BA260)/1000.0</f>
        <v>0</v>
      </c>
      <c r="O260">
        <f>2.0/((1/Q260-1/P260)+SIGN(Q260)*SQRT((1/Q260-1/P260)*(1/Q260-1/P260) + 4*AR260/((AR260+1)*(AR260+1))*(2*1/Q260*1/P260-1/P260*1/P260)))</f>
        <v>0</v>
      </c>
      <c r="P260">
        <f>AG260+AF260*AQ260+AE260*AQ260*AQ260</f>
        <v>0</v>
      </c>
      <c r="Q260">
        <f>I260*(1000-(1000*0.61365*exp(17.502*U260/(240.97+U260))/(AZ260+BA260)+AW260)/2)/(1000*0.61365*exp(17.502*U260/(240.97+U260))/(AZ260+BA260)-AW260)</f>
        <v>0</v>
      </c>
      <c r="R260">
        <f>1/((AR260+1)/(O260/1.6)+1/(P260/1.37)) + AR260/((AR260+1)/(O260/1.6) + AR260/(P260/1.37))</f>
        <v>0</v>
      </c>
      <c r="S260">
        <f>(AN260*AP260)</f>
        <v>0</v>
      </c>
      <c r="T260">
        <f>(BB260+(S260+2*0.95*5.67E-8*(((BB260+$B$7)+273)^4-(BB260+273)^4)-44100*I260)/(1.84*29.3*P260+8*0.95*5.67E-8*(BB260+273)^3))</f>
        <v>0</v>
      </c>
      <c r="U260">
        <f>($C$7*BC260+$D$7*BD260+$E$7*T260)</f>
        <v>0</v>
      </c>
      <c r="V260">
        <f>0.61365*exp(17.502*U260/(240.97+U260))</f>
        <v>0</v>
      </c>
      <c r="W260">
        <f>(X260/Y260*100)</f>
        <v>0</v>
      </c>
      <c r="X260">
        <f>AW260*(AZ260+BA260)/1000</f>
        <v>0</v>
      </c>
      <c r="Y260">
        <f>0.61365*exp(17.502*BB260/(240.97+BB260))</f>
        <v>0</v>
      </c>
      <c r="Z260">
        <f>(V260-AW260*(AZ260+BA260)/1000)</f>
        <v>0</v>
      </c>
      <c r="AA260">
        <f>(-I260*44100)</f>
        <v>0</v>
      </c>
      <c r="AB260">
        <f>2*29.3*P260*0.92*(BB260-U260)</f>
        <v>0</v>
      </c>
      <c r="AC260">
        <f>2*0.95*5.67E-8*(((BB260+$B$7)+273)^4-(U260+273)^4)</f>
        <v>0</v>
      </c>
      <c r="AD260">
        <f>S260+AC260+AA260+AB260</f>
        <v>0</v>
      </c>
      <c r="AE260">
        <v>-0.0417371535103411</v>
      </c>
      <c r="AF260">
        <v>0.0468536111908237</v>
      </c>
      <c r="AG260">
        <v>3.49188728785612</v>
      </c>
      <c r="AH260">
        <v>0</v>
      </c>
      <c r="AI260">
        <v>0</v>
      </c>
      <c r="AJ260">
        <f>IF(AH260*$H$13&gt;=AL260,1.0,(AL260/(AL260-AH260*$H$13)))</f>
        <v>0</v>
      </c>
      <c r="AK260">
        <f>(AJ260-1)*100</f>
        <v>0</v>
      </c>
      <c r="AL260">
        <f>MAX(0,($B$13+$C$13*BG260)/(1+$D$13*BG260)*AZ260/(BB260+273)*$E$13)</f>
        <v>0</v>
      </c>
      <c r="AM260">
        <f>$B$11*BH260+$C$11*BI260+$F$11*BJ260</f>
        <v>0</v>
      </c>
      <c r="AN260">
        <f>AM260*AO260</f>
        <v>0</v>
      </c>
      <c r="AO260">
        <f>($B$11*$D$9+$C$11*$D$9+$F$11*((BW260+BO260)/MAX(BW260+BO260+BX260, 0.1)*$I$9+BX260/MAX(BW260+BO260+BX260, 0.1)*$J$9))/($B$11+$C$11+$F$11)</f>
        <v>0</v>
      </c>
      <c r="AP260">
        <f>($B$11*$K$9+$C$11*$K$9+$F$11*((BW260+BO260)/MAX(BW260+BO260+BX260, 0.1)*$P$9+BX260/MAX(BW260+BO260+BX260, 0.1)*$Q$9))/($B$11+$C$11+$F$11)</f>
        <v>0</v>
      </c>
      <c r="AQ260">
        <v>6</v>
      </c>
      <c r="AR260">
        <v>0.5</v>
      </c>
      <c r="AS260" t="s">
        <v>250</v>
      </c>
      <c r="AT260">
        <v>1559930083.66129</v>
      </c>
      <c r="AU260">
        <v>749.824806451613</v>
      </c>
      <c r="AV260">
        <v>780.924870967742</v>
      </c>
      <c r="AW260">
        <v>13.9165516129032</v>
      </c>
      <c r="AX260">
        <v>13.2128870967742</v>
      </c>
      <c r="AY260">
        <v>500.006612903226</v>
      </c>
      <c r="AZ260">
        <v>100.704129032258</v>
      </c>
      <c r="BA260">
        <v>0.199975129032258</v>
      </c>
      <c r="BB260">
        <v>20.013064516129</v>
      </c>
      <c r="BC260">
        <v>20.4272838709677</v>
      </c>
      <c r="BD260">
        <v>999.9</v>
      </c>
      <c r="BE260">
        <v>0</v>
      </c>
      <c r="BF260">
        <v>0</v>
      </c>
      <c r="BG260">
        <v>9994.74161290323</v>
      </c>
      <c r="BH260">
        <v>0</v>
      </c>
      <c r="BI260">
        <v>173.930935483871</v>
      </c>
      <c r="BJ260">
        <v>1499.99096774194</v>
      </c>
      <c r="BK260">
        <v>0.973002161290323</v>
      </c>
      <c r="BL260">
        <v>0.026997964516129</v>
      </c>
      <c r="BM260">
        <v>0</v>
      </c>
      <c r="BN260">
        <v>2.28826774193548</v>
      </c>
      <c r="BO260">
        <v>0</v>
      </c>
      <c r="BP260">
        <v>16271.5161290323</v>
      </c>
      <c r="BQ260">
        <v>13121.9322580645</v>
      </c>
      <c r="BR260">
        <v>37.8384193548387</v>
      </c>
      <c r="BS260">
        <v>39.75</v>
      </c>
      <c r="BT260">
        <v>39.1930967741935</v>
      </c>
      <c r="BU260">
        <v>37.937</v>
      </c>
      <c r="BV260">
        <v>37.437</v>
      </c>
      <c r="BW260">
        <v>1459.49096774194</v>
      </c>
      <c r="BX260">
        <v>40.5</v>
      </c>
      <c r="BY260">
        <v>0</v>
      </c>
      <c r="BZ260">
        <v>1559930118.5</v>
      </c>
      <c r="CA260">
        <v>2.25143846153846</v>
      </c>
      <c r="CB260">
        <v>-0.466215375905005</v>
      </c>
      <c r="CC260">
        <v>244.817093920298</v>
      </c>
      <c r="CD260">
        <v>16284.1115384615</v>
      </c>
      <c r="CE260">
        <v>15</v>
      </c>
      <c r="CF260">
        <v>1559929575.5</v>
      </c>
      <c r="CG260" t="s">
        <v>251</v>
      </c>
      <c r="CH260">
        <v>12</v>
      </c>
      <c r="CI260">
        <v>2.609</v>
      </c>
      <c r="CJ260">
        <v>0.036</v>
      </c>
      <c r="CK260">
        <v>400</v>
      </c>
      <c r="CL260">
        <v>13</v>
      </c>
      <c r="CM260">
        <v>0.15</v>
      </c>
      <c r="CN260">
        <v>0.08</v>
      </c>
      <c r="CO260">
        <v>-31.0765024390244</v>
      </c>
      <c r="CP260">
        <v>-2.29505226480849</v>
      </c>
      <c r="CQ260">
        <v>0.300523145886575</v>
      </c>
      <c r="CR260">
        <v>0</v>
      </c>
      <c r="CS260">
        <v>2.25285294117647</v>
      </c>
      <c r="CT260">
        <v>-0.419160976581862</v>
      </c>
      <c r="CU260">
        <v>0.183565446311621</v>
      </c>
      <c r="CV260">
        <v>1</v>
      </c>
      <c r="CW260">
        <v>0.705191585365854</v>
      </c>
      <c r="CX260">
        <v>-0.0948071916376382</v>
      </c>
      <c r="CY260">
        <v>0.0102189881007705</v>
      </c>
      <c r="CZ260">
        <v>1</v>
      </c>
      <c r="DA260">
        <v>2</v>
      </c>
      <c r="DB260">
        <v>3</v>
      </c>
      <c r="DC260" t="s">
        <v>252</v>
      </c>
      <c r="DD260">
        <v>1.85562</v>
      </c>
      <c r="DE260">
        <v>1.85364</v>
      </c>
      <c r="DF260">
        <v>1.8547</v>
      </c>
      <c r="DG260">
        <v>1.85913</v>
      </c>
      <c r="DH260">
        <v>1.85349</v>
      </c>
      <c r="DI260">
        <v>1.85789</v>
      </c>
      <c r="DJ260">
        <v>1.85501</v>
      </c>
      <c r="DK260">
        <v>1.85365</v>
      </c>
      <c r="DL260" t="s">
        <v>253</v>
      </c>
      <c r="DM260" t="s">
        <v>19</v>
      </c>
      <c r="DN260" t="s">
        <v>19</v>
      </c>
      <c r="DO260" t="s">
        <v>19</v>
      </c>
      <c r="DP260" t="s">
        <v>254</v>
      </c>
      <c r="DQ260" t="s">
        <v>255</v>
      </c>
      <c r="DR260" t="s">
        <v>256</v>
      </c>
      <c r="DS260" t="s">
        <v>256</v>
      </c>
      <c r="DT260" t="s">
        <v>256</v>
      </c>
      <c r="DU260" t="s">
        <v>256</v>
      </c>
      <c r="DV260">
        <v>0</v>
      </c>
      <c r="DW260">
        <v>100</v>
      </c>
      <c r="DX260">
        <v>100</v>
      </c>
      <c r="DY260">
        <v>2.609</v>
      </c>
      <c r="DZ260">
        <v>0.036</v>
      </c>
      <c r="EA260">
        <v>2</v>
      </c>
      <c r="EB260">
        <v>504.169</v>
      </c>
      <c r="EC260">
        <v>548.64</v>
      </c>
      <c r="ED260">
        <v>16.3054</v>
      </c>
      <c r="EE260">
        <v>19.1808</v>
      </c>
      <c r="EF260">
        <v>30.0002</v>
      </c>
      <c r="EG260">
        <v>19.0511</v>
      </c>
      <c r="EH260">
        <v>19.0258</v>
      </c>
      <c r="EI260">
        <v>34.4849</v>
      </c>
      <c r="EJ260">
        <v>28.0916</v>
      </c>
      <c r="EK260">
        <v>60.7047</v>
      </c>
      <c r="EL260">
        <v>16.3134</v>
      </c>
      <c r="EM260">
        <v>809.17</v>
      </c>
      <c r="EN260">
        <v>13.2896</v>
      </c>
      <c r="EO260">
        <v>102.282</v>
      </c>
      <c r="EP260">
        <v>102.706</v>
      </c>
    </row>
    <row r="261" spans="1:146">
      <c r="A261">
        <v>245</v>
      </c>
      <c r="B261">
        <v>1559930096</v>
      </c>
      <c r="C261">
        <v>488</v>
      </c>
      <c r="D261" t="s">
        <v>745</v>
      </c>
      <c r="E261" t="s">
        <v>746</v>
      </c>
      <c r="H261">
        <v>1559930085.66129</v>
      </c>
      <c r="I261">
        <f>AY261*AJ261*(AW261-AX261)/(100*AQ261*(1000-AJ261*AW261))</f>
        <v>0</v>
      </c>
      <c r="J261">
        <f>AY261*AJ261*(AV261-AU261*(1000-AJ261*AX261)/(1000-AJ261*AW261))/(100*AQ261)</f>
        <v>0</v>
      </c>
      <c r="K261">
        <f>AU261 - IF(AJ261&gt;1, J261*AQ261*100.0/(AL261*BG261), 0)</f>
        <v>0</v>
      </c>
      <c r="L261">
        <f>((R261-I261/2)*K261-J261)/(R261+I261/2)</f>
        <v>0</v>
      </c>
      <c r="M261">
        <f>L261*(AZ261+BA261)/1000.0</f>
        <v>0</v>
      </c>
      <c r="N261">
        <f>(AU261 - IF(AJ261&gt;1, J261*AQ261*100.0/(AL261*BG261), 0))*(AZ261+BA261)/1000.0</f>
        <v>0</v>
      </c>
      <c r="O261">
        <f>2.0/((1/Q261-1/P261)+SIGN(Q261)*SQRT((1/Q261-1/P261)*(1/Q261-1/P261) + 4*AR261/((AR261+1)*(AR261+1))*(2*1/Q261*1/P261-1/P261*1/P261)))</f>
        <v>0</v>
      </c>
      <c r="P261">
        <f>AG261+AF261*AQ261+AE261*AQ261*AQ261</f>
        <v>0</v>
      </c>
      <c r="Q261">
        <f>I261*(1000-(1000*0.61365*exp(17.502*U261/(240.97+U261))/(AZ261+BA261)+AW261)/2)/(1000*0.61365*exp(17.502*U261/(240.97+U261))/(AZ261+BA261)-AW261)</f>
        <v>0</v>
      </c>
      <c r="R261">
        <f>1/((AR261+1)/(O261/1.6)+1/(P261/1.37)) + AR261/((AR261+1)/(O261/1.6) + AR261/(P261/1.37))</f>
        <v>0</v>
      </c>
      <c r="S261">
        <f>(AN261*AP261)</f>
        <v>0</v>
      </c>
      <c r="T261">
        <f>(BB261+(S261+2*0.95*5.67E-8*(((BB261+$B$7)+273)^4-(BB261+273)^4)-44100*I261)/(1.84*29.3*P261+8*0.95*5.67E-8*(BB261+273)^3))</f>
        <v>0</v>
      </c>
      <c r="U261">
        <f>($C$7*BC261+$D$7*BD261+$E$7*T261)</f>
        <v>0</v>
      </c>
      <c r="V261">
        <f>0.61365*exp(17.502*U261/(240.97+U261))</f>
        <v>0</v>
      </c>
      <c r="W261">
        <f>(X261/Y261*100)</f>
        <v>0</v>
      </c>
      <c r="X261">
        <f>AW261*(AZ261+BA261)/1000</f>
        <v>0</v>
      </c>
      <c r="Y261">
        <f>0.61365*exp(17.502*BB261/(240.97+BB261))</f>
        <v>0</v>
      </c>
      <c r="Z261">
        <f>(V261-AW261*(AZ261+BA261)/1000)</f>
        <v>0</v>
      </c>
      <c r="AA261">
        <f>(-I261*44100)</f>
        <v>0</v>
      </c>
      <c r="AB261">
        <f>2*29.3*P261*0.92*(BB261-U261)</f>
        <v>0</v>
      </c>
      <c r="AC261">
        <f>2*0.95*5.67E-8*(((BB261+$B$7)+273)^4-(U261+273)^4)</f>
        <v>0</v>
      </c>
      <c r="AD261">
        <f>S261+AC261+AA261+AB261</f>
        <v>0</v>
      </c>
      <c r="AE261">
        <v>-0.0417451278576376</v>
      </c>
      <c r="AF261">
        <v>0.0468625630942552</v>
      </c>
      <c r="AG261">
        <v>3.49241439640052</v>
      </c>
      <c r="AH261">
        <v>0</v>
      </c>
      <c r="AI261">
        <v>0</v>
      </c>
      <c r="AJ261">
        <f>IF(AH261*$H$13&gt;=AL261,1.0,(AL261/(AL261-AH261*$H$13)))</f>
        <v>0</v>
      </c>
      <c r="AK261">
        <f>(AJ261-1)*100</f>
        <v>0</v>
      </c>
      <c r="AL261">
        <f>MAX(0,($B$13+$C$13*BG261)/(1+$D$13*BG261)*AZ261/(BB261+273)*$E$13)</f>
        <v>0</v>
      </c>
      <c r="AM261">
        <f>$B$11*BH261+$C$11*BI261+$F$11*BJ261</f>
        <v>0</v>
      </c>
      <c r="AN261">
        <f>AM261*AO261</f>
        <v>0</v>
      </c>
      <c r="AO261">
        <f>($B$11*$D$9+$C$11*$D$9+$F$11*((BW261+BO261)/MAX(BW261+BO261+BX261, 0.1)*$I$9+BX261/MAX(BW261+BO261+BX261, 0.1)*$J$9))/($B$11+$C$11+$F$11)</f>
        <v>0</v>
      </c>
      <c r="AP261">
        <f>($B$11*$K$9+$C$11*$K$9+$F$11*((BW261+BO261)/MAX(BW261+BO261+BX261, 0.1)*$P$9+BX261/MAX(BW261+BO261+BX261, 0.1)*$Q$9))/($B$11+$C$11+$F$11)</f>
        <v>0</v>
      </c>
      <c r="AQ261">
        <v>6</v>
      </c>
      <c r="AR261">
        <v>0.5</v>
      </c>
      <c r="AS261" t="s">
        <v>250</v>
      </c>
      <c r="AT261">
        <v>1559930085.66129</v>
      </c>
      <c r="AU261">
        <v>753.095064516129</v>
      </c>
      <c r="AV261">
        <v>784.280387096774</v>
      </c>
      <c r="AW261">
        <v>13.9180483870968</v>
      </c>
      <c r="AX261">
        <v>13.2182064516129</v>
      </c>
      <c r="AY261">
        <v>500.014419354839</v>
      </c>
      <c r="AZ261">
        <v>100.704225806452</v>
      </c>
      <c r="BA261">
        <v>0.199991064516129</v>
      </c>
      <c r="BB261">
        <v>20.0097290322581</v>
      </c>
      <c r="BC261">
        <v>20.4230258064516</v>
      </c>
      <c r="BD261">
        <v>999.9</v>
      </c>
      <c r="BE261">
        <v>0</v>
      </c>
      <c r="BF261">
        <v>0</v>
      </c>
      <c r="BG261">
        <v>9996.64161290323</v>
      </c>
      <c r="BH261">
        <v>0</v>
      </c>
      <c r="BI261">
        <v>172.95035483871</v>
      </c>
      <c r="BJ261">
        <v>1499.98290322581</v>
      </c>
      <c r="BK261">
        <v>0.973002032258065</v>
      </c>
      <c r="BL261">
        <v>0.0269981129032258</v>
      </c>
      <c r="BM261">
        <v>0</v>
      </c>
      <c r="BN261">
        <v>2.27488387096774</v>
      </c>
      <c r="BO261">
        <v>0</v>
      </c>
      <c r="BP261">
        <v>16281.0774193548</v>
      </c>
      <c r="BQ261">
        <v>13121.8612903226</v>
      </c>
      <c r="BR261">
        <v>37.8404516129032</v>
      </c>
      <c r="BS261">
        <v>39.75</v>
      </c>
      <c r="BT261">
        <v>39.1930967741935</v>
      </c>
      <c r="BU261">
        <v>37.937</v>
      </c>
      <c r="BV261">
        <v>37.437</v>
      </c>
      <c r="BW261">
        <v>1459.48290322581</v>
      </c>
      <c r="BX261">
        <v>40.5</v>
      </c>
      <c r="BY261">
        <v>0</v>
      </c>
      <c r="BZ261">
        <v>1559930120.3</v>
      </c>
      <c r="CA261">
        <v>2.25577692307692</v>
      </c>
      <c r="CB261">
        <v>-0.542782897846903</v>
      </c>
      <c r="CC261">
        <v>277.890598583905</v>
      </c>
      <c r="CD261">
        <v>16292.5884615385</v>
      </c>
      <c r="CE261">
        <v>15</v>
      </c>
      <c r="CF261">
        <v>1559929575.5</v>
      </c>
      <c r="CG261" t="s">
        <v>251</v>
      </c>
      <c r="CH261">
        <v>12</v>
      </c>
      <c r="CI261">
        <v>2.609</v>
      </c>
      <c r="CJ261">
        <v>0.036</v>
      </c>
      <c r="CK261">
        <v>400</v>
      </c>
      <c r="CL261">
        <v>13</v>
      </c>
      <c r="CM261">
        <v>0.15</v>
      </c>
      <c r="CN261">
        <v>0.08</v>
      </c>
      <c r="CO261">
        <v>-31.1598756097561</v>
      </c>
      <c r="CP261">
        <v>-2.42749337979101</v>
      </c>
      <c r="CQ261">
        <v>0.31024303044823</v>
      </c>
      <c r="CR261">
        <v>0</v>
      </c>
      <c r="CS261">
        <v>2.24275588235294</v>
      </c>
      <c r="CT261">
        <v>-0.203951921873161</v>
      </c>
      <c r="CU261">
        <v>0.173056392018148</v>
      </c>
      <c r="CV261">
        <v>1</v>
      </c>
      <c r="CW261">
        <v>0.700970780487805</v>
      </c>
      <c r="CX261">
        <v>-0.0895028362369366</v>
      </c>
      <c r="CY261">
        <v>0.00955480675229833</v>
      </c>
      <c r="CZ261">
        <v>1</v>
      </c>
      <c r="DA261">
        <v>2</v>
      </c>
      <c r="DB261">
        <v>3</v>
      </c>
      <c r="DC261" t="s">
        <v>252</v>
      </c>
      <c r="DD261">
        <v>1.85561</v>
      </c>
      <c r="DE261">
        <v>1.85364</v>
      </c>
      <c r="DF261">
        <v>1.85471</v>
      </c>
      <c r="DG261">
        <v>1.85913</v>
      </c>
      <c r="DH261">
        <v>1.85349</v>
      </c>
      <c r="DI261">
        <v>1.8579</v>
      </c>
      <c r="DJ261">
        <v>1.85501</v>
      </c>
      <c r="DK261">
        <v>1.85366</v>
      </c>
      <c r="DL261" t="s">
        <v>253</v>
      </c>
      <c r="DM261" t="s">
        <v>19</v>
      </c>
      <c r="DN261" t="s">
        <v>19</v>
      </c>
      <c r="DO261" t="s">
        <v>19</v>
      </c>
      <c r="DP261" t="s">
        <v>254</v>
      </c>
      <c r="DQ261" t="s">
        <v>255</v>
      </c>
      <c r="DR261" t="s">
        <v>256</v>
      </c>
      <c r="DS261" t="s">
        <v>256</v>
      </c>
      <c r="DT261" t="s">
        <v>256</v>
      </c>
      <c r="DU261" t="s">
        <v>256</v>
      </c>
      <c r="DV261">
        <v>0</v>
      </c>
      <c r="DW261">
        <v>100</v>
      </c>
      <c r="DX261">
        <v>100</v>
      </c>
      <c r="DY261">
        <v>2.609</v>
      </c>
      <c r="DZ261">
        <v>0.036</v>
      </c>
      <c r="EA261">
        <v>2</v>
      </c>
      <c r="EB261">
        <v>504.316</v>
      </c>
      <c r="EC261">
        <v>548.497</v>
      </c>
      <c r="ED261">
        <v>16.304</v>
      </c>
      <c r="EE261">
        <v>19.1819</v>
      </c>
      <c r="EF261">
        <v>30.0003</v>
      </c>
      <c r="EG261">
        <v>19.052</v>
      </c>
      <c r="EH261">
        <v>19.0271</v>
      </c>
      <c r="EI261">
        <v>34.621</v>
      </c>
      <c r="EJ261">
        <v>28.0916</v>
      </c>
      <c r="EK261">
        <v>60.7047</v>
      </c>
      <c r="EL261">
        <v>16.3134</v>
      </c>
      <c r="EM261">
        <v>814.17</v>
      </c>
      <c r="EN261">
        <v>13.2895</v>
      </c>
      <c r="EO261">
        <v>102.282</v>
      </c>
      <c r="EP261">
        <v>102.706</v>
      </c>
    </row>
    <row r="262" spans="1:146">
      <c r="A262">
        <v>246</v>
      </c>
      <c r="B262">
        <v>1559930098</v>
      </c>
      <c r="C262">
        <v>490</v>
      </c>
      <c r="D262" t="s">
        <v>747</v>
      </c>
      <c r="E262" t="s">
        <v>748</v>
      </c>
      <c r="H262">
        <v>1559930087.66129</v>
      </c>
      <c r="I262">
        <f>AY262*AJ262*(AW262-AX262)/(100*AQ262*(1000-AJ262*AW262))</f>
        <v>0</v>
      </c>
      <c r="J262">
        <f>AY262*AJ262*(AV262-AU262*(1000-AJ262*AX262)/(1000-AJ262*AW262))/(100*AQ262)</f>
        <v>0</v>
      </c>
      <c r="K262">
        <f>AU262 - IF(AJ262&gt;1, J262*AQ262*100.0/(AL262*BG262), 0)</f>
        <v>0</v>
      </c>
      <c r="L262">
        <f>((R262-I262/2)*K262-J262)/(R262+I262/2)</f>
        <v>0</v>
      </c>
      <c r="M262">
        <f>L262*(AZ262+BA262)/1000.0</f>
        <v>0</v>
      </c>
      <c r="N262">
        <f>(AU262 - IF(AJ262&gt;1, J262*AQ262*100.0/(AL262*BG262), 0))*(AZ262+BA262)/1000.0</f>
        <v>0</v>
      </c>
      <c r="O262">
        <f>2.0/((1/Q262-1/P262)+SIGN(Q262)*SQRT((1/Q262-1/P262)*(1/Q262-1/P262) + 4*AR262/((AR262+1)*(AR262+1))*(2*1/Q262*1/P262-1/P262*1/P262)))</f>
        <v>0</v>
      </c>
      <c r="P262">
        <f>AG262+AF262*AQ262+AE262*AQ262*AQ262</f>
        <v>0</v>
      </c>
      <c r="Q262">
        <f>I262*(1000-(1000*0.61365*exp(17.502*U262/(240.97+U262))/(AZ262+BA262)+AW262)/2)/(1000*0.61365*exp(17.502*U262/(240.97+U262))/(AZ262+BA262)-AW262)</f>
        <v>0</v>
      </c>
      <c r="R262">
        <f>1/((AR262+1)/(O262/1.6)+1/(P262/1.37)) + AR262/((AR262+1)/(O262/1.6) + AR262/(P262/1.37))</f>
        <v>0</v>
      </c>
      <c r="S262">
        <f>(AN262*AP262)</f>
        <v>0</v>
      </c>
      <c r="T262">
        <f>(BB262+(S262+2*0.95*5.67E-8*(((BB262+$B$7)+273)^4-(BB262+273)^4)-44100*I262)/(1.84*29.3*P262+8*0.95*5.67E-8*(BB262+273)^3))</f>
        <v>0</v>
      </c>
      <c r="U262">
        <f>($C$7*BC262+$D$7*BD262+$E$7*T262)</f>
        <v>0</v>
      </c>
      <c r="V262">
        <f>0.61365*exp(17.502*U262/(240.97+U262))</f>
        <v>0</v>
      </c>
      <c r="W262">
        <f>(X262/Y262*100)</f>
        <v>0</v>
      </c>
      <c r="X262">
        <f>AW262*(AZ262+BA262)/1000</f>
        <v>0</v>
      </c>
      <c r="Y262">
        <f>0.61365*exp(17.502*BB262/(240.97+BB262))</f>
        <v>0</v>
      </c>
      <c r="Z262">
        <f>(V262-AW262*(AZ262+BA262)/1000)</f>
        <v>0</v>
      </c>
      <c r="AA262">
        <f>(-I262*44100)</f>
        <v>0</v>
      </c>
      <c r="AB262">
        <f>2*29.3*P262*0.92*(BB262-U262)</f>
        <v>0</v>
      </c>
      <c r="AC262">
        <f>2*0.95*5.67E-8*(((BB262+$B$7)+273)^4-(U262+273)^4)</f>
        <v>0</v>
      </c>
      <c r="AD262">
        <f>S262+AC262+AA262+AB262</f>
        <v>0</v>
      </c>
      <c r="AE262">
        <v>-0.041760291724323</v>
      </c>
      <c r="AF262">
        <v>0.0468795858630372</v>
      </c>
      <c r="AG262">
        <v>3.49341663867911</v>
      </c>
      <c r="AH262">
        <v>0</v>
      </c>
      <c r="AI262">
        <v>0</v>
      </c>
      <c r="AJ262">
        <f>IF(AH262*$H$13&gt;=AL262,1.0,(AL262/(AL262-AH262*$H$13)))</f>
        <v>0</v>
      </c>
      <c r="AK262">
        <f>(AJ262-1)*100</f>
        <v>0</v>
      </c>
      <c r="AL262">
        <f>MAX(0,($B$13+$C$13*BG262)/(1+$D$13*BG262)*AZ262/(BB262+273)*$E$13)</f>
        <v>0</v>
      </c>
      <c r="AM262">
        <f>$B$11*BH262+$C$11*BI262+$F$11*BJ262</f>
        <v>0</v>
      </c>
      <c r="AN262">
        <f>AM262*AO262</f>
        <v>0</v>
      </c>
      <c r="AO262">
        <f>($B$11*$D$9+$C$11*$D$9+$F$11*((BW262+BO262)/MAX(BW262+BO262+BX262, 0.1)*$I$9+BX262/MAX(BW262+BO262+BX262, 0.1)*$J$9))/($B$11+$C$11+$F$11)</f>
        <v>0</v>
      </c>
      <c r="AP262">
        <f>($B$11*$K$9+$C$11*$K$9+$F$11*((BW262+BO262)/MAX(BW262+BO262+BX262, 0.1)*$P$9+BX262/MAX(BW262+BO262+BX262, 0.1)*$Q$9))/($B$11+$C$11+$F$11)</f>
        <v>0</v>
      </c>
      <c r="AQ262">
        <v>6</v>
      </c>
      <c r="AR262">
        <v>0.5</v>
      </c>
      <c r="AS262" t="s">
        <v>250</v>
      </c>
      <c r="AT262">
        <v>1559930087.66129</v>
      </c>
      <c r="AU262">
        <v>756.378322580645</v>
      </c>
      <c r="AV262">
        <v>787.61035483871</v>
      </c>
      <c r="AW262">
        <v>13.9198193548387</v>
      </c>
      <c r="AX262">
        <v>13.2226903225806</v>
      </c>
      <c r="AY262">
        <v>500.013096774194</v>
      </c>
      <c r="AZ262">
        <v>100.704258064516</v>
      </c>
      <c r="BA262">
        <v>0.199987</v>
      </c>
      <c r="BB262">
        <v>20.0060709677419</v>
      </c>
      <c r="BC262">
        <v>20.418635483871</v>
      </c>
      <c r="BD262">
        <v>999.9</v>
      </c>
      <c r="BE262">
        <v>0</v>
      </c>
      <c r="BF262">
        <v>0</v>
      </c>
      <c r="BG262">
        <v>10000.2696774194</v>
      </c>
      <c r="BH262">
        <v>0</v>
      </c>
      <c r="BI262">
        <v>174.838096774194</v>
      </c>
      <c r="BJ262">
        <v>1499.98258064516</v>
      </c>
      <c r="BK262">
        <v>0.973002032258065</v>
      </c>
      <c r="BL262">
        <v>0.0269981129032258</v>
      </c>
      <c r="BM262">
        <v>0</v>
      </c>
      <c r="BN262">
        <v>2.27596129032258</v>
      </c>
      <c r="BO262">
        <v>0</v>
      </c>
      <c r="BP262">
        <v>16290.8</v>
      </c>
      <c r="BQ262">
        <v>13121.8612903226</v>
      </c>
      <c r="BR262">
        <v>37.8404516129032</v>
      </c>
      <c r="BS262">
        <v>39.75</v>
      </c>
      <c r="BT262">
        <v>39.1991935483871</v>
      </c>
      <c r="BU262">
        <v>37.937</v>
      </c>
      <c r="BV262">
        <v>37.437</v>
      </c>
      <c r="BW262">
        <v>1459.48258064516</v>
      </c>
      <c r="BX262">
        <v>40.5</v>
      </c>
      <c r="BY262">
        <v>0</v>
      </c>
      <c r="BZ262">
        <v>1559930122.7</v>
      </c>
      <c r="CA262">
        <v>2.24353076923077</v>
      </c>
      <c r="CB262">
        <v>-0.566926485761496</v>
      </c>
      <c r="CC262">
        <v>334.66324811591</v>
      </c>
      <c r="CD262">
        <v>16303.5884615385</v>
      </c>
      <c r="CE262">
        <v>15</v>
      </c>
      <c r="CF262">
        <v>1559929575.5</v>
      </c>
      <c r="CG262" t="s">
        <v>251</v>
      </c>
      <c r="CH262">
        <v>12</v>
      </c>
      <c r="CI262">
        <v>2.609</v>
      </c>
      <c r="CJ262">
        <v>0.036</v>
      </c>
      <c r="CK262">
        <v>400</v>
      </c>
      <c r="CL262">
        <v>13</v>
      </c>
      <c r="CM262">
        <v>0.15</v>
      </c>
      <c r="CN262">
        <v>0.08</v>
      </c>
      <c r="CO262">
        <v>-31.2222658536585</v>
      </c>
      <c r="CP262">
        <v>-2.68644459930306</v>
      </c>
      <c r="CQ262">
        <v>0.324553659443885</v>
      </c>
      <c r="CR262">
        <v>0</v>
      </c>
      <c r="CS262">
        <v>2.24894117647059</v>
      </c>
      <c r="CT262">
        <v>-0.357086394231887</v>
      </c>
      <c r="CU262">
        <v>0.187839834962172</v>
      </c>
      <c r="CV262">
        <v>1</v>
      </c>
      <c r="CW262">
        <v>0.697930536585366</v>
      </c>
      <c r="CX262">
        <v>-0.0890158327526259</v>
      </c>
      <c r="CY262">
        <v>0.00948799881518513</v>
      </c>
      <c r="CZ262">
        <v>1</v>
      </c>
      <c r="DA262">
        <v>2</v>
      </c>
      <c r="DB262">
        <v>3</v>
      </c>
      <c r="DC262" t="s">
        <v>252</v>
      </c>
      <c r="DD262">
        <v>1.85561</v>
      </c>
      <c r="DE262">
        <v>1.85364</v>
      </c>
      <c r="DF262">
        <v>1.85471</v>
      </c>
      <c r="DG262">
        <v>1.85913</v>
      </c>
      <c r="DH262">
        <v>1.85348</v>
      </c>
      <c r="DI262">
        <v>1.8579</v>
      </c>
      <c r="DJ262">
        <v>1.85501</v>
      </c>
      <c r="DK262">
        <v>1.85366</v>
      </c>
      <c r="DL262" t="s">
        <v>253</v>
      </c>
      <c r="DM262" t="s">
        <v>19</v>
      </c>
      <c r="DN262" t="s">
        <v>19</v>
      </c>
      <c r="DO262" t="s">
        <v>19</v>
      </c>
      <c r="DP262" t="s">
        <v>254</v>
      </c>
      <c r="DQ262" t="s">
        <v>255</v>
      </c>
      <c r="DR262" t="s">
        <v>256</v>
      </c>
      <c r="DS262" t="s">
        <v>256</v>
      </c>
      <c r="DT262" t="s">
        <v>256</v>
      </c>
      <c r="DU262" t="s">
        <v>256</v>
      </c>
      <c r="DV262">
        <v>0</v>
      </c>
      <c r="DW262">
        <v>100</v>
      </c>
      <c r="DX262">
        <v>100</v>
      </c>
      <c r="DY262">
        <v>2.609</v>
      </c>
      <c r="DZ262">
        <v>0.036</v>
      </c>
      <c r="EA262">
        <v>2</v>
      </c>
      <c r="EB262">
        <v>504.37</v>
      </c>
      <c r="EC262">
        <v>548.472</v>
      </c>
      <c r="ED262">
        <v>16.3045</v>
      </c>
      <c r="EE262">
        <v>19.1828</v>
      </c>
      <c r="EF262">
        <v>30.0004</v>
      </c>
      <c r="EG262">
        <v>19.0529</v>
      </c>
      <c r="EH262">
        <v>19.0279</v>
      </c>
      <c r="EI262">
        <v>34.7218</v>
      </c>
      <c r="EJ262">
        <v>28.0916</v>
      </c>
      <c r="EK262">
        <v>60.7047</v>
      </c>
      <c r="EL262">
        <v>16.3134</v>
      </c>
      <c r="EM262">
        <v>814.17</v>
      </c>
      <c r="EN262">
        <v>13.2902</v>
      </c>
      <c r="EO262">
        <v>102.28</v>
      </c>
      <c r="EP262">
        <v>102.707</v>
      </c>
    </row>
    <row r="263" spans="1:146">
      <c r="A263">
        <v>247</v>
      </c>
      <c r="B263">
        <v>1559930100</v>
      </c>
      <c r="C263">
        <v>492</v>
      </c>
      <c r="D263" t="s">
        <v>749</v>
      </c>
      <c r="E263" t="s">
        <v>750</v>
      </c>
      <c r="H263">
        <v>1559930089.66129</v>
      </c>
      <c r="I263">
        <f>AY263*AJ263*(AW263-AX263)/(100*AQ263*(1000-AJ263*AW263))</f>
        <v>0</v>
      </c>
      <c r="J263">
        <f>AY263*AJ263*(AV263-AU263*(1000-AJ263*AX263)/(1000-AJ263*AW263))/(100*AQ263)</f>
        <v>0</v>
      </c>
      <c r="K263">
        <f>AU263 - IF(AJ263&gt;1, J263*AQ263*100.0/(AL263*BG263), 0)</f>
        <v>0</v>
      </c>
      <c r="L263">
        <f>((R263-I263/2)*K263-J263)/(R263+I263/2)</f>
        <v>0</v>
      </c>
      <c r="M263">
        <f>L263*(AZ263+BA263)/1000.0</f>
        <v>0</v>
      </c>
      <c r="N263">
        <f>(AU263 - IF(AJ263&gt;1, J263*AQ263*100.0/(AL263*BG263), 0))*(AZ263+BA263)/1000.0</f>
        <v>0</v>
      </c>
      <c r="O263">
        <f>2.0/((1/Q263-1/P263)+SIGN(Q263)*SQRT((1/Q263-1/P263)*(1/Q263-1/P263) + 4*AR263/((AR263+1)*(AR263+1))*(2*1/Q263*1/P263-1/P263*1/P263)))</f>
        <v>0</v>
      </c>
      <c r="P263">
        <f>AG263+AF263*AQ263+AE263*AQ263*AQ263</f>
        <v>0</v>
      </c>
      <c r="Q263">
        <f>I263*(1000-(1000*0.61365*exp(17.502*U263/(240.97+U263))/(AZ263+BA263)+AW263)/2)/(1000*0.61365*exp(17.502*U263/(240.97+U263))/(AZ263+BA263)-AW263)</f>
        <v>0</v>
      </c>
      <c r="R263">
        <f>1/((AR263+1)/(O263/1.6)+1/(P263/1.37)) + AR263/((AR263+1)/(O263/1.6) + AR263/(P263/1.37))</f>
        <v>0</v>
      </c>
      <c r="S263">
        <f>(AN263*AP263)</f>
        <v>0</v>
      </c>
      <c r="T263">
        <f>(BB263+(S263+2*0.95*5.67E-8*(((BB263+$B$7)+273)^4-(BB263+273)^4)-44100*I263)/(1.84*29.3*P263+8*0.95*5.67E-8*(BB263+273)^3))</f>
        <v>0</v>
      </c>
      <c r="U263">
        <f>($C$7*BC263+$D$7*BD263+$E$7*T263)</f>
        <v>0</v>
      </c>
      <c r="V263">
        <f>0.61365*exp(17.502*U263/(240.97+U263))</f>
        <v>0</v>
      </c>
      <c r="W263">
        <f>(X263/Y263*100)</f>
        <v>0</v>
      </c>
      <c r="X263">
        <f>AW263*(AZ263+BA263)/1000</f>
        <v>0</v>
      </c>
      <c r="Y263">
        <f>0.61365*exp(17.502*BB263/(240.97+BB263))</f>
        <v>0</v>
      </c>
      <c r="Z263">
        <f>(V263-AW263*(AZ263+BA263)/1000)</f>
        <v>0</v>
      </c>
      <c r="AA263">
        <f>(-I263*44100)</f>
        <v>0</v>
      </c>
      <c r="AB263">
        <f>2*29.3*P263*0.92*(BB263-U263)</f>
        <v>0</v>
      </c>
      <c r="AC263">
        <f>2*0.95*5.67E-8*(((BB263+$B$7)+273)^4-(U263+273)^4)</f>
        <v>0</v>
      </c>
      <c r="AD263">
        <f>S263+AC263+AA263+AB263</f>
        <v>0</v>
      </c>
      <c r="AE263">
        <v>-0.041772500218439</v>
      </c>
      <c r="AF263">
        <v>0.0468932909672052</v>
      </c>
      <c r="AG263">
        <v>3.49422345559049</v>
      </c>
      <c r="AH263">
        <v>0</v>
      </c>
      <c r="AI263">
        <v>0</v>
      </c>
      <c r="AJ263">
        <f>IF(AH263*$H$13&gt;=AL263,1.0,(AL263/(AL263-AH263*$H$13)))</f>
        <v>0</v>
      </c>
      <c r="AK263">
        <f>(AJ263-1)*100</f>
        <v>0</v>
      </c>
      <c r="AL263">
        <f>MAX(0,($B$13+$C$13*BG263)/(1+$D$13*BG263)*AZ263/(BB263+273)*$E$13)</f>
        <v>0</v>
      </c>
      <c r="AM263">
        <f>$B$11*BH263+$C$11*BI263+$F$11*BJ263</f>
        <v>0</v>
      </c>
      <c r="AN263">
        <f>AM263*AO263</f>
        <v>0</v>
      </c>
      <c r="AO263">
        <f>($B$11*$D$9+$C$11*$D$9+$F$11*((BW263+BO263)/MAX(BW263+BO263+BX263, 0.1)*$I$9+BX263/MAX(BW263+BO263+BX263, 0.1)*$J$9))/($B$11+$C$11+$F$11)</f>
        <v>0</v>
      </c>
      <c r="AP263">
        <f>($B$11*$K$9+$C$11*$K$9+$F$11*((BW263+BO263)/MAX(BW263+BO263+BX263, 0.1)*$P$9+BX263/MAX(BW263+BO263+BX263, 0.1)*$Q$9))/($B$11+$C$11+$F$11)</f>
        <v>0</v>
      </c>
      <c r="AQ263">
        <v>6</v>
      </c>
      <c r="AR263">
        <v>0.5</v>
      </c>
      <c r="AS263" t="s">
        <v>250</v>
      </c>
      <c r="AT263">
        <v>1559930089.66129</v>
      </c>
      <c r="AU263">
        <v>759.666516129032</v>
      </c>
      <c r="AV263">
        <v>790.952451612903</v>
      </c>
      <c r="AW263">
        <v>13.9216161290323</v>
      </c>
      <c r="AX263">
        <v>13.2267677419355</v>
      </c>
      <c r="AY263">
        <v>500.011419354839</v>
      </c>
      <c r="AZ263">
        <v>100.704258064516</v>
      </c>
      <c r="BA263">
        <v>0.199992677419355</v>
      </c>
      <c r="BB263">
        <v>20.0023161290323</v>
      </c>
      <c r="BC263">
        <v>20.4136774193548</v>
      </c>
      <c r="BD263">
        <v>999.9</v>
      </c>
      <c r="BE263">
        <v>0</v>
      </c>
      <c r="BF263">
        <v>0</v>
      </c>
      <c r="BG263">
        <v>10003.1932258065</v>
      </c>
      <c r="BH263">
        <v>0</v>
      </c>
      <c r="BI263">
        <v>177.864903225806</v>
      </c>
      <c r="BJ263">
        <v>1499.98290322581</v>
      </c>
      <c r="BK263">
        <v>0.973002032258065</v>
      </c>
      <c r="BL263">
        <v>0.0269981129032258</v>
      </c>
      <c r="BM263">
        <v>0</v>
      </c>
      <c r="BN263">
        <v>2.25962258064516</v>
      </c>
      <c r="BO263">
        <v>0</v>
      </c>
      <c r="BP263">
        <v>16299.7838709677</v>
      </c>
      <c r="BQ263">
        <v>13121.864516129</v>
      </c>
      <c r="BR263">
        <v>37.8424838709677</v>
      </c>
      <c r="BS263">
        <v>39.75</v>
      </c>
      <c r="BT263">
        <v>39.2032580645161</v>
      </c>
      <c r="BU263">
        <v>37.937</v>
      </c>
      <c r="BV263">
        <v>37.437</v>
      </c>
      <c r="BW263">
        <v>1459.48290322581</v>
      </c>
      <c r="BX263">
        <v>40.5</v>
      </c>
      <c r="BY263">
        <v>0</v>
      </c>
      <c r="BZ263">
        <v>1559930124.5</v>
      </c>
      <c r="CA263">
        <v>2.21407692307692</v>
      </c>
      <c r="CB263">
        <v>-0.0263999897858864</v>
      </c>
      <c r="CC263">
        <v>330.24957213095</v>
      </c>
      <c r="CD263">
        <v>16312.2</v>
      </c>
      <c r="CE263">
        <v>15</v>
      </c>
      <c r="CF263">
        <v>1559929575.5</v>
      </c>
      <c r="CG263" t="s">
        <v>251</v>
      </c>
      <c r="CH263">
        <v>12</v>
      </c>
      <c r="CI263">
        <v>2.609</v>
      </c>
      <c r="CJ263">
        <v>0.036</v>
      </c>
      <c r="CK263">
        <v>400</v>
      </c>
      <c r="CL263">
        <v>13</v>
      </c>
      <c r="CM263">
        <v>0.15</v>
      </c>
      <c r="CN263">
        <v>0.08</v>
      </c>
      <c r="CO263">
        <v>-31.2606487804878</v>
      </c>
      <c r="CP263">
        <v>-2.55697212543535</v>
      </c>
      <c r="CQ263">
        <v>0.318608781531904</v>
      </c>
      <c r="CR263">
        <v>0</v>
      </c>
      <c r="CS263">
        <v>2.23982352941176</v>
      </c>
      <c r="CT263">
        <v>-0.398420831750801</v>
      </c>
      <c r="CU263">
        <v>0.187191470172095</v>
      </c>
      <c r="CV263">
        <v>1</v>
      </c>
      <c r="CW263">
        <v>0.695586073170732</v>
      </c>
      <c r="CX263">
        <v>-0.0921599372822337</v>
      </c>
      <c r="CY263">
        <v>0.00971406902105733</v>
      </c>
      <c r="CZ263">
        <v>1</v>
      </c>
      <c r="DA263">
        <v>2</v>
      </c>
      <c r="DB263">
        <v>3</v>
      </c>
      <c r="DC263" t="s">
        <v>252</v>
      </c>
      <c r="DD263">
        <v>1.85561</v>
      </c>
      <c r="DE263">
        <v>1.85364</v>
      </c>
      <c r="DF263">
        <v>1.85471</v>
      </c>
      <c r="DG263">
        <v>1.85913</v>
      </c>
      <c r="DH263">
        <v>1.85347</v>
      </c>
      <c r="DI263">
        <v>1.85789</v>
      </c>
      <c r="DJ263">
        <v>1.85501</v>
      </c>
      <c r="DK263">
        <v>1.85368</v>
      </c>
      <c r="DL263" t="s">
        <v>253</v>
      </c>
      <c r="DM263" t="s">
        <v>19</v>
      </c>
      <c r="DN263" t="s">
        <v>19</v>
      </c>
      <c r="DO263" t="s">
        <v>19</v>
      </c>
      <c r="DP263" t="s">
        <v>254</v>
      </c>
      <c r="DQ263" t="s">
        <v>255</v>
      </c>
      <c r="DR263" t="s">
        <v>256</v>
      </c>
      <c r="DS263" t="s">
        <v>256</v>
      </c>
      <c r="DT263" t="s">
        <v>256</v>
      </c>
      <c r="DU263" t="s">
        <v>256</v>
      </c>
      <c r="DV263">
        <v>0</v>
      </c>
      <c r="DW263">
        <v>100</v>
      </c>
      <c r="DX263">
        <v>100</v>
      </c>
      <c r="DY263">
        <v>2.609</v>
      </c>
      <c r="DZ263">
        <v>0.036</v>
      </c>
      <c r="EA263">
        <v>2</v>
      </c>
      <c r="EB263">
        <v>504.182</v>
      </c>
      <c r="EC263">
        <v>548.622</v>
      </c>
      <c r="ED263">
        <v>16.3074</v>
      </c>
      <c r="EE263">
        <v>19.1841</v>
      </c>
      <c r="EF263">
        <v>30.0003</v>
      </c>
      <c r="EG263">
        <v>19.0537</v>
      </c>
      <c r="EH263">
        <v>19.0287</v>
      </c>
      <c r="EI263">
        <v>34.8359</v>
      </c>
      <c r="EJ263">
        <v>28.0916</v>
      </c>
      <c r="EK263">
        <v>60.7047</v>
      </c>
      <c r="EL263">
        <v>16.6592</v>
      </c>
      <c r="EM263">
        <v>819.17</v>
      </c>
      <c r="EN263">
        <v>13.2905</v>
      </c>
      <c r="EO263">
        <v>102.28</v>
      </c>
      <c r="EP263">
        <v>102.707</v>
      </c>
    </row>
    <row r="264" spans="1:146">
      <c r="A264">
        <v>248</v>
      </c>
      <c r="B264">
        <v>1559930102</v>
      </c>
      <c r="C264">
        <v>494</v>
      </c>
      <c r="D264" t="s">
        <v>751</v>
      </c>
      <c r="E264" t="s">
        <v>752</v>
      </c>
      <c r="H264">
        <v>1559930091.66129</v>
      </c>
      <c r="I264">
        <f>AY264*AJ264*(AW264-AX264)/(100*AQ264*(1000-AJ264*AW264))</f>
        <v>0</v>
      </c>
      <c r="J264">
        <f>AY264*AJ264*(AV264-AU264*(1000-AJ264*AX264)/(1000-AJ264*AW264))/(100*AQ264)</f>
        <v>0</v>
      </c>
      <c r="K264">
        <f>AU264 - IF(AJ264&gt;1, J264*AQ264*100.0/(AL264*BG264), 0)</f>
        <v>0</v>
      </c>
      <c r="L264">
        <f>((R264-I264/2)*K264-J264)/(R264+I264/2)</f>
        <v>0</v>
      </c>
      <c r="M264">
        <f>L264*(AZ264+BA264)/1000.0</f>
        <v>0</v>
      </c>
      <c r="N264">
        <f>(AU264 - IF(AJ264&gt;1, J264*AQ264*100.0/(AL264*BG264), 0))*(AZ264+BA264)/1000.0</f>
        <v>0</v>
      </c>
      <c r="O264">
        <f>2.0/((1/Q264-1/P264)+SIGN(Q264)*SQRT((1/Q264-1/P264)*(1/Q264-1/P264) + 4*AR264/((AR264+1)*(AR264+1))*(2*1/Q264*1/P264-1/P264*1/P264)))</f>
        <v>0</v>
      </c>
      <c r="P264">
        <f>AG264+AF264*AQ264+AE264*AQ264*AQ264</f>
        <v>0</v>
      </c>
      <c r="Q264">
        <f>I264*(1000-(1000*0.61365*exp(17.502*U264/(240.97+U264))/(AZ264+BA264)+AW264)/2)/(1000*0.61365*exp(17.502*U264/(240.97+U264))/(AZ264+BA264)-AW264)</f>
        <v>0</v>
      </c>
      <c r="R264">
        <f>1/((AR264+1)/(O264/1.6)+1/(P264/1.37)) + AR264/((AR264+1)/(O264/1.6) + AR264/(P264/1.37))</f>
        <v>0</v>
      </c>
      <c r="S264">
        <f>(AN264*AP264)</f>
        <v>0</v>
      </c>
      <c r="T264">
        <f>(BB264+(S264+2*0.95*5.67E-8*(((BB264+$B$7)+273)^4-(BB264+273)^4)-44100*I264)/(1.84*29.3*P264+8*0.95*5.67E-8*(BB264+273)^3))</f>
        <v>0</v>
      </c>
      <c r="U264">
        <f>($C$7*BC264+$D$7*BD264+$E$7*T264)</f>
        <v>0</v>
      </c>
      <c r="V264">
        <f>0.61365*exp(17.502*U264/(240.97+U264))</f>
        <v>0</v>
      </c>
      <c r="W264">
        <f>(X264/Y264*100)</f>
        <v>0</v>
      </c>
      <c r="X264">
        <f>AW264*(AZ264+BA264)/1000</f>
        <v>0</v>
      </c>
      <c r="Y264">
        <f>0.61365*exp(17.502*BB264/(240.97+BB264))</f>
        <v>0</v>
      </c>
      <c r="Z264">
        <f>(V264-AW264*(AZ264+BA264)/1000)</f>
        <v>0</v>
      </c>
      <c r="AA264">
        <f>(-I264*44100)</f>
        <v>0</v>
      </c>
      <c r="AB264">
        <f>2*29.3*P264*0.92*(BB264-U264)</f>
        <v>0</v>
      </c>
      <c r="AC264">
        <f>2*0.95*5.67E-8*(((BB264+$B$7)+273)^4-(U264+273)^4)</f>
        <v>0</v>
      </c>
      <c r="AD264">
        <f>S264+AC264+AA264+AB264</f>
        <v>0</v>
      </c>
      <c r="AE264">
        <v>-0.0417706627246272</v>
      </c>
      <c r="AF264">
        <v>0.0468912282194283</v>
      </c>
      <c r="AG264">
        <v>3.49410202729906</v>
      </c>
      <c r="AH264">
        <v>0</v>
      </c>
      <c r="AI264">
        <v>0</v>
      </c>
      <c r="AJ264">
        <f>IF(AH264*$H$13&gt;=AL264,1.0,(AL264/(AL264-AH264*$H$13)))</f>
        <v>0</v>
      </c>
      <c r="AK264">
        <f>(AJ264-1)*100</f>
        <v>0</v>
      </c>
      <c r="AL264">
        <f>MAX(0,($B$13+$C$13*BG264)/(1+$D$13*BG264)*AZ264/(BB264+273)*$E$13)</f>
        <v>0</v>
      </c>
      <c r="AM264">
        <f>$B$11*BH264+$C$11*BI264+$F$11*BJ264</f>
        <v>0</v>
      </c>
      <c r="AN264">
        <f>AM264*AO264</f>
        <v>0</v>
      </c>
      <c r="AO264">
        <f>($B$11*$D$9+$C$11*$D$9+$F$11*((BW264+BO264)/MAX(BW264+BO264+BX264, 0.1)*$I$9+BX264/MAX(BW264+BO264+BX264, 0.1)*$J$9))/($B$11+$C$11+$F$11)</f>
        <v>0</v>
      </c>
      <c r="AP264">
        <f>($B$11*$K$9+$C$11*$K$9+$F$11*((BW264+BO264)/MAX(BW264+BO264+BX264, 0.1)*$P$9+BX264/MAX(BW264+BO264+BX264, 0.1)*$Q$9))/($B$11+$C$11+$F$11)</f>
        <v>0</v>
      </c>
      <c r="AQ264">
        <v>6</v>
      </c>
      <c r="AR264">
        <v>0.5</v>
      </c>
      <c r="AS264" t="s">
        <v>250</v>
      </c>
      <c r="AT264">
        <v>1559930091.66129</v>
      </c>
      <c r="AU264">
        <v>762.956</v>
      </c>
      <c r="AV264">
        <v>794.351387096774</v>
      </c>
      <c r="AW264">
        <v>13.9234419354839</v>
      </c>
      <c r="AX264">
        <v>13.2307548387097</v>
      </c>
      <c r="AY264">
        <v>500.016967741936</v>
      </c>
      <c r="AZ264">
        <v>100.704290322581</v>
      </c>
      <c r="BA264">
        <v>0.199992774193548</v>
      </c>
      <c r="BB264">
        <v>19.9986967741935</v>
      </c>
      <c r="BC264">
        <v>20.4090129032258</v>
      </c>
      <c r="BD264">
        <v>999.9</v>
      </c>
      <c r="BE264">
        <v>0</v>
      </c>
      <c r="BF264">
        <v>0</v>
      </c>
      <c r="BG264">
        <v>10002.75</v>
      </c>
      <c r="BH264">
        <v>0</v>
      </c>
      <c r="BI264">
        <v>183.214516129032</v>
      </c>
      <c r="BJ264">
        <v>1499.98419354839</v>
      </c>
      <c r="BK264">
        <v>0.973002032258065</v>
      </c>
      <c r="BL264">
        <v>0.0269981129032258</v>
      </c>
      <c r="BM264">
        <v>0</v>
      </c>
      <c r="BN264">
        <v>2.25949032258065</v>
      </c>
      <c r="BO264">
        <v>0</v>
      </c>
      <c r="BP264">
        <v>16308.9580645161</v>
      </c>
      <c r="BQ264">
        <v>13121.8709677419</v>
      </c>
      <c r="BR264">
        <v>37.8404516129032</v>
      </c>
      <c r="BS264">
        <v>39.75</v>
      </c>
      <c r="BT264">
        <v>39.2093548387097</v>
      </c>
      <c r="BU264">
        <v>37.937</v>
      </c>
      <c r="BV264">
        <v>37.441064516129</v>
      </c>
      <c r="BW264">
        <v>1459.48419354839</v>
      </c>
      <c r="BX264">
        <v>40.5</v>
      </c>
      <c r="BY264">
        <v>0</v>
      </c>
      <c r="BZ264">
        <v>1559930126.3</v>
      </c>
      <c r="CA264">
        <v>2.21616153846154</v>
      </c>
      <c r="CB264">
        <v>-0.343350415545467</v>
      </c>
      <c r="CC264">
        <v>327.576068557397</v>
      </c>
      <c r="CD264">
        <v>16321.6769230769</v>
      </c>
      <c r="CE264">
        <v>15</v>
      </c>
      <c r="CF264">
        <v>1559929575.5</v>
      </c>
      <c r="CG264" t="s">
        <v>251</v>
      </c>
      <c r="CH264">
        <v>12</v>
      </c>
      <c r="CI264">
        <v>2.609</v>
      </c>
      <c r="CJ264">
        <v>0.036</v>
      </c>
      <c r="CK264">
        <v>400</v>
      </c>
      <c r="CL264">
        <v>13</v>
      </c>
      <c r="CM264">
        <v>0.15</v>
      </c>
      <c r="CN264">
        <v>0.08</v>
      </c>
      <c r="CO264">
        <v>-31.3623658536585</v>
      </c>
      <c r="CP264">
        <v>-1.79937909407692</v>
      </c>
      <c r="CQ264">
        <v>0.234689598436989</v>
      </c>
      <c r="CR264">
        <v>0</v>
      </c>
      <c r="CS264">
        <v>2.24190882352941</v>
      </c>
      <c r="CT264">
        <v>-0.57117641166924</v>
      </c>
      <c r="CU264">
        <v>0.189450841625825</v>
      </c>
      <c r="CV264">
        <v>1</v>
      </c>
      <c r="CW264">
        <v>0.693358804878049</v>
      </c>
      <c r="CX264">
        <v>-0.0906475191637643</v>
      </c>
      <c r="CY264">
        <v>0.00961481457583978</v>
      </c>
      <c r="CZ264">
        <v>1</v>
      </c>
      <c r="DA264">
        <v>2</v>
      </c>
      <c r="DB264">
        <v>3</v>
      </c>
      <c r="DC264" t="s">
        <v>252</v>
      </c>
      <c r="DD264">
        <v>1.85561</v>
      </c>
      <c r="DE264">
        <v>1.85364</v>
      </c>
      <c r="DF264">
        <v>1.85471</v>
      </c>
      <c r="DG264">
        <v>1.85913</v>
      </c>
      <c r="DH264">
        <v>1.85349</v>
      </c>
      <c r="DI264">
        <v>1.8579</v>
      </c>
      <c r="DJ264">
        <v>1.85501</v>
      </c>
      <c r="DK264">
        <v>1.85369</v>
      </c>
      <c r="DL264" t="s">
        <v>253</v>
      </c>
      <c r="DM264" t="s">
        <v>19</v>
      </c>
      <c r="DN264" t="s">
        <v>19</v>
      </c>
      <c r="DO264" t="s">
        <v>19</v>
      </c>
      <c r="DP264" t="s">
        <v>254</v>
      </c>
      <c r="DQ264" t="s">
        <v>255</v>
      </c>
      <c r="DR264" t="s">
        <v>256</v>
      </c>
      <c r="DS264" t="s">
        <v>256</v>
      </c>
      <c r="DT264" t="s">
        <v>256</v>
      </c>
      <c r="DU264" t="s">
        <v>256</v>
      </c>
      <c r="DV264">
        <v>0</v>
      </c>
      <c r="DW264">
        <v>100</v>
      </c>
      <c r="DX264">
        <v>100</v>
      </c>
      <c r="DY264">
        <v>2.609</v>
      </c>
      <c r="DZ264">
        <v>0.036</v>
      </c>
      <c r="EA264">
        <v>2</v>
      </c>
      <c r="EB264">
        <v>504.24</v>
      </c>
      <c r="EC264">
        <v>548.668</v>
      </c>
      <c r="ED264">
        <v>16.382</v>
      </c>
      <c r="EE264">
        <v>19.1856</v>
      </c>
      <c r="EF264">
        <v>30.0001</v>
      </c>
      <c r="EG264">
        <v>19.0549</v>
      </c>
      <c r="EH264">
        <v>19.0297</v>
      </c>
      <c r="EI264">
        <v>34.969</v>
      </c>
      <c r="EJ264">
        <v>28.0916</v>
      </c>
      <c r="EK264">
        <v>60.7047</v>
      </c>
      <c r="EL264">
        <v>16.6592</v>
      </c>
      <c r="EM264">
        <v>824.17</v>
      </c>
      <c r="EN264">
        <v>13.2895</v>
      </c>
      <c r="EO264">
        <v>102.28</v>
      </c>
      <c r="EP264">
        <v>102.708</v>
      </c>
    </row>
    <row r="265" spans="1:146">
      <c r="A265">
        <v>249</v>
      </c>
      <c r="B265">
        <v>1559930104</v>
      </c>
      <c r="C265">
        <v>496</v>
      </c>
      <c r="D265" t="s">
        <v>753</v>
      </c>
      <c r="E265" t="s">
        <v>754</v>
      </c>
      <c r="H265">
        <v>1559930093.66129</v>
      </c>
      <c r="I265">
        <f>AY265*AJ265*(AW265-AX265)/(100*AQ265*(1000-AJ265*AW265))</f>
        <v>0</v>
      </c>
      <c r="J265">
        <f>AY265*AJ265*(AV265-AU265*(1000-AJ265*AX265)/(1000-AJ265*AW265))/(100*AQ265)</f>
        <v>0</v>
      </c>
      <c r="K265">
        <f>AU265 - IF(AJ265&gt;1, J265*AQ265*100.0/(AL265*BG265), 0)</f>
        <v>0</v>
      </c>
      <c r="L265">
        <f>((R265-I265/2)*K265-J265)/(R265+I265/2)</f>
        <v>0</v>
      </c>
      <c r="M265">
        <f>L265*(AZ265+BA265)/1000.0</f>
        <v>0</v>
      </c>
      <c r="N265">
        <f>(AU265 - IF(AJ265&gt;1, J265*AQ265*100.0/(AL265*BG265), 0))*(AZ265+BA265)/1000.0</f>
        <v>0</v>
      </c>
      <c r="O265">
        <f>2.0/((1/Q265-1/P265)+SIGN(Q265)*SQRT((1/Q265-1/P265)*(1/Q265-1/P265) + 4*AR265/((AR265+1)*(AR265+1))*(2*1/Q265*1/P265-1/P265*1/P265)))</f>
        <v>0</v>
      </c>
      <c r="P265">
        <f>AG265+AF265*AQ265+AE265*AQ265*AQ265</f>
        <v>0</v>
      </c>
      <c r="Q265">
        <f>I265*(1000-(1000*0.61365*exp(17.502*U265/(240.97+U265))/(AZ265+BA265)+AW265)/2)/(1000*0.61365*exp(17.502*U265/(240.97+U265))/(AZ265+BA265)-AW265)</f>
        <v>0</v>
      </c>
      <c r="R265">
        <f>1/((AR265+1)/(O265/1.6)+1/(P265/1.37)) + AR265/((AR265+1)/(O265/1.6) + AR265/(P265/1.37))</f>
        <v>0</v>
      </c>
      <c r="S265">
        <f>(AN265*AP265)</f>
        <v>0</v>
      </c>
      <c r="T265">
        <f>(BB265+(S265+2*0.95*5.67E-8*(((BB265+$B$7)+273)^4-(BB265+273)^4)-44100*I265)/(1.84*29.3*P265+8*0.95*5.67E-8*(BB265+273)^3))</f>
        <v>0</v>
      </c>
      <c r="U265">
        <f>($C$7*BC265+$D$7*BD265+$E$7*T265)</f>
        <v>0</v>
      </c>
      <c r="V265">
        <f>0.61365*exp(17.502*U265/(240.97+U265))</f>
        <v>0</v>
      </c>
      <c r="W265">
        <f>(X265/Y265*100)</f>
        <v>0</v>
      </c>
      <c r="X265">
        <f>AW265*(AZ265+BA265)/1000</f>
        <v>0</v>
      </c>
      <c r="Y265">
        <f>0.61365*exp(17.502*BB265/(240.97+BB265))</f>
        <v>0</v>
      </c>
      <c r="Z265">
        <f>(V265-AW265*(AZ265+BA265)/1000)</f>
        <v>0</v>
      </c>
      <c r="AA265">
        <f>(-I265*44100)</f>
        <v>0</v>
      </c>
      <c r="AB265">
        <f>2*29.3*P265*0.92*(BB265-U265)</f>
        <v>0</v>
      </c>
      <c r="AC265">
        <f>2*0.95*5.67E-8*(((BB265+$B$7)+273)^4-(U265+273)^4)</f>
        <v>0</v>
      </c>
      <c r="AD265">
        <f>S265+AC265+AA265+AB265</f>
        <v>0</v>
      </c>
      <c r="AE265">
        <v>-0.0417606498574287</v>
      </c>
      <c r="AF265">
        <v>0.0468799878988225</v>
      </c>
      <c r="AG265">
        <v>3.49344030762698</v>
      </c>
      <c r="AH265">
        <v>0</v>
      </c>
      <c r="AI265">
        <v>0</v>
      </c>
      <c r="AJ265">
        <f>IF(AH265*$H$13&gt;=AL265,1.0,(AL265/(AL265-AH265*$H$13)))</f>
        <v>0</v>
      </c>
      <c r="AK265">
        <f>(AJ265-1)*100</f>
        <v>0</v>
      </c>
      <c r="AL265">
        <f>MAX(0,($B$13+$C$13*BG265)/(1+$D$13*BG265)*AZ265/(BB265+273)*$E$13)</f>
        <v>0</v>
      </c>
      <c r="AM265">
        <f>$B$11*BH265+$C$11*BI265+$F$11*BJ265</f>
        <v>0</v>
      </c>
      <c r="AN265">
        <f>AM265*AO265</f>
        <v>0</v>
      </c>
      <c r="AO265">
        <f>($B$11*$D$9+$C$11*$D$9+$F$11*((BW265+BO265)/MAX(BW265+BO265+BX265, 0.1)*$I$9+BX265/MAX(BW265+BO265+BX265, 0.1)*$J$9))/($B$11+$C$11+$F$11)</f>
        <v>0</v>
      </c>
      <c r="AP265">
        <f>($B$11*$K$9+$C$11*$K$9+$F$11*((BW265+BO265)/MAX(BW265+BO265+BX265, 0.1)*$P$9+BX265/MAX(BW265+BO265+BX265, 0.1)*$Q$9))/($B$11+$C$11+$F$11)</f>
        <v>0</v>
      </c>
      <c r="AQ265">
        <v>6</v>
      </c>
      <c r="AR265">
        <v>0.5</v>
      </c>
      <c r="AS265" t="s">
        <v>250</v>
      </c>
      <c r="AT265">
        <v>1559930093.66129</v>
      </c>
      <c r="AU265">
        <v>766.256</v>
      </c>
      <c r="AV265">
        <v>797.717516129032</v>
      </c>
      <c r="AW265">
        <v>13.9254290322581</v>
      </c>
      <c r="AX265">
        <v>13.2346064516129</v>
      </c>
      <c r="AY265">
        <v>500.015903225806</v>
      </c>
      <c r="AZ265">
        <v>100.704322580645</v>
      </c>
      <c r="BA265">
        <v>0.199999225806452</v>
      </c>
      <c r="BB265">
        <v>19.9949709677419</v>
      </c>
      <c r="BC265">
        <v>20.4050096774194</v>
      </c>
      <c r="BD265">
        <v>999.9</v>
      </c>
      <c r="BE265">
        <v>0</v>
      </c>
      <c r="BF265">
        <v>0</v>
      </c>
      <c r="BG265">
        <v>10000.3490322581</v>
      </c>
      <c r="BH265">
        <v>0</v>
      </c>
      <c r="BI265">
        <v>187.943870967742</v>
      </c>
      <c r="BJ265">
        <v>1499.98516129032</v>
      </c>
      <c r="BK265">
        <v>0.973002032258065</v>
      </c>
      <c r="BL265">
        <v>0.0269981129032258</v>
      </c>
      <c r="BM265">
        <v>0</v>
      </c>
      <c r="BN265">
        <v>2.26739032258065</v>
      </c>
      <c r="BO265">
        <v>0</v>
      </c>
      <c r="BP265">
        <v>16318.3161290323</v>
      </c>
      <c r="BQ265">
        <v>13121.8838709677</v>
      </c>
      <c r="BR265">
        <v>37.8404516129032</v>
      </c>
      <c r="BS265">
        <v>39.75</v>
      </c>
      <c r="BT265">
        <v>39.2093548387097</v>
      </c>
      <c r="BU265">
        <v>37.937</v>
      </c>
      <c r="BV265">
        <v>37.441064516129</v>
      </c>
      <c r="BW265">
        <v>1459.48516129032</v>
      </c>
      <c r="BX265">
        <v>40.5</v>
      </c>
      <c r="BY265">
        <v>0</v>
      </c>
      <c r="BZ265">
        <v>1559930128.7</v>
      </c>
      <c r="CA265">
        <v>2.24761923076923</v>
      </c>
      <c r="CB265">
        <v>0.954943603918086</v>
      </c>
      <c r="CC265">
        <v>312.902564213435</v>
      </c>
      <c r="CD265">
        <v>16334.5230769231</v>
      </c>
      <c r="CE265">
        <v>15</v>
      </c>
      <c r="CF265">
        <v>1559929575.5</v>
      </c>
      <c r="CG265" t="s">
        <v>251</v>
      </c>
      <c r="CH265">
        <v>12</v>
      </c>
      <c r="CI265">
        <v>2.609</v>
      </c>
      <c r="CJ265">
        <v>0.036</v>
      </c>
      <c r="CK265">
        <v>400</v>
      </c>
      <c r="CL265">
        <v>13</v>
      </c>
      <c r="CM265">
        <v>0.15</v>
      </c>
      <c r="CN265">
        <v>0.08</v>
      </c>
      <c r="CO265">
        <v>-31.4475658536585</v>
      </c>
      <c r="CP265">
        <v>-1.25784250871098</v>
      </c>
      <c r="CQ265">
        <v>0.158253695074583</v>
      </c>
      <c r="CR265">
        <v>0</v>
      </c>
      <c r="CS265">
        <v>2.24289117647059</v>
      </c>
      <c r="CT265">
        <v>-0.206049850250008</v>
      </c>
      <c r="CU265">
        <v>0.190101020153291</v>
      </c>
      <c r="CV265">
        <v>1</v>
      </c>
      <c r="CW265">
        <v>0.691335756097561</v>
      </c>
      <c r="CX265">
        <v>-0.0805441045296194</v>
      </c>
      <c r="CY265">
        <v>0.00898092405963339</v>
      </c>
      <c r="CZ265">
        <v>1</v>
      </c>
      <c r="DA265">
        <v>2</v>
      </c>
      <c r="DB265">
        <v>3</v>
      </c>
      <c r="DC265" t="s">
        <v>252</v>
      </c>
      <c r="DD265">
        <v>1.85562</v>
      </c>
      <c r="DE265">
        <v>1.85364</v>
      </c>
      <c r="DF265">
        <v>1.85471</v>
      </c>
      <c r="DG265">
        <v>1.85913</v>
      </c>
      <c r="DH265">
        <v>1.85349</v>
      </c>
      <c r="DI265">
        <v>1.85791</v>
      </c>
      <c r="DJ265">
        <v>1.85501</v>
      </c>
      <c r="DK265">
        <v>1.85367</v>
      </c>
      <c r="DL265" t="s">
        <v>253</v>
      </c>
      <c r="DM265" t="s">
        <v>19</v>
      </c>
      <c r="DN265" t="s">
        <v>19</v>
      </c>
      <c r="DO265" t="s">
        <v>19</v>
      </c>
      <c r="DP265" t="s">
        <v>254</v>
      </c>
      <c r="DQ265" t="s">
        <v>255</v>
      </c>
      <c r="DR265" t="s">
        <v>256</v>
      </c>
      <c r="DS265" t="s">
        <v>256</v>
      </c>
      <c r="DT265" t="s">
        <v>256</v>
      </c>
      <c r="DU265" t="s">
        <v>256</v>
      </c>
      <c r="DV265">
        <v>0</v>
      </c>
      <c r="DW265">
        <v>100</v>
      </c>
      <c r="DX265">
        <v>100</v>
      </c>
      <c r="DY265">
        <v>2.609</v>
      </c>
      <c r="DZ265">
        <v>0.036</v>
      </c>
      <c r="EA265">
        <v>2</v>
      </c>
      <c r="EB265">
        <v>504.523</v>
      </c>
      <c r="EC265">
        <v>548.541</v>
      </c>
      <c r="ED265">
        <v>16.5326</v>
      </c>
      <c r="EE265">
        <v>19.1868</v>
      </c>
      <c r="EF265">
        <v>29.9997</v>
      </c>
      <c r="EG265">
        <v>19.056</v>
      </c>
      <c r="EH265">
        <v>19.0307</v>
      </c>
      <c r="EI265">
        <v>35.0709</v>
      </c>
      <c r="EJ265">
        <v>28.0916</v>
      </c>
      <c r="EK265">
        <v>60.7047</v>
      </c>
      <c r="EL265">
        <v>16.6745</v>
      </c>
      <c r="EM265">
        <v>824.17</v>
      </c>
      <c r="EN265">
        <v>13.2867</v>
      </c>
      <c r="EO265">
        <v>102.28</v>
      </c>
      <c r="EP265">
        <v>102.708</v>
      </c>
    </row>
    <row r="266" spans="1:146">
      <c r="A266">
        <v>250</v>
      </c>
      <c r="B266">
        <v>1559930106</v>
      </c>
      <c r="C266">
        <v>498</v>
      </c>
      <c r="D266" t="s">
        <v>755</v>
      </c>
      <c r="E266" t="s">
        <v>756</v>
      </c>
      <c r="H266">
        <v>1559930095.66129</v>
      </c>
      <c r="I266">
        <f>AY266*AJ266*(AW266-AX266)/(100*AQ266*(1000-AJ266*AW266))</f>
        <v>0</v>
      </c>
      <c r="J266">
        <f>AY266*AJ266*(AV266-AU266*(1000-AJ266*AX266)/(1000-AJ266*AW266))/(100*AQ266)</f>
        <v>0</v>
      </c>
      <c r="K266">
        <f>AU266 - IF(AJ266&gt;1, J266*AQ266*100.0/(AL266*BG266), 0)</f>
        <v>0</v>
      </c>
      <c r="L266">
        <f>((R266-I266/2)*K266-J266)/(R266+I266/2)</f>
        <v>0</v>
      </c>
      <c r="M266">
        <f>L266*(AZ266+BA266)/1000.0</f>
        <v>0</v>
      </c>
      <c r="N266">
        <f>(AU266 - IF(AJ266&gt;1, J266*AQ266*100.0/(AL266*BG266), 0))*(AZ266+BA266)/1000.0</f>
        <v>0</v>
      </c>
      <c r="O266">
        <f>2.0/((1/Q266-1/P266)+SIGN(Q266)*SQRT((1/Q266-1/P266)*(1/Q266-1/P266) + 4*AR266/((AR266+1)*(AR266+1))*(2*1/Q266*1/P266-1/P266*1/P266)))</f>
        <v>0</v>
      </c>
      <c r="P266">
        <f>AG266+AF266*AQ266+AE266*AQ266*AQ266</f>
        <v>0</v>
      </c>
      <c r="Q266">
        <f>I266*(1000-(1000*0.61365*exp(17.502*U266/(240.97+U266))/(AZ266+BA266)+AW266)/2)/(1000*0.61365*exp(17.502*U266/(240.97+U266))/(AZ266+BA266)-AW266)</f>
        <v>0</v>
      </c>
      <c r="R266">
        <f>1/((AR266+1)/(O266/1.6)+1/(P266/1.37)) + AR266/((AR266+1)/(O266/1.6) + AR266/(P266/1.37))</f>
        <v>0</v>
      </c>
      <c r="S266">
        <f>(AN266*AP266)</f>
        <v>0</v>
      </c>
      <c r="T266">
        <f>(BB266+(S266+2*0.95*5.67E-8*(((BB266+$B$7)+273)^4-(BB266+273)^4)-44100*I266)/(1.84*29.3*P266+8*0.95*5.67E-8*(BB266+273)^3))</f>
        <v>0</v>
      </c>
      <c r="U266">
        <f>($C$7*BC266+$D$7*BD266+$E$7*T266)</f>
        <v>0</v>
      </c>
      <c r="V266">
        <f>0.61365*exp(17.502*U266/(240.97+U266))</f>
        <v>0</v>
      </c>
      <c r="W266">
        <f>(X266/Y266*100)</f>
        <v>0</v>
      </c>
      <c r="X266">
        <f>AW266*(AZ266+BA266)/1000</f>
        <v>0</v>
      </c>
      <c r="Y266">
        <f>0.61365*exp(17.502*BB266/(240.97+BB266))</f>
        <v>0</v>
      </c>
      <c r="Z266">
        <f>(V266-AW266*(AZ266+BA266)/1000)</f>
        <v>0</v>
      </c>
      <c r="AA266">
        <f>(-I266*44100)</f>
        <v>0</v>
      </c>
      <c r="AB266">
        <f>2*29.3*P266*0.92*(BB266-U266)</f>
        <v>0</v>
      </c>
      <c r="AC266">
        <f>2*0.95*5.67E-8*(((BB266+$B$7)+273)^4-(U266+273)^4)</f>
        <v>0</v>
      </c>
      <c r="AD266">
        <f>S266+AC266+AA266+AB266</f>
        <v>0</v>
      </c>
      <c r="AE266">
        <v>-0.0417646870283772</v>
      </c>
      <c r="AF266">
        <v>0.0468845199768878</v>
      </c>
      <c r="AG266">
        <v>3.49370711855664</v>
      </c>
      <c r="AH266">
        <v>0</v>
      </c>
      <c r="AI266">
        <v>0</v>
      </c>
      <c r="AJ266">
        <f>IF(AH266*$H$13&gt;=AL266,1.0,(AL266/(AL266-AH266*$H$13)))</f>
        <v>0</v>
      </c>
      <c r="AK266">
        <f>(AJ266-1)*100</f>
        <v>0</v>
      </c>
      <c r="AL266">
        <f>MAX(0,($B$13+$C$13*BG266)/(1+$D$13*BG266)*AZ266/(BB266+273)*$E$13)</f>
        <v>0</v>
      </c>
      <c r="AM266">
        <f>$B$11*BH266+$C$11*BI266+$F$11*BJ266</f>
        <v>0</v>
      </c>
      <c r="AN266">
        <f>AM266*AO266</f>
        <v>0</v>
      </c>
      <c r="AO266">
        <f>($B$11*$D$9+$C$11*$D$9+$F$11*((BW266+BO266)/MAX(BW266+BO266+BX266, 0.1)*$I$9+BX266/MAX(BW266+BO266+BX266, 0.1)*$J$9))/($B$11+$C$11+$F$11)</f>
        <v>0</v>
      </c>
      <c r="AP266">
        <f>($B$11*$K$9+$C$11*$K$9+$F$11*((BW266+BO266)/MAX(BW266+BO266+BX266, 0.1)*$P$9+BX266/MAX(BW266+BO266+BX266, 0.1)*$Q$9))/($B$11+$C$11+$F$11)</f>
        <v>0</v>
      </c>
      <c r="AQ266">
        <v>6</v>
      </c>
      <c r="AR266">
        <v>0.5</v>
      </c>
      <c r="AS266" t="s">
        <v>250</v>
      </c>
      <c r="AT266">
        <v>1559930095.66129</v>
      </c>
      <c r="AU266">
        <v>769.562806451613</v>
      </c>
      <c r="AV266">
        <v>801.056612903226</v>
      </c>
      <c r="AW266">
        <v>13.9278322580645</v>
      </c>
      <c r="AX266">
        <v>13.2383967741936</v>
      </c>
      <c r="AY266">
        <v>500.016322580645</v>
      </c>
      <c r="AZ266">
        <v>100.704322580645</v>
      </c>
      <c r="BA266">
        <v>0.199975483870968</v>
      </c>
      <c r="BB266">
        <v>19.9914709677419</v>
      </c>
      <c r="BC266">
        <v>20.4018741935484</v>
      </c>
      <c r="BD266">
        <v>999.9</v>
      </c>
      <c r="BE266">
        <v>0</v>
      </c>
      <c r="BF266">
        <v>0</v>
      </c>
      <c r="BG266">
        <v>10001.3158064516</v>
      </c>
      <c r="BH266">
        <v>0</v>
      </c>
      <c r="BI266">
        <v>189.212903225806</v>
      </c>
      <c r="BJ266">
        <v>1499.98612903226</v>
      </c>
      <c r="BK266">
        <v>0.973002032258065</v>
      </c>
      <c r="BL266">
        <v>0.0269981129032258</v>
      </c>
      <c r="BM266">
        <v>0</v>
      </c>
      <c r="BN266">
        <v>2.27413225806452</v>
      </c>
      <c r="BO266">
        <v>0</v>
      </c>
      <c r="BP266">
        <v>16328.2903225806</v>
      </c>
      <c r="BQ266">
        <v>13121.8967741936</v>
      </c>
      <c r="BR266">
        <v>37.8445161290323</v>
      </c>
      <c r="BS266">
        <v>39.75</v>
      </c>
      <c r="BT266">
        <v>39.2134193548387</v>
      </c>
      <c r="BU266">
        <v>37.937</v>
      </c>
      <c r="BV266">
        <v>37.441064516129</v>
      </c>
      <c r="BW266">
        <v>1459.48612903226</v>
      </c>
      <c r="BX266">
        <v>40.5</v>
      </c>
      <c r="BY266">
        <v>0</v>
      </c>
      <c r="BZ266">
        <v>1559930130.5</v>
      </c>
      <c r="CA266">
        <v>2.26836923076923</v>
      </c>
      <c r="CB266">
        <v>1.24862222584354</v>
      </c>
      <c r="CC266">
        <v>293.391452576315</v>
      </c>
      <c r="CD266">
        <v>16344.0115384615</v>
      </c>
      <c r="CE266">
        <v>15</v>
      </c>
      <c r="CF266">
        <v>1559929575.5</v>
      </c>
      <c r="CG266" t="s">
        <v>251</v>
      </c>
      <c r="CH266">
        <v>12</v>
      </c>
      <c r="CI266">
        <v>2.609</v>
      </c>
      <c r="CJ266">
        <v>0.036</v>
      </c>
      <c r="CK266">
        <v>400</v>
      </c>
      <c r="CL266">
        <v>13</v>
      </c>
      <c r="CM266">
        <v>0.15</v>
      </c>
      <c r="CN266">
        <v>0.08</v>
      </c>
      <c r="CO266">
        <v>-31.4791780487805</v>
      </c>
      <c r="CP266">
        <v>-1.07898397212546</v>
      </c>
      <c r="CQ266">
        <v>0.146772203642401</v>
      </c>
      <c r="CR266">
        <v>0</v>
      </c>
      <c r="CS266">
        <v>2.25573529411765</v>
      </c>
      <c r="CT266">
        <v>0.650739360278048</v>
      </c>
      <c r="CU266">
        <v>0.208758750267261</v>
      </c>
      <c r="CV266">
        <v>1</v>
      </c>
      <c r="CW266">
        <v>0.689741219512195</v>
      </c>
      <c r="CX266">
        <v>-0.0600260069686446</v>
      </c>
      <c r="CY266">
        <v>0.00786170136589076</v>
      </c>
      <c r="CZ266">
        <v>1</v>
      </c>
      <c r="DA266">
        <v>2</v>
      </c>
      <c r="DB266">
        <v>3</v>
      </c>
      <c r="DC266" t="s">
        <v>252</v>
      </c>
      <c r="DD266">
        <v>1.85562</v>
      </c>
      <c r="DE266">
        <v>1.85364</v>
      </c>
      <c r="DF266">
        <v>1.85471</v>
      </c>
      <c r="DG266">
        <v>1.85913</v>
      </c>
      <c r="DH266">
        <v>1.85349</v>
      </c>
      <c r="DI266">
        <v>1.85791</v>
      </c>
      <c r="DJ266">
        <v>1.85501</v>
      </c>
      <c r="DK266">
        <v>1.85367</v>
      </c>
      <c r="DL266" t="s">
        <v>253</v>
      </c>
      <c r="DM266" t="s">
        <v>19</v>
      </c>
      <c r="DN266" t="s">
        <v>19</v>
      </c>
      <c r="DO266" t="s">
        <v>19</v>
      </c>
      <c r="DP266" t="s">
        <v>254</v>
      </c>
      <c r="DQ266" t="s">
        <v>255</v>
      </c>
      <c r="DR266" t="s">
        <v>256</v>
      </c>
      <c r="DS266" t="s">
        <v>256</v>
      </c>
      <c r="DT266" t="s">
        <v>256</v>
      </c>
      <c r="DU266" t="s">
        <v>256</v>
      </c>
      <c r="DV266">
        <v>0</v>
      </c>
      <c r="DW266">
        <v>100</v>
      </c>
      <c r="DX266">
        <v>100</v>
      </c>
      <c r="DY266">
        <v>2.609</v>
      </c>
      <c r="DZ266">
        <v>0.036</v>
      </c>
      <c r="EA266">
        <v>2</v>
      </c>
      <c r="EB266">
        <v>504.201</v>
      </c>
      <c r="EC266">
        <v>548.714</v>
      </c>
      <c r="ED266">
        <v>16.6369</v>
      </c>
      <c r="EE266">
        <v>19.1878</v>
      </c>
      <c r="EF266">
        <v>29.9997</v>
      </c>
      <c r="EG266">
        <v>19.057</v>
      </c>
      <c r="EH266">
        <v>19.032</v>
      </c>
      <c r="EI266">
        <v>35.1793</v>
      </c>
      <c r="EJ266">
        <v>28.0916</v>
      </c>
      <c r="EK266">
        <v>60.7047</v>
      </c>
      <c r="EL266">
        <v>16.6745</v>
      </c>
      <c r="EM266">
        <v>829.17</v>
      </c>
      <c r="EN266">
        <v>13.2836</v>
      </c>
      <c r="EO266">
        <v>102.28</v>
      </c>
      <c r="EP266">
        <v>102.708</v>
      </c>
    </row>
    <row r="267" spans="1:146">
      <c r="A267">
        <v>251</v>
      </c>
      <c r="B267">
        <v>1559930108</v>
      </c>
      <c r="C267">
        <v>500</v>
      </c>
      <c r="D267" t="s">
        <v>757</v>
      </c>
      <c r="E267" t="s">
        <v>758</v>
      </c>
      <c r="H267">
        <v>1559930097.66129</v>
      </c>
      <c r="I267">
        <f>AY267*AJ267*(AW267-AX267)/(100*AQ267*(1000-AJ267*AW267))</f>
        <v>0</v>
      </c>
      <c r="J267">
        <f>AY267*AJ267*(AV267-AU267*(1000-AJ267*AX267)/(1000-AJ267*AW267))/(100*AQ267)</f>
        <v>0</v>
      </c>
      <c r="K267">
        <f>AU267 - IF(AJ267&gt;1, J267*AQ267*100.0/(AL267*BG267), 0)</f>
        <v>0</v>
      </c>
      <c r="L267">
        <f>((R267-I267/2)*K267-J267)/(R267+I267/2)</f>
        <v>0</v>
      </c>
      <c r="M267">
        <f>L267*(AZ267+BA267)/1000.0</f>
        <v>0</v>
      </c>
      <c r="N267">
        <f>(AU267 - IF(AJ267&gt;1, J267*AQ267*100.0/(AL267*BG267), 0))*(AZ267+BA267)/1000.0</f>
        <v>0</v>
      </c>
      <c r="O267">
        <f>2.0/((1/Q267-1/P267)+SIGN(Q267)*SQRT((1/Q267-1/P267)*(1/Q267-1/P267) + 4*AR267/((AR267+1)*(AR267+1))*(2*1/Q267*1/P267-1/P267*1/P267)))</f>
        <v>0</v>
      </c>
      <c r="P267">
        <f>AG267+AF267*AQ267+AE267*AQ267*AQ267</f>
        <v>0</v>
      </c>
      <c r="Q267">
        <f>I267*(1000-(1000*0.61365*exp(17.502*U267/(240.97+U267))/(AZ267+BA267)+AW267)/2)/(1000*0.61365*exp(17.502*U267/(240.97+U267))/(AZ267+BA267)-AW267)</f>
        <v>0</v>
      </c>
      <c r="R267">
        <f>1/((AR267+1)/(O267/1.6)+1/(P267/1.37)) + AR267/((AR267+1)/(O267/1.6) + AR267/(P267/1.37))</f>
        <v>0</v>
      </c>
      <c r="S267">
        <f>(AN267*AP267)</f>
        <v>0</v>
      </c>
      <c r="T267">
        <f>(BB267+(S267+2*0.95*5.67E-8*(((BB267+$B$7)+273)^4-(BB267+273)^4)-44100*I267)/(1.84*29.3*P267+8*0.95*5.67E-8*(BB267+273)^3))</f>
        <v>0</v>
      </c>
      <c r="U267">
        <f>($C$7*BC267+$D$7*BD267+$E$7*T267)</f>
        <v>0</v>
      </c>
      <c r="V267">
        <f>0.61365*exp(17.502*U267/(240.97+U267))</f>
        <v>0</v>
      </c>
      <c r="W267">
        <f>(X267/Y267*100)</f>
        <v>0</v>
      </c>
      <c r="X267">
        <f>AW267*(AZ267+BA267)/1000</f>
        <v>0</v>
      </c>
      <c r="Y267">
        <f>0.61365*exp(17.502*BB267/(240.97+BB267))</f>
        <v>0</v>
      </c>
      <c r="Z267">
        <f>(V267-AW267*(AZ267+BA267)/1000)</f>
        <v>0</v>
      </c>
      <c r="AA267">
        <f>(-I267*44100)</f>
        <v>0</v>
      </c>
      <c r="AB267">
        <f>2*29.3*P267*0.92*(BB267-U267)</f>
        <v>0</v>
      </c>
      <c r="AC267">
        <f>2*0.95*5.67E-8*(((BB267+$B$7)+273)^4-(U267+273)^4)</f>
        <v>0</v>
      </c>
      <c r="AD267">
        <f>S267+AC267+AA267+AB267</f>
        <v>0</v>
      </c>
      <c r="AE267">
        <v>-0.0417862562392007</v>
      </c>
      <c r="AF267">
        <v>0.0469087333056039</v>
      </c>
      <c r="AG267">
        <v>3.49513244413419</v>
      </c>
      <c r="AH267">
        <v>0</v>
      </c>
      <c r="AI267">
        <v>0</v>
      </c>
      <c r="AJ267">
        <f>IF(AH267*$H$13&gt;=AL267,1.0,(AL267/(AL267-AH267*$H$13)))</f>
        <v>0</v>
      </c>
      <c r="AK267">
        <f>(AJ267-1)*100</f>
        <v>0</v>
      </c>
      <c r="AL267">
        <f>MAX(0,($B$13+$C$13*BG267)/(1+$D$13*BG267)*AZ267/(BB267+273)*$E$13)</f>
        <v>0</v>
      </c>
      <c r="AM267">
        <f>$B$11*BH267+$C$11*BI267+$F$11*BJ267</f>
        <v>0</v>
      </c>
      <c r="AN267">
        <f>AM267*AO267</f>
        <v>0</v>
      </c>
      <c r="AO267">
        <f>($B$11*$D$9+$C$11*$D$9+$F$11*((BW267+BO267)/MAX(BW267+BO267+BX267, 0.1)*$I$9+BX267/MAX(BW267+BO267+BX267, 0.1)*$J$9))/($B$11+$C$11+$F$11)</f>
        <v>0</v>
      </c>
      <c r="AP267">
        <f>($B$11*$K$9+$C$11*$K$9+$F$11*((BW267+BO267)/MAX(BW267+BO267+BX267, 0.1)*$P$9+BX267/MAX(BW267+BO267+BX267, 0.1)*$Q$9))/($B$11+$C$11+$F$11)</f>
        <v>0</v>
      </c>
      <c r="AQ267">
        <v>6</v>
      </c>
      <c r="AR267">
        <v>0.5</v>
      </c>
      <c r="AS267" t="s">
        <v>250</v>
      </c>
      <c r="AT267">
        <v>1559930097.66129</v>
      </c>
      <c r="AU267">
        <v>772.868161290323</v>
      </c>
      <c r="AV267">
        <v>804.42035483871</v>
      </c>
      <c r="AW267">
        <v>13.9307258064516</v>
      </c>
      <c r="AX267">
        <v>13.2422258064516</v>
      </c>
      <c r="AY267">
        <v>500.012</v>
      </c>
      <c r="AZ267">
        <v>100.70435483871</v>
      </c>
      <c r="BA267">
        <v>0.199960967741935</v>
      </c>
      <c r="BB267">
        <v>19.9890483870968</v>
      </c>
      <c r="BC267">
        <v>20.3987483870968</v>
      </c>
      <c r="BD267">
        <v>999.9</v>
      </c>
      <c r="BE267">
        <v>0</v>
      </c>
      <c r="BF267">
        <v>0</v>
      </c>
      <c r="BG267">
        <v>10006.4777419355</v>
      </c>
      <c r="BH267">
        <v>0</v>
      </c>
      <c r="BI267">
        <v>189.391451612903</v>
      </c>
      <c r="BJ267">
        <v>1499.97774193548</v>
      </c>
      <c r="BK267">
        <v>0.973001903225806</v>
      </c>
      <c r="BL267">
        <v>0.0269982612903226</v>
      </c>
      <c r="BM267">
        <v>0</v>
      </c>
      <c r="BN267">
        <v>2.27813225806452</v>
      </c>
      <c r="BO267">
        <v>0</v>
      </c>
      <c r="BP267">
        <v>16338.1612903226</v>
      </c>
      <c r="BQ267">
        <v>13121.8258064516</v>
      </c>
      <c r="BR267">
        <v>37.8465483870968</v>
      </c>
      <c r="BS267">
        <v>39.75</v>
      </c>
      <c r="BT267">
        <v>39.2154516129032</v>
      </c>
      <c r="BU267">
        <v>37.937</v>
      </c>
      <c r="BV267">
        <v>37.4451290322581</v>
      </c>
      <c r="BW267">
        <v>1459.47774193548</v>
      </c>
      <c r="BX267">
        <v>40.5</v>
      </c>
      <c r="BY267">
        <v>0</v>
      </c>
      <c r="BZ267">
        <v>1559930132.3</v>
      </c>
      <c r="CA267">
        <v>2.28275</v>
      </c>
      <c r="CB267">
        <v>0.999292316214544</v>
      </c>
      <c r="CC267">
        <v>267.391453151514</v>
      </c>
      <c r="CD267">
        <v>16352.7076923077</v>
      </c>
      <c r="CE267">
        <v>15</v>
      </c>
      <c r="CF267">
        <v>1559929575.5</v>
      </c>
      <c r="CG267" t="s">
        <v>251</v>
      </c>
      <c r="CH267">
        <v>12</v>
      </c>
      <c r="CI267">
        <v>2.609</v>
      </c>
      <c r="CJ267">
        <v>0.036</v>
      </c>
      <c r="CK267">
        <v>400</v>
      </c>
      <c r="CL267">
        <v>13</v>
      </c>
      <c r="CM267">
        <v>0.15</v>
      </c>
      <c r="CN267">
        <v>0.08</v>
      </c>
      <c r="CO267">
        <v>-31.5355024390244</v>
      </c>
      <c r="CP267">
        <v>-1.19257003484301</v>
      </c>
      <c r="CQ267">
        <v>0.158216086394687</v>
      </c>
      <c r="CR267">
        <v>0</v>
      </c>
      <c r="CS267">
        <v>2.26439705882353</v>
      </c>
      <c r="CT267">
        <v>0.639854513584673</v>
      </c>
      <c r="CU267">
        <v>0.220665933943403</v>
      </c>
      <c r="CV267">
        <v>1</v>
      </c>
      <c r="CW267">
        <v>0.688639146341464</v>
      </c>
      <c r="CX267">
        <v>-0.0288095749128924</v>
      </c>
      <c r="CY267">
        <v>0.00646965707826091</v>
      </c>
      <c r="CZ267">
        <v>1</v>
      </c>
      <c r="DA267">
        <v>2</v>
      </c>
      <c r="DB267">
        <v>3</v>
      </c>
      <c r="DC267" t="s">
        <v>252</v>
      </c>
      <c r="DD267">
        <v>1.85562</v>
      </c>
      <c r="DE267">
        <v>1.85364</v>
      </c>
      <c r="DF267">
        <v>1.85471</v>
      </c>
      <c r="DG267">
        <v>1.85913</v>
      </c>
      <c r="DH267">
        <v>1.85349</v>
      </c>
      <c r="DI267">
        <v>1.8579</v>
      </c>
      <c r="DJ267">
        <v>1.85501</v>
      </c>
      <c r="DK267">
        <v>1.85368</v>
      </c>
      <c r="DL267" t="s">
        <v>253</v>
      </c>
      <c r="DM267" t="s">
        <v>19</v>
      </c>
      <c r="DN267" t="s">
        <v>19</v>
      </c>
      <c r="DO267" t="s">
        <v>19</v>
      </c>
      <c r="DP267" t="s">
        <v>254</v>
      </c>
      <c r="DQ267" t="s">
        <v>255</v>
      </c>
      <c r="DR267" t="s">
        <v>256</v>
      </c>
      <c r="DS267" t="s">
        <v>256</v>
      </c>
      <c r="DT267" t="s">
        <v>256</v>
      </c>
      <c r="DU267" t="s">
        <v>256</v>
      </c>
      <c r="DV267">
        <v>0</v>
      </c>
      <c r="DW267">
        <v>100</v>
      </c>
      <c r="DX267">
        <v>100</v>
      </c>
      <c r="DY267">
        <v>2.609</v>
      </c>
      <c r="DZ267">
        <v>0.036</v>
      </c>
      <c r="EA267">
        <v>2</v>
      </c>
      <c r="EB267">
        <v>504.304</v>
      </c>
      <c r="EC267">
        <v>548.653</v>
      </c>
      <c r="ED267">
        <v>16.6785</v>
      </c>
      <c r="EE267">
        <v>19.189</v>
      </c>
      <c r="EF267">
        <v>29.9999</v>
      </c>
      <c r="EG267">
        <v>19.0582</v>
      </c>
      <c r="EH267">
        <v>19.0328</v>
      </c>
      <c r="EI267">
        <v>35.3156</v>
      </c>
      <c r="EJ267">
        <v>28.0916</v>
      </c>
      <c r="EK267">
        <v>60.7047</v>
      </c>
      <c r="EL267">
        <v>16.6745</v>
      </c>
      <c r="EM267">
        <v>834.17</v>
      </c>
      <c r="EN267">
        <v>13.2836</v>
      </c>
      <c r="EO267">
        <v>102.28</v>
      </c>
      <c r="EP267">
        <v>102.709</v>
      </c>
    </row>
    <row r="268" spans="1:146">
      <c r="A268">
        <v>252</v>
      </c>
      <c r="B268">
        <v>1559930110</v>
      </c>
      <c r="C268">
        <v>502</v>
      </c>
      <c r="D268" t="s">
        <v>759</v>
      </c>
      <c r="E268" t="s">
        <v>760</v>
      </c>
      <c r="H268">
        <v>1559930099.66129</v>
      </c>
      <c r="I268">
        <f>AY268*AJ268*(AW268-AX268)/(100*AQ268*(1000-AJ268*AW268))</f>
        <v>0</v>
      </c>
      <c r="J268">
        <f>AY268*AJ268*(AV268-AU268*(1000-AJ268*AX268)/(1000-AJ268*AW268))/(100*AQ268)</f>
        <v>0</v>
      </c>
      <c r="K268">
        <f>AU268 - IF(AJ268&gt;1, J268*AQ268*100.0/(AL268*BG268), 0)</f>
        <v>0</v>
      </c>
      <c r="L268">
        <f>((R268-I268/2)*K268-J268)/(R268+I268/2)</f>
        <v>0</v>
      </c>
      <c r="M268">
        <f>L268*(AZ268+BA268)/1000.0</f>
        <v>0</v>
      </c>
      <c r="N268">
        <f>(AU268 - IF(AJ268&gt;1, J268*AQ268*100.0/(AL268*BG268), 0))*(AZ268+BA268)/1000.0</f>
        <v>0</v>
      </c>
      <c r="O268">
        <f>2.0/((1/Q268-1/P268)+SIGN(Q268)*SQRT((1/Q268-1/P268)*(1/Q268-1/P268) + 4*AR268/((AR268+1)*(AR268+1))*(2*1/Q268*1/P268-1/P268*1/P268)))</f>
        <v>0</v>
      </c>
      <c r="P268">
        <f>AG268+AF268*AQ268+AE268*AQ268*AQ268</f>
        <v>0</v>
      </c>
      <c r="Q268">
        <f>I268*(1000-(1000*0.61365*exp(17.502*U268/(240.97+U268))/(AZ268+BA268)+AW268)/2)/(1000*0.61365*exp(17.502*U268/(240.97+U268))/(AZ268+BA268)-AW268)</f>
        <v>0</v>
      </c>
      <c r="R268">
        <f>1/((AR268+1)/(O268/1.6)+1/(P268/1.37)) + AR268/((AR268+1)/(O268/1.6) + AR268/(P268/1.37))</f>
        <v>0</v>
      </c>
      <c r="S268">
        <f>(AN268*AP268)</f>
        <v>0</v>
      </c>
      <c r="T268">
        <f>(BB268+(S268+2*0.95*5.67E-8*(((BB268+$B$7)+273)^4-(BB268+273)^4)-44100*I268)/(1.84*29.3*P268+8*0.95*5.67E-8*(BB268+273)^3))</f>
        <v>0</v>
      </c>
      <c r="U268">
        <f>($C$7*BC268+$D$7*BD268+$E$7*T268)</f>
        <v>0</v>
      </c>
      <c r="V268">
        <f>0.61365*exp(17.502*U268/(240.97+U268))</f>
        <v>0</v>
      </c>
      <c r="W268">
        <f>(X268/Y268*100)</f>
        <v>0</v>
      </c>
      <c r="X268">
        <f>AW268*(AZ268+BA268)/1000</f>
        <v>0</v>
      </c>
      <c r="Y268">
        <f>0.61365*exp(17.502*BB268/(240.97+BB268))</f>
        <v>0</v>
      </c>
      <c r="Z268">
        <f>(V268-AW268*(AZ268+BA268)/1000)</f>
        <v>0</v>
      </c>
      <c r="AA268">
        <f>(-I268*44100)</f>
        <v>0</v>
      </c>
      <c r="AB268">
        <f>2*29.3*P268*0.92*(BB268-U268)</f>
        <v>0</v>
      </c>
      <c r="AC268">
        <f>2*0.95*5.67E-8*(((BB268+$B$7)+273)^4-(U268+273)^4)</f>
        <v>0</v>
      </c>
      <c r="AD268">
        <f>S268+AC268+AA268+AB268</f>
        <v>0</v>
      </c>
      <c r="AE268">
        <v>-0.0417910124953104</v>
      </c>
      <c r="AF268">
        <v>0.0469140726197579</v>
      </c>
      <c r="AG268">
        <v>3.49544670990888</v>
      </c>
      <c r="AH268">
        <v>0</v>
      </c>
      <c r="AI268">
        <v>0</v>
      </c>
      <c r="AJ268">
        <f>IF(AH268*$H$13&gt;=AL268,1.0,(AL268/(AL268-AH268*$H$13)))</f>
        <v>0</v>
      </c>
      <c r="AK268">
        <f>(AJ268-1)*100</f>
        <v>0</v>
      </c>
      <c r="AL268">
        <f>MAX(0,($B$13+$C$13*BG268)/(1+$D$13*BG268)*AZ268/(BB268+273)*$E$13)</f>
        <v>0</v>
      </c>
      <c r="AM268">
        <f>$B$11*BH268+$C$11*BI268+$F$11*BJ268</f>
        <v>0</v>
      </c>
      <c r="AN268">
        <f>AM268*AO268</f>
        <v>0</v>
      </c>
      <c r="AO268">
        <f>($B$11*$D$9+$C$11*$D$9+$F$11*((BW268+BO268)/MAX(BW268+BO268+BX268, 0.1)*$I$9+BX268/MAX(BW268+BO268+BX268, 0.1)*$J$9))/($B$11+$C$11+$F$11)</f>
        <v>0</v>
      </c>
      <c r="AP268">
        <f>($B$11*$K$9+$C$11*$K$9+$F$11*((BW268+BO268)/MAX(BW268+BO268+BX268, 0.1)*$P$9+BX268/MAX(BW268+BO268+BX268, 0.1)*$Q$9))/($B$11+$C$11+$F$11)</f>
        <v>0</v>
      </c>
      <c r="AQ268">
        <v>6</v>
      </c>
      <c r="AR268">
        <v>0.5</v>
      </c>
      <c r="AS268" t="s">
        <v>250</v>
      </c>
      <c r="AT268">
        <v>1559930099.66129</v>
      </c>
      <c r="AU268">
        <v>776.173903225806</v>
      </c>
      <c r="AV268">
        <v>807.761516129032</v>
      </c>
      <c r="AW268">
        <v>13.9341580645161</v>
      </c>
      <c r="AX268">
        <v>13.2459419354839</v>
      </c>
      <c r="AY268">
        <v>500.01235483871</v>
      </c>
      <c r="AZ268">
        <v>100.704451612903</v>
      </c>
      <c r="BA268">
        <v>0.199977032258064</v>
      </c>
      <c r="BB268">
        <v>19.9878193548387</v>
      </c>
      <c r="BC268">
        <v>20.3953838709677</v>
      </c>
      <c r="BD268">
        <v>999.9</v>
      </c>
      <c r="BE268">
        <v>0</v>
      </c>
      <c r="BF268">
        <v>0</v>
      </c>
      <c r="BG268">
        <v>10007.6070967742</v>
      </c>
      <c r="BH268">
        <v>0</v>
      </c>
      <c r="BI268">
        <v>190.205064516129</v>
      </c>
      <c r="BJ268">
        <v>1499.98709677419</v>
      </c>
      <c r="BK268">
        <v>0.973001903225806</v>
      </c>
      <c r="BL268">
        <v>0.0269982612903226</v>
      </c>
      <c r="BM268">
        <v>0</v>
      </c>
      <c r="BN268">
        <v>2.2754</v>
      </c>
      <c r="BO268">
        <v>0</v>
      </c>
      <c r="BP268">
        <v>16348.0387096774</v>
      </c>
      <c r="BQ268">
        <v>13121.9064516129</v>
      </c>
      <c r="BR268">
        <v>37.8485806451613</v>
      </c>
      <c r="BS268">
        <v>39.754</v>
      </c>
      <c r="BT268">
        <v>39.2174838709677</v>
      </c>
      <c r="BU268">
        <v>37.937</v>
      </c>
      <c r="BV268">
        <v>37.4491935483871</v>
      </c>
      <c r="BW268">
        <v>1459.48709677419</v>
      </c>
      <c r="BX268">
        <v>40.5</v>
      </c>
      <c r="BY268">
        <v>0</v>
      </c>
      <c r="BZ268">
        <v>1559930134.7</v>
      </c>
      <c r="CA268">
        <v>2.32456923076923</v>
      </c>
      <c r="CB268">
        <v>0.969258120813359</v>
      </c>
      <c r="CC268">
        <v>255.924786505939</v>
      </c>
      <c r="CD268">
        <v>16363.1461538462</v>
      </c>
      <c r="CE268">
        <v>15</v>
      </c>
      <c r="CF268">
        <v>1559929575.5</v>
      </c>
      <c r="CG268" t="s">
        <v>251</v>
      </c>
      <c r="CH268">
        <v>12</v>
      </c>
      <c r="CI268">
        <v>2.609</v>
      </c>
      <c r="CJ268">
        <v>0.036</v>
      </c>
      <c r="CK268">
        <v>400</v>
      </c>
      <c r="CL268">
        <v>13</v>
      </c>
      <c r="CM268">
        <v>0.15</v>
      </c>
      <c r="CN268">
        <v>0.08</v>
      </c>
      <c r="CO268">
        <v>-31.579256097561</v>
      </c>
      <c r="CP268">
        <v>-1.47007108013973</v>
      </c>
      <c r="CQ268">
        <v>0.17868281756254</v>
      </c>
      <c r="CR268">
        <v>0</v>
      </c>
      <c r="CS268">
        <v>2.26631764705882</v>
      </c>
      <c r="CT268">
        <v>0.649490202427084</v>
      </c>
      <c r="CU268">
        <v>0.219951361562704</v>
      </c>
      <c r="CV268">
        <v>1</v>
      </c>
      <c r="CW268">
        <v>0.68811</v>
      </c>
      <c r="CX268">
        <v>0.010612912892001</v>
      </c>
      <c r="CY268">
        <v>0.00546090654941681</v>
      </c>
      <c r="CZ268">
        <v>1</v>
      </c>
      <c r="DA268">
        <v>2</v>
      </c>
      <c r="DB268">
        <v>3</v>
      </c>
      <c r="DC268" t="s">
        <v>252</v>
      </c>
      <c r="DD268">
        <v>1.85562</v>
      </c>
      <c r="DE268">
        <v>1.85364</v>
      </c>
      <c r="DF268">
        <v>1.85471</v>
      </c>
      <c r="DG268">
        <v>1.85913</v>
      </c>
      <c r="DH268">
        <v>1.85349</v>
      </c>
      <c r="DI268">
        <v>1.85791</v>
      </c>
      <c r="DJ268">
        <v>1.85501</v>
      </c>
      <c r="DK268">
        <v>1.85369</v>
      </c>
      <c r="DL268" t="s">
        <v>253</v>
      </c>
      <c r="DM268" t="s">
        <v>19</v>
      </c>
      <c r="DN268" t="s">
        <v>19</v>
      </c>
      <c r="DO268" t="s">
        <v>19</v>
      </c>
      <c r="DP268" t="s">
        <v>254</v>
      </c>
      <c r="DQ268" t="s">
        <v>255</v>
      </c>
      <c r="DR268" t="s">
        <v>256</v>
      </c>
      <c r="DS268" t="s">
        <v>256</v>
      </c>
      <c r="DT268" t="s">
        <v>256</v>
      </c>
      <c r="DU268" t="s">
        <v>256</v>
      </c>
      <c r="DV268">
        <v>0</v>
      </c>
      <c r="DW268">
        <v>100</v>
      </c>
      <c r="DX268">
        <v>100</v>
      </c>
      <c r="DY268">
        <v>2.609</v>
      </c>
      <c r="DZ268">
        <v>0.036</v>
      </c>
      <c r="EA268">
        <v>2</v>
      </c>
      <c r="EB268">
        <v>504.511</v>
      </c>
      <c r="EC268">
        <v>548.506</v>
      </c>
      <c r="ED268">
        <v>16.7027</v>
      </c>
      <c r="EE268">
        <v>19.1898</v>
      </c>
      <c r="EF268">
        <v>30.0002</v>
      </c>
      <c r="EG268">
        <v>19.0593</v>
      </c>
      <c r="EH268">
        <v>19.0336</v>
      </c>
      <c r="EI268">
        <v>35.4132</v>
      </c>
      <c r="EJ268">
        <v>28.0916</v>
      </c>
      <c r="EK268">
        <v>60.7047</v>
      </c>
      <c r="EL268">
        <v>16.6858</v>
      </c>
      <c r="EM268">
        <v>834.17</v>
      </c>
      <c r="EN268">
        <v>13.2836</v>
      </c>
      <c r="EO268">
        <v>102.278</v>
      </c>
      <c r="EP268">
        <v>102.708</v>
      </c>
    </row>
    <row r="269" spans="1:146">
      <c r="A269">
        <v>253</v>
      </c>
      <c r="B269">
        <v>1559930112</v>
      </c>
      <c r="C269">
        <v>504</v>
      </c>
      <c r="D269" t="s">
        <v>761</v>
      </c>
      <c r="E269" t="s">
        <v>762</v>
      </c>
      <c r="H269">
        <v>1559930101.66129</v>
      </c>
      <c r="I269">
        <f>AY269*AJ269*(AW269-AX269)/(100*AQ269*(1000-AJ269*AW269))</f>
        <v>0</v>
      </c>
      <c r="J269">
        <f>AY269*AJ269*(AV269-AU269*(1000-AJ269*AX269)/(1000-AJ269*AW269))/(100*AQ269)</f>
        <v>0</v>
      </c>
      <c r="K269">
        <f>AU269 - IF(AJ269&gt;1, J269*AQ269*100.0/(AL269*BG269), 0)</f>
        <v>0</v>
      </c>
      <c r="L269">
        <f>((R269-I269/2)*K269-J269)/(R269+I269/2)</f>
        <v>0</v>
      </c>
      <c r="M269">
        <f>L269*(AZ269+BA269)/1000.0</f>
        <v>0</v>
      </c>
      <c r="N269">
        <f>(AU269 - IF(AJ269&gt;1, J269*AQ269*100.0/(AL269*BG269), 0))*(AZ269+BA269)/1000.0</f>
        <v>0</v>
      </c>
      <c r="O269">
        <f>2.0/((1/Q269-1/P269)+SIGN(Q269)*SQRT((1/Q269-1/P269)*(1/Q269-1/P269) + 4*AR269/((AR269+1)*(AR269+1))*(2*1/Q269*1/P269-1/P269*1/P269)))</f>
        <v>0</v>
      </c>
      <c r="P269">
        <f>AG269+AF269*AQ269+AE269*AQ269*AQ269</f>
        <v>0</v>
      </c>
      <c r="Q269">
        <f>I269*(1000-(1000*0.61365*exp(17.502*U269/(240.97+U269))/(AZ269+BA269)+AW269)/2)/(1000*0.61365*exp(17.502*U269/(240.97+U269))/(AZ269+BA269)-AW269)</f>
        <v>0</v>
      </c>
      <c r="R269">
        <f>1/((AR269+1)/(O269/1.6)+1/(P269/1.37)) + AR269/((AR269+1)/(O269/1.6) + AR269/(P269/1.37))</f>
        <v>0</v>
      </c>
      <c r="S269">
        <f>(AN269*AP269)</f>
        <v>0</v>
      </c>
      <c r="T269">
        <f>(BB269+(S269+2*0.95*5.67E-8*(((BB269+$B$7)+273)^4-(BB269+273)^4)-44100*I269)/(1.84*29.3*P269+8*0.95*5.67E-8*(BB269+273)^3))</f>
        <v>0</v>
      </c>
      <c r="U269">
        <f>($C$7*BC269+$D$7*BD269+$E$7*T269)</f>
        <v>0</v>
      </c>
      <c r="V269">
        <f>0.61365*exp(17.502*U269/(240.97+U269))</f>
        <v>0</v>
      </c>
      <c r="W269">
        <f>(X269/Y269*100)</f>
        <v>0</v>
      </c>
      <c r="X269">
        <f>AW269*(AZ269+BA269)/1000</f>
        <v>0</v>
      </c>
      <c r="Y269">
        <f>0.61365*exp(17.502*BB269/(240.97+BB269))</f>
        <v>0</v>
      </c>
      <c r="Z269">
        <f>(V269-AW269*(AZ269+BA269)/1000)</f>
        <v>0</v>
      </c>
      <c r="AA269">
        <f>(-I269*44100)</f>
        <v>0</v>
      </c>
      <c r="AB269">
        <f>2*29.3*P269*0.92*(BB269-U269)</f>
        <v>0</v>
      </c>
      <c r="AC269">
        <f>2*0.95*5.67E-8*(((BB269+$B$7)+273)^4-(U269+273)^4)</f>
        <v>0</v>
      </c>
      <c r="AD269">
        <f>S269+AC269+AA269+AB269</f>
        <v>0</v>
      </c>
      <c r="AE269">
        <v>-0.0417826700756509</v>
      </c>
      <c r="AF269">
        <v>0.0469047075228541</v>
      </c>
      <c r="AG269">
        <v>3.49489548298457</v>
      </c>
      <c r="AH269">
        <v>0</v>
      </c>
      <c r="AI269">
        <v>0</v>
      </c>
      <c r="AJ269">
        <f>IF(AH269*$H$13&gt;=AL269,1.0,(AL269/(AL269-AH269*$H$13)))</f>
        <v>0</v>
      </c>
      <c r="AK269">
        <f>(AJ269-1)*100</f>
        <v>0</v>
      </c>
      <c r="AL269">
        <f>MAX(0,($B$13+$C$13*BG269)/(1+$D$13*BG269)*AZ269/(BB269+273)*$E$13)</f>
        <v>0</v>
      </c>
      <c r="AM269">
        <f>$B$11*BH269+$C$11*BI269+$F$11*BJ269</f>
        <v>0</v>
      </c>
      <c r="AN269">
        <f>AM269*AO269</f>
        <v>0</v>
      </c>
      <c r="AO269">
        <f>($B$11*$D$9+$C$11*$D$9+$F$11*((BW269+BO269)/MAX(BW269+BO269+BX269, 0.1)*$I$9+BX269/MAX(BW269+BO269+BX269, 0.1)*$J$9))/($B$11+$C$11+$F$11)</f>
        <v>0</v>
      </c>
      <c r="AP269">
        <f>($B$11*$K$9+$C$11*$K$9+$F$11*((BW269+BO269)/MAX(BW269+BO269+BX269, 0.1)*$P$9+BX269/MAX(BW269+BO269+BX269, 0.1)*$Q$9))/($B$11+$C$11+$F$11)</f>
        <v>0</v>
      </c>
      <c r="AQ269">
        <v>6</v>
      </c>
      <c r="AR269">
        <v>0.5</v>
      </c>
      <c r="AS269" t="s">
        <v>250</v>
      </c>
      <c r="AT269">
        <v>1559930101.66129</v>
      </c>
      <c r="AU269">
        <v>779.478967741935</v>
      </c>
      <c r="AV269">
        <v>811.09935483871</v>
      </c>
      <c r="AW269">
        <v>13.9380774193548</v>
      </c>
      <c r="AX269">
        <v>13.2490774193548</v>
      </c>
      <c r="AY269">
        <v>500.023870967742</v>
      </c>
      <c r="AZ269">
        <v>100.704451612903</v>
      </c>
      <c r="BA269">
        <v>0.199986096774194</v>
      </c>
      <c r="BB269">
        <v>19.9872451612903</v>
      </c>
      <c r="BC269">
        <v>20.3927709677419</v>
      </c>
      <c r="BD269">
        <v>999.9</v>
      </c>
      <c r="BE269">
        <v>0</v>
      </c>
      <c r="BF269">
        <v>0</v>
      </c>
      <c r="BG269">
        <v>10005.6093548387</v>
      </c>
      <c r="BH269">
        <v>0</v>
      </c>
      <c r="BI269">
        <v>193.434419354839</v>
      </c>
      <c r="BJ269">
        <v>1499.99677419355</v>
      </c>
      <c r="BK269">
        <v>0.973001903225806</v>
      </c>
      <c r="BL269">
        <v>0.0269982612903226</v>
      </c>
      <c r="BM269">
        <v>0</v>
      </c>
      <c r="BN269">
        <v>2.27603225806452</v>
      </c>
      <c r="BO269">
        <v>0</v>
      </c>
      <c r="BP269">
        <v>16357.8129032258</v>
      </c>
      <c r="BQ269">
        <v>13121.9903225806</v>
      </c>
      <c r="BR269">
        <v>37.8506129032258</v>
      </c>
      <c r="BS269">
        <v>39.758</v>
      </c>
      <c r="BT269">
        <v>39.2235806451613</v>
      </c>
      <c r="BU269">
        <v>37.937</v>
      </c>
      <c r="BV269">
        <v>37.4491935483871</v>
      </c>
      <c r="BW269">
        <v>1459.49677419355</v>
      </c>
      <c r="BX269">
        <v>40.5</v>
      </c>
      <c r="BY269">
        <v>0</v>
      </c>
      <c r="BZ269">
        <v>1559930136.5</v>
      </c>
      <c r="CA269">
        <v>2.31072692307692</v>
      </c>
      <c r="CB269">
        <v>1.03434870740051</v>
      </c>
      <c r="CC269">
        <v>260.369230413227</v>
      </c>
      <c r="CD269">
        <v>16371.0076923077</v>
      </c>
      <c r="CE269">
        <v>15</v>
      </c>
      <c r="CF269">
        <v>1559929575.5</v>
      </c>
      <c r="CG269" t="s">
        <v>251</v>
      </c>
      <c r="CH269">
        <v>12</v>
      </c>
      <c r="CI269">
        <v>2.609</v>
      </c>
      <c r="CJ269">
        <v>0.036</v>
      </c>
      <c r="CK269">
        <v>400</v>
      </c>
      <c r="CL269">
        <v>13</v>
      </c>
      <c r="CM269">
        <v>0.15</v>
      </c>
      <c r="CN269">
        <v>0.08</v>
      </c>
      <c r="CO269">
        <v>-31.6026243902439</v>
      </c>
      <c r="CP269">
        <v>-1.32945993031382</v>
      </c>
      <c r="CQ269">
        <v>0.17364058868612</v>
      </c>
      <c r="CR269">
        <v>0</v>
      </c>
      <c r="CS269">
        <v>2.29227352941176</v>
      </c>
      <c r="CT269">
        <v>0.924704005579013</v>
      </c>
      <c r="CU269">
        <v>0.222010050526101</v>
      </c>
      <c r="CV269">
        <v>1</v>
      </c>
      <c r="CW269">
        <v>0.688511780487805</v>
      </c>
      <c r="CX269">
        <v>0.0490236167247466</v>
      </c>
      <c r="CY269">
        <v>0.0061733014866032</v>
      </c>
      <c r="CZ269">
        <v>1</v>
      </c>
      <c r="DA269">
        <v>2</v>
      </c>
      <c r="DB269">
        <v>3</v>
      </c>
      <c r="DC269" t="s">
        <v>252</v>
      </c>
      <c r="DD269">
        <v>1.85562</v>
      </c>
      <c r="DE269">
        <v>1.85364</v>
      </c>
      <c r="DF269">
        <v>1.85471</v>
      </c>
      <c r="DG269">
        <v>1.85913</v>
      </c>
      <c r="DH269">
        <v>1.85349</v>
      </c>
      <c r="DI269">
        <v>1.8579</v>
      </c>
      <c r="DJ269">
        <v>1.85501</v>
      </c>
      <c r="DK269">
        <v>1.85368</v>
      </c>
      <c r="DL269" t="s">
        <v>253</v>
      </c>
      <c r="DM269" t="s">
        <v>19</v>
      </c>
      <c r="DN269" t="s">
        <v>19</v>
      </c>
      <c r="DO269" t="s">
        <v>19</v>
      </c>
      <c r="DP269" t="s">
        <v>254</v>
      </c>
      <c r="DQ269" t="s">
        <v>255</v>
      </c>
      <c r="DR269" t="s">
        <v>256</v>
      </c>
      <c r="DS269" t="s">
        <v>256</v>
      </c>
      <c r="DT269" t="s">
        <v>256</v>
      </c>
      <c r="DU269" t="s">
        <v>256</v>
      </c>
      <c r="DV269">
        <v>0</v>
      </c>
      <c r="DW269">
        <v>100</v>
      </c>
      <c r="DX269">
        <v>100</v>
      </c>
      <c r="DY269">
        <v>2.609</v>
      </c>
      <c r="DZ269">
        <v>0.036</v>
      </c>
      <c r="EA269">
        <v>2</v>
      </c>
      <c r="EB269">
        <v>504.205</v>
      </c>
      <c r="EC269">
        <v>548.745</v>
      </c>
      <c r="ED269">
        <v>16.7165</v>
      </c>
      <c r="EE269">
        <v>19.1907</v>
      </c>
      <c r="EF269">
        <v>30.0005</v>
      </c>
      <c r="EG269">
        <v>19.0603</v>
      </c>
      <c r="EH269">
        <v>19.0346</v>
      </c>
      <c r="EI269">
        <v>35.5257</v>
      </c>
      <c r="EJ269">
        <v>28.0916</v>
      </c>
      <c r="EK269">
        <v>60.7047</v>
      </c>
      <c r="EL269">
        <v>16.6858</v>
      </c>
      <c r="EM269">
        <v>839.17</v>
      </c>
      <c r="EN269">
        <v>13.2836</v>
      </c>
      <c r="EO269">
        <v>102.278</v>
      </c>
      <c r="EP269">
        <v>102.708</v>
      </c>
    </row>
    <row r="270" spans="1:146">
      <c r="A270">
        <v>254</v>
      </c>
      <c r="B270">
        <v>1559930114</v>
      </c>
      <c r="C270">
        <v>506</v>
      </c>
      <c r="D270" t="s">
        <v>763</v>
      </c>
      <c r="E270" t="s">
        <v>764</v>
      </c>
      <c r="H270">
        <v>1559930103.66129</v>
      </c>
      <c r="I270">
        <f>AY270*AJ270*(AW270-AX270)/(100*AQ270*(1000-AJ270*AW270))</f>
        <v>0</v>
      </c>
      <c r="J270">
        <f>AY270*AJ270*(AV270-AU270*(1000-AJ270*AX270)/(1000-AJ270*AW270))/(100*AQ270)</f>
        <v>0</v>
      </c>
      <c r="K270">
        <f>AU270 - IF(AJ270&gt;1, J270*AQ270*100.0/(AL270*BG270), 0)</f>
        <v>0</v>
      </c>
      <c r="L270">
        <f>((R270-I270/2)*K270-J270)/(R270+I270/2)</f>
        <v>0</v>
      </c>
      <c r="M270">
        <f>L270*(AZ270+BA270)/1000.0</f>
        <v>0</v>
      </c>
      <c r="N270">
        <f>(AU270 - IF(AJ270&gt;1, J270*AQ270*100.0/(AL270*BG270), 0))*(AZ270+BA270)/1000.0</f>
        <v>0</v>
      </c>
      <c r="O270">
        <f>2.0/((1/Q270-1/P270)+SIGN(Q270)*SQRT((1/Q270-1/P270)*(1/Q270-1/P270) + 4*AR270/((AR270+1)*(AR270+1))*(2*1/Q270*1/P270-1/P270*1/P270)))</f>
        <v>0</v>
      </c>
      <c r="P270">
        <f>AG270+AF270*AQ270+AE270*AQ270*AQ270</f>
        <v>0</v>
      </c>
      <c r="Q270">
        <f>I270*(1000-(1000*0.61365*exp(17.502*U270/(240.97+U270))/(AZ270+BA270)+AW270)/2)/(1000*0.61365*exp(17.502*U270/(240.97+U270))/(AZ270+BA270)-AW270)</f>
        <v>0</v>
      </c>
      <c r="R270">
        <f>1/((AR270+1)/(O270/1.6)+1/(P270/1.37)) + AR270/((AR270+1)/(O270/1.6) + AR270/(P270/1.37))</f>
        <v>0</v>
      </c>
      <c r="S270">
        <f>(AN270*AP270)</f>
        <v>0</v>
      </c>
      <c r="T270">
        <f>(BB270+(S270+2*0.95*5.67E-8*(((BB270+$B$7)+273)^4-(BB270+273)^4)-44100*I270)/(1.84*29.3*P270+8*0.95*5.67E-8*(BB270+273)^3))</f>
        <v>0</v>
      </c>
      <c r="U270">
        <f>($C$7*BC270+$D$7*BD270+$E$7*T270)</f>
        <v>0</v>
      </c>
      <c r="V270">
        <f>0.61365*exp(17.502*U270/(240.97+U270))</f>
        <v>0</v>
      </c>
      <c r="W270">
        <f>(X270/Y270*100)</f>
        <v>0</v>
      </c>
      <c r="X270">
        <f>AW270*(AZ270+BA270)/1000</f>
        <v>0</v>
      </c>
      <c r="Y270">
        <f>0.61365*exp(17.502*BB270/(240.97+BB270))</f>
        <v>0</v>
      </c>
      <c r="Z270">
        <f>(V270-AW270*(AZ270+BA270)/1000)</f>
        <v>0</v>
      </c>
      <c r="AA270">
        <f>(-I270*44100)</f>
        <v>0</v>
      </c>
      <c r="AB270">
        <f>2*29.3*P270*0.92*(BB270-U270)</f>
        <v>0</v>
      </c>
      <c r="AC270">
        <f>2*0.95*5.67E-8*(((BB270+$B$7)+273)^4-(U270+273)^4)</f>
        <v>0</v>
      </c>
      <c r="AD270">
        <f>S270+AC270+AA270+AB270</f>
        <v>0</v>
      </c>
      <c r="AE270">
        <v>-0.0417604138385469</v>
      </c>
      <c r="AF270">
        <v>0.0468797229469514</v>
      </c>
      <c r="AG270">
        <v>3.4934247091926</v>
      </c>
      <c r="AH270">
        <v>0</v>
      </c>
      <c r="AI270">
        <v>0</v>
      </c>
      <c r="AJ270">
        <f>IF(AH270*$H$13&gt;=AL270,1.0,(AL270/(AL270-AH270*$H$13)))</f>
        <v>0</v>
      </c>
      <c r="AK270">
        <f>(AJ270-1)*100</f>
        <v>0</v>
      </c>
      <c r="AL270">
        <f>MAX(0,($B$13+$C$13*BG270)/(1+$D$13*BG270)*AZ270/(BB270+273)*$E$13)</f>
        <v>0</v>
      </c>
      <c r="AM270">
        <f>$B$11*BH270+$C$11*BI270+$F$11*BJ270</f>
        <v>0</v>
      </c>
      <c r="AN270">
        <f>AM270*AO270</f>
        <v>0</v>
      </c>
      <c r="AO270">
        <f>($B$11*$D$9+$C$11*$D$9+$F$11*((BW270+BO270)/MAX(BW270+BO270+BX270, 0.1)*$I$9+BX270/MAX(BW270+BO270+BX270, 0.1)*$J$9))/($B$11+$C$11+$F$11)</f>
        <v>0</v>
      </c>
      <c r="AP270">
        <f>($B$11*$K$9+$C$11*$K$9+$F$11*((BW270+BO270)/MAX(BW270+BO270+BX270, 0.1)*$P$9+BX270/MAX(BW270+BO270+BX270, 0.1)*$Q$9))/($B$11+$C$11+$F$11)</f>
        <v>0</v>
      </c>
      <c r="AQ270">
        <v>6</v>
      </c>
      <c r="AR270">
        <v>0.5</v>
      </c>
      <c r="AS270" t="s">
        <v>250</v>
      </c>
      <c r="AT270">
        <v>1559930103.66129</v>
      </c>
      <c r="AU270">
        <v>782.786096774194</v>
      </c>
      <c r="AV270">
        <v>814.462580645161</v>
      </c>
      <c r="AW270">
        <v>13.9421322580645</v>
      </c>
      <c r="AX270">
        <v>13.2512580645161</v>
      </c>
      <c r="AY270">
        <v>500.03</v>
      </c>
      <c r="AZ270">
        <v>100.704419354839</v>
      </c>
      <c r="BA270">
        <v>0.200013516129032</v>
      </c>
      <c r="BB270">
        <v>19.9871096774194</v>
      </c>
      <c r="BC270">
        <v>20.391764516129</v>
      </c>
      <c r="BD270">
        <v>999.9</v>
      </c>
      <c r="BE270">
        <v>0</v>
      </c>
      <c r="BF270">
        <v>0</v>
      </c>
      <c r="BG270">
        <v>10000.2829032258</v>
      </c>
      <c r="BH270">
        <v>0</v>
      </c>
      <c r="BI270">
        <v>198.160516129032</v>
      </c>
      <c r="BJ270">
        <v>1499.99838709677</v>
      </c>
      <c r="BK270">
        <v>0.973001903225806</v>
      </c>
      <c r="BL270">
        <v>0.0269982612903226</v>
      </c>
      <c r="BM270">
        <v>0</v>
      </c>
      <c r="BN270">
        <v>2.27965806451613</v>
      </c>
      <c r="BO270">
        <v>0</v>
      </c>
      <c r="BP270">
        <v>16367.635483871</v>
      </c>
      <c r="BQ270">
        <v>13121.9967741935</v>
      </c>
      <c r="BR270">
        <v>37.8546774193548</v>
      </c>
      <c r="BS270">
        <v>39.758</v>
      </c>
      <c r="BT270">
        <v>39.2235806451613</v>
      </c>
      <c r="BU270">
        <v>37.937</v>
      </c>
      <c r="BV270">
        <v>37.4491935483871</v>
      </c>
      <c r="BW270">
        <v>1459.49838709677</v>
      </c>
      <c r="BX270">
        <v>40.5</v>
      </c>
      <c r="BY270">
        <v>0</v>
      </c>
      <c r="BZ270">
        <v>1559930138.3</v>
      </c>
      <c r="CA270">
        <v>2.32792307692308</v>
      </c>
      <c r="CB270">
        <v>0.38527178935023</v>
      </c>
      <c r="CC270">
        <v>271.367521543111</v>
      </c>
      <c r="CD270">
        <v>16378.9807692308</v>
      </c>
      <c r="CE270">
        <v>15</v>
      </c>
      <c r="CF270">
        <v>1559929575.5</v>
      </c>
      <c r="CG270" t="s">
        <v>251</v>
      </c>
      <c r="CH270">
        <v>12</v>
      </c>
      <c r="CI270">
        <v>2.609</v>
      </c>
      <c r="CJ270">
        <v>0.036</v>
      </c>
      <c r="CK270">
        <v>400</v>
      </c>
      <c r="CL270">
        <v>13</v>
      </c>
      <c r="CM270">
        <v>0.15</v>
      </c>
      <c r="CN270">
        <v>0.08</v>
      </c>
      <c r="CO270">
        <v>-31.6617926829268</v>
      </c>
      <c r="CP270">
        <v>-1.15581951219496</v>
      </c>
      <c r="CQ270">
        <v>0.155077853603175</v>
      </c>
      <c r="CR270">
        <v>0</v>
      </c>
      <c r="CS270">
        <v>2.29885294117647</v>
      </c>
      <c r="CT270">
        <v>0.248381970702166</v>
      </c>
      <c r="CU270">
        <v>0.238154760898052</v>
      </c>
      <c r="CV270">
        <v>1</v>
      </c>
      <c r="CW270">
        <v>0.690110219512195</v>
      </c>
      <c r="CX270">
        <v>0.0724417839721246</v>
      </c>
      <c r="CY270">
        <v>0.00768909177139196</v>
      </c>
      <c r="CZ270">
        <v>1</v>
      </c>
      <c r="DA270">
        <v>2</v>
      </c>
      <c r="DB270">
        <v>3</v>
      </c>
      <c r="DC270" t="s">
        <v>252</v>
      </c>
      <c r="DD270">
        <v>1.85562</v>
      </c>
      <c r="DE270">
        <v>1.85364</v>
      </c>
      <c r="DF270">
        <v>1.85471</v>
      </c>
      <c r="DG270">
        <v>1.85912</v>
      </c>
      <c r="DH270">
        <v>1.85349</v>
      </c>
      <c r="DI270">
        <v>1.8579</v>
      </c>
      <c r="DJ270">
        <v>1.85501</v>
      </c>
      <c r="DK270">
        <v>1.85367</v>
      </c>
      <c r="DL270" t="s">
        <v>253</v>
      </c>
      <c r="DM270" t="s">
        <v>19</v>
      </c>
      <c r="DN270" t="s">
        <v>19</v>
      </c>
      <c r="DO270" t="s">
        <v>19</v>
      </c>
      <c r="DP270" t="s">
        <v>254</v>
      </c>
      <c r="DQ270" t="s">
        <v>255</v>
      </c>
      <c r="DR270" t="s">
        <v>256</v>
      </c>
      <c r="DS270" t="s">
        <v>256</v>
      </c>
      <c r="DT270" t="s">
        <v>256</v>
      </c>
      <c r="DU270" t="s">
        <v>256</v>
      </c>
      <c r="DV270">
        <v>0</v>
      </c>
      <c r="DW270">
        <v>100</v>
      </c>
      <c r="DX270">
        <v>100</v>
      </c>
      <c r="DY270">
        <v>2.609</v>
      </c>
      <c r="DZ270">
        <v>0.036</v>
      </c>
      <c r="EA270">
        <v>2</v>
      </c>
      <c r="EB270">
        <v>504.308</v>
      </c>
      <c r="EC270">
        <v>548.828</v>
      </c>
      <c r="ED270">
        <v>16.7239</v>
      </c>
      <c r="EE270">
        <v>19.1918</v>
      </c>
      <c r="EF270">
        <v>30.0003</v>
      </c>
      <c r="EG270">
        <v>19.0615</v>
      </c>
      <c r="EH270">
        <v>19.0357</v>
      </c>
      <c r="EI270">
        <v>35.6638</v>
      </c>
      <c r="EJ270">
        <v>28.0916</v>
      </c>
      <c r="EK270">
        <v>60.7047</v>
      </c>
      <c r="EL270">
        <v>16.688</v>
      </c>
      <c r="EM270">
        <v>844.17</v>
      </c>
      <c r="EN270">
        <v>13.2836</v>
      </c>
      <c r="EO270">
        <v>102.278</v>
      </c>
      <c r="EP270">
        <v>102.707</v>
      </c>
    </row>
    <row r="271" spans="1:146">
      <c r="A271">
        <v>255</v>
      </c>
      <c r="B271">
        <v>1559930116</v>
      </c>
      <c r="C271">
        <v>508</v>
      </c>
      <c r="D271" t="s">
        <v>765</v>
      </c>
      <c r="E271" t="s">
        <v>766</v>
      </c>
      <c r="H271">
        <v>1559930105.66129</v>
      </c>
      <c r="I271">
        <f>AY271*AJ271*(AW271-AX271)/(100*AQ271*(1000-AJ271*AW271))</f>
        <v>0</v>
      </c>
      <c r="J271">
        <f>AY271*AJ271*(AV271-AU271*(1000-AJ271*AX271)/(1000-AJ271*AW271))/(100*AQ271)</f>
        <v>0</v>
      </c>
      <c r="K271">
        <f>AU271 - IF(AJ271&gt;1, J271*AQ271*100.0/(AL271*BG271), 0)</f>
        <v>0</v>
      </c>
      <c r="L271">
        <f>((R271-I271/2)*K271-J271)/(R271+I271/2)</f>
        <v>0</v>
      </c>
      <c r="M271">
        <f>L271*(AZ271+BA271)/1000.0</f>
        <v>0</v>
      </c>
      <c r="N271">
        <f>(AU271 - IF(AJ271&gt;1, J271*AQ271*100.0/(AL271*BG271), 0))*(AZ271+BA271)/1000.0</f>
        <v>0</v>
      </c>
      <c r="O271">
        <f>2.0/((1/Q271-1/P271)+SIGN(Q271)*SQRT((1/Q271-1/P271)*(1/Q271-1/P271) + 4*AR271/((AR271+1)*(AR271+1))*(2*1/Q271*1/P271-1/P271*1/P271)))</f>
        <v>0</v>
      </c>
      <c r="P271">
        <f>AG271+AF271*AQ271+AE271*AQ271*AQ271</f>
        <v>0</v>
      </c>
      <c r="Q271">
        <f>I271*(1000-(1000*0.61365*exp(17.502*U271/(240.97+U271))/(AZ271+BA271)+AW271)/2)/(1000*0.61365*exp(17.502*U271/(240.97+U271))/(AZ271+BA271)-AW271)</f>
        <v>0</v>
      </c>
      <c r="R271">
        <f>1/((AR271+1)/(O271/1.6)+1/(P271/1.37)) + AR271/((AR271+1)/(O271/1.6) + AR271/(P271/1.37))</f>
        <v>0</v>
      </c>
      <c r="S271">
        <f>(AN271*AP271)</f>
        <v>0</v>
      </c>
      <c r="T271">
        <f>(BB271+(S271+2*0.95*5.67E-8*(((BB271+$B$7)+273)^4-(BB271+273)^4)-44100*I271)/(1.84*29.3*P271+8*0.95*5.67E-8*(BB271+273)^3))</f>
        <v>0</v>
      </c>
      <c r="U271">
        <f>($C$7*BC271+$D$7*BD271+$E$7*T271)</f>
        <v>0</v>
      </c>
      <c r="V271">
        <f>0.61365*exp(17.502*U271/(240.97+U271))</f>
        <v>0</v>
      </c>
      <c r="W271">
        <f>(X271/Y271*100)</f>
        <v>0</v>
      </c>
      <c r="X271">
        <f>AW271*(AZ271+BA271)/1000</f>
        <v>0</v>
      </c>
      <c r="Y271">
        <f>0.61365*exp(17.502*BB271/(240.97+BB271))</f>
        <v>0</v>
      </c>
      <c r="Z271">
        <f>(V271-AW271*(AZ271+BA271)/1000)</f>
        <v>0</v>
      </c>
      <c r="AA271">
        <f>(-I271*44100)</f>
        <v>0</v>
      </c>
      <c r="AB271">
        <f>2*29.3*P271*0.92*(BB271-U271)</f>
        <v>0</v>
      </c>
      <c r="AC271">
        <f>2*0.95*5.67E-8*(((BB271+$B$7)+273)^4-(U271+273)^4)</f>
        <v>0</v>
      </c>
      <c r="AD271">
        <f>S271+AC271+AA271+AB271</f>
        <v>0</v>
      </c>
      <c r="AE271">
        <v>-0.0417511460798982</v>
      </c>
      <c r="AF271">
        <v>0.046869319075968</v>
      </c>
      <c r="AG271">
        <v>3.49281218070632</v>
      </c>
      <c r="AH271">
        <v>0</v>
      </c>
      <c r="AI271">
        <v>0</v>
      </c>
      <c r="AJ271">
        <f>IF(AH271*$H$13&gt;=AL271,1.0,(AL271/(AL271-AH271*$H$13)))</f>
        <v>0</v>
      </c>
      <c r="AK271">
        <f>(AJ271-1)*100</f>
        <v>0</v>
      </c>
      <c r="AL271">
        <f>MAX(0,($B$13+$C$13*BG271)/(1+$D$13*BG271)*AZ271/(BB271+273)*$E$13)</f>
        <v>0</v>
      </c>
      <c r="AM271">
        <f>$B$11*BH271+$C$11*BI271+$F$11*BJ271</f>
        <v>0</v>
      </c>
      <c r="AN271">
        <f>AM271*AO271</f>
        <v>0</v>
      </c>
      <c r="AO271">
        <f>($B$11*$D$9+$C$11*$D$9+$F$11*((BW271+BO271)/MAX(BW271+BO271+BX271, 0.1)*$I$9+BX271/MAX(BW271+BO271+BX271, 0.1)*$J$9))/($B$11+$C$11+$F$11)</f>
        <v>0</v>
      </c>
      <c r="AP271">
        <f>($B$11*$K$9+$C$11*$K$9+$F$11*((BW271+BO271)/MAX(BW271+BO271+BX271, 0.1)*$P$9+BX271/MAX(BW271+BO271+BX271, 0.1)*$Q$9))/($B$11+$C$11+$F$11)</f>
        <v>0</v>
      </c>
      <c r="AQ271">
        <v>6</v>
      </c>
      <c r="AR271">
        <v>0.5</v>
      </c>
      <c r="AS271" t="s">
        <v>250</v>
      </c>
      <c r="AT271">
        <v>1559930105.66129</v>
      </c>
      <c r="AU271">
        <v>786.093967741935</v>
      </c>
      <c r="AV271">
        <v>817.788612903226</v>
      </c>
      <c r="AW271">
        <v>13.9459322580645</v>
      </c>
      <c r="AX271">
        <v>13.2527903225806</v>
      </c>
      <c r="AY271">
        <v>500.024225806452</v>
      </c>
      <c r="AZ271">
        <v>100.704387096774</v>
      </c>
      <c r="BA271">
        <v>0.199991322580645</v>
      </c>
      <c r="BB271">
        <v>19.9874451612903</v>
      </c>
      <c r="BC271">
        <v>20.3920064516129</v>
      </c>
      <c r="BD271">
        <v>999.9</v>
      </c>
      <c r="BE271">
        <v>0</v>
      </c>
      <c r="BF271">
        <v>0</v>
      </c>
      <c r="BG271">
        <v>9998.06677419355</v>
      </c>
      <c r="BH271">
        <v>0</v>
      </c>
      <c r="BI271">
        <v>201.954516129032</v>
      </c>
      <c r="BJ271">
        <v>1500.00032258064</v>
      </c>
      <c r="BK271">
        <v>0.973001903225806</v>
      </c>
      <c r="BL271">
        <v>0.0269982612903226</v>
      </c>
      <c r="BM271">
        <v>0</v>
      </c>
      <c r="BN271">
        <v>2.29943225806452</v>
      </c>
      <c r="BO271">
        <v>0</v>
      </c>
      <c r="BP271">
        <v>16376.7</v>
      </c>
      <c r="BQ271">
        <v>13122.0129032258</v>
      </c>
      <c r="BR271">
        <v>37.8546774193548</v>
      </c>
      <c r="BS271">
        <v>39.758</v>
      </c>
      <c r="BT271">
        <v>39.2276451612903</v>
      </c>
      <c r="BU271">
        <v>37.937</v>
      </c>
      <c r="BV271">
        <v>37.4532580645161</v>
      </c>
      <c r="BW271">
        <v>1459.50032258064</v>
      </c>
      <c r="BX271">
        <v>40.5</v>
      </c>
      <c r="BY271">
        <v>0</v>
      </c>
      <c r="BZ271">
        <v>1559930140.7</v>
      </c>
      <c r="CA271">
        <v>2.36881153846154</v>
      </c>
      <c r="CB271">
        <v>-0.126184623828185</v>
      </c>
      <c r="CC271">
        <v>274.270085768812</v>
      </c>
      <c r="CD271">
        <v>16390.4923076923</v>
      </c>
      <c r="CE271">
        <v>15</v>
      </c>
      <c r="CF271">
        <v>1559929575.5</v>
      </c>
      <c r="CG271" t="s">
        <v>251</v>
      </c>
      <c r="CH271">
        <v>12</v>
      </c>
      <c r="CI271">
        <v>2.609</v>
      </c>
      <c r="CJ271">
        <v>0.036</v>
      </c>
      <c r="CK271">
        <v>400</v>
      </c>
      <c r="CL271">
        <v>13</v>
      </c>
      <c r="CM271">
        <v>0.15</v>
      </c>
      <c r="CN271">
        <v>0.08</v>
      </c>
      <c r="CO271">
        <v>-31.6929585365854</v>
      </c>
      <c r="CP271">
        <v>-1.15688362369366</v>
      </c>
      <c r="CQ271">
        <v>0.153788564032332</v>
      </c>
      <c r="CR271">
        <v>0</v>
      </c>
      <c r="CS271">
        <v>2.33457058823529</v>
      </c>
      <c r="CT271">
        <v>0.66590484492611</v>
      </c>
      <c r="CU271">
        <v>0.248339136629745</v>
      </c>
      <c r="CV271">
        <v>1</v>
      </c>
      <c r="CW271">
        <v>0.69238843902439</v>
      </c>
      <c r="CX271">
        <v>0.0832353867595893</v>
      </c>
      <c r="CY271">
        <v>0.00856599461298551</v>
      </c>
      <c r="CZ271">
        <v>1</v>
      </c>
      <c r="DA271">
        <v>2</v>
      </c>
      <c r="DB271">
        <v>3</v>
      </c>
      <c r="DC271" t="s">
        <v>252</v>
      </c>
      <c r="DD271">
        <v>1.85562</v>
      </c>
      <c r="DE271">
        <v>1.85364</v>
      </c>
      <c r="DF271">
        <v>1.85471</v>
      </c>
      <c r="DG271">
        <v>1.85913</v>
      </c>
      <c r="DH271">
        <v>1.85349</v>
      </c>
      <c r="DI271">
        <v>1.8579</v>
      </c>
      <c r="DJ271">
        <v>1.85501</v>
      </c>
      <c r="DK271">
        <v>1.85367</v>
      </c>
      <c r="DL271" t="s">
        <v>253</v>
      </c>
      <c r="DM271" t="s">
        <v>19</v>
      </c>
      <c r="DN271" t="s">
        <v>19</v>
      </c>
      <c r="DO271" t="s">
        <v>19</v>
      </c>
      <c r="DP271" t="s">
        <v>254</v>
      </c>
      <c r="DQ271" t="s">
        <v>255</v>
      </c>
      <c r="DR271" t="s">
        <v>256</v>
      </c>
      <c r="DS271" t="s">
        <v>256</v>
      </c>
      <c r="DT271" t="s">
        <v>256</v>
      </c>
      <c r="DU271" t="s">
        <v>256</v>
      </c>
      <c r="DV271">
        <v>0</v>
      </c>
      <c r="DW271">
        <v>100</v>
      </c>
      <c r="DX271">
        <v>100</v>
      </c>
      <c r="DY271">
        <v>2.609</v>
      </c>
      <c r="DZ271">
        <v>0.036</v>
      </c>
      <c r="EA271">
        <v>2</v>
      </c>
      <c r="EB271">
        <v>504.437</v>
      </c>
      <c r="EC271">
        <v>548.75</v>
      </c>
      <c r="ED271">
        <v>16.725</v>
      </c>
      <c r="EE271">
        <v>19.1928</v>
      </c>
      <c r="EF271">
        <v>30.0003</v>
      </c>
      <c r="EG271">
        <v>19.0623</v>
      </c>
      <c r="EH271">
        <v>19.0365</v>
      </c>
      <c r="EI271">
        <v>35.7637</v>
      </c>
      <c r="EJ271">
        <v>28.0916</v>
      </c>
      <c r="EK271">
        <v>60.7047</v>
      </c>
      <c r="EL271">
        <v>16.688</v>
      </c>
      <c r="EM271">
        <v>844.17</v>
      </c>
      <c r="EN271">
        <v>13.2836</v>
      </c>
      <c r="EO271">
        <v>102.279</v>
      </c>
      <c r="EP271">
        <v>102.707</v>
      </c>
    </row>
    <row r="272" spans="1:146">
      <c r="A272">
        <v>256</v>
      </c>
      <c r="B272">
        <v>1559930118</v>
      </c>
      <c r="C272">
        <v>510</v>
      </c>
      <c r="D272" t="s">
        <v>767</v>
      </c>
      <c r="E272" t="s">
        <v>768</v>
      </c>
      <c r="H272">
        <v>1559930107.66129</v>
      </c>
      <c r="I272">
        <f>AY272*AJ272*(AW272-AX272)/(100*AQ272*(1000-AJ272*AW272))</f>
        <v>0</v>
      </c>
      <c r="J272">
        <f>AY272*AJ272*(AV272-AU272*(1000-AJ272*AX272)/(1000-AJ272*AW272))/(100*AQ272)</f>
        <v>0</v>
      </c>
      <c r="K272">
        <f>AU272 - IF(AJ272&gt;1, J272*AQ272*100.0/(AL272*BG272), 0)</f>
        <v>0</v>
      </c>
      <c r="L272">
        <f>((R272-I272/2)*K272-J272)/(R272+I272/2)</f>
        <v>0</v>
      </c>
      <c r="M272">
        <f>L272*(AZ272+BA272)/1000.0</f>
        <v>0</v>
      </c>
      <c r="N272">
        <f>(AU272 - IF(AJ272&gt;1, J272*AQ272*100.0/(AL272*BG272), 0))*(AZ272+BA272)/1000.0</f>
        <v>0</v>
      </c>
      <c r="O272">
        <f>2.0/((1/Q272-1/P272)+SIGN(Q272)*SQRT((1/Q272-1/P272)*(1/Q272-1/P272) + 4*AR272/((AR272+1)*(AR272+1))*(2*1/Q272*1/P272-1/P272*1/P272)))</f>
        <v>0</v>
      </c>
      <c r="P272">
        <f>AG272+AF272*AQ272+AE272*AQ272*AQ272</f>
        <v>0</v>
      </c>
      <c r="Q272">
        <f>I272*(1000-(1000*0.61365*exp(17.502*U272/(240.97+U272))/(AZ272+BA272)+AW272)/2)/(1000*0.61365*exp(17.502*U272/(240.97+U272))/(AZ272+BA272)-AW272)</f>
        <v>0</v>
      </c>
      <c r="R272">
        <f>1/((AR272+1)/(O272/1.6)+1/(P272/1.37)) + AR272/((AR272+1)/(O272/1.6) + AR272/(P272/1.37))</f>
        <v>0</v>
      </c>
      <c r="S272">
        <f>(AN272*AP272)</f>
        <v>0</v>
      </c>
      <c r="T272">
        <f>(BB272+(S272+2*0.95*5.67E-8*(((BB272+$B$7)+273)^4-(BB272+273)^4)-44100*I272)/(1.84*29.3*P272+8*0.95*5.67E-8*(BB272+273)^3))</f>
        <v>0</v>
      </c>
      <c r="U272">
        <f>($C$7*BC272+$D$7*BD272+$E$7*T272)</f>
        <v>0</v>
      </c>
      <c r="V272">
        <f>0.61365*exp(17.502*U272/(240.97+U272))</f>
        <v>0</v>
      </c>
      <c r="W272">
        <f>(X272/Y272*100)</f>
        <v>0</v>
      </c>
      <c r="X272">
        <f>AW272*(AZ272+BA272)/1000</f>
        <v>0</v>
      </c>
      <c r="Y272">
        <f>0.61365*exp(17.502*BB272/(240.97+BB272))</f>
        <v>0</v>
      </c>
      <c r="Z272">
        <f>(V272-AW272*(AZ272+BA272)/1000)</f>
        <v>0</v>
      </c>
      <c r="AA272">
        <f>(-I272*44100)</f>
        <v>0</v>
      </c>
      <c r="AB272">
        <f>2*29.3*P272*0.92*(BB272-U272)</f>
        <v>0</v>
      </c>
      <c r="AC272">
        <f>2*0.95*5.67E-8*(((BB272+$B$7)+273)^4-(U272+273)^4)</f>
        <v>0</v>
      </c>
      <c r="AD272">
        <f>S272+AC272+AA272+AB272</f>
        <v>0</v>
      </c>
      <c r="AE272">
        <v>-0.0417503242691567</v>
      </c>
      <c r="AF272">
        <v>0.046868396521416</v>
      </c>
      <c r="AG272">
        <v>3.49275786295666</v>
      </c>
      <c r="AH272">
        <v>0</v>
      </c>
      <c r="AI272">
        <v>0</v>
      </c>
      <c r="AJ272">
        <f>IF(AH272*$H$13&gt;=AL272,1.0,(AL272/(AL272-AH272*$H$13)))</f>
        <v>0</v>
      </c>
      <c r="AK272">
        <f>(AJ272-1)*100</f>
        <v>0</v>
      </c>
      <c r="AL272">
        <f>MAX(0,($B$13+$C$13*BG272)/(1+$D$13*BG272)*AZ272/(BB272+273)*$E$13)</f>
        <v>0</v>
      </c>
      <c r="AM272">
        <f>$B$11*BH272+$C$11*BI272+$F$11*BJ272</f>
        <v>0</v>
      </c>
      <c r="AN272">
        <f>AM272*AO272</f>
        <v>0</v>
      </c>
      <c r="AO272">
        <f>($B$11*$D$9+$C$11*$D$9+$F$11*((BW272+BO272)/MAX(BW272+BO272+BX272, 0.1)*$I$9+BX272/MAX(BW272+BO272+BX272, 0.1)*$J$9))/($B$11+$C$11+$F$11)</f>
        <v>0</v>
      </c>
      <c r="AP272">
        <f>($B$11*$K$9+$C$11*$K$9+$F$11*((BW272+BO272)/MAX(BW272+BO272+BX272, 0.1)*$P$9+BX272/MAX(BW272+BO272+BX272, 0.1)*$Q$9))/($B$11+$C$11+$F$11)</f>
        <v>0</v>
      </c>
      <c r="AQ272">
        <v>6</v>
      </c>
      <c r="AR272">
        <v>0.5</v>
      </c>
      <c r="AS272" t="s">
        <v>250</v>
      </c>
      <c r="AT272">
        <v>1559930107.66129</v>
      </c>
      <c r="AU272">
        <v>789.392322580645</v>
      </c>
      <c r="AV272">
        <v>821.109677419355</v>
      </c>
      <c r="AW272">
        <v>13.9493806451613</v>
      </c>
      <c r="AX272">
        <v>13.2541290322581</v>
      </c>
      <c r="AY272">
        <v>500.020064516129</v>
      </c>
      <c r="AZ272">
        <v>100.704419354839</v>
      </c>
      <c r="BA272">
        <v>0.199974032258065</v>
      </c>
      <c r="BB272">
        <v>19.9886193548387</v>
      </c>
      <c r="BC272">
        <v>20.3932903225807</v>
      </c>
      <c r="BD272">
        <v>999.9</v>
      </c>
      <c r="BE272">
        <v>0</v>
      </c>
      <c r="BF272">
        <v>0</v>
      </c>
      <c r="BG272">
        <v>9997.86677419355</v>
      </c>
      <c r="BH272">
        <v>0</v>
      </c>
      <c r="BI272">
        <v>204.947064516129</v>
      </c>
      <c r="BJ272">
        <v>1500.01096774194</v>
      </c>
      <c r="BK272">
        <v>0.973002032258065</v>
      </c>
      <c r="BL272">
        <v>0.0269981129032258</v>
      </c>
      <c r="BM272">
        <v>0</v>
      </c>
      <c r="BN272">
        <v>2.30094838709677</v>
      </c>
      <c r="BO272">
        <v>0</v>
      </c>
      <c r="BP272">
        <v>16385.8193548387</v>
      </c>
      <c r="BQ272">
        <v>13122.1032258065</v>
      </c>
      <c r="BR272">
        <v>37.8546774193548</v>
      </c>
      <c r="BS272">
        <v>39.76</v>
      </c>
      <c r="BT272">
        <v>39.2256129032258</v>
      </c>
      <c r="BU272">
        <v>37.937</v>
      </c>
      <c r="BV272">
        <v>37.4532580645161</v>
      </c>
      <c r="BW272">
        <v>1459.51096774194</v>
      </c>
      <c r="BX272">
        <v>40.5</v>
      </c>
      <c r="BY272">
        <v>0</v>
      </c>
      <c r="BZ272">
        <v>1559930142.5</v>
      </c>
      <c r="CA272">
        <v>2.36234615384615</v>
      </c>
      <c r="CB272">
        <v>-0.783364111768905</v>
      </c>
      <c r="CC272">
        <v>279.76410230064</v>
      </c>
      <c r="CD272">
        <v>16399.0269230769</v>
      </c>
      <c r="CE272">
        <v>15</v>
      </c>
      <c r="CF272">
        <v>1559929575.5</v>
      </c>
      <c r="CG272" t="s">
        <v>251</v>
      </c>
      <c r="CH272">
        <v>12</v>
      </c>
      <c r="CI272">
        <v>2.609</v>
      </c>
      <c r="CJ272">
        <v>0.036</v>
      </c>
      <c r="CK272">
        <v>400</v>
      </c>
      <c r="CL272">
        <v>13</v>
      </c>
      <c r="CM272">
        <v>0.15</v>
      </c>
      <c r="CN272">
        <v>0.08</v>
      </c>
      <c r="CO272">
        <v>-31.7017780487805</v>
      </c>
      <c r="CP272">
        <v>-1.03787456445954</v>
      </c>
      <c r="CQ272">
        <v>0.152778673828125</v>
      </c>
      <c r="CR272">
        <v>0</v>
      </c>
      <c r="CS272">
        <v>2.32372352941176</v>
      </c>
      <c r="CT272">
        <v>0.662489424100785</v>
      </c>
      <c r="CU272">
        <v>0.250380997985568</v>
      </c>
      <c r="CV272">
        <v>1</v>
      </c>
      <c r="CW272">
        <v>0.694535707317073</v>
      </c>
      <c r="CX272">
        <v>0.0885441742160285</v>
      </c>
      <c r="CY272">
        <v>0.00894543767690603</v>
      </c>
      <c r="CZ272">
        <v>1</v>
      </c>
      <c r="DA272">
        <v>2</v>
      </c>
      <c r="DB272">
        <v>3</v>
      </c>
      <c r="DC272" t="s">
        <v>252</v>
      </c>
      <c r="DD272">
        <v>1.85562</v>
      </c>
      <c r="DE272">
        <v>1.85364</v>
      </c>
      <c r="DF272">
        <v>1.85471</v>
      </c>
      <c r="DG272">
        <v>1.85913</v>
      </c>
      <c r="DH272">
        <v>1.85349</v>
      </c>
      <c r="DI272">
        <v>1.85791</v>
      </c>
      <c r="DJ272">
        <v>1.85501</v>
      </c>
      <c r="DK272">
        <v>1.85367</v>
      </c>
      <c r="DL272" t="s">
        <v>253</v>
      </c>
      <c r="DM272" t="s">
        <v>19</v>
      </c>
      <c r="DN272" t="s">
        <v>19</v>
      </c>
      <c r="DO272" t="s">
        <v>19</v>
      </c>
      <c r="DP272" t="s">
        <v>254</v>
      </c>
      <c r="DQ272" t="s">
        <v>255</v>
      </c>
      <c r="DR272" t="s">
        <v>256</v>
      </c>
      <c r="DS272" t="s">
        <v>256</v>
      </c>
      <c r="DT272" t="s">
        <v>256</v>
      </c>
      <c r="DU272" t="s">
        <v>256</v>
      </c>
      <c r="DV272">
        <v>0</v>
      </c>
      <c r="DW272">
        <v>100</v>
      </c>
      <c r="DX272">
        <v>100</v>
      </c>
      <c r="DY272">
        <v>2.609</v>
      </c>
      <c r="DZ272">
        <v>0.036</v>
      </c>
      <c r="EA272">
        <v>2</v>
      </c>
      <c r="EB272">
        <v>504.205</v>
      </c>
      <c r="EC272">
        <v>548.865</v>
      </c>
      <c r="ED272">
        <v>16.7217</v>
      </c>
      <c r="EE272">
        <v>19.194</v>
      </c>
      <c r="EF272">
        <v>30.0003</v>
      </c>
      <c r="EG272">
        <v>19.0631</v>
      </c>
      <c r="EH272">
        <v>19.0373</v>
      </c>
      <c r="EI272">
        <v>35.8735</v>
      </c>
      <c r="EJ272">
        <v>28.0916</v>
      </c>
      <c r="EK272">
        <v>60.7047</v>
      </c>
      <c r="EL272">
        <v>16.688</v>
      </c>
      <c r="EM272">
        <v>849.17</v>
      </c>
      <c r="EN272">
        <v>13.2836</v>
      </c>
      <c r="EO272">
        <v>102.279</v>
      </c>
      <c r="EP272">
        <v>102.707</v>
      </c>
    </row>
    <row r="273" spans="1:146">
      <c r="A273">
        <v>257</v>
      </c>
      <c r="B273">
        <v>1559930120</v>
      </c>
      <c r="C273">
        <v>512</v>
      </c>
      <c r="D273" t="s">
        <v>769</v>
      </c>
      <c r="E273" t="s">
        <v>770</v>
      </c>
      <c r="H273">
        <v>1559930109.66129</v>
      </c>
      <c r="I273">
        <f>AY273*AJ273*(AW273-AX273)/(100*AQ273*(1000-AJ273*AW273))</f>
        <v>0</v>
      </c>
      <c r="J273">
        <f>AY273*AJ273*(AV273-AU273*(1000-AJ273*AX273)/(1000-AJ273*AW273))/(100*AQ273)</f>
        <v>0</v>
      </c>
      <c r="K273">
        <f>AU273 - IF(AJ273&gt;1, J273*AQ273*100.0/(AL273*BG273), 0)</f>
        <v>0</v>
      </c>
      <c r="L273">
        <f>((R273-I273/2)*K273-J273)/(R273+I273/2)</f>
        <v>0</v>
      </c>
      <c r="M273">
        <f>L273*(AZ273+BA273)/1000.0</f>
        <v>0</v>
      </c>
      <c r="N273">
        <f>(AU273 - IF(AJ273&gt;1, J273*AQ273*100.0/(AL273*BG273), 0))*(AZ273+BA273)/1000.0</f>
        <v>0</v>
      </c>
      <c r="O273">
        <f>2.0/((1/Q273-1/P273)+SIGN(Q273)*SQRT((1/Q273-1/P273)*(1/Q273-1/P273) + 4*AR273/((AR273+1)*(AR273+1))*(2*1/Q273*1/P273-1/P273*1/P273)))</f>
        <v>0</v>
      </c>
      <c r="P273">
        <f>AG273+AF273*AQ273+AE273*AQ273*AQ273</f>
        <v>0</v>
      </c>
      <c r="Q273">
        <f>I273*(1000-(1000*0.61365*exp(17.502*U273/(240.97+U273))/(AZ273+BA273)+AW273)/2)/(1000*0.61365*exp(17.502*U273/(240.97+U273))/(AZ273+BA273)-AW273)</f>
        <v>0</v>
      </c>
      <c r="R273">
        <f>1/((AR273+1)/(O273/1.6)+1/(P273/1.37)) + AR273/((AR273+1)/(O273/1.6) + AR273/(P273/1.37))</f>
        <v>0</v>
      </c>
      <c r="S273">
        <f>(AN273*AP273)</f>
        <v>0</v>
      </c>
      <c r="T273">
        <f>(BB273+(S273+2*0.95*5.67E-8*(((BB273+$B$7)+273)^4-(BB273+273)^4)-44100*I273)/(1.84*29.3*P273+8*0.95*5.67E-8*(BB273+273)^3))</f>
        <v>0</v>
      </c>
      <c r="U273">
        <f>($C$7*BC273+$D$7*BD273+$E$7*T273)</f>
        <v>0</v>
      </c>
      <c r="V273">
        <f>0.61365*exp(17.502*U273/(240.97+U273))</f>
        <v>0</v>
      </c>
      <c r="W273">
        <f>(X273/Y273*100)</f>
        <v>0</v>
      </c>
      <c r="X273">
        <f>AW273*(AZ273+BA273)/1000</f>
        <v>0</v>
      </c>
      <c r="Y273">
        <f>0.61365*exp(17.502*BB273/(240.97+BB273))</f>
        <v>0</v>
      </c>
      <c r="Z273">
        <f>(V273-AW273*(AZ273+BA273)/1000)</f>
        <v>0</v>
      </c>
      <c r="AA273">
        <f>(-I273*44100)</f>
        <v>0</v>
      </c>
      <c r="AB273">
        <f>2*29.3*P273*0.92*(BB273-U273)</f>
        <v>0</v>
      </c>
      <c r="AC273">
        <f>2*0.95*5.67E-8*(((BB273+$B$7)+273)^4-(U273+273)^4)</f>
        <v>0</v>
      </c>
      <c r="AD273">
        <f>S273+AC273+AA273+AB273</f>
        <v>0</v>
      </c>
      <c r="AE273">
        <v>-0.0417365595828038</v>
      </c>
      <c r="AF273">
        <v>0.0468529444551322</v>
      </c>
      <c r="AG273">
        <v>3.49184802752313</v>
      </c>
      <c r="AH273">
        <v>0</v>
      </c>
      <c r="AI273">
        <v>0</v>
      </c>
      <c r="AJ273">
        <f>IF(AH273*$H$13&gt;=AL273,1.0,(AL273/(AL273-AH273*$H$13)))</f>
        <v>0</v>
      </c>
      <c r="AK273">
        <f>(AJ273-1)*100</f>
        <v>0</v>
      </c>
      <c r="AL273">
        <f>MAX(0,($B$13+$C$13*BG273)/(1+$D$13*BG273)*AZ273/(BB273+273)*$E$13)</f>
        <v>0</v>
      </c>
      <c r="AM273">
        <f>$B$11*BH273+$C$11*BI273+$F$11*BJ273</f>
        <v>0</v>
      </c>
      <c r="AN273">
        <f>AM273*AO273</f>
        <v>0</v>
      </c>
      <c r="AO273">
        <f>($B$11*$D$9+$C$11*$D$9+$F$11*((BW273+BO273)/MAX(BW273+BO273+BX273, 0.1)*$I$9+BX273/MAX(BW273+BO273+BX273, 0.1)*$J$9))/($B$11+$C$11+$F$11)</f>
        <v>0</v>
      </c>
      <c r="AP273">
        <f>($B$11*$K$9+$C$11*$K$9+$F$11*((BW273+BO273)/MAX(BW273+BO273+BX273, 0.1)*$P$9+BX273/MAX(BW273+BO273+BX273, 0.1)*$Q$9))/($B$11+$C$11+$F$11)</f>
        <v>0</v>
      </c>
      <c r="AQ273">
        <v>6</v>
      </c>
      <c r="AR273">
        <v>0.5</v>
      </c>
      <c r="AS273" t="s">
        <v>250</v>
      </c>
      <c r="AT273">
        <v>1559930109.66129</v>
      </c>
      <c r="AU273">
        <v>792.686838709677</v>
      </c>
      <c r="AV273">
        <v>824.463032258065</v>
      </c>
      <c r="AW273">
        <v>13.9527322580645</v>
      </c>
      <c r="AX273">
        <v>13.2554451612903</v>
      </c>
      <c r="AY273">
        <v>500.023290322581</v>
      </c>
      <c r="AZ273">
        <v>100.704516129032</v>
      </c>
      <c r="BA273">
        <v>0.199991032258064</v>
      </c>
      <c r="BB273">
        <v>19.9906516129032</v>
      </c>
      <c r="BC273">
        <v>20.3957870967742</v>
      </c>
      <c r="BD273">
        <v>999.9</v>
      </c>
      <c r="BE273">
        <v>0</v>
      </c>
      <c r="BF273">
        <v>0</v>
      </c>
      <c r="BG273">
        <v>9994.56096774194</v>
      </c>
      <c r="BH273">
        <v>0</v>
      </c>
      <c r="BI273">
        <v>209.209806451613</v>
      </c>
      <c r="BJ273">
        <v>1500.00483870968</v>
      </c>
      <c r="BK273">
        <v>0.973001903225807</v>
      </c>
      <c r="BL273">
        <v>0.0269982612903226</v>
      </c>
      <c r="BM273">
        <v>0</v>
      </c>
      <c r="BN273">
        <v>2.28997096774194</v>
      </c>
      <c r="BO273">
        <v>0</v>
      </c>
      <c r="BP273">
        <v>16395.3322580645</v>
      </c>
      <c r="BQ273">
        <v>13122.0516129032</v>
      </c>
      <c r="BR273">
        <v>37.8526451612903</v>
      </c>
      <c r="BS273">
        <v>39.762</v>
      </c>
      <c r="BT273">
        <v>39.2256129032258</v>
      </c>
      <c r="BU273">
        <v>37.937</v>
      </c>
      <c r="BV273">
        <v>37.4573225806452</v>
      </c>
      <c r="BW273">
        <v>1459.50483870968</v>
      </c>
      <c r="BX273">
        <v>40.5</v>
      </c>
      <c r="BY273">
        <v>0</v>
      </c>
      <c r="BZ273">
        <v>1559930144.3</v>
      </c>
      <c r="CA273">
        <v>2.30359230769231</v>
      </c>
      <c r="CB273">
        <v>-0.877620516924822</v>
      </c>
      <c r="CC273">
        <v>292.813675580986</v>
      </c>
      <c r="CD273">
        <v>16407.2923076923</v>
      </c>
      <c r="CE273">
        <v>15</v>
      </c>
      <c r="CF273">
        <v>1559929575.5</v>
      </c>
      <c r="CG273" t="s">
        <v>251</v>
      </c>
      <c r="CH273">
        <v>12</v>
      </c>
      <c r="CI273">
        <v>2.609</v>
      </c>
      <c r="CJ273">
        <v>0.036</v>
      </c>
      <c r="CK273">
        <v>400</v>
      </c>
      <c r="CL273">
        <v>13</v>
      </c>
      <c r="CM273">
        <v>0.15</v>
      </c>
      <c r="CN273">
        <v>0.08</v>
      </c>
      <c r="CO273">
        <v>-31.7587853658537</v>
      </c>
      <c r="CP273">
        <v>-0.990961672473721</v>
      </c>
      <c r="CQ273">
        <v>0.145484439803252</v>
      </c>
      <c r="CR273">
        <v>0</v>
      </c>
      <c r="CS273">
        <v>2.31931470588235</v>
      </c>
      <c r="CT273">
        <v>-0.371707925379132</v>
      </c>
      <c r="CU273">
        <v>0.250590988679295</v>
      </c>
      <c r="CV273">
        <v>1</v>
      </c>
      <c r="CW273">
        <v>0.696583853658537</v>
      </c>
      <c r="CX273">
        <v>0.0845560139372822</v>
      </c>
      <c r="CY273">
        <v>0.0086769516468068</v>
      </c>
      <c r="CZ273">
        <v>1</v>
      </c>
      <c r="DA273">
        <v>2</v>
      </c>
      <c r="DB273">
        <v>3</v>
      </c>
      <c r="DC273" t="s">
        <v>252</v>
      </c>
      <c r="DD273">
        <v>1.85561</v>
      </c>
      <c r="DE273">
        <v>1.85364</v>
      </c>
      <c r="DF273">
        <v>1.85471</v>
      </c>
      <c r="DG273">
        <v>1.85913</v>
      </c>
      <c r="DH273">
        <v>1.85349</v>
      </c>
      <c r="DI273">
        <v>1.85791</v>
      </c>
      <c r="DJ273">
        <v>1.85501</v>
      </c>
      <c r="DK273">
        <v>1.85366</v>
      </c>
      <c r="DL273" t="s">
        <v>253</v>
      </c>
      <c r="DM273" t="s">
        <v>19</v>
      </c>
      <c r="DN273" t="s">
        <v>19</v>
      </c>
      <c r="DO273" t="s">
        <v>19</v>
      </c>
      <c r="DP273" t="s">
        <v>254</v>
      </c>
      <c r="DQ273" t="s">
        <v>255</v>
      </c>
      <c r="DR273" t="s">
        <v>256</v>
      </c>
      <c r="DS273" t="s">
        <v>256</v>
      </c>
      <c r="DT273" t="s">
        <v>256</v>
      </c>
      <c r="DU273" t="s">
        <v>256</v>
      </c>
      <c r="DV273">
        <v>0</v>
      </c>
      <c r="DW273">
        <v>100</v>
      </c>
      <c r="DX273">
        <v>100</v>
      </c>
      <c r="DY273">
        <v>2.609</v>
      </c>
      <c r="DZ273">
        <v>0.036</v>
      </c>
      <c r="EA273">
        <v>2</v>
      </c>
      <c r="EB273">
        <v>504.17</v>
      </c>
      <c r="EC273">
        <v>548.862</v>
      </c>
      <c r="ED273">
        <v>16.7169</v>
      </c>
      <c r="EE273">
        <v>19.1948</v>
      </c>
      <c r="EF273">
        <v>30.0003</v>
      </c>
      <c r="EG273">
        <v>19.0642</v>
      </c>
      <c r="EH273">
        <v>19.0385</v>
      </c>
      <c r="EI273">
        <v>36.0128</v>
      </c>
      <c r="EJ273">
        <v>28.0916</v>
      </c>
      <c r="EK273">
        <v>60.7047</v>
      </c>
      <c r="EL273">
        <v>16.6893</v>
      </c>
      <c r="EM273">
        <v>854.17</v>
      </c>
      <c r="EN273">
        <v>13.2836</v>
      </c>
      <c r="EO273">
        <v>102.279</v>
      </c>
      <c r="EP273">
        <v>102.706</v>
      </c>
    </row>
    <row r="274" spans="1:146">
      <c r="A274">
        <v>258</v>
      </c>
      <c r="B274">
        <v>1559930122</v>
      </c>
      <c r="C274">
        <v>514</v>
      </c>
      <c r="D274" t="s">
        <v>771</v>
      </c>
      <c r="E274" t="s">
        <v>772</v>
      </c>
      <c r="H274">
        <v>1559930111.66129</v>
      </c>
      <c r="I274">
        <f>AY274*AJ274*(AW274-AX274)/(100*AQ274*(1000-AJ274*AW274))</f>
        <v>0</v>
      </c>
      <c r="J274">
        <f>AY274*AJ274*(AV274-AU274*(1000-AJ274*AX274)/(1000-AJ274*AW274))/(100*AQ274)</f>
        <v>0</v>
      </c>
      <c r="K274">
        <f>AU274 - IF(AJ274&gt;1, J274*AQ274*100.0/(AL274*BG274), 0)</f>
        <v>0</v>
      </c>
      <c r="L274">
        <f>((R274-I274/2)*K274-J274)/(R274+I274/2)</f>
        <v>0</v>
      </c>
      <c r="M274">
        <f>L274*(AZ274+BA274)/1000.0</f>
        <v>0</v>
      </c>
      <c r="N274">
        <f>(AU274 - IF(AJ274&gt;1, J274*AQ274*100.0/(AL274*BG274), 0))*(AZ274+BA274)/1000.0</f>
        <v>0</v>
      </c>
      <c r="O274">
        <f>2.0/((1/Q274-1/P274)+SIGN(Q274)*SQRT((1/Q274-1/P274)*(1/Q274-1/P274) + 4*AR274/((AR274+1)*(AR274+1))*(2*1/Q274*1/P274-1/P274*1/P274)))</f>
        <v>0</v>
      </c>
      <c r="P274">
        <f>AG274+AF274*AQ274+AE274*AQ274*AQ274</f>
        <v>0</v>
      </c>
      <c r="Q274">
        <f>I274*(1000-(1000*0.61365*exp(17.502*U274/(240.97+U274))/(AZ274+BA274)+AW274)/2)/(1000*0.61365*exp(17.502*U274/(240.97+U274))/(AZ274+BA274)-AW274)</f>
        <v>0</v>
      </c>
      <c r="R274">
        <f>1/((AR274+1)/(O274/1.6)+1/(P274/1.37)) + AR274/((AR274+1)/(O274/1.6) + AR274/(P274/1.37))</f>
        <v>0</v>
      </c>
      <c r="S274">
        <f>(AN274*AP274)</f>
        <v>0</v>
      </c>
      <c r="T274">
        <f>(BB274+(S274+2*0.95*5.67E-8*(((BB274+$B$7)+273)^4-(BB274+273)^4)-44100*I274)/(1.84*29.3*P274+8*0.95*5.67E-8*(BB274+273)^3))</f>
        <v>0</v>
      </c>
      <c r="U274">
        <f>($C$7*BC274+$D$7*BD274+$E$7*T274)</f>
        <v>0</v>
      </c>
      <c r="V274">
        <f>0.61365*exp(17.502*U274/(240.97+U274))</f>
        <v>0</v>
      </c>
      <c r="W274">
        <f>(X274/Y274*100)</f>
        <v>0</v>
      </c>
      <c r="X274">
        <f>AW274*(AZ274+BA274)/1000</f>
        <v>0</v>
      </c>
      <c r="Y274">
        <f>0.61365*exp(17.502*BB274/(240.97+BB274))</f>
        <v>0</v>
      </c>
      <c r="Z274">
        <f>(V274-AW274*(AZ274+BA274)/1000)</f>
        <v>0</v>
      </c>
      <c r="AA274">
        <f>(-I274*44100)</f>
        <v>0</v>
      </c>
      <c r="AB274">
        <f>2*29.3*P274*0.92*(BB274-U274)</f>
        <v>0</v>
      </c>
      <c r="AC274">
        <f>2*0.95*5.67E-8*(((BB274+$B$7)+273)^4-(U274+273)^4)</f>
        <v>0</v>
      </c>
      <c r="AD274">
        <f>S274+AC274+AA274+AB274</f>
        <v>0</v>
      </c>
      <c r="AE274">
        <v>-0.0417263015147489</v>
      </c>
      <c r="AF274">
        <v>0.0468414288750843</v>
      </c>
      <c r="AG274">
        <v>3.4911699086072</v>
      </c>
      <c r="AH274">
        <v>0</v>
      </c>
      <c r="AI274">
        <v>0</v>
      </c>
      <c r="AJ274">
        <f>IF(AH274*$H$13&gt;=AL274,1.0,(AL274/(AL274-AH274*$H$13)))</f>
        <v>0</v>
      </c>
      <c r="AK274">
        <f>(AJ274-1)*100</f>
        <v>0</v>
      </c>
      <c r="AL274">
        <f>MAX(0,($B$13+$C$13*BG274)/(1+$D$13*BG274)*AZ274/(BB274+273)*$E$13)</f>
        <v>0</v>
      </c>
      <c r="AM274">
        <f>$B$11*BH274+$C$11*BI274+$F$11*BJ274</f>
        <v>0</v>
      </c>
      <c r="AN274">
        <f>AM274*AO274</f>
        <v>0</v>
      </c>
      <c r="AO274">
        <f>($B$11*$D$9+$C$11*$D$9+$F$11*((BW274+BO274)/MAX(BW274+BO274+BX274, 0.1)*$I$9+BX274/MAX(BW274+BO274+BX274, 0.1)*$J$9))/($B$11+$C$11+$F$11)</f>
        <v>0</v>
      </c>
      <c r="AP274">
        <f>($B$11*$K$9+$C$11*$K$9+$F$11*((BW274+BO274)/MAX(BW274+BO274+BX274, 0.1)*$P$9+BX274/MAX(BW274+BO274+BX274, 0.1)*$Q$9))/($B$11+$C$11+$F$11)</f>
        <v>0</v>
      </c>
      <c r="AQ274">
        <v>6</v>
      </c>
      <c r="AR274">
        <v>0.5</v>
      </c>
      <c r="AS274" t="s">
        <v>250</v>
      </c>
      <c r="AT274">
        <v>1559930111.66129</v>
      </c>
      <c r="AU274">
        <v>795.986580645161</v>
      </c>
      <c r="AV274">
        <v>827.789</v>
      </c>
      <c r="AW274">
        <v>13.9559483870968</v>
      </c>
      <c r="AX274">
        <v>13.2567</v>
      </c>
      <c r="AY274">
        <v>500.021225806452</v>
      </c>
      <c r="AZ274">
        <v>100.704548387097</v>
      </c>
      <c r="BA274">
        <v>0.199994064516129</v>
      </c>
      <c r="BB274">
        <v>19.993</v>
      </c>
      <c r="BC274">
        <v>20.3988064516129</v>
      </c>
      <c r="BD274">
        <v>999.9</v>
      </c>
      <c r="BE274">
        <v>0</v>
      </c>
      <c r="BF274">
        <v>0</v>
      </c>
      <c r="BG274">
        <v>9992.10129032258</v>
      </c>
      <c r="BH274">
        <v>0</v>
      </c>
      <c r="BI274">
        <v>211.872096774194</v>
      </c>
      <c r="BJ274">
        <v>1500.0064516129</v>
      </c>
      <c r="BK274">
        <v>0.973001903225807</v>
      </c>
      <c r="BL274">
        <v>0.0269982612903226</v>
      </c>
      <c r="BM274">
        <v>0</v>
      </c>
      <c r="BN274">
        <v>2.33056129032258</v>
      </c>
      <c r="BO274">
        <v>0</v>
      </c>
      <c r="BP274">
        <v>16404.6516129032</v>
      </c>
      <c r="BQ274">
        <v>13122.064516129</v>
      </c>
      <c r="BR274">
        <v>37.8546774193548</v>
      </c>
      <c r="BS274">
        <v>39.766</v>
      </c>
      <c r="BT274">
        <v>39.2256129032258</v>
      </c>
      <c r="BU274">
        <v>37.937</v>
      </c>
      <c r="BV274">
        <v>37.4613870967742</v>
      </c>
      <c r="BW274">
        <v>1459.5064516129</v>
      </c>
      <c r="BX274">
        <v>40.5</v>
      </c>
      <c r="BY274">
        <v>0</v>
      </c>
      <c r="BZ274">
        <v>1559930146.7</v>
      </c>
      <c r="CA274">
        <v>2.34327307692308</v>
      </c>
      <c r="CB274">
        <v>0.0843931615633725</v>
      </c>
      <c r="CC274">
        <v>300.410256638423</v>
      </c>
      <c r="CD274">
        <v>16418.6153846154</v>
      </c>
      <c r="CE274">
        <v>15</v>
      </c>
      <c r="CF274">
        <v>1559929575.5</v>
      </c>
      <c r="CG274" t="s">
        <v>251</v>
      </c>
      <c r="CH274">
        <v>12</v>
      </c>
      <c r="CI274">
        <v>2.609</v>
      </c>
      <c r="CJ274">
        <v>0.036</v>
      </c>
      <c r="CK274">
        <v>400</v>
      </c>
      <c r="CL274">
        <v>13</v>
      </c>
      <c r="CM274">
        <v>0.15</v>
      </c>
      <c r="CN274">
        <v>0.08</v>
      </c>
      <c r="CO274">
        <v>-31.7993390243902</v>
      </c>
      <c r="CP274">
        <v>-0.907793728223088</v>
      </c>
      <c r="CQ274">
        <v>0.137724011541727</v>
      </c>
      <c r="CR274">
        <v>0</v>
      </c>
      <c r="CS274">
        <v>2.34048529411765</v>
      </c>
      <c r="CT274">
        <v>-0.370827952503322</v>
      </c>
      <c r="CU274">
        <v>0.256822993670455</v>
      </c>
      <c r="CV274">
        <v>1</v>
      </c>
      <c r="CW274">
        <v>0.698637292682927</v>
      </c>
      <c r="CX274">
        <v>0.0718514843205547</v>
      </c>
      <c r="CY274">
        <v>0.00775823124248676</v>
      </c>
      <c r="CZ274">
        <v>1</v>
      </c>
      <c r="DA274">
        <v>2</v>
      </c>
      <c r="DB274">
        <v>3</v>
      </c>
      <c r="DC274" t="s">
        <v>252</v>
      </c>
      <c r="DD274">
        <v>1.85562</v>
      </c>
      <c r="DE274">
        <v>1.85364</v>
      </c>
      <c r="DF274">
        <v>1.85471</v>
      </c>
      <c r="DG274">
        <v>1.85913</v>
      </c>
      <c r="DH274">
        <v>1.85348</v>
      </c>
      <c r="DI274">
        <v>1.8579</v>
      </c>
      <c r="DJ274">
        <v>1.85501</v>
      </c>
      <c r="DK274">
        <v>1.85365</v>
      </c>
      <c r="DL274" t="s">
        <v>253</v>
      </c>
      <c r="DM274" t="s">
        <v>19</v>
      </c>
      <c r="DN274" t="s">
        <v>19</v>
      </c>
      <c r="DO274" t="s">
        <v>19</v>
      </c>
      <c r="DP274" t="s">
        <v>254</v>
      </c>
      <c r="DQ274" t="s">
        <v>255</v>
      </c>
      <c r="DR274" t="s">
        <v>256</v>
      </c>
      <c r="DS274" t="s">
        <v>256</v>
      </c>
      <c r="DT274" t="s">
        <v>256</v>
      </c>
      <c r="DU274" t="s">
        <v>256</v>
      </c>
      <c r="DV274">
        <v>0</v>
      </c>
      <c r="DW274">
        <v>100</v>
      </c>
      <c r="DX274">
        <v>100</v>
      </c>
      <c r="DY274">
        <v>2.609</v>
      </c>
      <c r="DZ274">
        <v>0.036</v>
      </c>
      <c r="EA274">
        <v>2</v>
      </c>
      <c r="EB274">
        <v>504.407</v>
      </c>
      <c r="EC274">
        <v>548.699</v>
      </c>
      <c r="ED274">
        <v>16.7116</v>
      </c>
      <c r="EE274">
        <v>19.1957</v>
      </c>
      <c r="EF274">
        <v>30.0003</v>
      </c>
      <c r="EG274">
        <v>19.0652</v>
      </c>
      <c r="EH274">
        <v>19.0395</v>
      </c>
      <c r="EI274">
        <v>36.1113</v>
      </c>
      <c r="EJ274">
        <v>28.0916</v>
      </c>
      <c r="EK274">
        <v>60.7047</v>
      </c>
      <c r="EL274">
        <v>16.6893</v>
      </c>
      <c r="EM274">
        <v>854.17</v>
      </c>
      <c r="EN274">
        <v>13.2836</v>
      </c>
      <c r="EO274">
        <v>102.279</v>
      </c>
      <c r="EP274">
        <v>102.707</v>
      </c>
    </row>
    <row r="275" spans="1:146">
      <c r="A275">
        <v>259</v>
      </c>
      <c r="B275">
        <v>1559930124</v>
      </c>
      <c r="C275">
        <v>516</v>
      </c>
      <c r="D275" t="s">
        <v>773</v>
      </c>
      <c r="E275" t="s">
        <v>774</v>
      </c>
      <c r="H275">
        <v>1559930113.66129</v>
      </c>
      <c r="I275">
        <f>AY275*AJ275*(AW275-AX275)/(100*AQ275*(1000-AJ275*AW275))</f>
        <v>0</v>
      </c>
      <c r="J275">
        <f>AY275*AJ275*(AV275-AU275*(1000-AJ275*AX275)/(1000-AJ275*AW275))/(100*AQ275)</f>
        <v>0</v>
      </c>
      <c r="K275">
        <f>AU275 - IF(AJ275&gt;1, J275*AQ275*100.0/(AL275*BG275), 0)</f>
        <v>0</v>
      </c>
      <c r="L275">
        <f>((R275-I275/2)*K275-J275)/(R275+I275/2)</f>
        <v>0</v>
      </c>
      <c r="M275">
        <f>L275*(AZ275+BA275)/1000.0</f>
        <v>0</v>
      </c>
      <c r="N275">
        <f>(AU275 - IF(AJ275&gt;1, J275*AQ275*100.0/(AL275*BG275), 0))*(AZ275+BA275)/1000.0</f>
        <v>0</v>
      </c>
      <c r="O275">
        <f>2.0/((1/Q275-1/P275)+SIGN(Q275)*SQRT((1/Q275-1/P275)*(1/Q275-1/P275) + 4*AR275/((AR275+1)*(AR275+1))*(2*1/Q275*1/P275-1/P275*1/P275)))</f>
        <v>0</v>
      </c>
      <c r="P275">
        <f>AG275+AF275*AQ275+AE275*AQ275*AQ275</f>
        <v>0</v>
      </c>
      <c r="Q275">
        <f>I275*(1000-(1000*0.61365*exp(17.502*U275/(240.97+U275))/(AZ275+BA275)+AW275)/2)/(1000*0.61365*exp(17.502*U275/(240.97+U275))/(AZ275+BA275)-AW275)</f>
        <v>0</v>
      </c>
      <c r="R275">
        <f>1/((AR275+1)/(O275/1.6)+1/(P275/1.37)) + AR275/((AR275+1)/(O275/1.6) + AR275/(P275/1.37))</f>
        <v>0</v>
      </c>
      <c r="S275">
        <f>(AN275*AP275)</f>
        <v>0</v>
      </c>
      <c r="T275">
        <f>(BB275+(S275+2*0.95*5.67E-8*(((BB275+$B$7)+273)^4-(BB275+273)^4)-44100*I275)/(1.84*29.3*P275+8*0.95*5.67E-8*(BB275+273)^3))</f>
        <v>0</v>
      </c>
      <c r="U275">
        <f>($C$7*BC275+$D$7*BD275+$E$7*T275)</f>
        <v>0</v>
      </c>
      <c r="V275">
        <f>0.61365*exp(17.502*U275/(240.97+U275))</f>
        <v>0</v>
      </c>
      <c r="W275">
        <f>(X275/Y275*100)</f>
        <v>0</v>
      </c>
      <c r="X275">
        <f>AW275*(AZ275+BA275)/1000</f>
        <v>0</v>
      </c>
      <c r="Y275">
        <f>0.61365*exp(17.502*BB275/(240.97+BB275))</f>
        <v>0</v>
      </c>
      <c r="Z275">
        <f>(V275-AW275*(AZ275+BA275)/1000)</f>
        <v>0</v>
      </c>
      <c r="AA275">
        <f>(-I275*44100)</f>
        <v>0</v>
      </c>
      <c r="AB275">
        <f>2*29.3*P275*0.92*(BB275-U275)</f>
        <v>0</v>
      </c>
      <c r="AC275">
        <f>2*0.95*5.67E-8*(((BB275+$B$7)+273)^4-(U275+273)^4)</f>
        <v>0</v>
      </c>
      <c r="AD275">
        <f>S275+AC275+AA275+AB275</f>
        <v>0</v>
      </c>
      <c r="AE275">
        <v>-0.0417306928717364</v>
      </c>
      <c r="AF275">
        <v>0.0468463585580069</v>
      </c>
      <c r="AG275">
        <v>3.49146021039616</v>
      </c>
      <c r="AH275">
        <v>0</v>
      </c>
      <c r="AI275">
        <v>0</v>
      </c>
      <c r="AJ275">
        <f>IF(AH275*$H$13&gt;=AL275,1.0,(AL275/(AL275-AH275*$H$13)))</f>
        <v>0</v>
      </c>
      <c r="AK275">
        <f>(AJ275-1)*100</f>
        <v>0</v>
      </c>
      <c r="AL275">
        <f>MAX(0,($B$13+$C$13*BG275)/(1+$D$13*BG275)*AZ275/(BB275+273)*$E$13)</f>
        <v>0</v>
      </c>
      <c r="AM275">
        <f>$B$11*BH275+$C$11*BI275+$F$11*BJ275</f>
        <v>0</v>
      </c>
      <c r="AN275">
        <f>AM275*AO275</f>
        <v>0</v>
      </c>
      <c r="AO275">
        <f>($B$11*$D$9+$C$11*$D$9+$F$11*((BW275+BO275)/MAX(BW275+BO275+BX275, 0.1)*$I$9+BX275/MAX(BW275+BO275+BX275, 0.1)*$J$9))/($B$11+$C$11+$F$11)</f>
        <v>0</v>
      </c>
      <c r="AP275">
        <f>($B$11*$K$9+$C$11*$K$9+$F$11*((BW275+BO275)/MAX(BW275+BO275+BX275, 0.1)*$P$9+BX275/MAX(BW275+BO275+BX275, 0.1)*$Q$9))/($B$11+$C$11+$F$11)</f>
        <v>0</v>
      </c>
      <c r="AQ275">
        <v>6</v>
      </c>
      <c r="AR275">
        <v>0.5</v>
      </c>
      <c r="AS275" t="s">
        <v>250</v>
      </c>
      <c r="AT275">
        <v>1559930113.66129</v>
      </c>
      <c r="AU275">
        <v>799.285225806452</v>
      </c>
      <c r="AV275">
        <v>831.109483870968</v>
      </c>
      <c r="AW275">
        <v>13.9588612903226</v>
      </c>
      <c r="AX275">
        <v>13.2579612903226</v>
      </c>
      <c r="AY275">
        <v>500.02035483871</v>
      </c>
      <c r="AZ275">
        <v>100.704580645161</v>
      </c>
      <c r="BA275">
        <v>0.199984096774194</v>
      </c>
      <c r="BB275">
        <v>19.9960193548387</v>
      </c>
      <c r="BC275">
        <v>20.4018129032258</v>
      </c>
      <c r="BD275">
        <v>999.9</v>
      </c>
      <c r="BE275">
        <v>0</v>
      </c>
      <c r="BF275">
        <v>0</v>
      </c>
      <c r="BG275">
        <v>9993.14967741935</v>
      </c>
      <c r="BH275">
        <v>0</v>
      </c>
      <c r="BI275">
        <v>214.499064516129</v>
      </c>
      <c r="BJ275">
        <v>1499.99967741936</v>
      </c>
      <c r="BK275">
        <v>0.973001774193548</v>
      </c>
      <c r="BL275">
        <v>0.0269984096774193</v>
      </c>
      <c r="BM275">
        <v>0</v>
      </c>
      <c r="BN275">
        <v>2.31776129032258</v>
      </c>
      <c r="BO275">
        <v>0</v>
      </c>
      <c r="BP275">
        <v>16413.7258064516</v>
      </c>
      <c r="BQ275">
        <v>13122.0032258065</v>
      </c>
      <c r="BR275">
        <v>37.8587419354839</v>
      </c>
      <c r="BS275">
        <v>39.77</v>
      </c>
      <c r="BT275">
        <v>39.2276451612903</v>
      </c>
      <c r="BU275">
        <v>37.937</v>
      </c>
      <c r="BV275">
        <v>37.4654516129032</v>
      </c>
      <c r="BW275">
        <v>1459.49967741936</v>
      </c>
      <c r="BX275">
        <v>40.5</v>
      </c>
      <c r="BY275">
        <v>0</v>
      </c>
      <c r="BZ275">
        <v>1559930148.5</v>
      </c>
      <c r="CA275">
        <v>2.31803846153846</v>
      </c>
      <c r="CB275">
        <v>-0.347029060125577</v>
      </c>
      <c r="CC275">
        <v>295.740170552905</v>
      </c>
      <c r="CD275">
        <v>16427.2461538462</v>
      </c>
      <c r="CE275">
        <v>15</v>
      </c>
      <c r="CF275">
        <v>1559929575.5</v>
      </c>
      <c r="CG275" t="s">
        <v>251</v>
      </c>
      <c r="CH275">
        <v>12</v>
      </c>
      <c r="CI275">
        <v>2.609</v>
      </c>
      <c r="CJ275">
        <v>0.036</v>
      </c>
      <c r="CK275">
        <v>400</v>
      </c>
      <c r="CL275">
        <v>13</v>
      </c>
      <c r="CM275">
        <v>0.15</v>
      </c>
      <c r="CN275">
        <v>0.08</v>
      </c>
      <c r="CO275">
        <v>-31.8118512195122</v>
      </c>
      <c r="CP275">
        <v>-0.722159581880971</v>
      </c>
      <c r="CQ275">
        <v>0.133684640053814</v>
      </c>
      <c r="CR275">
        <v>0</v>
      </c>
      <c r="CS275">
        <v>2.34905294117647</v>
      </c>
      <c r="CT275">
        <v>-0.465580214320063</v>
      </c>
      <c r="CU275">
        <v>0.271037843282722</v>
      </c>
      <c r="CV275">
        <v>1</v>
      </c>
      <c r="CW275">
        <v>0.700438390243902</v>
      </c>
      <c r="CX275">
        <v>0.0514027108014202</v>
      </c>
      <c r="CY275">
        <v>0.00622855515046178</v>
      </c>
      <c r="CZ275">
        <v>1</v>
      </c>
      <c r="DA275">
        <v>2</v>
      </c>
      <c r="DB275">
        <v>3</v>
      </c>
      <c r="DC275" t="s">
        <v>252</v>
      </c>
      <c r="DD275">
        <v>1.85562</v>
      </c>
      <c r="DE275">
        <v>1.85364</v>
      </c>
      <c r="DF275">
        <v>1.85471</v>
      </c>
      <c r="DG275">
        <v>1.85913</v>
      </c>
      <c r="DH275">
        <v>1.85349</v>
      </c>
      <c r="DI275">
        <v>1.85789</v>
      </c>
      <c r="DJ275">
        <v>1.85501</v>
      </c>
      <c r="DK275">
        <v>1.85367</v>
      </c>
      <c r="DL275" t="s">
        <v>253</v>
      </c>
      <c r="DM275" t="s">
        <v>19</v>
      </c>
      <c r="DN275" t="s">
        <v>19</v>
      </c>
      <c r="DO275" t="s">
        <v>19</v>
      </c>
      <c r="DP275" t="s">
        <v>254</v>
      </c>
      <c r="DQ275" t="s">
        <v>255</v>
      </c>
      <c r="DR275" t="s">
        <v>256</v>
      </c>
      <c r="DS275" t="s">
        <v>256</v>
      </c>
      <c r="DT275" t="s">
        <v>256</v>
      </c>
      <c r="DU275" t="s">
        <v>256</v>
      </c>
      <c r="DV275">
        <v>0</v>
      </c>
      <c r="DW275">
        <v>100</v>
      </c>
      <c r="DX275">
        <v>100</v>
      </c>
      <c r="DY275">
        <v>2.609</v>
      </c>
      <c r="DZ275">
        <v>0.036</v>
      </c>
      <c r="EA275">
        <v>2</v>
      </c>
      <c r="EB275">
        <v>504.254</v>
      </c>
      <c r="EC275">
        <v>548.904</v>
      </c>
      <c r="ED275">
        <v>16.7066</v>
      </c>
      <c r="EE275">
        <v>19.1967</v>
      </c>
      <c r="EF275">
        <v>30.0001</v>
      </c>
      <c r="EG275">
        <v>19.0664</v>
      </c>
      <c r="EH275">
        <v>19.0405</v>
      </c>
      <c r="EI275">
        <v>36.2241</v>
      </c>
      <c r="EJ275">
        <v>28.0916</v>
      </c>
      <c r="EK275">
        <v>60.7047</v>
      </c>
      <c r="EL275">
        <v>16.683</v>
      </c>
      <c r="EM275">
        <v>859.17</v>
      </c>
      <c r="EN275">
        <v>13.2836</v>
      </c>
      <c r="EO275">
        <v>102.278</v>
      </c>
      <c r="EP275">
        <v>102.707</v>
      </c>
    </row>
    <row r="276" spans="1:146">
      <c r="A276">
        <v>260</v>
      </c>
      <c r="B276">
        <v>1559930126</v>
      </c>
      <c r="C276">
        <v>518</v>
      </c>
      <c r="D276" t="s">
        <v>775</v>
      </c>
      <c r="E276" t="s">
        <v>776</v>
      </c>
      <c r="H276">
        <v>1559930115.66129</v>
      </c>
      <c r="I276">
        <f>AY276*AJ276*(AW276-AX276)/(100*AQ276*(1000-AJ276*AW276))</f>
        <v>0</v>
      </c>
      <c r="J276">
        <f>AY276*AJ276*(AV276-AU276*(1000-AJ276*AX276)/(1000-AJ276*AW276))/(100*AQ276)</f>
        <v>0</v>
      </c>
      <c r="K276">
        <f>AU276 - IF(AJ276&gt;1, J276*AQ276*100.0/(AL276*BG276), 0)</f>
        <v>0</v>
      </c>
      <c r="L276">
        <f>((R276-I276/2)*K276-J276)/(R276+I276/2)</f>
        <v>0</v>
      </c>
      <c r="M276">
        <f>L276*(AZ276+BA276)/1000.0</f>
        <v>0</v>
      </c>
      <c r="N276">
        <f>(AU276 - IF(AJ276&gt;1, J276*AQ276*100.0/(AL276*BG276), 0))*(AZ276+BA276)/1000.0</f>
        <v>0</v>
      </c>
      <c r="O276">
        <f>2.0/((1/Q276-1/P276)+SIGN(Q276)*SQRT((1/Q276-1/P276)*(1/Q276-1/P276) + 4*AR276/((AR276+1)*(AR276+1))*(2*1/Q276*1/P276-1/P276*1/P276)))</f>
        <v>0</v>
      </c>
      <c r="P276">
        <f>AG276+AF276*AQ276+AE276*AQ276*AQ276</f>
        <v>0</v>
      </c>
      <c r="Q276">
        <f>I276*(1000-(1000*0.61365*exp(17.502*U276/(240.97+U276))/(AZ276+BA276)+AW276)/2)/(1000*0.61365*exp(17.502*U276/(240.97+U276))/(AZ276+BA276)-AW276)</f>
        <v>0</v>
      </c>
      <c r="R276">
        <f>1/((AR276+1)/(O276/1.6)+1/(P276/1.37)) + AR276/((AR276+1)/(O276/1.6) + AR276/(P276/1.37))</f>
        <v>0</v>
      </c>
      <c r="S276">
        <f>(AN276*AP276)</f>
        <v>0</v>
      </c>
      <c r="T276">
        <f>(BB276+(S276+2*0.95*5.67E-8*(((BB276+$B$7)+273)^4-(BB276+273)^4)-44100*I276)/(1.84*29.3*P276+8*0.95*5.67E-8*(BB276+273)^3))</f>
        <v>0</v>
      </c>
      <c r="U276">
        <f>($C$7*BC276+$D$7*BD276+$E$7*T276)</f>
        <v>0</v>
      </c>
      <c r="V276">
        <f>0.61365*exp(17.502*U276/(240.97+U276))</f>
        <v>0</v>
      </c>
      <c r="W276">
        <f>(X276/Y276*100)</f>
        <v>0</v>
      </c>
      <c r="X276">
        <f>AW276*(AZ276+BA276)/1000</f>
        <v>0</v>
      </c>
      <c r="Y276">
        <f>0.61365*exp(17.502*BB276/(240.97+BB276))</f>
        <v>0</v>
      </c>
      <c r="Z276">
        <f>(V276-AW276*(AZ276+BA276)/1000)</f>
        <v>0</v>
      </c>
      <c r="AA276">
        <f>(-I276*44100)</f>
        <v>0</v>
      </c>
      <c r="AB276">
        <f>2*29.3*P276*0.92*(BB276-U276)</f>
        <v>0</v>
      </c>
      <c r="AC276">
        <f>2*0.95*5.67E-8*(((BB276+$B$7)+273)^4-(U276+273)^4)</f>
        <v>0</v>
      </c>
      <c r="AD276">
        <f>S276+AC276+AA276+AB276</f>
        <v>0</v>
      </c>
      <c r="AE276">
        <v>-0.0417418464461878</v>
      </c>
      <c r="AF276">
        <v>0.0468588794224353</v>
      </c>
      <c r="AG276">
        <v>3.49219749764963</v>
      </c>
      <c r="AH276">
        <v>0</v>
      </c>
      <c r="AI276">
        <v>0</v>
      </c>
      <c r="AJ276">
        <f>IF(AH276*$H$13&gt;=AL276,1.0,(AL276/(AL276-AH276*$H$13)))</f>
        <v>0</v>
      </c>
      <c r="AK276">
        <f>(AJ276-1)*100</f>
        <v>0</v>
      </c>
      <c r="AL276">
        <f>MAX(0,($B$13+$C$13*BG276)/(1+$D$13*BG276)*AZ276/(BB276+273)*$E$13)</f>
        <v>0</v>
      </c>
      <c r="AM276">
        <f>$B$11*BH276+$C$11*BI276+$F$11*BJ276</f>
        <v>0</v>
      </c>
      <c r="AN276">
        <f>AM276*AO276</f>
        <v>0</v>
      </c>
      <c r="AO276">
        <f>($B$11*$D$9+$C$11*$D$9+$F$11*((BW276+BO276)/MAX(BW276+BO276+BX276, 0.1)*$I$9+BX276/MAX(BW276+BO276+BX276, 0.1)*$J$9))/($B$11+$C$11+$F$11)</f>
        <v>0</v>
      </c>
      <c r="AP276">
        <f>($B$11*$K$9+$C$11*$K$9+$F$11*((BW276+BO276)/MAX(BW276+BO276+BX276, 0.1)*$P$9+BX276/MAX(BW276+BO276+BX276, 0.1)*$Q$9))/($B$11+$C$11+$F$11)</f>
        <v>0</v>
      </c>
      <c r="AQ276">
        <v>6</v>
      </c>
      <c r="AR276">
        <v>0.5</v>
      </c>
      <c r="AS276" t="s">
        <v>250</v>
      </c>
      <c r="AT276">
        <v>1559930115.66129</v>
      </c>
      <c r="AU276">
        <v>802.582838709678</v>
      </c>
      <c r="AV276">
        <v>834.46035483871</v>
      </c>
      <c r="AW276">
        <v>13.9613129032258</v>
      </c>
      <c r="AX276">
        <v>13.2592032258065</v>
      </c>
      <c r="AY276">
        <v>500.015967741936</v>
      </c>
      <c r="AZ276">
        <v>100.70464516129</v>
      </c>
      <c r="BA276">
        <v>0.199974677419355</v>
      </c>
      <c r="BB276">
        <v>19.9997322580645</v>
      </c>
      <c r="BC276">
        <v>20.4050580645161</v>
      </c>
      <c r="BD276">
        <v>999.9</v>
      </c>
      <c r="BE276">
        <v>0</v>
      </c>
      <c r="BF276">
        <v>0</v>
      </c>
      <c r="BG276">
        <v>9995.81419354839</v>
      </c>
      <c r="BH276">
        <v>0</v>
      </c>
      <c r="BI276">
        <v>221.229774193548</v>
      </c>
      <c r="BJ276">
        <v>1500.00935483871</v>
      </c>
      <c r="BK276">
        <v>0.973001903225807</v>
      </c>
      <c r="BL276">
        <v>0.0269982612903226</v>
      </c>
      <c r="BM276">
        <v>0</v>
      </c>
      <c r="BN276">
        <v>2.30131290322581</v>
      </c>
      <c r="BO276">
        <v>0</v>
      </c>
      <c r="BP276">
        <v>16423.2612903226</v>
      </c>
      <c r="BQ276">
        <v>13122.0838709677</v>
      </c>
      <c r="BR276">
        <v>37.8607741935484</v>
      </c>
      <c r="BS276">
        <v>39.77</v>
      </c>
      <c r="BT276">
        <v>39.2317096774194</v>
      </c>
      <c r="BU276">
        <v>37.937</v>
      </c>
      <c r="BV276">
        <v>37.4715483870968</v>
      </c>
      <c r="BW276">
        <v>1459.50935483871</v>
      </c>
      <c r="BX276">
        <v>40.5</v>
      </c>
      <c r="BY276">
        <v>0</v>
      </c>
      <c r="BZ276">
        <v>1559930150.3</v>
      </c>
      <c r="CA276">
        <v>2.29836153846154</v>
      </c>
      <c r="CB276">
        <v>0.0406222235430457</v>
      </c>
      <c r="CC276">
        <v>288.099145478564</v>
      </c>
      <c r="CD276">
        <v>16436.3038461538</v>
      </c>
      <c r="CE276">
        <v>15</v>
      </c>
      <c r="CF276">
        <v>1559929575.5</v>
      </c>
      <c r="CG276" t="s">
        <v>251</v>
      </c>
      <c r="CH276">
        <v>12</v>
      </c>
      <c r="CI276">
        <v>2.609</v>
      </c>
      <c r="CJ276">
        <v>0.036</v>
      </c>
      <c r="CK276">
        <v>400</v>
      </c>
      <c r="CL276">
        <v>13</v>
      </c>
      <c r="CM276">
        <v>0.15</v>
      </c>
      <c r="CN276">
        <v>0.08</v>
      </c>
      <c r="CO276">
        <v>-31.8614048780488</v>
      </c>
      <c r="CP276">
        <v>-0.754371428571709</v>
      </c>
      <c r="CQ276">
        <v>0.135881677278826</v>
      </c>
      <c r="CR276">
        <v>0</v>
      </c>
      <c r="CS276">
        <v>2.31777352941176</v>
      </c>
      <c r="CT276">
        <v>-0.0201336171276618</v>
      </c>
      <c r="CU276">
        <v>0.261480856693095</v>
      </c>
      <c r="CV276">
        <v>1</v>
      </c>
      <c r="CW276">
        <v>0.701781390243903</v>
      </c>
      <c r="CX276">
        <v>0.027614048780482</v>
      </c>
      <c r="CY276">
        <v>0.00448768826836838</v>
      </c>
      <c r="CZ276">
        <v>1</v>
      </c>
      <c r="DA276">
        <v>2</v>
      </c>
      <c r="DB276">
        <v>3</v>
      </c>
      <c r="DC276" t="s">
        <v>252</v>
      </c>
      <c r="DD276">
        <v>1.85561</v>
      </c>
      <c r="DE276">
        <v>1.85364</v>
      </c>
      <c r="DF276">
        <v>1.85471</v>
      </c>
      <c r="DG276">
        <v>1.85913</v>
      </c>
      <c r="DH276">
        <v>1.85349</v>
      </c>
      <c r="DI276">
        <v>1.8579</v>
      </c>
      <c r="DJ276">
        <v>1.85501</v>
      </c>
      <c r="DK276">
        <v>1.85369</v>
      </c>
      <c r="DL276" t="s">
        <v>253</v>
      </c>
      <c r="DM276" t="s">
        <v>19</v>
      </c>
      <c r="DN276" t="s">
        <v>19</v>
      </c>
      <c r="DO276" t="s">
        <v>19</v>
      </c>
      <c r="DP276" t="s">
        <v>254</v>
      </c>
      <c r="DQ276" t="s">
        <v>255</v>
      </c>
      <c r="DR276" t="s">
        <v>256</v>
      </c>
      <c r="DS276" t="s">
        <v>256</v>
      </c>
      <c r="DT276" t="s">
        <v>256</v>
      </c>
      <c r="DU276" t="s">
        <v>256</v>
      </c>
      <c r="DV276">
        <v>0</v>
      </c>
      <c r="DW276">
        <v>100</v>
      </c>
      <c r="DX276">
        <v>100</v>
      </c>
      <c r="DY276">
        <v>2.609</v>
      </c>
      <c r="DZ276">
        <v>0.036</v>
      </c>
      <c r="EA276">
        <v>2</v>
      </c>
      <c r="EB276">
        <v>504.172</v>
      </c>
      <c r="EC276">
        <v>548.849</v>
      </c>
      <c r="ED276">
        <v>16.7017</v>
      </c>
      <c r="EE276">
        <v>19.1977</v>
      </c>
      <c r="EF276">
        <v>30.0001</v>
      </c>
      <c r="EG276">
        <v>19.0673</v>
      </c>
      <c r="EH276">
        <v>19.0418</v>
      </c>
      <c r="EI276">
        <v>36.3594</v>
      </c>
      <c r="EJ276">
        <v>28.0916</v>
      </c>
      <c r="EK276">
        <v>60.7047</v>
      </c>
      <c r="EL276">
        <v>16.683</v>
      </c>
      <c r="EM276">
        <v>864.17</v>
      </c>
      <c r="EN276">
        <v>13.2836</v>
      </c>
      <c r="EO276">
        <v>102.277</v>
      </c>
      <c r="EP276">
        <v>102.706</v>
      </c>
    </row>
    <row r="277" spans="1:146">
      <c r="A277">
        <v>261</v>
      </c>
      <c r="B277">
        <v>1559930128</v>
      </c>
      <c r="C277">
        <v>520</v>
      </c>
      <c r="D277" t="s">
        <v>777</v>
      </c>
      <c r="E277" t="s">
        <v>778</v>
      </c>
      <c r="H277">
        <v>1559930117.66129</v>
      </c>
      <c r="I277">
        <f>AY277*AJ277*(AW277-AX277)/(100*AQ277*(1000-AJ277*AW277))</f>
        <v>0</v>
      </c>
      <c r="J277">
        <f>AY277*AJ277*(AV277-AU277*(1000-AJ277*AX277)/(1000-AJ277*AW277))/(100*AQ277)</f>
        <v>0</v>
      </c>
      <c r="K277">
        <f>AU277 - IF(AJ277&gt;1, J277*AQ277*100.0/(AL277*BG277), 0)</f>
        <v>0</v>
      </c>
      <c r="L277">
        <f>((R277-I277/2)*K277-J277)/(R277+I277/2)</f>
        <v>0</v>
      </c>
      <c r="M277">
        <f>L277*(AZ277+BA277)/1000.0</f>
        <v>0</v>
      </c>
      <c r="N277">
        <f>(AU277 - IF(AJ277&gt;1, J277*AQ277*100.0/(AL277*BG277), 0))*(AZ277+BA277)/1000.0</f>
        <v>0</v>
      </c>
      <c r="O277">
        <f>2.0/((1/Q277-1/P277)+SIGN(Q277)*SQRT((1/Q277-1/P277)*(1/Q277-1/P277) + 4*AR277/((AR277+1)*(AR277+1))*(2*1/Q277*1/P277-1/P277*1/P277)))</f>
        <v>0</v>
      </c>
      <c r="P277">
        <f>AG277+AF277*AQ277+AE277*AQ277*AQ277</f>
        <v>0</v>
      </c>
      <c r="Q277">
        <f>I277*(1000-(1000*0.61365*exp(17.502*U277/(240.97+U277))/(AZ277+BA277)+AW277)/2)/(1000*0.61365*exp(17.502*U277/(240.97+U277))/(AZ277+BA277)-AW277)</f>
        <v>0</v>
      </c>
      <c r="R277">
        <f>1/((AR277+1)/(O277/1.6)+1/(P277/1.37)) + AR277/((AR277+1)/(O277/1.6) + AR277/(P277/1.37))</f>
        <v>0</v>
      </c>
      <c r="S277">
        <f>(AN277*AP277)</f>
        <v>0</v>
      </c>
      <c r="T277">
        <f>(BB277+(S277+2*0.95*5.67E-8*(((BB277+$B$7)+273)^4-(BB277+273)^4)-44100*I277)/(1.84*29.3*P277+8*0.95*5.67E-8*(BB277+273)^3))</f>
        <v>0</v>
      </c>
      <c r="U277">
        <f>($C$7*BC277+$D$7*BD277+$E$7*T277)</f>
        <v>0</v>
      </c>
      <c r="V277">
        <f>0.61365*exp(17.502*U277/(240.97+U277))</f>
        <v>0</v>
      </c>
      <c r="W277">
        <f>(X277/Y277*100)</f>
        <v>0</v>
      </c>
      <c r="X277">
        <f>AW277*(AZ277+BA277)/1000</f>
        <v>0</v>
      </c>
      <c r="Y277">
        <f>0.61365*exp(17.502*BB277/(240.97+BB277))</f>
        <v>0</v>
      </c>
      <c r="Z277">
        <f>(V277-AW277*(AZ277+BA277)/1000)</f>
        <v>0</v>
      </c>
      <c r="AA277">
        <f>(-I277*44100)</f>
        <v>0</v>
      </c>
      <c r="AB277">
        <f>2*29.3*P277*0.92*(BB277-U277)</f>
        <v>0</v>
      </c>
      <c r="AC277">
        <f>2*0.95*5.67E-8*(((BB277+$B$7)+273)^4-(U277+273)^4)</f>
        <v>0</v>
      </c>
      <c r="AD277">
        <f>S277+AC277+AA277+AB277</f>
        <v>0</v>
      </c>
      <c r="AE277">
        <v>-0.0417286302930172</v>
      </c>
      <c r="AF277">
        <v>0.0468440431327027</v>
      </c>
      <c r="AG277">
        <v>3.49132385973144</v>
      </c>
      <c r="AH277">
        <v>0</v>
      </c>
      <c r="AI277">
        <v>0</v>
      </c>
      <c r="AJ277">
        <f>IF(AH277*$H$13&gt;=AL277,1.0,(AL277/(AL277-AH277*$H$13)))</f>
        <v>0</v>
      </c>
      <c r="AK277">
        <f>(AJ277-1)*100</f>
        <v>0</v>
      </c>
      <c r="AL277">
        <f>MAX(0,($B$13+$C$13*BG277)/(1+$D$13*BG277)*AZ277/(BB277+273)*$E$13)</f>
        <v>0</v>
      </c>
      <c r="AM277">
        <f>$B$11*BH277+$C$11*BI277+$F$11*BJ277</f>
        <v>0</v>
      </c>
      <c r="AN277">
        <f>AM277*AO277</f>
        <v>0</v>
      </c>
      <c r="AO277">
        <f>($B$11*$D$9+$C$11*$D$9+$F$11*((BW277+BO277)/MAX(BW277+BO277+BX277, 0.1)*$I$9+BX277/MAX(BW277+BO277+BX277, 0.1)*$J$9))/($B$11+$C$11+$F$11)</f>
        <v>0</v>
      </c>
      <c r="AP277">
        <f>($B$11*$K$9+$C$11*$K$9+$F$11*((BW277+BO277)/MAX(BW277+BO277+BX277, 0.1)*$P$9+BX277/MAX(BW277+BO277+BX277, 0.1)*$Q$9))/($B$11+$C$11+$F$11)</f>
        <v>0</v>
      </c>
      <c r="AQ277">
        <v>6</v>
      </c>
      <c r="AR277">
        <v>0.5</v>
      </c>
      <c r="AS277" t="s">
        <v>250</v>
      </c>
      <c r="AT277">
        <v>1559930117.66129</v>
      </c>
      <c r="AU277">
        <v>805.885580645161</v>
      </c>
      <c r="AV277">
        <v>837.786451612904</v>
      </c>
      <c r="AW277">
        <v>13.9631193548387</v>
      </c>
      <c r="AX277">
        <v>13.2603580645161</v>
      </c>
      <c r="AY277">
        <v>500.018322580645</v>
      </c>
      <c r="AZ277">
        <v>100.70464516129</v>
      </c>
      <c r="BA277">
        <v>0.199984903225806</v>
      </c>
      <c r="BB277">
        <v>20.0031580645161</v>
      </c>
      <c r="BC277">
        <v>20.4087838709677</v>
      </c>
      <c r="BD277">
        <v>999.9</v>
      </c>
      <c r="BE277">
        <v>0</v>
      </c>
      <c r="BF277">
        <v>0</v>
      </c>
      <c r="BG277">
        <v>9992.64935483871</v>
      </c>
      <c r="BH277">
        <v>0</v>
      </c>
      <c r="BI277">
        <v>229.170096774194</v>
      </c>
      <c r="BJ277">
        <v>1500.01129032258</v>
      </c>
      <c r="BK277">
        <v>0.973001774193548</v>
      </c>
      <c r="BL277">
        <v>0.0269984096774193</v>
      </c>
      <c r="BM277">
        <v>0</v>
      </c>
      <c r="BN277">
        <v>2.29737741935484</v>
      </c>
      <c r="BO277">
        <v>0</v>
      </c>
      <c r="BP277">
        <v>16433.0322580645</v>
      </c>
      <c r="BQ277">
        <v>13122.0967741936</v>
      </c>
      <c r="BR277">
        <v>37.8567096774194</v>
      </c>
      <c r="BS277">
        <v>39.776</v>
      </c>
      <c r="BT277">
        <v>39.2337419354839</v>
      </c>
      <c r="BU277">
        <v>37.937</v>
      </c>
      <c r="BV277">
        <v>37.4756129032258</v>
      </c>
      <c r="BW277">
        <v>1459.51129032258</v>
      </c>
      <c r="BX277">
        <v>40.5</v>
      </c>
      <c r="BY277">
        <v>0</v>
      </c>
      <c r="BZ277">
        <v>1559930152.7</v>
      </c>
      <c r="CA277">
        <v>2.28679615384615</v>
      </c>
      <c r="CB277">
        <v>-0.800967514224586</v>
      </c>
      <c r="CC277">
        <v>292.5230770775</v>
      </c>
      <c r="CD277">
        <v>16448.4038461538</v>
      </c>
      <c r="CE277">
        <v>15</v>
      </c>
      <c r="CF277">
        <v>1559929575.5</v>
      </c>
      <c r="CG277" t="s">
        <v>251</v>
      </c>
      <c r="CH277">
        <v>12</v>
      </c>
      <c r="CI277">
        <v>2.609</v>
      </c>
      <c r="CJ277">
        <v>0.036</v>
      </c>
      <c r="CK277">
        <v>400</v>
      </c>
      <c r="CL277">
        <v>13</v>
      </c>
      <c r="CM277">
        <v>0.15</v>
      </c>
      <c r="CN277">
        <v>0.08</v>
      </c>
      <c r="CO277">
        <v>-31.8953756097561</v>
      </c>
      <c r="CP277">
        <v>-0.951878048780548</v>
      </c>
      <c r="CQ277">
        <v>0.147321683500788</v>
      </c>
      <c r="CR277">
        <v>0</v>
      </c>
      <c r="CS277">
        <v>2.31123529411765</v>
      </c>
      <c r="CT277">
        <v>-0.387563215671037</v>
      </c>
      <c r="CU277">
        <v>0.259944071905922</v>
      </c>
      <c r="CV277">
        <v>1</v>
      </c>
      <c r="CW277">
        <v>0.702613829268293</v>
      </c>
      <c r="CX277">
        <v>0.00587040418118266</v>
      </c>
      <c r="CY277">
        <v>0.00309879840522365</v>
      </c>
      <c r="CZ277">
        <v>1</v>
      </c>
      <c r="DA277">
        <v>2</v>
      </c>
      <c r="DB277">
        <v>3</v>
      </c>
      <c r="DC277" t="s">
        <v>252</v>
      </c>
      <c r="DD277">
        <v>1.85562</v>
      </c>
      <c r="DE277">
        <v>1.85364</v>
      </c>
      <c r="DF277">
        <v>1.85471</v>
      </c>
      <c r="DG277">
        <v>1.85913</v>
      </c>
      <c r="DH277">
        <v>1.85349</v>
      </c>
      <c r="DI277">
        <v>1.85789</v>
      </c>
      <c r="DJ277">
        <v>1.85501</v>
      </c>
      <c r="DK277">
        <v>1.85367</v>
      </c>
      <c r="DL277" t="s">
        <v>253</v>
      </c>
      <c r="DM277" t="s">
        <v>19</v>
      </c>
      <c r="DN277" t="s">
        <v>19</v>
      </c>
      <c r="DO277" t="s">
        <v>19</v>
      </c>
      <c r="DP277" t="s">
        <v>254</v>
      </c>
      <c r="DQ277" t="s">
        <v>255</v>
      </c>
      <c r="DR277" t="s">
        <v>256</v>
      </c>
      <c r="DS277" t="s">
        <v>256</v>
      </c>
      <c r="DT277" t="s">
        <v>256</v>
      </c>
      <c r="DU277" t="s">
        <v>256</v>
      </c>
      <c r="DV277">
        <v>0</v>
      </c>
      <c r="DW277">
        <v>100</v>
      </c>
      <c r="DX277">
        <v>100</v>
      </c>
      <c r="DY277">
        <v>2.609</v>
      </c>
      <c r="DZ277">
        <v>0.036</v>
      </c>
      <c r="EA277">
        <v>2</v>
      </c>
      <c r="EB277">
        <v>504.406</v>
      </c>
      <c r="EC277">
        <v>548.684</v>
      </c>
      <c r="ED277">
        <v>16.6957</v>
      </c>
      <c r="EE277">
        <v>19.1985</v>
      </c>
      <c r="EF277">
        <v>30.0002</v>
      </c>
      <c r="EG277">
        <v>19.0681</v>
      </c>
      <c r="EH277">
        <v>19.0426</v>
      </c>
      <c r="EI277">
        <v>36.4572</v>
      </c>
      <c r="EJ277">
        <v>28.0916</v>
      </c>
      <c r="EK277">
        <v>60.7047</v>
      </c>
      <c r="EL277">
        <v>16.683</v>
      </c>
      <c r="EM277">
        <v>864.17</v>
      </c>
      <c r="EN277">
        <v>13.2836</v>
      </c>
      <c r="EO277">
        <v>102.276</v>
      </c>
      <c r="EP277">
        <v>102.706</v>
      </c>
    </row>
    <row r="278" spans="1:146">
      <c r="A278">
        <v>262</v>
      </c>
      <c r="B278">
        <v>1559930130</v>
      </c>
      <c r="C278">
        <v>522</v>
      </c>
      <c r="D278" t="s">
        <v>779</v>
      </c>
      <c r="E278" t="s">
        <v>780</v>
      </c>
      <c r="H278">
        <v>1559930119.66129</v>
      </c>
      <c r="I278">
        <f>AY278*AJ278*(AW278-AX278)/(100*AQ278*(1000-AJ278*AW278))</f>
        <v>0</v>
      </c>
      <c r="J278">
        <f>AY278*AJ278*(AV278-AU278*(1000-AJ278*AX278)/(1000-AJ278*AW278))/(100*AQ278)</f>
        <v>0</v>
      </c>
      <c r="K278">
        <f>AU278 - IF(AJ278&gt;1, J278*AQ278*100.0/(AL278*BG278), 0)</f>
        <v>0</v>
      </c>
      <c r="L278">
        <f>((R278-I278/2)*K278-J278)/(R278+I278/2)</f>
        <v>0</v>
      </c>
      <c r="M278">
        <f>L278*(AZ278+BA278)/1000.0</f>
        <v>0</v>
      </c>
      <c r="N278">
        <f>(AU278 - IF(AJ278&gt;1, J278*AQ278*100.0/(AL278*BG278), 0))*(AZ278+BA278)/1000.0</f>
        <v>0</v>
      </c>
      <c r="O278">
        <f>2.0/((1/Q278-1/P278)+SIGN(Q278)*SQRT((1/Q278-1/P278)*(1/Q278-1/P278) + 4*AR278/((AR278+1)*(AR278+1))*(2*1/Q278*1/P278-1/P278*1/P278)))</f>
        <v>0</v>
      </c>
      <c r="P278">
        <f>AG278+AF278*AQ278+AE278*AQ278*AQ278</f>
        <v>0</v>
      </c>
      <c r="Q278">
        <f>I278*(1000-(1000*0.61365*exp(17.502*U278/(240.97+U278))/(AZ278+BA278)+AW278)/2)/(1000*0.61365*exp(17.502*U278/(240.97+U278))/(AZ278+BA278)-AW278)</f>
        <v>0</v>
      </c>
      <c r="R278">
        <f>1/((AR278+1)/(O278/1.6)+1/(P278/1.37)) + AR278/((AR278+1)/(O278/1.6) + AR278/(P278/1.37))</f>
        <v>0</v>
      </c>
      <c r="S278">
        <f>(AN278*AP278)</f>
        <v>0</v>
      </c>
      <c r="T278">
        <f>(BB278+(S278+2*0.95*5.67E-8*(((BB278+$B$7)+273)^4-(BB278+273)^4)-44100*I278)/(1.84*29.3*P278+8*0.95*5.67E-8*(BB278+273)^3))</f>
        <v>0</v>
      </c>
      <c r="U278">
        <f>($C$7*BC278+$D$7*BD278+$E$7*T278)</f>
        <v>0</v>
      </c>
      <c r="V278">
        <f>0.61365*exp(17.502*U278/(240.97+U278))</f>
        <v>0</v>
      </c>
      <c r="W278">
        <f>(X278/Y278*100)</f>
        <v>0</v>
      </c>
      <c r="X278">
        <f>AW278*(AZ278+BA278)/1000</f>
        <v>0</v>
      </c>
      <c r="Y278">
        <f>0.61365*exp(17.502*BB278/(240.97+BB278))</f>
        <v>0</v>
      </c>
      <c r="Z278">
        <f>(V278-AW278*(AZ278+BA278)/1000)</f>
        <v>0</v>
      </c>
      <c r="AA278">
        <f>(-I278*44100)</f>
        <v>0</v>
      </c>
      <c r="AB278">
        <f>2*29.3*P278*0.92*(BB278-U278)</f>
        <v>0</v>
      </c>
      <c r="AC278">
        <f>2*0.95*5.67E-8*(((BB278+$B$7)+273)^4-(U278+273)^4)</f>
        <v>0</v>
      </c>
      <c r="AD278">
        <f>S278+AC278+AA278+AB278</f>
        <v>0</v>
      </c>
      <c r="AE278">
        <v>-0.0417133573742141</v>
      </c>
      <c r="AF278">
        <v>0.0468268979433651</v>
      </c>
      <c r="AG278">
        <v>3.49031414116382</v>
      </c>
      <c r="AH278">
        <v>0</v>
      </c>
      <c r="AI278">
        <v>0</v>
      </c>
      <c r="AJ278">
        <f>IF(AH278*$H$13&gt;=AL278,1.0,(AL278/(AL278-AH278*$H$13)))</f>
        <v>0</v>
      </c>
      <c r="AK278">
        <f>(AJ278-1)*100</f>
        <v>0</v>
      </c>
      <c r="AL278">
        <f>MAX(0,($B$13+$C$13*BG278)/(1+$D$13*BG278)*AZ278/(BB278+273)*$E$13)</f>
        <v>0</v>
      </c>
      <c r="AM278">
        <f>$B$11*BH278+$C$11*BI278+$F$11*BJ278</f>
        <v>0</v>
      </c>
      <c r="AN278">
        <f>AM278*AO278</f>
        <v>0</v>
      </c>
      <c r="AO278">
        <f>($B$11*$D$9+$C$11*$D$9+$F$11*((BW278+BO278)/MAX(BW278+BO278+BX278, 0.1)*$I$9+BX278/MAX(BW278+BO278+BX278, 0.1)*$J$9))/($B$11+$C$11+$F$11)</f>
        <v>0</v>
      </c>
      <c r="AP278">
        <f>($B$11*$K$9+$C$11*$K$9+$F$11*((BW278+BO278)/MAX(BW278+BO278+BX278, 0.1)*$P$9+BX278/MAX(BW278+BO278+BX278, 0.1)*$Q$9))/($B$11+$C$11+$F$11)</f>
        <v>0</v>
      </c>
      <c r="AQ278">
        <v>6</v>
      </c>
      <c r="AR278">
        <v>0.5</v>
      </c>
      <c r="AS278" t="s">
        <v>250</v>
      </c>
      <c r="AT278">
        <v>1559930119.66129</v>
      </c>
      <c r="AU278">
        <v>809.185</v>
      </c>
      <c r="AV278">
        <v>841.106580645162</v>
      </c>
      <c r="AW278">
        <v>13.964335483871</v>
      </c>
      <c r="AX278">
        <v>13.2615387096774</v>
      </c>
      <c r="AY278">
        <v>500.022419354839</v>
      </c>
      <c r="AZ278">
        <v>100.704580645161</v>
      </c>
      <c r="BA278">
        <v>0.19999564516129</v>
      </c>
      <c r="BB278">
        <v>20.0057612903226</v>
      </c>
      <c r="BC278">
        <v>20.4124903225806</v>
      </c>
      <c r="BD278">
        <v>999.9</v>
      </c>
      <c r="BE278">
        <v>0</v>
      </c>
      <c r="BF278">
        <v>0</v>
      </c>
      <c r="BG278">
        <v>9988.99838709677</v>
      </c>
      <c r="BH278">
        <v>0</v>
      </c>
      <c r="BI278">
        <v>236.33235483871</v>
      </c>
      <c r="BJ278">
        <v>1500.00451612903</v>
      </c>
      <c r="BK278">
        <v>0.973001774193548</v>
      </c>
      <c r="BL278">
        <v>0.0269984096774193</v>
      </c>
      <c r="BM278">
        <v>0</v>
      </c>
      <c r="BN278">
        <v>2.28604516129032</v>
      </c>
      <c r="BO278">
        <v>0</v>
      </c>
      <c r="BP278">
        <v>16443.0709677419</v>
      </c>
      <c r="BQ278">
        <v>13122.0419354839</v>
      </c>
      <c r="BR278">
        <v>37.8587419354839</v>
      </c>
      <c r="BS278">
        <v>39.78</v>
      </c>
      <c r="BT278">
        <v>39.2378064516129</v>
      </c>
      <c r="BU278">
        <v>37.937</v>
      </c>
      <c r="BV278">
        <v>37.4776451612903</v>
      </c>
      <c r="BW278">
        <v>1459.50451612903</v>
      </c>
      <c r="BX278">
        <v>40.5</v>
      </c>
      <c r="BY278">
        <v>0</v>
      </c>
      <c r="BZ278">
        <v>1559930154.5</v>
      </c>
      <c r="CA278">
        <v>2.25178846153846</v>
      </c>
      <c r="CB278">
        <v>-0.735784602627808</v>
      </c>
      <c r="CC278">
        <v>301.647862785835</v>
      </c>
      <c r="CD278">
        <v>16457.4692307692</v>
      </c>
      <c r="CE278">
        <v>15</v>
      </c>
      <c r="CF278">
        <v>1559929575.5</v>
      </c>
      <c r="CG278" t="s">
        <v>251</v>
      </c>
      <c r="CH278">
        <v>12</v>
      </c>
      <c r="CI278">
        <v>2.609</v>
      </c>
      <c r="CJ278">
        <v>0.036</v>
      </c>
      <c r="CK278">
        <v>400</v>
      </c>
      <c r="CL278">
        <v>13</v>
      </c>
      <c r="CM278">
        <v>0.15</v>
      </c>
      <c r="CN278">
        <v>0.08</v>
      </c>
      <c r="CO278">
        <v>-31.9079829268293</v>
      </c>
      <c r="CP278">
        <v>-1.07916376306626</v>
      </c>
      <c r="CQ278">
        <v>0.15085546450799</v>
      </c>
      <c r="CR278">
        <v>0</v>
      </c>
      <c r="CS278">
        <v>2.28880294117647</v>
      </c>
      <c r="CT278">
        <v>-0.611660325900941</v>
      </c>
      <c r="CU278">
        <v>0.265227869271704</v>
      </c>
      <c r="CV278">
        <v>1</v>
      </c>
      <c r="CW278">
        <v>0.702879829268293</v>
      </c>
      <c r="CX278">
        <v>-0.013016780487806</v>
      </c>
      <c r="CY278">
        <v>0.00255762701472683</v>
      </c>
      <c r="CZ278">
        <v>1</v>
      </c>
      <c r="DA278">
        <v>2</v>
      </c>
      <c r="DB278">
        <v>3</v>
      </c>
      <c r="DC278" t="s">
        <v>252</v>
      </c>
      <c r="DD278">
        <v>1.85562</v>
      </c>
      <c r="DE278">
        <v>1.85364</v>
      </c>
      <c r="DF278">
        <v>1.85471</v>
      </c>
      <c r="DG278">
        <v>1.85913</v>
      </c>
      <c r="DH278">
        <v>1.85349</v>
      </c>
      <c r="DI278">
        <v>1.85789</v>
      </c>
      <c r="DJ278">
        <v>1.85501</v>
      </c>
      <c r="DK278">
        <v>1.85366</v>
      </c>
      <c r="DL278" t="s">
        <v>253</v>
      </c>
      <c r="DM278" t="s">
        <v>19</v>
      </c>
      <c r="DN278" t="s">
        <v>19</v>
      </c>
      <c r="DO278" t="s">
        <v>19</v>
      </c>
      <c r="DP278" t="s">
        <v>254</v>
      </c>
      <c r="DQ278" t="s">
        <v>255</v>
      </c>
      <c r="DR278" t="s">
        <v>256</v>
      </c>
      <c r="DS278" t="s">
        <v>256</v>
      </c>
      <c r="DT278" t="s">
        <v>256</v>
      </c>
      <c r="DU278" t="s">
        <v>256</v>
      </c>
      <c r="DV278">
        <v>0</v>
      </c>
      <c r="DW278">
        <v>100</v>
      </c>
      <c r="DX278">
        <v>100</v>
      </c>
      <c r="DY278">
        <v>2.609</v>
      </c>
      <c r="DZ278">
        <v>0.036</v>
      </c>
      <c r="EA278">
        <v>2</v>
      </c>
      <c r="EB278">
        <v>504.311</v>
      </c>
      <c r="EC278">
        <v>548.851</v>
      </c>
      <c r="ED278">
        <v>16.6906</v>
      </c>
      <c r="EE278">
        <v>19.1994</v>
      </c>
      <c r="EF278">
        <v>30.0003</v>
      </c>
      <c r="EG278">
        <v>19.0691</v>
      </c>
      <c r="EH278">
        <v>19.0434</v>
      </c>
      <c r="EI278">
        <v>36.5708</v>
      </c>
      <c r="EJ278">
        <v>28.0916</v>
      </c>
      <c r="EK278">
        <v>60.7047</v>
      </c>
      <c r="EL278">
        <v>16.6667</v>
      </c>
      <c r="EM278">
        <v>869.17</v>
      </c>
      <c r="EN278">
        <v>13.2836</v>
      </c>
      <c r="EO278">
        <v>102.275</v>
      </c>
      <c r="EP278">
        <v>102.707</v>
      </c>
    </row>
    <row r="279" spans="1:146">
      <c r="A279">
        <v>263</v>
      </c>
      <c r="B279">
        <v>1559930132</v>
      </c>
      <c r="C279">
        <v>524</v>
      </c>
      <c r="D279" t="s">
        <v>781</v>
      </c>
      <c r="E279" t="s">
        <v>782</v>
      </c>
      <c r="H279">
        <v>1559930121.66129</v>
      </c>
      <c r="I279">
        <f>AY279*AJ279*(AW279-AX279)/(100*AQ279*(1000-AJ279*AW279))</f>
        <v>0</v>
      </c>
      <c r="J279">
        <f>AY279*AJ279*(AV279-AU279*(1000-AJ279*AX279)/(1000-AJ279*AW279))/(100*AQ279)</f>
        <v>0</v>
      </c>
      <c r="K279">
        <f>AU279 - IF(AJ279&gt;1, J279*AQ279*100.0/(AL279*BG279), 0)</f>
        <v>0</v>
      </c>
      <c r="L279">
        <f>((R279-I279/2)*K279-J279)/(R279+I279/2)</f>
        <v>0</v>
      </c>
      <c r="M279">
        <f>L279*(AZ279+BA279)/1000.0</f>
        <v>0</v>
      </c>
      <c r="N279">
        <f>(AU279 - IF(AJ279&gt;1, J279*AQ279*100.0/(AL279*BG279), 0))*(AZ279+BA279)/1000.0</f>
        <v>0</v>
      </c>
      <c r="O279">
        <f>2.0/((1/Q279-1/P279)+SIGN(Q279)*SQRT((1/Q279-1/P279)*(1/Q279-1/P279) + 4*AR279/((AR279+1)*(AR279+1))*(2*1/Q279*1/P279-1/P279*1/P279)))</f>
        <v>0</v>
      </c>
      <c r="P279">
        <f>AG279+AF279*AQ279+AE279*AQ279*AQ279</f>
        <v>0</v>
      </c>
      <c r="Q279">
        <f>I279*(1000-(1000*0.61365*exp(17.502*U279/(240.97+U279))/(AZ279+BA279)+AW279)/2)/(1000*0.61365*exp(17.502*U279/(240.97+U279))/(AZ279+BA279)-AW279)</f>
        <v>0</v>
      </c>
      <c r="R279">
        <f>1/((AR279+1)/(O279/1.6)+1/(P279/1.37)) + AR279/((AR279+1)/(O279/1.6) + AR279/(P279/1.37))</f>
        <v>0</v>
      </c>
      <c r="S279">
        <f>(AN279*AP279)</f>
        <v>0</v>
      </c>
      <c r="T279">
        <f>(BB279+(S279+2*0.95*5.67E-8*(((BB279+$B$7)+273)^4-(BB279+273)^4)-44100*I279)/(1.84*29.3*P279+8*0.95*5.67E-8*(BB279+273)^3))</f>
        <v>0</v>
      </c>
      <c r="U279">
        <f>($C$7*BC279+$D$7*BD279+$E$7*T279)</f>
        <v>0</v>
      </c>
      <c r="V279">
        <f>0.61365*exp(17.502*U279/(240.97+U279))</f>
        <v>0</v>
      </c>
      <c r="W279">
        <f>(X279/Y279*100)</f>
        <v>0</v>
      </c>
      <c r="X279">
        <f>AW279*(AZ279+BA279)/1000</f>
        <v>0</v>
      </c>
      <c r="Y279">
        <f>0.61365*exp(17.502*BB279/(240.97+BB279))</f>
        <v>0</v>
      </c>
      <c r="Z279">
        <f>(V279-AW279*(AZ279+BA279)/1000)</f>
        <v>0</v>
      </c>
      <c r="AA279">
        <f>(-I279*44100)</f>
        <v>0</v>
      </c>
      <c r="AB279">
        <f>2*29.3*P279*0.92*(BB279-U279)</f>
        <v>0</v>
      </c>
      <c r="AC279">
        <f>2*0.95*5.67E-8*(((BB279+$B$7)+273)^4-(U279+273)^4)</f>
        <v>0</v>
      </c>
      <c r="AD279">
        <f>S279+AC279+AA279+AB279</f>
        <v>0</v>
      </c>
      <c r="AE279">
        <v>-0.0417059812412875</v>
      </c>
      <c r="AF279">
        <v>0.0468186175879702</v>
      </c>
      <c r="AG279">
        <v>3.48982644618864</v>
      </c>
      <c r="AH279">
        <v>0</v>
      </c>
      <c r="AI279">
        <v>0</v>
      </c>
      <c r="AJ279">
        <f>IF(AH279*$H$13&gt;=AL279,1.0,(AL279/(AL279-AH279*$H$13)))</f>
        <v>0</v>
      </c>
      <c r="AK279">
        <f>(AJ279-1)*100</f>
        <v>0</v>
      </c>
      <c r="AL279">
        <f>MAX(0,($B$13+$C$13*BG279)/(1+$D$13*BG279)*AZ279/(BB279+273)*$E$13)</f>
        <v>0</v>
      </c>
      <c r="AM279">
        <f>$B$11*BH279+$C$11*BI279+$F$11*BJ279</f>
        <v>0</v>
      </c>
      <c r="AN279">
        <f>AM279*AO279</f>
        <v>0</v>
      </c>
      <c r="AO279">
        <f>($B$11*$D$9+$C$11*$D$9+$F$11*((BW279+BO279)/MAX(BW279+BO279+BX279, 0.1)*$I$9+BX279/MAX(BW279+BO279+BX279, 0.1)*$J$9))/($B$11+$C$11+$F$11)</f>
        <v>0</v>
      </c>
      <c r="AP279">
        <f>($B$11*$K$9+$C$11*$K$9+$F$11*((BW279+BO279)/MAX(BW279+BO279+BX279, 0.1)*$P$9+BX279/MAX(BW279+BO279+BX279, 0.1)*$Q$9))/($B$11+$C$11+$F$11)</f>
        <v>0</v>
      </c>
      <c r="AQ279">
        <v>6</v>
      </c>
      <c r="AR279">
        <v>0.5</v>
      </c>
      <c r="AS279" t="s">
        <v>250</v>
      </c>
      <c r="AT279">
        <v>1559930121.66129</v>
      </c>
      <c r="AU279">
        <v>812.480129032258</v>
      </c>
      <c r="AV279">
        <v>844.457483870968</v>
      </c>
      <c r="AW279">
        <v>13.9649290322581</v>
      </c>
      <c r="AX279">
        <v>13.2627548387097</v>
      </c>
      <c r="AY279">
        <v>500.02035483871</v>
      </c>
      <c r="AZ279">
        <v>100.704451612903</v>
      </c>
      <c r="BA279">
        <v>0.19999964516129</v>
      </c>
      <c r="BB279">
        <v>20.0078806451613</v>
      </c>
      <c r="BC279">
        <v>20.4161806451613</v>
      </c>
      <c r="BD279">
        <v>999.9</v>
      </c>
      <c r="BE279">
        <v>0</v>
      </c>
      <c r="BF279">
        <v>0</v>
      </c>
      <c r="BG279">
        <v>9987.24483870968</v>
      </c>
      <c r="BH279">
        <v>0</v>
      </c>
      <c r="BI279">
        <v>241.900774193548</v>
      </c>
      <c r="BJ279">
        <v>1500.01419354839</v>
      </c>
      <c r="BK279">
        <v>0.973002032258065</v>
      </c>
      <c r="BL279">
        <v>0.0269981129032258</v>
      </c>
      <c r="BM279">
        <v>0</v>
      </c>
      <c r="BN279">
        <v>2.24543870967742</v>
      </c>
      <c r="BO279">
        <v>0</v>
      </c>
      <c r="BP279">
        <v>16453.7709677419</v>
      </c>
      <c r="BQ279">
        <v>13122.1322580645</v>
      </c>
      <c r="BR279">
        <v>37.8587419354839</v>
      </c>
      <c r="BS279">
        <v>39.782</v>
      </c>
      <c r="BT279">
        <v>39.2378064516129</v>
      </c>
      <c r="BU279">
        <v>37.937</v>
      </c>
      <c r="BV279">
        <v>37.4817096774194</v>
      </c>
      <c r="BW279">
        <v>1459.51419354839</v>
      </c>
      <c r="BX279">
        <v>40.5</v>
      </c>
      <c r="BY279">
        <v>0</v>
      </c>
      <c r="BZ279">
        <v>1559930156.3</v>
      </c>
      <c r="CA279">
        <v>2.23157692307692</v>
      </c>
      <c r="CB279">
        <v>-0.439931610362203</v>
      </c>
      <c r="CC279">
        <v>313.384615548582</v>
      </c>
      <c r="CD279">
        <v>16466.8269230769</v>
      </c>
      <c r="CE279">
        <v>15</v>
      </c>
      <c r="CF279">
        <v>1559929575.5</v>
      </c>
      <c r="CG279" t="s">
        <v>251</v>
      </c>
      <c r="CH279">
        <v>12</v>
      </c>
      <c r="CI279">
        <v>2.609</v>
      </c>
      <c r="CJ279">
        <v>0.036</v>
      </c>
      <c r="CK279">
        <v>400</v>
      </c>
      <c r="CL279">
        <v>13</v>
      </c>
      <c r="CM279">
        <v>0.15</v>
      </c>
      <c r="CN279">
        <v>0.08</v>
      </c>
      <c r="CO279">
        <v>-31.9609634146341</v>
      </c>
      <c r="CP279">
        <v>-1.19738675958165</v>
      </c>
      <c r="CQ279">
        <v>0.160067425969912</v>
      </c>
      <c r="CR279">
        <v>0</v>
      </c>
      <c r="CS279">
        <v>2.24722941176471</v>
      </c>
      <c r="CT279">
        <v>-0.613412144735081</v>
      </c>
      <c r="CU279">
        <v>0.274467886827683</v>
      </c>
      <c r="CV279">
        <v>1</v>
      </c>
      <c r="CW279">
        <v>0.702464487804878</v>
      </c>
      <c r="CX279">
        <v>-0.027967860627173</v>
      </c>
      <c r="CY279">
        <v>0.00315972819240063</v>
      </c>
      <c r="CZ279">
        <v>1</v>
      </c>
      <c r="DA279">
        <v>2</v>
      </c>
      <c r="DB279">
        <v>3</v>
      </c>
      <c r="DC279" t="s">
        <v>252</v>
      </c>
      <c r="DD279">
        <v>1.8556</v>
      </c>
      <c r="DE279">
        <v>1.85364</v>
      </c>
      <c r="DF279">
        <v>1.8547</v>
      </c>
      <c r="DG279">
        <v>1.85913</v>
      </c>
      <c r="DH279">
        <v>1.85349</v>
      </c>
      <c r="DI279">
        <v>1.85789</v>
      </c>
      <c r="DJ279">
        <v>1.85501</v>
      </c>
      <c r="DK279">
        <v>1.85366</v>
      </c>
      <c r="DL279" t="s">
        <v>253</v>
      </c>
      <c r="DM279" t="s">
        <v>19</v>
      </c>
      <c r="DN279" t="s">
        <v>19</v>
      </c>
      <c r="DO279" t="s">
        <v>19</v>
      </c>
      <c r="DP279" t="s">
        <v>254</v>
      </c>
      <c r="DQ279" t="s">
        <v>255</v>
      </c>
      <c r="DR279" t="s">
        <v>256</v>
      </c>
      <c r="DS279" t="s">
        <v>256</v>
      </c>
      <c r="DT279" t="s">
        <v>256</v>
      </c>
      <c r="DU279" t="s">
        <v>256</v>
      </c>
      <c r="DV279">
        <v>0</v>
      </c>
      <c r="DW279">
        <v>100</v>
      </c>
      <c r="DX279">
        <v>100</v>
      </c>
      <c r="DY279">
        <v>2.609</v>
      </c>
      <c r="DZ279">
        <v>0.036</v>
      </c>
      <c r="EA279">
        <v>2</v>
      </c>
      <c r="EB279">
        <v>504.217</v>
      </c>
      <c r="EC279">
        <v>548.898</v>
      </c>
      <c r="ED279">
        <v>16.6839</v>
      </c>
      <c r="EE279">
        <v>19.2006</v>
      </c>
      <c r="EF279">
        <v>30.0005</v>
      </c>
      <c r="EG279">
        <v>19.0701</v>
      </c>
      <c r="EH279">
        <v>19.0444</v>
      </c>
      <c r="EI279">
        <v>36.7047</v>
      </c>
      <c r="EJ279">
        <v>28.0916</v>
      </c>
      <c r="EK279">
        <v>60.7047</v>
      </c>
      <c r="EL279">
        <v>16.6667</v>
      </c>
      <c r="EM279">
        <v>874.17</v>
      </c>
      <c r="EN279">
        <v>13.2836</v>
      </c>
      <c r="EO279">
        <v>102.275</v>
      </c>
      <c r="EP279">
        <v>102.707</v>
      </c>
    </row>
    <row r="280" spans="1:146">
      <c r="A280">
        <v>264</v>
      </c>
      <c r="B280">
        <v>1559930134</v>
      </c>
      <c r="C280">
        <v>526</v>
      </c>
      <c r="D280" t="s">
        <v>783</v>
      </c>
      <c r="E280" t="s">
        <v>784</v>
      </c>
      <c r="H280">
        <v>1559930123.66129</v>
      </c>
      <c r="I280">
        <f>AY280*AJ280*(AW280-AX280)/(100*AQ280*(1000-AJ280*AW280))</f>
        <v>0</v>
      </c>
      <c r="J280">
        <f>AY280*AJ280*(AV280-AU280*(1000-AJ280*AX280)/(1000-AJ280*AW280))/(100*AQ280)</f>
        <v>0</v>
      </c>
      <c r="K280">
        <f>AU280 - IF(AJ280&gt;1, J280*AQ280*100.0/(AL280*BG280), 0)</f>
        <v>0</v>
      </c>
      <c r="L280">
        <f>((R280-I280/2)*K280-J280)/(R280+I280/2)</f>
        <v>0</v>
      </c>
      <c r="M280">
        <f>L280*(AZ280+BA280)/1000.0</f>
        <v>0</v>
      </c>
      <c r="N280">
        <f>(AU280 - IF(AJ280&gt;1, J280*AQ280*100.0/(AL280*BG280), 0))*(AZ280+BA280)/1000.0</f>
        <v>0</v>
      </c>
      <c r="O280">
        <f>2.0/((1/Q280-1/P280)+SIGN(Q280)*SQRT((1/Q280-1/P280)*(1/Q280-1/P280) + 4*AR280/((AR280+1)*(AR280+1))*(2*1/Q280*1/P280-1/P280*1/P280)))</f>
        <v>0</v>
      </c>
      <c r="P280">
        <f>AG280+AF280*AQ280+AE280*AQ280*AQ280</f>
        <v>0</v>
      </c>
      <c r="Q280">
        <f>I280*(1000-(1000*0.61365*exp(17.502*U280/(240.97+U280))/(AZ280+BA280)+AW280)/2)/(1000*0.61365*exp(17.502*U280/(240.97+U280))/(AZ280+BA280)-AW280)</f>
        <v>0</v>
      </c>
      <c r="R280">
        <f>1/((AR280+1)/(O280/1.6)+1/(P280/1.37)) + AR280/((AR280+1)/(O280/1.6) + AR280/(P280/1.37))</f>
        <v>0</v>
      </c>
      <c r="S280">
        <f>(AN280*AP280)</f>
        <v>0</v>
      </c>
      <c r="T280">
        <f>(BB280+(S280+2*0.95*5.67E-8*(((BB280+$B$7)+273)^4-(BB280+273)^4)-44100*I280)/(1.84*29.3*P280+8*0.95*5.67E-8*(BB280+273)^3))</f>
        <v>0</v>
      </c>
      <c r="U280">
        <f>($C$7*BC280+$D$7*BD280+$E$7*T280)</f>
        <v>0</v>
      </c>
      <c r="V280">
        <f>0.61365*exp(17.502*U280/(240.97+U280))</f>
        <v>0</v>
      </c>
      <c r="W280">
        <f>(X280/Y280*100)</f>
        <v>0</v>
      </c>
      <c r="X280">
        <f>AW280*(AZ280+BA280)/1000</f>
        <v>0</v>
      </c>
      <c r="Y280">
        <f>0.61365*exp(17.502*BB280/(240.97+BB280))</f>
        <v>0</v>
      </c>
      <c r="Z280">
        <f>(V280-AW280*(AZ280+BA280)/1000)</f>
        <v>0</v>
      </c>
      <c r="AA280">
        <f>(-I280*44100)</f>
        <v>0</v>
      </c>
      <c r="AB280">
        <f>2*29.3*P280*0.92*(BB280-U280)</f>
        <v>0</v>
      </c>
      <c r="AC280">
        <f>2*0.95*5.67E-8*(((BB280+$B$7)+273)^4-(U280+273)^4)</f>
        <v>0</v>
      </c>
      <c r="AD280">
        <f>S280+AC280+AA280+AB280</f>
        <v>0</v>
      </c>
      <c r="AE280">
        <v>-0.0417107842129303</v>
      </c>
      <c r="AF280">
        <v>0.0468240093444027</v>
      </c>
      <c r="AG280">
        <v>3.49014401237578</v>
      </c>
      <c r="AH280">
        <v>0</v>
      </c>
      <c r="AI280">
        <v>0</v>
      </c>
      <c r="AJ280">
        <f>IF(AH280*$H$13&gt;=AL280,1.0,(AL280/(AL280-AH280*$H$13)))</f>
        <v>0</v>
      </c>
      <c r="AK280">
        <f>(AJ280-1)*100</f>
        <v>0</v>
      </c>
      <c r="AL280">
        <f>MAX(0,($B$13+$C$13*BG280)/(1+$D$13*BG280)*AZ280/(BB280+273)*$E$13)</f>
        <v>0</v>
      </c>
      <c r="AM280">
        <f>$B$11*BH280+$C$11*BI280+$F$11*BJ280</f>
        <v>0</v>
      </c>
      <c r="AN280">
        <f>AM280*AO280</f>
        <v>0</v>
      </c>
      <c r="AO280">
        <f>($B$11*$D$9+$C$11*$D$9+$F$11*((BW280+BO280)/MAX(BW280+BO280+BX280, 0.1)*$I$9+BX280/MAX(BW280+BO280+BX280, 0.1)*$J$9))/($B$11+$C$11+$F$11)</f>
        <v>0</v>
      </c>
      <c r="AP280">
        <f>($B$11*$K$9+$C$11*$K$9+$F$11*((BW280+BO280)/MAX(BW280+BO280+BX280, 0.1)*$P$9+BX280/MAX(BW280+BO280+BX280, 0.1)*$Q$9))/($B$11+$C$11+$F$11)</f>
        <v>0</v>
      </c>
      <c r="AQ280">
        <v>6</v>
      </c>
      <c r="AR280">
        <v>0.5</v>
      </c>
      <c r="AS280" t="s">
        <v>250</v>
      </c>
      <c r="AT280">
        <v>1559930123.66129</v>
      </c>
      <c r="AU280">
        <v>815.779225806452</v>
      </c>
      <c r="AV280">
        <v>847.77970967742</v>
      </c>
      <c r="AW280">
        <v>13.9650741935484</v>
      </c>
      <c r="AX280">
        <v>13.2640451612903</v>
      </c>
      <c r="AY280">
        <v>500.015580645161</v>
      </c>
      <c r="AZ280">
        <v>100.704258064516</v>
      </c>
      <c r="BA280">
        <v>0.199994387096774</v>
      </c>
      <c r="BB280">
        <v>20.0100096774194</v>
      </c>
      <c r="BC280">
        <v>20.4197451612903</v>
      </c>
      <c r="BD280">
        <v>999.9</v>
      </c>
      <c r="BE280">
        <v>0</v>
      </c>
      <c r="BF280">
        <v>0</v>
      </c>
      <c r="BG280">
        <v>9988.41419354839</v>
      </c>
      <c r="BH280">
        <v>0</v>
      </c>
      <c r="BI280">
        <v>246.010516129032</v>
      </c>
      <c r="BJ280">
        <v>1500.00709677419</v>
      </c>
      <c r="BK280">
        <v>0.973001903225807</v>
      </c>
      <c r="BL280">
        <v>0.0269982612903226</v>
      </c>
      <c r="BM280">
        <v>0</v>
      </c>
      <c r="BN280">
        <v>2.26356774193548</v>
      </c>
      <c r="BO280">
        <v>0</v>
      </c>
      <c r="BP280">
        <v>16463.8580645161</v>
      </c>
      <c r="BQ280">
        <v>13122.0709677419</v>
      </c>
      <c r="BR280">
        <v>37.8587419354839</v>
      </c>
      <c r="BS280">
        <v>39.786</v>
      </c>
      <c r="BT280">
        <v>39.2398387096774</v>
      </c>
      <c r="BU280">
        <v>37.937</v>
      </c>
      <c r="BV280">
        <v>37.4878064516129</v>
      </c>
      <c r="BW280">
        <v>1459.50709677419</v>
      </c>
      <c r="BX280">
        <v>40.5</v>
      </c>
      <c r="BY280">
        <v>0</v>
      </c>
      <c r="BZ280">
        <v>1559930158.7</v>
      </c>
      <c r="CA280">
        <v>2.2443</v>
      </c>
      <c r="CB280">
        <v>-0.934960672588952</v>
      </c>
      <c r="CC280">
        <v>319.305983068097</v>
      </c>
      <c r="CD280">
        <v>16479.0884615385</v>
      </c>
      <c r="CE280">
        <v>15</v>
      </c>
      <c r="CF280">
        <v>1559929575.5</v>
      </c>
      <c r="CG280" t="s">
        <v>251</v>
      </c>
      <c r="CH280">
        <v>12</v>
      </c>
      <c r="CI280">
        <v>2.609</v>
      </c>
      <c r="CJ280">
        <v>0.036</v>
      </c>
      <c r="CK280">
        <v>400</v>
      </c>
      <c r="CL280">
        <v>13</v>
      </c>
      <c r="CM280">
        <v>0.15</v>
      </c>
      <c r="CN280">
        <v>0.08</v>
      </c>
      <c r="CO280">
        <v>-31.9955780487805</v>
      </c>
      <c r="CP280">
        <v>-1.34716515679421</v>
      </c>
      <c r="CQ280">
        <v>0.168797326172609</v>
      </c>
      <c r="CR280">
        <v>0</v>
      </c>
      <c r="CS280">
        <v>2.26073529411765</v>
      </c>
      <c r="CT280">
        <v>-0.668128791228066</v>
      </c>
      <c r="CU280">
        <v>0.255755578263992</v>
      </c>
      <c r="CV280">
        <v>1</v>
      </c>
      <c r="CW280">
        <v>0.701474390243902</v>
      </c>
      <c r="CX280">
        <v>-0.0400479303135775</v>
      </c>
      <c r="CY280">
        <v>0.00410415055753676</v>
      </c>
      <c r="CZ280">
        <v>1</v>
      </c>
      <c r="DA280">
        <v>2</v>
      </c>
      <c r="DB280">
        <v>3</v>
      </c>
      <c r="DC280" t="s">
        <v>252</v>
      </c>
      <c r="DD280">
        <v>1.8556</v>
      </c>
      <c r="DE280">
        <v>1.85364</v>
      </c>
      <c r="DF280">
        <v>1.8547</v>
      </c>
      <c r="DG280">
        <v>1.85913</v>
      </c>
      <c r="DH280">
        <v>1.85349</v>
      </c>
      <c r="DI280">
        <v>1.8579</v>
      </c>
      <c r="DJ280">
        <v>1.85501</v>
      </c>
      <c r="DK280">
        <v>1.85366</v>
      </c>
      <c r="DL280" t="s">
        <v>253</v>
      </c>
      <c r="DM280" t="s">
        <v>19</v>
      </c>
      <c r="DN280" t="s">
        <v>19</v>
      </c>
      <c r="DO280" t="s">
        <v>19</v>
      </c>
      <c r="DP280" t="s">
        <v>254</v>
      </c>
      <c r="DQ280" t="s">
        <v>255</v>
      </c>
      <c r="DR280" t="s">
        <v>256</v>
      </c>
      <c r="DS280" t="s">
        <v>256</v>
      </c>
      <c r="DT280" t="s">
        <v>256</v>
      </c>
      <c r="DU280" t="s">
        <v>256</v>
      </c>
      <c r="DV280">
        <v>0</v>
      </c>
      <c r="DW280">
        <v>100</v>
      </c>
      <c r="DX280">
        <v>100</v>
      </c>
      <c r="DY280">
        <v>2.609</v>
      </c>
      <c r="DZ280">
        <v>0.036</v>
      </c>
      <c r="EA280">
        <v>2</v>
      </c>
      <c r="EB280">
        <v>504.366</v>
      </c>
      <c r="EC280">
        <v>548.789</v>
      </c>
      <c r="ED280">
        <v>16.6741</v>
      </c>
      <c r="EE280">
        <v>19.2014</v>
      </c>
      <c r="EF280">
        <v>30.0004</v>
      </c>
      <c r="EG280">
        <v>19.0713</v>
      </c>
      <c r="EH280">
        <v>19.0455</v>
      </c>
      <c r="EI280">
        <v>36.8053</v>
      </c>
      <c r="EJ280">
        <v>28.0916</v>
      </c>
      <c r="EK280">
        <v>60.7047</v>
      </c>
      <c r="EL280">
        <v>16.6483</v>
      </c>
      <c r="EM280">
        <v>874.17</v>
      </c>
      <c r="EN280">
        <v>13.2836</v>
      </c>
      <c r="EO280">
        <v>102.274</v>
      </c>
      <c r="EP280">
        <v>102.706</v>
      </c>
    </row>
    <row r="281" spans="1:146">
      <c r="A281">
        <v>265</v>
      </c>
      <c r="B281">
        <v>1559930136</v>
      </c>
      <c r="C281">
        <v>528</v>
      </c>
      <c r="D281" t="s">
        <v>785</v>
      </c>
      <c r="E281" t="s">
        <v>786</v>
      </c>
      <c r="H281">
        <v>1559930125.66129</v>
      </c>
      <c r="I281">
        <f>AY281*AJ281*(AW281-AX281)/(100*AQ281*(1000-AJ281*AW281))</f>
        <v>0</v>
      </c>
      <c r="J281">
        <f>AY281*AJ281*(AV281-AU281*(1000-AJ281*AX281)/(1000-AJ281*AW281))/(100*AQ281)</f>
        <v>0</v>
      </c>
      <c r="K281">
        <f>AU281 - IF(AJ281&gt;1, J281*AQ281*100.0/(AL281*BG281), 0)</f>
        <v>0</v>
      </c>
      <c r="L281">
        <f>((R281-I281/2)*K281-J281)/(R281+I281/2)</f>
        <v>0</v>
      </c>
      <c r="M281">
        <f>L281*(AZ281+BA281)/1000.0</f>
        <v>0</v>
      </c>
      <c r="N281">
        <f>(AU281 - IF(AJ281&gt;1, J281*AQ281*100.0/(AL281*BG281), 0))*(AZ281+BA281)/1000.0</f>
        <v>0</v>
      </c>
      <c r="O281">
        <f>2.0/((1/Q281-1/P281)+SIGN(Q281)*SQRT((1/Q281-1/P281)*(1/Q281-1/P281) + 4*AR281/((AR281+1)*(AR281+1))*(2*1/Q281*1/P281-1/P281*1/P281)))</f>
        <v>0</v>
      </c>
      <c r="P281">
        <f>AG281+AF281*AQ281+AE281*AQ281*AQ281</f>
        <v>0</v>
      </c>
      <c r="Q281">
        <f>I281*(1000-(1000*0.61365*exp(17.502*U281/(240.97+U281))/(AZ281+BA281)+AW281)/2)/(1000*0.61365*exp(17.502*U281/(240.97+U281))/(AZ281+BA281)-AW281)</f>
        <v>0</v>
      </c>
      <c r="R281">
        <f>1/((AR281+1)/(O281/1.6)+1/(P281/1.37)) + AR281/((AR281+1)/(O281/1.6) + AR281/(P281/1.37))</f>
        <v>0</v>
      </c>
      <c r="S281">
        <f>(AN281*AP281)</f>
        <v>0</v>
      </c>
      <c r="T281">
        <f>(BB281+(S281+2*0.95*5.67E-8*(((BB281+$B$7)+273)^4-(BB281+273)^4)-44100*I281)/(1.84*29.3*P281+8*0.95*5.67E-8*(BB281+273)^3))</f>
        <v>0</v>
      </c>
      <c r="U281">
        <f>($C$7*BC281+$D$7*BD281+$E$7*T281)</f>
        <v>0</v>
      </c>
      <c r="V281">
        <f>0.61365*exp(17.502*U281/(240.97+U281))</f>
        <v>0</v>
      </c>
      <c r="W281">
        <f>(X281/Y281*100)</f>
        <v>0</v>
      </c>
      <c r="X281">
        <f>AW281*(AZ281+BA281)/1000</f>
        <v>0</v>
      </c>
      <c r="Y281">
        <f>0.61365*exp(17.502*BB281/(240.97+BB281))</f>
        <v>0</v>
      </c>
      <c r="Z281">
        <f>(V281-AW281*(AZ281+BA281)/1000)</f>
        <v>0</v>
      </c>
      <c r="AA281">
        <f>(-I281*44100)</f>
        <v>0</v>
      </c>
      <c r="AB281">
        <f>2*29.3*P281*0.92*(BB281-U281)</f>
        <v>0</v>
      </c>
      <c r="AC281">
        <f>2*0.95*5.67E-8*(((BB281+$B$7)+273)^4-(U281+273)^4)</f>
        <v>0</v>
      </c>
      <c r="AD281">
        <f>S281+AC281+AA281+AB281</f>
        <v>0</v>
      </c>
      <c r="AE281">
        <v>-0.0417088077070564</v>
      </c>
      <c r="AF281">
        <v>0.0468217905434078</v>
      </c>
      <c r="AG281">
        <v>3.49001332994788</v>
      </c>
      <c r="AH281">
        <v>0</v>
      </c>
      <c r="AI281">
        <v>0</v>
      </c>
      <c r="AJ281">
        <f>IF(AH281*$H$13&gt;=AL281,1.0,(AL281/(AL281-AH281*$H$13)))</f>
        <v>0</v>
      </c>
      <c r="AK281">
        <f>(AJ281-1)*100</f>
        <v>0</v>
      </c>
      <c r="AL281">
        <f>MAX(0,($B$13+$C$13*BG281)/(1+$D$13*BG281)*AZ281/(BB281+273)*$E$13)</f>
        <v>0</v>
      </c>
      <c r="AM281">
        <f>$B$11*BH281+$C$11*BI281+$F$11*BJ281</f>
        <v>0</v>
      </c>
      <c r="AN281">
        <f>AM281*AO281</f>
        <v>0</v>
      </c>
      <c r="AO281">
        <f>($B$11*$D$9+$C$11*$D$9+$F$11*((BW281+BO281)/MAX(BW281+BO281+BX281, 0.1)*$I$9+BX281/MAX(BW281+BO281+BX281, 0.1)*$J$9))/($B$11+$C$11+$F$11)</f>
        <v>0</v>
      </c>
      <c r="AP281">
        <f>($B$11*$K$9+$C$11*$K$9+$F$11*((BW281+BO281)/MAX(BW281+BO281+BX281, 0.1)*$P$9+BX281/MAX(BW281+BO281+BX281, 0.1)*$Q$9))/($B$11+$C$11+$F$11)</f>
        <v>0</v>
      </c>
      <c r="AQ281">
        <v>6</v>
      </c>
      <c r="AR281">
        <v>0.5</v>
      </c>
      <c r="AS281" t="s">
        <v>250</v>
      </c>
      <c r="AT281">
        <v>1559930125.66129</v>
      </c>
      <c r="AU281">
        <v>819.079</v>
      </c>
      <c r="AV281">
        <v>851.103290322581</v>
      </c>
      <c r="AW281">
        <v>13.9650806451613</v>
      </c>
      <c r="AX281">
        <v>13.2655193548387</v>
      </c>
      <c r="AY281">
        <v>500.020290322581</v>
      </c>
      <c r="AZ281">
        <v>100.703967741936</v>
      </c>
      <c r="BA281">
        <v>0.200015064516129</v>
      </c>
      <c r="BB281">
        <v>20.0119967741935</v>
      </c>
      <c r="BC281">
        <v>20.4233548387097</v>
      </c>
      <c r="BD281">
        <v>999.9</v>
      </c>
      <c r="BE281">
        <v>0</v>
      </c>
      <c r="BF281">
        <v>0</v>
      </c>
      <c r="BG281">
        <v>9987.96967741935</v>
      </c>
      <c r="BH281">
        <v>0</v>
      </c>
      <c r="BI281">
        <v>250.059064516129</v>
      </c>
      <c r="BJ281">
        <v>1500.01580645161</v>
      </c>
      <c r="BK281">
        <v>0.973001903225807</v>
      </c>
      <c r="BL281">
        <v>0.0269982612903226</v>
      </c>
      <c r="BM281">
        <v>0</v>
      </c>
      <c r="BN281">
        <v>2.24949032258065</v>
      </c>
      <c r="BO281">
        <v>0</v>
      </c>
      <c r="BP281">
        <v>16474.2258064516</v>
      </c>
      <c r="BQ281">
        <v>13122.1548387097</v>
      </c>
      <c r="BR281">
        <v>37.8607741935484</v>
      </c>
      <c r="BS281">
        <v>39.792</v>
      </c>
      <c r="BT281">
        <v>39.2398387096774</v>
      </c>
      <c r="BU281">
        <v>37.937</v>
      </c>
      <c r="BV281">
        <v>37.4918709677419</v>
      </c>
      <c r="BW281">
        <v>1459.51580645161</v>
      </c>
      <c r="BX281">
        <v>40.5</v>
      </c>
      <c r="BY281">
        <v>0</v>
      </c>
      <c r="BZ281">
        <v>1559930160.5</v>
      </c>
      <c r="CA281">
        <v>2.25018461538462</v>
      </c>
      <c r="CB281">
        <v>-0.77573332030454</v>
      </c>
      <c r="CC281">
        <v>328.728204665402</v>
      </c>
      <c r="CD281">
        <v>16488.8730769231</v>
      </c>
      <c r="CE281">
        <v>15</v>
      </c>
      <c r="CF281">
        <v>1559929575.5</v>
      </c>
      <c r="CG281" t="s">
        <v>251</v>
      </c>
      <c r="CH281">
        <v>12</v>
      </c>
      <c r="CI281">
        <v>2.609</v>
      </c>
      <c r="CJ281">
        <v>0.036</v>
      </c>
      <c r="CK281">
        <v>400</v>
      </c>
      <c r="CL281">
        <v>13</v>
      </c>
      <c r="CM281">
        <v>0.15</v>
      </c>
      <c r="CN281">
        <v>0.08</v>
      </c>
      <c r="CO281">
        <v>-32.0094902439024</v>
      </c>
      <c r="CP281">
        <v>-1.1085574912892</v>
      </c>
      <c r="CQ281">
        <v>0.163440308794878</v>
      </c>
      <c r="CR281">
        <v>0</v>
      </c>
      <c r="CS281">
        <v>2.24449117647059</v>
      </c>
      <c r="CT281">
        <v>-0.376172178255486</v>
      </c>
      <c r="CU281">
        <v>0.243439652345114</v>
      </c>
      <c r="CV281">
        <v>1</v>
      </c>
      <c r="CW281">
        <v>0.700088390243902</v>
      </c>
      <c r="CX281">
        <v>-0.0477584529616779</v>
      </c>
      <c r="CY281">
        <v>0.00479552736171717</v>
      </c>
      <c r="CZ281">
        <v>1</v>
      </c>
      <c r="DA281">
        <v>2</v>
      </c>
      <c r="DB281">
        <v>3</v>
      </c>
      <c r="DC281" t="s">
        <v>252</v>
      </c>
      <c r="DD281">
        <v>1.85561</v>
      </c>
      <c r="DE281">
        <v>1.85364</v>
      </c>
      <c r="DF281">
        <v>1.8547</v>
      </c>
      <c r="DG281">
        <v>1.85913</v>
      </c>
      <c r="DH281">
        <v>1.85349</v>
      </c>
      <c r="DI281">
        <v>1.8579</v>
      </c>
      <c r="DJ281">
        <v>1.85501</v>
      </c>
      <c r="DK281">
        <v>1.85367</v>
      </c>
      <c r="DL281" t="s">
        <v>253</v>
      </c>
      <c r="DM281" t="s">
        <v>19</v>
      </c>
      <c r="DN281" t="s">
        <v>19</v>
      </c>
      <c r="DO281" t="s">
        <v>19</v>
      </c>
      <c r="DP281" t="s">
        <v>254</v>
      </c>
      <c r="DQ281" t="s">
        <v>255</v>
      </c>
      <c r="DR281" t="s">
        <v>256</v>
      </c>
      <c r="DS281" t="s">
        <v>256</v>
      </c>
      <c r="DT281" t="s">
        <v>256</v>
      </c>
      <c r="DU281" t="s">
        <v>256</v>
      </c>
      <c r="DV281">
        <v>0</v>
      </c>
      <c r="DW281">
        <v>100</v>
      </c>
      <c r="DX281">
        <v>100</v>
      </c>
      <c r="DY281">
        <v>2.609</v>
      </c>
      <c r="DZ281">
        <v>0.036</v>
      </c>
      <c r="EA281">
        <v>2</v>
      </c>
      <c r="EB281">
        <v>504.21</v>
      </c>
      <c r="EC281">
        <v>548.926</v>
      </c>
      <c r="ED281">
        <v>16.6662</v>
      </c>
      <c r="EE281">
        <v>19.2023</v>
      </c>
      <c r="EF281">
        <v>30.0005</v>
      </c>
      <c r="EG281">
        <v>19.0724</v>
      </c>
      <c r="EH281">
        <v>19.0467</v>
      </c>
      <c r="EI281">
        <v>36.916</v>
      </c>
      <c r="EJ281">
        <v>28.0916</v>
      </c>
      <c r="EK281">
        <v>60.7047</v>
      </c>
      <c r="EL281">
        <v>16.6483</v>
      </c>
      <c r="EM281">
        <v>879.17</v>
      </c>
      <c r="EN281">
        <v>13.2836</v>
      </c>
      <c r="EO281">
        <v>102.276</v>
      </c>
      <c r="EP281">
        <v>102.706</v>
      </c>
    </row>
    <row r="282" spans="1:146">
      <c r="A282">
        <v>266</v>
      </c>
      <c r="B282">
        <v>1559930138</v>
      </c>
      <c r="C282">
        <v>530</v>
      </c>
      <c r="D282" t="s">
        <v>787</v>
      </c>
      <c r="E282" t="s">
        <v>788</v>
      </c>
      <c r="H282">
        <v>1559930127.66129</v>
      </c>
      <c r="I282">
        <f>AY282*AJ282*(AW282-AX282)/(100*AQ282*(1000-AJ282*AW282))</f>
        <v>0</v>
      </c>
      <c r="J282">
        <f>AY282*AJ282*(AV282-AU282*(1000-AJ282*AX282)/(1000-AJ282*AW282))/(100*AQ282)</f>
        <v>0</v>
      </c>
      <c r="K282">
        <f>AU282 - IF(AJ282&gt;1, J282*AQ282*100.0/(AL282*BG282), 0)</f>
        <v>0</v>
      </c>
      <c r="L282">
        <f>((R282-I282/2)*K282-J282)/(R282+I282/2)</f>
        <v>0</v>
      </c>
      <c r="M282">
        <f>L282*(AZ282+BA282)/1000.0</f>
        <v>0</v>
      </c>
      <c r="N282">
        <f>(AU282 - IF(AJ282&gt;1, J282*AQ282*100.0/(AL282*BG282), 0))*(AZ282+BA282)/1000.0</f>
        <v>0</v>
      </c>
      <c r="O282">
        <f>2.0/((1/Q282-1/P282)+SIGN(Q282)*SQRT((1/Q282-1/P282)*(1/Q282-1/P282) + 4*AR282/((AR282+1)*(AR282+1))*(2*1/Q282*1/P282-1/P282*1/P282)))</f>
        <v>0</v>
      </c>
      <c r="P282">
        <f>AG282+AF282*AQ282+AE282*AQ282*AQ282</f>
        <v>0</v>
      </c>
      <c r="Q282">
        <f>I282*(1000-(1000*0.61365*exp(17.502*U282/(240.97+U282))/(AZ282+BA282)+AW282)/2)/(1000*0.61365*exp(17.502*U282/(240.97+U282))/(AZ282+BA282)-AW282)</f>
        <v>0</v>
      </c>
      <c r="R282">
        <f>1/((AR282+1)/(O282/1.6)+1/(P282/1.37)) + AR282/((AR282+1)/(O282/1.6) + AR282/(P282/1.37))</f>
        <v>0</v>
      </c>
      <c r="S282">
        <f>(AN282*AP282)</f>
        <v>0</v>
      </c>
      <c r="T282">
        <f>(BB282+(S282+2*0.95*5.67E-8*(((BB282+$B$7)+273)^4-(BB282+273)^4)-44100*I282)/(1.84*29.3*P282+8*0.95*5.67E-8*(BB282+273)^3))</f>
        <v>0</v>
      </c>
      <c r="U282">
        <f>($C$7*BC282+$D$7*BD282+$E$7*T282)</f>
        <v>0</v>
      </c>
      <c r="V282">
        <f>0.61365*exp(17.502*U282/(240.97+U282))</f>
        <v>0</v>
      </c>
      <c r="W282">
        <f>(X282/Y282*100)</f>
        <v>0</v>
      </c>
      <c r="X282">
        <f>AW282*(AZ282+BA282)/1000</f>
        <v>0</v>
      </c>
      <c r="Y282">
        <f>0.61365*exp(17.502*BB282/(240.97+BB282))</f>
        <v>0</v>
      </c>
      <c r="Z282">
        <f>(V282-AW282*(AZ282+BA282)/1000)</f>
        <v>0</v>
      </c>
      <c r="AA282">
        <f>(-I282*44100)</f>
        <v>0</v>
      </c>
      <c r="AB282">
        <f>2*29.3*P282*0.92*(BB282-U282)</f>
        <v>0</v>
      </c>
      <c r="AC282">
        <f>2*0.95*5.67E-8*(((BB282+$B$7)+273)^4-(U282+273)^4)</f>
        <v>0</v>
      </c>
      <c r="AD282">
        <f>S282+AC282+AA282+AB282</f>
        <v>0</v>
      </c>
      <c r="AE282">
        <v>-0.041688993299154</v>
      </c>
      <c r="AF282">
        <v>0.0467995471347</v>
      </c>
      <c r="AG282">
        <v>3.48870312310114</v>
      </c>
      <c r="AH282">
        <v>0</v>
      </c>
      <c r="AI282">
        <v>0</v>
      </c>
      <c r="AJ282">
        <f>IF(AH282*$H$13&gt;=AL282,1.0,(AL282/(AL282-AH282*$H$13)))</f>
        <v>0</v>
      </c>
      <c r="AK282">
        <f>(AJ282-1)*100</f>
        <v>0</v>
      </c>
      <c r="AL282">
        <f>MAX(0,($B$13+$C$13*BG282)/(1+$D$13*BG282)*AZ282/(BB282+273)*$E$13)</f>
        <v>0</v>
      </c>
      <c r="AM282">
        <f>$B$11*BH282+$C$11*BI282+$F$11*BJ282</f>
        <v>0</v>
      </c>
      <c r="AN282">
        <f>AM282*AO282</f>
        <v>0</v>
      </c>
      <c r="AO282">
        <f>($B$11*$D$9+$C$11*$D$9+$F$11*((BW282+BO282)/MAX(BW282+BO282+BX282, 0.1)*$I$9+BX282/MAX(BW282+BO282+BX282, 0.1)*$J$9))/($B$11+$C$11+$F$11)</f>
        <v>0</v>
      </c>
      <c r="AP282">
        <f>($B$11*$K$9+$C$11*$K$9+$F$11*((BW282+BO282)/MAX(BW282+BO282+BX282, 0.1)*$P$9+BX282/MAX(BW282+BO282+BX282, 0.1)*$Q$9))/($B$11+$C$11+$F$11)</f>
        <v>0</v>
      </c>
      <c r="AQ282">
        <v>6</v>
      </c>
      <c r="AR282">
        <v>0.5</v>
      </c>
      <c r="AS282" t="s">
        <v>250</v>
      </c>
      <c r="AT282">
        <v>1559930127.66129</v>
      </c>
      <c r="AU282">
        <v>822.379193548387</v>
      </c>
      <c r="AV282">
        <v>854.464870967742</v>
      </c>
      <c r="AW282">
        <v>13.9650516129032</v>
      </c>
      <c r="AX282">
        <v>13.2670677419355</v>
      </c>
      <c r="AY282">
        <v>500.024709677419</v>
      </c>
      <c r="AZ282">
        <v>100.703709677419</v>
      </c>
      <c r="BA282">
        <v>0.200030032258065</v>
      </c>
      <c r="BB282">
        <v>20.0137387096774</v>
      </c>
      <c r="BC282">
        <v>20.4267580645161</v>
      </c>
      <c r="BD282">
        <v>999.9</v>
      </c>
      <c r="BE282">
        <v>0</v>
      </c>
      <c r="BF282">
        <v>0</v>
      </c>
      <c r="BG282">
        <v>9983.25032258064</v>
      </c>
      <c r="BH282">
        <v>0</v>
      </c>
      <c r="BI282">
        <v>253.788677419355</v>
      </c>
      <c r="BJ282">
        <v>1500.01548387097</v>
      </c>
      <c r="BK282">
        <v>0.973001903225807</v>
      </c>
      <c r="BL282">
        <v>0.0269982612903226</v>
      </c>
      <c r="BM282">
        <v>0</v>
      </c>
      <c r="BN282">
        <v>2.25179032258065</v>
      </c>
      <c r="BO282">
        <v>0</v>
      </c>
      <c r="BP282">
        <v>16484.4677419355</v>
      </c>
      <c r="BQ282">
        <v>13122.1483870968</v>
      </c>
      <c r="BR282">
        <v>37.8648387096774</v>
      </c>
      <c r="BS282">
        <v>39.796</v>
      </c>
      <c r="BT282">
        <v>39.2418709677419</v>
      </c>
      <c r="BU282">
        <v>37.937</v>
      </c>
      <c r="BV282">
        <v>37.495935483871</v>
      </c>
      <c r="BW282">
        <v>1459.51548387097</v>
      </c>
      <c r="BX282">
        <v>40.5</v>
      </c>
      <c r="BY282">
        <v>0</v>
      </c>
      <c r="BZ282">
        <v>1559930162.3</v>
      </c>
      <c r="CA282">
        <v>2.21879615384615</v>
      </c>
      <c r="CB282">
        <v>0.687846165233602</v>
      </c>
      <c r="CC282">
        <v>327.514530194636</v>
      </c>
      <c r="CD282">
        <v>16498.1615384615</v>
      </c>
      <c r="CE282">
        <v>15</v>
      </c>
      <c r="CF282">
        <v>1559929575.5</v>
      </c>
      <c r="CG282" t="s">
        <v>251</v>
      </c>
      <c r="CH282">
        <v>12</v>
      </c>
      <c r="CI282">
        <v>2.609</v>
      </c>
      <c r="CJ282">
        <v>0.036</v>
      </c>
      <c r="CK282">
        <v>400</v>
      </c>
      <c r="CL282">
        <v>13</v>
      </c>
      <c r="CM282">
        <v>0.15</v>
      </c>
      <c r="CN282">
        <v>0.08</v>
      </c>
      <c r="CO282">
        <v>-32.0670536585366</v>
      </c>
      <c r="CP282">
        <v>-0.973672473867588</v>
      </c>
      <c r="CQ282">
        <v>0.148101835593376</v>
      </c>
      <c r="CR282">
        <v>0</v>
      </c>
      <c r="CS282">
        <v>2.23293529411765</v>
      </c>
      <c r="CT282">
        <v>0.0455582321271498</v>
      </c>
      <c r="CU282">
        <v>0.225739606473467</v>
      </c>
      <c r="CV282">
        <v>1</v>
      </c>
      <c r="CW282">
        <v>0.698534975609756</v>
      </c>
      <c r="CX282">
        <v>-0.0515111289198611</v>
      </c>
      <c r="CY282">
        <v>0.00513742113576787</v>
      </c>
      <c r="CZ282">
        <v>1</v>
      </c>
      <c r="DA282">
        <v>2</v>
      </c>
      <c r="DB282">
        <v>3</v>
      </c>
      <c r="DC282" t="s">
        <v>252</v>
      </c>
      <c r="DD282">
        <v>1.85561</v>
      </c>
      <c r="DE282">
        <v>1.85364</v>
      </c>
      <c r="DF282">
        <v>1.8547</v>
      </c>
      <c r="DG282">
        <v>1.85913</v>
      </c>
      <c r="DH282">
        <v>1.85348</v>
      </c>
      <c r="DI282">
        <v>1.85789</v>
      </c>
      <c r="DJ282">
        <v>1.85501</v>
      </c>
      <c r="DK282">
        <v>1.85367</v>
      </c>
      <c r="DL282" t="s">
        <v>253</v>
      </c>
      <c r="DM282" t="s">
        <v>19</v>
      </c>
      <c r="DN282" t="s">
        <v>19</v>
      </c>
      <c r="DO282" t="s">
        <v>19</v>
      </c>
      <c r="DP282" t="s">
        <v>254</v>
      </c>
      <c r="DQ282" t="s">
        <v>255</v>
      </c>
      <c r="DR282" t="s">
        <v>256</v>
      </c>
      <c r="DS282" t="s">
        <v>256</v>
      </c>
      <c r="DT282" t="s">
        <v>256</v>
      </c>
      <c r="DU282" t="s">
        <v>256</v>
      </c>
      <c r="DV282">
        <v>0</v>
      </c>
      <c r="DW282">
        <v>100</v>
      </c>
      <c r="DX282">
        <v>100</v>
      </c>
      <c r="DY282">
        <v>2.609</v>
      </c>
      <c r="DZ282">
        <v>0.036</v>
      </c>
      <c r="EA282">
        <v>2</v>
      </c>
      <c r="EB282">
        <v>504.19</v>
      </c>
      <c r="EC282">
        <v>548.937</v>
      </c>
      <c r="ED282">
        <v>16.6571</v>
      </c>
      <c r="EE282">
        <v>19.2034</v>
      </c>
      <c r="EF282">
        <v>30.0005</v>
      </c>
      <c r="EG282">
        <v>19.0734</v>
      </c>
      <c r="EH282">
        <v>19.0477</v>
      </c>
      <c r="EI282">
        <v>37.0513</v>
      </c>
      <c r="EJ282">
        <v>28.0916</v>
      </c>
      <c r="EK282">
        <v>60.7047</v>
      </c>
      <c r="EL282">
        <v>16.6483</v>
      </c>
      <c r="EM282">
        <v>884.17</v>
      </c>
      <c r="EN282">
        <v>13.2836</v>
      </c>
      <c r="EO282">
        <v>102.277</v>
      </c>
      <c r="EP282">
        <v>102.707</v>
      </c>
    </row>
    <row r="283" spans="1:146">
      <c r="A283">
        <v>267</v>
      </c>
      <c r="B283">
        <v>1559930140</v>
      </c>
      <c r="C283">
        <v>532</v>
      </c>
      <c r="D283" t="s">
        <v>789</v>
      </c>
      <c r="E283" t="s">
        <v>790</v>
      </c>
      <c r="H283">
        <v>1559930129.66129</v>
      </c>
      <c r="I283">
        <f>AY283*AJ283*(AW283-AX283)/(100*AQ283*(1000-AJ283*AW283))</f>
        <v>0</v>
      </c>
      <c r="J283">
        <f>AY283*AJ283*(AV283-AU283*(1000-AJ283*AX283)/(1000-AJ283*AW283))/(100*AQ283)</f>
        <v>0</v>
      </c>
      <c r="K283">
        <f>AU283 - IF(AJ283&gt;1, J283*AQ283*100.0/(AL283*BG283), 0)</f>
        <v>0</v>
      </c>
      <c r="L283">
        <f>((R283-I283/2)*K283-J283)/(R283+I283/2)</f>
        <v>0</v>
      </c>
      <c r="M283">
        <f>L283*(AZ283+BA283)/1000.0</f>
        <v>0</v>
      </c>
      <c r="N283">
        <f>(AU283 - IF(AJ283&gt;1, J283*AQ283*100.0/(AL283*BG283), 0))*(AZ283+BA283)/1000.0</f>
        <v>0</v>
      </c>
      <c r="O283">
        <f>2.0/((1/Q283-1/P283)+SIGN(Q283)*SQRT((1/Q283-1/P283)*(1/Q283-1/P283) + 4*AR283/((AR283+1)*(AR283+1))*(2*1/Q283*1/P283-1/P283*1/P283)))</f>
        <v>0</v>
      </c>
      <c r="P283">
        <f>AG283+AF283*AQ283+AE283*AQ283*AQ283</f>
        <v>0</v>
      </c>
      <c r="Q283">
        <f>I283*(1000-(1000*0.61365*exp(17.502*U283/(240.97+U283))/(AZ283+BA283)+AW283)/2)/(1000*0.61365*exp(17.502*U283/(240.97+U283))/(AZ283+BA283)-AW283)</f>
        <v>0</v>
      </c>
      <c r="R283">
        <f>1/((AR283+1)/(O283/1.6)+1/(P283/1.37)) + AR283/((AR283+1)/(O283/1.6) + AR283/(P283/1.37))</f>
        <v>0</v>
      </c>
      <c r="S283">
        <f>(AN283*AP283)</f>
        <v>0</v>
      </c>
      <c r="T283">
        <f>(BB283+(S283+2*0.95*5.67E-8*(((BB283+$B$7)+273)^4-(BB283+273)^4)-44100*I283)/(1.84*29.3*P283+8*0.95*5.67E-8*(BB283+273)^3))</f>
        <v>0</v>
      </c>
      <c r="U283">
        <f>($C$7*BC283+$D$7*BD283+$E$7*T283)</f>
        <v>0</v>
      </c>
      <c r="V283">
        <f>0.61365*exp(17.502*U283/(240.97+U283))</f>
        <v>0</v>
      </c>
      <c r="W283">
        <f>(X283/Y283*100)</f>
        <v>0</v>
      </c>
      <c r="X283">
        <f>AW283*(AZ283+BA283)/1000</f>
        <v>0</v>
      </c>
      <c r="Y283">
        <f>0.61365*exp(17.502*BB283/(240.97+BB283))</f>
        <v>0</v>
      </c>
      <c r="Z283">
        <f>(V283-AW283*(AZ283+BA283)/1000)</f>
        <v>0</v>
      </c>
      <c r="AA283">
        <f>(-I283*44100)</f>
        <v>0</v>
      </c>
      <c r="AB283">
        <f>2*29.3*P283*0.92*(BB283-U283)</f>
        <v>0</v>
      </c>
      <c r="AC283">
        <f>2*0.95*5.67E-8*(((BB283+$B$7)+273)^4-(U283+273)^4)</f>
        <v>0</v>
      </c>
      <c r="AD283">
        <f>S283+AC283+AA283+AB283</f>
        <v>0</v>
      </c>
      <c r="AE283">
        <v>-0.041677539947612</v>
      </c>
      <c r="AF283">
        <v>0.0467866897442253</v>
      </c>
      <c r="AG283">
        <v>3.48794568301235</v>
      </c>
      <c r="AH283">
        <v>0</v>
      </c>
      <c r="AI283">
        <v>0</v>
      </c>
      <c r="AJ283">
        <f>IF(AH283*$H$13&gt;=AL283,1.0,(AL283/(AL283-AH283*$H$13)))</f>
        <v>0</v>
      </c>
      <c r="AK283">
        <f>(AJ283-1)*100</f>
        <v>0</v>
      </c>
      <c r="AL283">
        <f>MAX(0,($B$13+$C$13*BG283)/(1+$D$13*BG283)*AZ283/(BB283+273)*$E$13)</f>
        <v>0</v>
      </c>
      <c r="AM283">
        <f>$B$11*BH283+$C$11*BI283+$F$11*BJ283</f>
        <v>0</v>
      </c>
      <c r="AN283">
        <f>AM283*AO283</f>
        <v>0</v>
      </c>
      <c r="AO283">
        <f>($B$11*$D$9+$C$11*$D$9+$F$11*((BW283+BO283)/MAX(BW283+BO283+BX283, 0.1)*$I$9+BX283/MAX(BW283+BO283+BX283, 0.1)*$J$9))/($B$11+$C$11+$F$11)</f>
        <v>0</v>
      </c>
      <c r="AP283">
        <f>($B$11*$K$9+$C$11*$K$9+$F$11*((BW283+BO283)/MAX(BW283+BO283+BX283, 0.1)*$P$9+BX283/MAX(BW283+BO283+BX283, 0.1)*$Q$9))/($B$11+$C$11+$F$11)</f>
        <v>0</v>
      </c>
      <c r="AQ283">
        <v>6</v>
      </c>
      <c r="AR283">
        <v>0.5</v>
      </c>
      <c r="AS283" t="s">
        <v>250</v>
      </c>
      <c r="AT283">
        <v>1559930129.66129</v>
      </c>
      <c r="AU283">
        <v>825.682548387097</v>
      </c>
      <c r="AV283">
        <v>857.795032258065</v>
      </c>
      <c r="AW283">
        <v>13.9649741935484</v>
      </c>
      <c r="AX283">
        <v>13.268564516129</v>
      </c>
      <c r="AY283">
        <v>500.019161290323</v>
      </c>
      <c r="AZ283">
        <v>100.703516129032</v>
      </c>
      <c r="BA283">
        <v>0.20001264516129</v>
      </c>
      <c r="BB283">
        <v>20.0155225806452</v>
      </c>
      <c r="BC283">
        <v>20.4297677419355</v>
      </c>
      <c r="BD283">
        <v>999.9</v>
      </c>
      <c r="BE283">
        <v>0</v>
      </c>
      <c r="BF283">
        <v>0</v>
      </c>
      <c r="BG283">
        <v>9980.52677419355</v>
      </c>
      <c r="BH283">
        <v>0</v>
      </c>
      <c r="BI283">
        <v>255.451774193548</v>
      </c>
      <c r="BJ283">
        <v>1500.01483870968</v>
      </c>
      <c r="BK283">
        <v>0.973001903225807</v>
      </c>
      <c r="BL283">
        <v>0.0269982612903226</v>
      </c>
      <c r="BM283">
        <v>0</v>
      </c>
      <c r="BN283">
        <v>2.2658</v>
      </c>
      <c r="BO283">
        <v>0</v>
      </c>
      <c r="BP283">
        <v>16494.5516129032</v>
      </c>
      <c r="BQ283">
        <v>13122.1387096774</v>
      </c>
      <c r="BR283">
        <v>37.8689032258065</v>
      </c>
      <c r="BS283">
        <v>39.8</v>
      </c>
      <c r="BT283">
        <v>39.2439032258064</v>
      </c>
      <c r="BU283">
        <v>37.937</v>
      </c>
      <c r="BV283">
        <v>37.495935483871</v>
      </c>
      <c r="BW283">
        <v>1459.51483870968</v>
      </c>
      <c r="BX283">
        <v>40.5</v>
      </c>
      <c r="BY283">
        <v>0</v>
      </c>
      <c r="BZ283">
        <v>1559930164.7</v>
      </c>
      <c r="CA283">
        <v>2.22308846153846</v>
      </c>
      <c r="CB283">
        <v>0.333282061639573</v>
      </c>
      <c r="CC283">
        <v>314.246154107116</v>
      </c>
      <c r="CD283">
        <v>16510.7269230769</v>
      </c>
      <c r="CE283">
        <v>15</v>
      </c>
      <c r="CF283">
        <v>1559929575.5</v>
      </c>
      <c r="CG283" t="s">
        <v>251</v>
      </c>
      <c r="CH283">
        <v>12</v>
      </c>
      <c r="CI283">
        <v>2.609</v>
      </c>
      <c r="CJ283">
        <v>0.036</v>
      </c>
      <c r="CK283">
        <v>400</v>
      </c>
      <c r="CL283">
        <v>13</v>
      </c>
      <c r="CM283">
        <v>0.15</v>
      </c>
      <c r="CN283">
        <v>0.08</v>
      </c>
      <c r="CO283">
        <v>-32.1058170731707</v>
      </c>
      <c r="CP283">
        <v>-1.19680975609744</v>
      </c>
      <c r="CQ283">
        <v>0.163220549433236</v>
      </c>
      <c r="CR283">
        <v>0</v>
      </c>
      <c r="CS283">
        <v>2.25627647058824</v>
      </c>
      <c r="CT283">
        <v>-0.283914795051164</v>
      </c>
      <c r="CU283">
        <v>0.215179566680842</v>
      </c>
      <c r="CV283">
        <v>1</v>
      </c>
      <c r="CW283">
        <v>0.696965170731707</v>
      </c>
      <c r="CX283">
        <v>-0.053517637630665</v>
      </c>
      <c r="CY283">
        <v>0.0053135408565537</v>
      </c>
      <c r="CZ283">
        <v>1</v>
      </c>
      <c r="DA283">
        <v>2</v>
      </c>
      <c r="DB283">
        <v>3</v>
      </c>
      <c r="DC283" t="s">
        <v>252</v>
      </c>
      <c r="DD283">
        <v>1.8556</v>
      </c>
      <c r="DE283">
        <v>1.85364</v>
      </c>
      <c r="DF283">
        <v>1.8547</v>
      </c>
      <c r="DG283">
        <v>1.85913</v>
      </c>
      <c r="DH283">
        <v>1.85348</v>
      </c>
      <c r="DI283">
        <v>1.85788</v>
      </c>
      <c r="DJ283">
        <v>1.85501</v>
      </c>
      <c r="DK283">
        <v>1.85367</v>
      </c>
      <c r="DL283" t="s">
        <v>253</v>
      </c>
      <c r="DM283" t="s">
        <v>19</v>
      </c>
      <c r="DN283" t="s">
        <v>19</v>
      </c>
      <c r="DO283" t="s">
        <v>19</v>
      </c>
      <c r="DP283" t="s">
        <v>254</v>
      </c>
      <c r="DQ283" t="s">
        <v>255</v>
      </c>
      <c r="DR283" t="s">
        <v>256</v>
      </c>
      <c r="DS283" t="s">
        <v>256</v>
      </c>
      <c r="DT283" t="s">
        <v>256</v>
      </c>
      <c r="DU283" t="s">
        <v>256</v>
      </c>
      <c r="DV283">
        <v>0</v>
      </c>
      <c r="DW283">
        <v>100</v>
      </c>
      <c r="DX283">
        <v>100</v>
      </c>
      <c r="DY283">
        <v>2.609</v>
      </c>
      <c r="DZ283">
        <v>0.036</v>
      </c>
      <c r="EA283">
        <v>2</v>
      </c>
      <c r="EB283">
        <v>504.395</v>
      </c>
      <c r="EC283">
        <v>548.845</v>
      </c>
      <c r="ED283">
        <v>16.6485</v>
      </c>
      <c r="EE283">
        <v>19.2043</v>
      </c>
      <c r="EF283">
        <v>30.0003</v>
      </c>
      <c r="EG283">
        <v>19.0742</v>
      </c>
      <c r="EH283">
        <v>19.0487</v>
      </c>
      <c r="EI283">
        <v>37.1515</v>
      </c>
      <c r="EJ283">
        <v>28.0916</v>
      </c>
      <c r="EK283">
        <v>60.7047</v>
      </c>
      <c r="EL283">
        <v>16.6286</v>
      </c>
      <c r="EM283">
        <v>884.17</v>
      </c>
      <c r="EN283">
        <v>13.2836</v>
      </c>
      <c r="EO283">
        <v>102.277</v>
      </c>
      <c r="EP283">
        <v>102.706</v>
      </c>
    </row>
    <row r="284" spans="1:146">
      <c r="A284">
        <v>268</v>
      </c>
      <c r="B284">
        <v>1559930142</v>
      </c>
      <c r="C284">
        <v>534</v>
      </c>
      <c r="D284" t="s">
        <v>791</v>
      </c>
      <c r="E284" t="s">
        <v>792</v>
      </c>
      <c r="H284">
        <v>1559930131.66129</v>
      </c>
      <c r="I284">
        <f>AY284*AJ284*(AW284-AX284)/(100*AQ284*(1000-AJ284*AW284))</f>
        <v>0</v>
      </c>
      <c r="J284">
        <f>AY284*AJ284*(AV284-AU284*(1000-AJ284*AX284)/(1000-AJ284*AW284))/(100*AQ284)</f>
        <v>0</v>
      </c>
      <c r="K284">
        <f>AU284 - IF(AJ284&gt;1, J284*AQ284*100.0/(AL284*BG284), 0)</f>
        <v>0</v>
      </c>
      <c r="L284">
        <f>((R284-I284/2)*K284-J284)/(R284+I284/2)</f>
        <v>0</v>
      </c>
      <c r="M284">
        <f>L284*(AZ284+BA284)/1000.0</f>
        <v>0</v>
      </c>
      <c r="N284">
        <f>(AU284 - IF(AJ284&gt;1, J284*AQ284*100.0/(AL284*BG284), 0))*(AZ284+BA284)/1000.0</f>
        <v>0</v>
      </c>
      <c r="O284">
        <f>2.0/((1/Q284-1/P284)+SIGN(Q284)*SQRT((1/Q284-1/P284)*(1/Q284-1/P284) + 4*AR284/((AR284+1)*(AR284+1))*(2*1/Q284*1/P284-1/P284*1/P284)))</f>
        <v>0</v>
      </c>
      <c r="P284">
        <f>AG284+AF284*AQ284+AE284*AQ284*AQ284</f>
        <v>0</v>
      </c>
      <c r="Q284">
        <f>I284*(1000-(1000*0.61365*exp(17.502*U284/(240.97+U284))/(AZ284+BA284)+AW284)/2)/(1000*0.61365*exp(17.502*U284/(240.97+U284))/(AZ284+BA284)-AW284)</f>
        <v>0</v>
      </c>
      <c r="R284">
        <f>1/((AR284+1)/(O284/1.6)+1/(P284/1.37)) + AR284/((AR284+1)/(O284/1.6) + AR284/(P284/1.37))</f>
        <v>0</v>
      </c>
      <c r="S284">
        <f>(AN284*AP284)</f>
        <v>0</v>
      </c>
      <c r="T284">
        <f>(BB284+(S284+2*0.95*5.67E-8*(((BB284+$B$7)+273)^4-(BB284+273)^4)-44100*I284)/(1.84*29.3*P284+8*0.95*5.67E-8*(BB284+273)^3))</f>
        <v>0</v>
      </c>
      <c r="U284">
        <f>($C$7*BC284+$D$7*BD284+$E$7*T284)</f>
        <v>0</v>
      </c>
      <c r="V284">
        <f>0.61365*exp(17.502*U284/(240.97+U284))</f>
        <v>0</v>
      </c>
      <c r="W284">
        <f>(X284/Y284*100)</f>
        <v>0</v>
      </c>
      <c r="X284">
        <f>AW284*(AZ284+BA284)/1000</f>
        <v>0</v>
      </c>
      <c r="Y284">
        <f>0.61365*exp(17.502*BB284/(240.97+BB284))</f>
        <v>0</v>
      </c>
      <c r="Z284">
        <f>(V284-AW284*(AZ284+BA284)/1000)</f>
        <v>0</v>
      </c>
      <c r="AA284">
        <f>(-I284*44100)</f>
        <v>0</v>
      </c>
      <c r="AB284">
        <f>2*29.3*P284*0.92*(BB284-U284)</f>
        <v>0</v>
      </c>
      <c r="AC284">
        <f>2*0.95*5.67E-8*(((BB284+$B$7)+273)^4-(U284+273)^4)</f>
        <v>0</v>
      </c>
      <c r="AD284">
        <f>S284+AC284+AA284+AB284</f>
        <v>0</v>
      </c>
      <c r="AE284">
        <v>-0.0416982611044427</v>
      </c>
      <c r="AF284">
        <v>0.0468099510580408</v>
      </c>
      <c r="AG284">
        <v>3.48931597406</v>
      </c>
      <c r="AH284">
        <v>0</v>
      </c>
      <c r="AI284">
        <v>0</v>
      </c>
      <c r="AJ284">
        <f>IF(AH284*$H$13&gt;=AL284,1.0,(AL284/(AL284-AH284*$H$13)))</f>
        <v>0</v>
      </c>
      <c r="AK284">
        <f>(AJ284-1)*100</f>
        <v>0</v>
      </c>
      <c r="AL284">
        <f>MAX(0,($B$13+$C$13*BG284)/(1+$D$13*BG284)*AZ284/(BB284+273)*$E$13)</f>
        <v>0</v>
      </c>
      <c r="AM284">
        <f>$B$11*BH284+$C$11*BI284+$F$11*BJ284</f>
        <v>0</v>
      </c>
      <c r="AN284">
        <f>AM284*AO284</f>
        <v>0</v>
      </c>
      <c r="AO284">
        <f>($B$11*$D$9+$C$11*$D$9+$F$11*((BW284+BO284)/MAX(BW284+BO284+BX284, 0.1)*$I$9+BX284/MAX(BW284+BO284+BX284, 0.1)*$J$9))/($B$11+$C$11+$F$11)</f>
        <v>0</v>
      </c>
      <c r="AP284">
        <f>($B$11*$K$9+$C$11*$K$9+$F$11*((BW284+BO284)/MAX(BW284+BO284+BX284, 0.1)*$P$9+BX284/MAX(BW284+BO284+BX284, 0.1)*$Q$9))/($B$11+$C$11+$F$11)</f>
        <v>0</v>
      </c>
      <c r="AQ284">
        <v>6</v>
      </c>
      <c r="AR284">
        <v>0.5</v>
      </c>
      <c r="AS284" t="s">
        <v>250</v>
      </c>
      <c r="AT284">
        <v>1559930131.66129</v>
      </c>
      <c r="AU284">
        <v>828.979064516129</v>
      </c>
      <c r="AV284">
        <v>861.12164516129</v>
      </c>
      <c r="AW284">
        <v>13.9648516129032</v>
      </c>
      <c r="AX284">
        <v>13.2700258064516</v>
      </c>
      <c r="AY284">
        <v>500.018806451613</v>
      </c>
      <c r="AZ284">
        <v>100.703322580645</v>
      </c>
      <c r="BA284">
        <v>0.199965483870968</v>
      </c>
      <c r="BB284">
        <v>20.0174096774194</v>
      </c>
      <c r="BC284">
        <v>20.4322193548387</v>
      </c>
      <c r="BD284">
        <v>999.9</v>
      </c>
      <c r="BE284">
        <v>0</v>
      </c>
      <c r="BF284">
        <v>0</v>
      </c>
      <c r="BG284">
        <v>9985.50806451613</v>
      </c>
      <c r="BH284">
        <v>0</v>
      </c>
      <c r="BI284">
        <v>255.224838709677</v>
      </c>
      <c r="BJ284">
        <v>1500.02193548387</v>
      </c>
      <c r="BK284">
        <v>0.973002032258065</v>
      </c>
      <c r="BL284">
        <v>0.0269981129032258</v>
      </c>
      <c r="BM284">
        <v>0</v>
      </c>
      <c r="BN284">
        <v>2.26109032258065</v>
      </c>
      <c r="BO284">
        <v>0</v>
      </c>
      <c r="BP284">
        <v>16504.7967741935</v>
      </c>
      <c r="BQ284">
        <v>13122.2032258065</v>
      </c>
      <c r="BR284">
        <v>37.870935483871</v>
      </c>
      <c r="BS284">
        <v>39.804</v>
      </c>
      <c r="BT284">
        <v>39.2439032258064</v>
      </c>
      <c r="BU284">
        <v>37.937</v>
      </c>
      <c r="BV284">
        <v>37.495935483871</v>
      </c>
      <c r="BW284">
        <v>1459.52193548387</v>
      </c>
      <c r="BX284">
        <v>40.5</v>
      </c>
      <c r="BY284">
        <v>0</v>
      </c>
      <c r="BZ284">
        <v>1559930166.5</v>
      </c>
      <c r="CA284">
        <v>2.22638076923077</v>
      </c>
      <c r="CB284">
        <v>1.22198633017323</v>
      </c>
      <c r="CC284">
        <v>300.694016783396</v>
      </c>
      <c r="CD284">
        <v>16520.1807692308</v>
      </c>
      <c r="CE284">
        <v>15</v>
      </c>
      <c r="CF284">
        <v>1559929575.5</v>
      </c>
      <c r="CG284" t="s">
        <v>251</v>
      </c>
      <c r="CH284">
        <v>12</v>
      </c>
      <c r="CI284">
        <v>2.609</v>
      </c>
      <c r="CJ284">
        <v>0.036</v>
      </c>
      <c r="CK284">
        <v>400</v>
      </c>
      <c r="CL284">
        <v>13</v>
      </c>
      <c r="CM284">
        <v>0.15</v>
      </c>
      <c r="CN284">
        <v>0.08</v>
      </c>
      <c r="CO284">
        <v>-32.1261219512195</v>
      </c>
      <c r="CP284">
        <v>-1.12969128919891</v>
      </c>
      <c r="CQ284">
        <v>0.160921952772137</v>
      </c>
      <c r="CR284">
        <v>0</v>
      </c>
      <c r="CS284">
        <v>2.25667941176471</v>
      </c>
      <c r="CT284">
        <v>-0.275401946438628</v>
      </c>
      <c r="CU284">
        <v>0.213844303970974</v>
      </c>
      <c r="CV284">
        <v>1</v>
      </c>
      <c r="CW284">
        <v>0.695342658536586</v>
      </c>
      <c r="CX284">
        <v>-0.0524872682926823</v>
      </c>
      <c r="CY284">
        <v>0.00522085705799231</v>
      </c>
      <c r="CZ284">
        <v>1</v>
      </c>
      <c r="DA284">
        <v>2</v>
      </c>
      <c r="DB284">
        <v>3</v>
      </c>
      <c r="DC284" t="s">
        <v>252</v>
      </c>
      <c r="DD284">
        <v>1.85559</v>
      </c>
      <c r="DE284">
        <v>1.85364</v>
      </c>
      <c r="DF284">
        <v>1.8547</v>
      </c>
      <c r="DG284">
        <v>1.85913</v>
      </c>
      <c r="DH284">
        <v>1.85348</v>
      </c>
      <c r="DI284">
        <v>1.85788</v>
      </c>
      <c r="DJ284">
        <v>1.85501</v>
      </c>
      <c r="DK284">
        <v>1.85368</v>
      </c>
      <c r="DL284" t="s">
        <v>253</v>
      </c>
      <c r="DM284" t="s">
        <v>19</v>
      </c>
      <c r="DN284" t="s">
        <v>19</v>
      </c>
      <c r="DO284" t="s">
        <v>19</v>
      </c>
      <c r="DP284" t="s">
        <v>254</v>
      </c>
      <c r="DQ284" t="s">
        <v>255</v>
      </c>
      <c r="DR284" t="s">
        <v>256</v>
      </c>
      <c r="DS284" t="s">
        <v>256</v>
      </c>
      <c r="DT284" t="s">
        <v>256</v>
      </c>
      <c r="DU284" t="s">
        <v>256</v>
      </c>
      <c r="DV284">
        <v>0</v>
      </c>
      <c r="DW284">
        <v>100</v>
      </c>
      <c r="DX284">
        <v>100</v>
      </c>
      <c r="DY284">
        <v>2.609</v>
      </c>
      <c r="DZ284">
        <v>0.036</v>
      </c>
      <c r="EA284">
        <v>2</v>
      </c>
      <c r="EB284">
        <v>504.177</v>
      </c>
      <c r="EC284">
        <v>549.07</v>
      </c>
      <c r="ED284">
        <v>16.6408</v>
      </c>
      <c r="EE284">
        <v>19.2052</v>
      </c>
      <c r="EF284">
        <v>30.0003</v>
      </c>
      <c r="EG284">
        <v>19.0751</v>
      </c>
      <c r="EH284">
        <v>19.05</v>
      </c>
      <c r="EI284">
        <v>37.2629</v>
      </c>
      <c r="EJ284">
        <v>28.0916</v>
      </c>
      <c r="EK284">
        <v>60.7047</v>
      </c>
      <c r="EL284">
        <v>16.6286</v>
      </c>
      <c r="EM284">
        <v>889.17</v>
      </c>
      <c r="EN284">
        <v>13.2836</v>
      </c>
      <c r="EO284">
        <v>102.277</v>
      </c>
      <c r="EP284">
        <v>102.705</v>
      </c>
    </row>
    <row r="285" spans="1:146">
      <c r="A285">
        <v>269</v>
      </c>
      <c r="B285">
        <v>1559930144</v>
      </c>
      <c r="C285">
        <v>536</v>
      </c>
      <c r="D285" t="s">
        <v>793</v>
      </c>
      <c r="E285" t="s">
        <v>794</v>
      </c>
      <c r="H285">
        <v>1559930133.66129</v>
      </c>
      <c r="I285">
        <f>AY285*AJ285*(AW285-AX285)/(100*AQ285*(1000-AJ285*AW285))</f>
        <v>0</v>
      </c>
      <c r="J285">
        <f>AY285*AJ285*(AV285-AU285*(1000-AJ285*AX285)/(1000-AJ285*AW285))/(100*AQ285)</f>
        <v>0</v>
      </c>
      <c r="K285">
        <f>AU285 - IF(AJ285&gt;1, J285*AQ285*100.0/(AL285*BG285), 0)</f>
        <v>0</v>
      </c>
      <c r="L285">
        <f>((R285-I285/2)*K285-J285)/(R285+I285/2)</f>
        <v>0</v>
      </c>
      <c r="M285">
        <f>L285*(AZ285+BA285)/1000.0</f>
        <v>0</v>
      </c>
      <c r="N285">
        <f>(AU285 - IF(AJ285&gt;1, J285*AQ285*100.0/(AL285*BG285), 0))*(AZ285+BA285)/1000.0</f>
        <v>0</v>
      </c>
      <c r="O285">
        <f>2.0/((1/Q285-1/P285)+SIGN(Q285)*SQRT((1/Q285-1/P285)*(1/Q285-1/P285) + 4*AR285/((AR285+1)*(AR285+1))*(2*1/Q285*1/P285-1/P285*1/P285)))</f>
        <v>0</v>
      </c>
      <c r="P285">
        <f>AG285+AF285*AQ285+AE285*AQ285*AQ285</f>
        <v>0</v>
      </c>
      <c r="Q285">
        <f>I285*(1000-(1000*0.61365*exp(17.502*U285/(240.97+U285))/(AZ285+BA285)+AW285)/2)/(1000*0.61365*exp(17.502*U285/(240.97+U285))/(AZ285+BA285)-AW285)</f>
        <v>0</v>
      </c>
      <c r="R285">
        <f>1/((AR285+1)/(O285/1.6)+1/(P285/1.37)) + AR285/((AR285+1)/(O285/1.6) + AR285/(P285/1.37))</f>
        <v>0</v>
      </c>
      <c r="S285">
        <f>(AN285*AP285)</f>
        <v>0</v>
      </c>
      <c r="T285">
        <f>(BB285+(S285+2*0.95*5.67E-8*(((BB285+$B$7)+273)^4-(BB285+273)^4)-44100*I285)/(1.84*29.3*P285+8*0.95*5.67E-8*(BB285+273)^3))</f>
        <v>0</v>
      </c>
      <c r="U285">
        <f>($C$7*BC285+$D$7*BD285+$E$7*T285)</f>
        <v>0</v>
      </c>
      <c r="V285">
        <f>0.61365*exp(17.502*U285/(240.97+U285))</f>
        <v>0</v>
      </c>
      <c r="W285">
        <f>(X285/Y285*100)</f>
        <v>0</v>
      </c>
      <c r="X285">
        <f>AW285*(AZ285+BA285)/1000</f>
        <v>0</v>
      </c>
      <c r="Y285">
        <f>0.61365*exp(17.502*BB285/(240.97+BB285))</f>
        <v>0</v>
      </c>
      <c r="Z285">
        <f>(V285-AW285*(AZ285+BA285)/1000)</f>
        <v>0</v>
      </c>
      <c r="AA285">
        <f>(-I285*44100)</f>
        <v>0</v>
      </c>
      <c r="AB285">
        <f>2*29.3*P285*0.92*(BB285-U285)</f>
        <v>0</v>
      </c>
      <c r="AC285">
        <f>2*0.95*5.67E-8*(((BB285+$B$7)+273)^4-(U285+273)^4)</f>
        <v>0</v>
      </c>
      <c r="AD285">
        <f>S285+AC285+AA285+AB285</f>
        <v>0</v>
      </c>
      <c r="AE285">
        <v>-0.0417123383983561</v>
      </c>
      <c r="AF285">
        <v>0.0468257540536973</v>
      </c>
      <c r="AG285">
        <v>3.49024677033903</v>
      </c>
      <c r="AH285">
        <v>0</v>
      </c>
      <c r="AI285">
        <v>0</v>
      </c>
      <c r="AJ285">
        <f>IF(AH285*$H$13&gt;=AL285,1.0,(AL285/(AL285-AH285*$H$13)))</f>
        <v>0</v>
      </c>
      <c r="AK285">
        <f>(AJ285-1)*100</f>
        <v>0</v>
      </c>
      <c r="AL285">
        <f>MAX(0,($B$13+$C$13*BG285)/(1+$D$13*BG285)*AZ285/(BB285+273)*$E$13)</f>
        <v>0</v>
      </c>
      <c r="AM285">
        <f>$B$11*BH285+$C$11*BI285+$F$11*BJ285</f>
        <v>0</v>
      </c>
      <c r="AN285">
        <f>AM285*AO285</f>
        <v>0</v>
      </c>
      <c r="AO285">
        <f>($B$11*$D$9+$C$11*$D$9+$F$11*((BW285+BO285)/MAX(BW285+BO285+BX285, 0.1)*$I$9+BX285/MAX(BW285+BO285+BX285, 0.1)*$J$9))/($B$11+$C$11+$F$11)</f>
        <v>0</v>
      </c>
      <c r="AP285">
        <f>($B$11*$K$9+$C$11*$K$9+$F$11*((BW285+BO285)/MAX(BW285+BO285+BX285, 0.1)*$P$9+BX285/MAX(BW285+BO285+BX285, 0.1)*$Q$9))/($B$11+$C$11+$F$11)</f>
        <v>0</v>
      </c>
      <c r="AQ285">
        <v>6</v>
      </c>
      <c r="AR285">
        <v>0.5</v>
      </c>
      <c r="AS285" t="s">
        <v>250</v>
      </c>
      <c r="AT285">
        <v>1559930133.66129</v>
      </c>
      <c r="AU285">
        <v>832.273870967742</v>
      </c>
      <c r="AV285">
        <v>864.479387096774</v>
      </c>
      <c r="AW285">
        <v>13.9648225806452</v>
      </c>
      <c r="AX285">
        <v>13.2714258064516</v>
      </c>
      <c r="AY285">
        <v>500.016741935484</v>
      </c>
      <c r="AZ285">
        <v>100.703161290323</v>
      </c>
      <c r="BA285">
        <v>0.199984193548387</v>
      </c>
      <c r="BB285">
        <v>20.0188935483871</v>
      </c>
      <c r="BC285">
        <v>20.4346096774194</v>
      </c>
      <c r="BD285">
        <v>999.9</v>
      </c>
      <c r="BE285">
        <v>0</v>
      </c>
      <c r="BF285">
        <v>0</v>
      </c>
      <c r="BG285">
        <v>9988.89516129032</v>
      </c>
      <c r="BH285">
        <v>0</v>
      </c>
      <c r="BI285">
        <v>253.112838709677</v>
      </c>
      <c r="BJ285">
        <v>1500.01290322581</v>
      </c>
      <c r="BK285">
        <v>0.973001903225807</v>
      </c>
      <c r="BL285">
        <v>0.0269982612903226</v>
      </c>
      <c r="BM285">
        <v>0</v>
      </c>
      <c r="BN285">
        <v>2.23024838709677</v>
      </c>
      <c r="BO285">
        <v>0</v>
      </c>
      <c r="BP285">
        <v>16514.9032258065</v>
      </c>
      <c r="BQ285">
        <v>13122.1258064516</v>
      </c>
      <c r="BR285">
        <v>37.870935483871</v>
      </c>
      <c r="BS285">
        <v>39.806</v>
      </c>
      <c r="BT285">
        <v>39.245935483871</v>
      </c>
      <c r="BU285">
        <v>37.937</v>
      </c>
      <c r="BV285">
        <v>37.495935483871</v>
      </c>
      <c r="BW285">
        <v>1459.51290322581</v>
      </c>
      <c r="BX285">
        <v>40.5</v>
      </c>
      <c r="BY285">
        <v>0</v>
      </c>
      <c r="BZ285">
        <v>1559930168.3</v>
      </c>
      <c r="CA285">
        <v>2.24598461538462</v>
      </c>
      <c r="CB285">
        <v>0.587931631902539</v>
      </c>
      <c r="CC285">
        <v>291.258119974752</v>
      </c>
      <c r="CD285">
        <v>16529.05</v>
      </c>
      <c r="CE285">
        <v>15</v>
      </c>
      <c r="CF285">
        <v>1559929575.5</v>
      </c>
      <c r="CG285" t="s">
        <v>251</v>
      </c>
      <c r="CH285">
        <v>12</v>
      </c>
      <c r="CI285">
        <v>2.609</v>
      </c>
      <c r="CJ285">
        <v>0.036</v>
      </c>
      <c r="CK285">
        <v>400</v>
      </c>
      <c r="CL285">
        <v>13</v>
      </c>
      <c r="CM285">
        <v>0.15</v>
      </c>
      <c r="CN285">
        <v>0.08</v>
      </c>
      <c r="CO285">
        <v>-32.1890243902439</v>
      </c>
      <c r="CP285">
        <v>-1.06078327526143</v>
      </c>
      <c r="CQ285">
        <v>0.151893384914307</v>
      </c>
      <c r="CR285">
        <v>0</v>
      </c>
      <c r="CS285">
        <v>2.23017647058824</v>
      </c>
      <c r="CT285">
        <v>0.209222486540769</v>
      </c>
      <c r="CU285">
        <v>0.186662523506088</v>
      </c>
      <c r="CV285">
        <v>1</v>
      </c>
      <c r="CW285">
        <v>0.69388712195122</v>
      </c>
      <c r="CX285">
        <v>-0.0487638815331032</v>
      </c>
      <c r="CY285">
        <v>0.00490954693252736</v>
      </c>
      <c r="CZ285">
        <v>1</v>
      </c>
      <c r="DA285">
        <v>2</v>
      </c>
      <c r="DB285">
        <v>3</v>
      </c>
      <c r="DC285" t="s">
        <v>252</v>
      </c>
      <c r="DD285">
        <v>1.8556</v>
      </c>
      <c r="DE285">
        <v>1.85364</v>
      </c>
      <c r="DF285">
        <v>1.8547</v>
      </c>
      <c r="DG285">
        <v>1.85913</v>
      </c>
      <c r="DH285">
        <v>1.85349</v>
      </c>
      <c r="DI285">
        <v>1.85789</v>
      </c>
      <c r="DJ285">
        <v>1.85501</v>
      </c>
      <c r="DK285">
        <v>1.85368</v>
      </c>
      <c r="DL285" t="s">
        <v>253</v>
      </c>
      <c r="DM285" t="s">
        <v>19</v>
      </c>
      <c r="DN285" t="s">
        <v>19</v>
      </c>
      <c r="DO285" t="s">
        <v>19</v>
      </c>
      <c r="DP285" t="s">
        <v>254</v>
      </c>
      <c r="DQ285" t="s">
        <v>255</v>
      </c>
      <c r="DR285" t="s">
        <v>256</v>
      </c>
      <c r="DS285" t="s">
        <v>256</v>
      </c>
      <c r="DT285" t="s">
        <v>256</v>
      </c>
      <c r="DU285" t="s">
        <v>256</v>
      </c>
      <c r="DV285">
        <v>0</v>
      </c>
      <c r="DW285">
        <v>100</v>
      </c>
      <c r="DX285">
        <v>100</v>
      </c>
      <c r="DY285">
        <v>2.609</v>
      </c>
      <c r="DZ285">
        <v>0.036</v>
      </c>
      <c r="EA285">
        <v>2</v>
      </c>
      <c r="EB285">
        <v>504.236</v>
      </c>
      <c r="EC285">
        <v>548.942</v>
      </c>
      <c r="ED285">
        <v>16.6307</v>
      </c>
      <c r="EE285">
        <v>19.206</v>
      </c>
      <c r="EF285">
        <v>30.0004</v>
      </c>
      <c r="EG285">
        <v>19.0763</v>
      </c>
      <c r="EH285">
        <v>19.0509</v>
      </c>
      <c r="EI285">
        <v>37.3978</v>
      </c>
      <c r="EJ285">
        <v>28.0916</v>
      </c>
      <c r="EK285">
        <v>60.7047</v>
      </c>
      <c r="EL285">
        <v>16.606</v>
      </c>
      <c r="EM285">
        <v>894.17</v>
      </c>
      <c r="EN285">
        <v>13.2836</v>
      </c>
      <c r="EO285">
        <v>102.276</v>
      </c>
      <c r="EP285">
        <v>102.704</v>
      </c>
    </row>
    <row r="286" spans="1:146">
      <c r="A286">
        <v>270</v>
      </c>
      <c r="B286">
        <v>1559930146</v>
      </c>
      <c r="C286">
        <v>538</v>
      </c>
      <c r="D286" t="s">
        <v>795</v>
      </c>
      <c r="E286" t="s">
        <v>796</v>
      </c>
      <c r="H286">
        <v>1559930135.66129</v>
      </c>
      <c r="I286">
        <f>AY286*AJ286*(AW286-AX286)/(100*AQ286*(1000-AJ286*AW286))</f>
        <v>0</v>
      </c>
      <c r="J286">
        <f>AY286*AJ286*(AV286-AU286*(1000-AJ286*AX286)/(1000-AJ286*AW286))/(100*AQ286)</f>
        <v>0</v>
      </c>
      <c r="K286">
        <f>AU286 - IF(AJ286&gt;1, J286*AQ286*100.0/(AL286*BG286), 0)</f>
        <v>0</v>
      </c>
      <c r="L286">
        <f>((R286-I286/2)*K286-J286)/(R286+I286/2)</f>
        <v>0</v>
      </c>
      <c r="M286">
        <f>L286*(AZ286+BA286)/1000.0</f>
        <v>0</v>
      </c>
      <c r="N286">
        <f>(AU286 - IF(AJ286&gt;1, J286*AQ286*100.0/(AL286*BG286), 0))*(AZ286+BA286)/1000.0</f>
        <v>0</v>
      </c>
      <c r="O286">
        <f>2.0/((1/Q286-1/P286)+SIGN(Q286)*SQRT((1/Q286-1/P286)*(1/Q286-1/P286) + 4*AR286/((AR286+1)*(AR286+1))*(2*1/Q286*1/P286-1/P286*1/P286)))</f>
        <v>0</v>
      </c>
      <c r="P286">
        <f>AG286+AF286*AQ286+AE286*AQ286*AQ286</f>
        <v>0</v>
      </c>
      <c r="Q286">
        <f>I286*(1000-(1000*0.61365*exp(17.502*U286/(240.97+U286))/(AZ286+BA286)+AW286)/2)/(1000*0.61365*exp(17.502*U286/(240.97+U286))/(AZ286+BA286)-AW286)</f>
        <v>0</v>
      </c>
      <c r="R286">
        <f>1/((AR286+1)/(O286/1.6)+1/(P286/1.37)) + AR286/((AR286+1)/(O286/1.6) + AR286/(P286/1.37))</f>
        <v>0</v>
      </c>
      <c r="S286">
        <f>(AN286*AP286)</f>
        <v>0</v>
      </c>
      <c r="T286">
        <f>(BB286+(S286+2*0.95*5.67E-8*(((BB286+$B$7)+273)^4-(BB286+273)^4)-44100*I286)/(1.84*29.3*P286+8*0.95*5.67E-8*(BB286+273)^3))</f>
        <v>0</v>
      </c>
      <c r="U286">
        <f>($C$7*BC286+$D$7*BD286+$E$7*T286)</f>
        <v>0</v>
      </c>
      <c r="V286">
        <f>0.61365*exp(17.502*U286/(240.97+U286))</f>
        <v>0</v>
      </c>
      <c r="W286">
        <f>(X286/Y286*100)</f>
        <v>0</v>
      </c>
      <c r="X286">
        <f>AW286*(AZ286+BA286)/1000</f>
        <v>0</v>
      </c>
      <c r="Y286">
        <f>0.61365*exp(17.502*BB286/(240.97+BB286))</f>
        <v>0</v>
      </c>
      <c r="Z286">
        <f>(V286-AW286*(AZ286+BA286)/1000)</f>
        <v>0</v>
      </c>
      <c r="AA286">
        <f>(-I286*44100)</f>
        <v>0</v>
      </c>
      <c r="AB286">
        <f>2*29.3*P286*0.92*(BB286-U286)</f>
        <v>0</v>
      </c>
      <c r="AC286">
        <f>2*0.95*5.67E-8*(((BB286+$B$7)+273)^4-(U286+273)^4)</f>
        <v>0</v>
      </c>
      <c r="AD286">
        <f>S286+AC286+AA286+AB286</f>
        <v>0</v>
      </c>
      <c r="AE286">
        <v>-0.0416924632906048</v>
      </c>
      <c r="AF286">
        <v>0.0468034425040914</v>
      </c>
      <c r="AG286">
        <v>3.48893258835355</v>
      </c>
      <c r="AH286">
        <v>0</v>
      </c>
      <c r="AI286">
        <v>0</v>
      </c>
      <c r="AJ286">
        <f>IF(AH286*$H$13&gt;=AL286,1.0,(AL286/(AL286-AH286*$H$13)))</f>
        <v>0</v>
      </c>
      <c r="AK286">
        <f>(AJ286-1)*100</f>
        <v>0</v>
      </c>
      <c r="AL286">
        <f>MAX(0,($B$13+$C$13*BG286)/(1+$D$13*BG286)*AZ286/(BB286+273)*$E$13)</f>
        <v>0</v>
      </c>
      <c r="AM286">
        <f>$B$11*BH286+$C$11*BI286+$F$11*BJ286</f>
        <v>0</v>
      </c>
      <c r="AN286">
        <f>AM286*AO286</f>
        <v>0</v>
      </c>
      <c r="AO286">
        <f>($B$11*$D$9+$C$11*$D$9+$F$11*((BW286+BO286)/MAX(BW286+BO286+BX286, 0.1)*$I$9+BX286/MAX(BW286+BO286+BX286, 0.1)*$J$9))/($B$11+$C$11+$F$11)</f>
        <v>0</v>
      </c>
      <c r="AP286">
        <f>($B$11*$K$9+$C$11*$K$9+$F$11*((BW286+BO286)/MAX(BW286+BO286+BX286, 0.1)*$P$9+BX286/MAX(BW286+BO286+BX286, 0.1)*$Q$9))/($B$11+$C$11+$F$11)</f>
        <v>0</v>
      </c>
      <c r="AQ286">
        <v>6</v>
      </c>
      <c r="AR286">
        <v>0.5</v>
      </c>
      <c r="AS286" t="s">
        <v>250</v>
      </c>
      <c r="AT286">
        <v>1559930135.66129</v>
      </c>
      <c r="AU286">
        <v>835.575161290322</v>
      </c>
      <c r="AV286">
        <v>867.813322580645</v>
      </c>
      <c r="AW286">
        <v>13.9648193548387</v>
      </c>
      <c r="AX286">
        <v>13.2728258064516</v>
      </c>
      <c r="AY286">
        <v>500.017290322581</v>
      </c>
      <c r="AZ286">
        <v>100.702967741936</v>
      </c>
      <c r="BA286">
        <v>0.200017032258065</v>
      </c>
      <c r="BB286">
        <v>20.0197322580645</v>
      </c>
      <c r="BC286">
        <v>20.437164516129</v>
      </c>
      <c r="BD286">
        <v>999.9</v>
      </c>
      <c r="BE286">
        <v>0</v>
      </c>
      <c r="BF286">
        <v>0</v>
      </c>
      <c r="BG286">
        <v>9984.15483870968</v>
      </c>
      <c r="BH286">
        <v>0</v>
      </c>
      <c r="BI286">
        <v>249.862548387097</v>
      </c>
      <c r="BJ286">
        <v>1500.01935483871</v>
      </c>
      <c r="BK286">
        <v>0.973001903225807</v>
      </c>
      <c r="BL286">
        <v>0.0269982612903226</v>
      </c>
      <c r="BM286">
        <v>0</v>
      </c>
      <c r="BN286">
        <v>2.23503548387097</v>
      </c>
      <c r="BO286">
        <v>0</v>
      </c>
      <c r="BP286">
        <v>16525.2161290323</v>
      </c>
      <c r="BQ286">
        <v>13122.1806451613</v>
      </c>
      <c r="BR286">
        <v>37.870935483871</v>
      </c>
      <c r="BS286">
        <v>39.81</v>
      </c>
      <c r="BT286">
        <v>39.245935483871</v>
      </c>
      <c r="BU286">
        <v>37.937</v>
      </c>
      <c r="BV286">
        <v>37.495935483871</v>
      </c>
      <c r="BW286">
        <v>1459.51935483871</v>
      </c>
      <c r="BX286">
        <v>40.5</v>
      </c>
      <c r="BY286">
        <v>0</v>
      </c>
      <c r="BZ286">
        <v>1559930170.7</v>
      </c>
      <c r="CA286">
        <v>2.30661153846154</v>
      </c>
      <c r="CB286">
        <v>0.52969230976376</v>
      </c>
      <c r="CC286">
        <v>289.425641319586</v>
      </c>
      <c r="CD286">
        <v>16541.1576923077</v>
      </c>
      <c r="CE286">
        <v>15</v>
      </c>
      <c r="CF286">
        <v>1559929575.5</v>
      </c>
      <c r="CG286" t="s">
        <v>251</v>
      </c>
      <c r="CH286">
        <v>12</v>
      </c>
      <c r="CI286">
        <v>2.609</v>
      </c>
      <c r="CJ286">
        <v>0.036</v>
      </c>
      <c r="CK286">
        <v>400</v>
      </c>
      <c r="CL286">
        <v>13</v>
      </c>
      <c r="CM286">
        <v>0.15</v>
      </c>
      <c r="CN286">
        <v>0.08</v>
      </c>
      <c r="CO286">
        <v>-32.2308414634146</v>
      </c>
      <c r="CP286">
        <v>-1.20490243902467</v>
      </c>
      <c r="CQ286">
        <v>0.161593866062664</v>
      </c>
      <c r="CR286">
        <v>0</v>
      </c>
      <c r="CS286">
        <v>2.24687058823529</v>
      </c>
      <c r="CT286">
        <v>0.485534909496125</v>
      </c>
      <c r="CU286">
        <v>0.196226184811142</v>
      </c>
      <c r="CV286">
        <v>1</v>
      </c>
      <c r="CW286">
        <v>0.692490585365854</v>
      </c>
      <c r="CX286">
        <v>-0.0450379860627211</v>
      </c>
      <c r="CY286">
        <v>0.00458984169436136</v>
      </c>
      <c r="CZ286">
        <v>1</v>
      </c>
      <c r="DA286">
        <v>2</v>
      </c>
      <c r="DB286">
        <v>3</v>
      </c>
      <c r="DC286" t="s">
        <v>252</v>
      </c>
      <c r="DD286">
        <v>1.85562</v>
      </c>
      <c r="DE286">
        <v>1.85364</v>
      </c>
      <c r="DF286">
        <v>1.85471</v>
      </c>
      <c r="DG286">
        <v>1.85913</v>
      </c>
      <c r="DH286">
        <v>1.85349</v>
      </c>
      <c r="DI286">
        <v>1.85788</v>
      </c>
      <c r="DJ286">
        <v>1.85501</v>
      </c>
      <c r="DK286">
        <v>1.85367</v>
      </c>
      <c r="DL286" t="s">
        <v>253</v>
      </c>
      <c r="DM286" t="s">
        <v>19</v>
      </c>
      <c r="DN286" t="s">
        <v>19</v>
      </c>
      <c r="DO286" t="s">
        <v>19</v>
      </c>
      <c r="DP286" t="s">
        <v>254</v>
      </c>
      <c r="DQ286" t="s">
        <v>255</v>
      </c>
      <c r="DR286" t="s">
        <v>256</v>
      </c>
      <c r="DS286" t="s">
        <v>256</v>
      </c>
      <c r="DT286" t="s">
        <v>256</v>
      </c>
      <c r="DU286" t="s">
        <v>256</v>
      </c>
      <c r="DV286">
        <v>0</v>
      </c>
      <c r="DW286">
        <v>100</v>
      </c>
      <c r="DX286">
        <v>100</v>
      </c>
      <c r="DY286">
        <v>2.609</v>
      </c>
      <c r="DZ286">
        <v>0.036</v>
      </c>
      <c r="EA286">
        <v>2</v>
      </c>
      <c r="EB286">
        <v>504.336</v>
      </c>
      <c r="EC286">
        <v>548.815</v>
      </c>
      <c r="ED286">
        <v>16.6225</v>
      </c>
      <c r="EE286">
        <v>19.2068</v>
      </c>
      <c r="EF286">
        <v>30.0003</v>
      </c>
      <c r="EG286">
        <v>19.0774</v>
      </c>
      <c r="EH286">
        <v>19.052</v>
      </c>
      <c r="EI286">
        <v>37.4917</v>
      </c>
      <c r="EJ286">
        <v>28.0916</v>
      </c>
      <c r="EK286">
        <v>60.7047</v>
      </c>
      <c r="EL286">
        <v>16.606</v>
      </c>
      <c r="EM286">
        <v>894.17</v>
      </c>
      <c r="EN286">
        <v>13.2836</v>
      </c>
      <c r="EO286">
        <v>102.275</v>
      </c>
      <c r="EP286">
        <v>102.703</v>
      </c>
    </row>
    <row r="287" spans="1:146">
      <c r="A287">
        <v>271</v>
      </c>
      <c r="B287">
        <v>1559930148</v>
      </c>
      <c r="C287">
        <v>540</v>
      </c>
      <c r="D287" t="s">
        <v>797</v>
      </c>
      <c r="E287" t="s">
        <v>798</v>
      </c>
      <c r="H287">
        <v>1559930137.66129</v>
      </c>
      <c r="I287">
        <f>AY287*AJ287*(AW287-AX287)/(100*AQ287*(1000-AJ287*AW287))</f>
        <v>0</v>
      </c>
      <c r="J287">
        <f>AY287*AJ287*(AV287-AU287*(1000-AJ287*AX287)/(1000-AJ287*AW287))/(100*AQ287)</f>
        <v>0</v>
      </c>
      <c r="K287">
        <f>AU287 - IF(AJ287&gt;1, J287*AQ287*100.0/(AL287*BG287), 0)</f>
        <v>0</v>
      </c>
      <c r="L287">
        <f>((R287-I287/2)*K287-J287)/(R287+I287/2)</f>
        <v>0</v>
      </c>
      <c r="M287">
        <f>L287*(AZ287+BA287)/1000.0</f>
        <v>0</v>
      </c>
      <c r="N287">
        <f>(AU287 - IF(AJ287&gt;1, J287*AQ287*100.0/(AL287*BG287), 0))*(AZ287+BA287)/1000.0</f>
        <v>0</v>
      </c>
      <c r="O287">
        <f>2.0/((1/Q287-1/P287)+SIGN(Q287)*SQRT((1/Q287-1/P287)*(1/Q287-1/P287) + 4*AR287/((AR287+1)*(AR287+1))*(2*1/Q287*1/P287-1/P287*1/P287)))</f>
        <v>0</v>
      </c>
      <c r="P287">
        <f>AG287+AF287*AQ287+AE287*AQ287*AQ287</f>
        <v>0</v>
      </c>
      <c r="Q287">
        <f>I287*(1000-(1000*0.61365*exp(17.502*U287/(240.97+U287))/(AZ287+BA287)+AW287)/2)/(1000*0.61365*exp(17.502*U287/(240.97+U287))/(AZ287+BA287)-AW287)</f>
        <v>0</v>
      </c>
      <c r="R287">
        <f>1/((AR287+1)/(O287/1.6)+1/(P287/1.37)) + AR287/((AR287+1)/(O287/1.6) + AR287/(P287/1.37))</f>
        <v>0</v>
      </c>
      <c r="S287">
        <f>(AN287*AP287)</f>
        <v>0</v>
      </c>
      <c r="T287">
        <f>(BB287+(S287+2*0.95*5.67E-8*(((BB287+$B$7)+273)^4-(BB287+273)^4)-44100*I287)/(1.84*29.3*P287+8*0.95*5.67E-8*(BB287+273)^3))</f>
        <v>0</v>
      </c>
      <c r="U287">
        <f>($C$7*BC287+$D$7*BD287+$E$7*T287)</f>
        <v>0</v>
      </c>
      <c r="V287">
        <f>0.61365*exp(17.502*U287/(240.97+U287))</f>
        <v>0</v>
      </c>
      <c r="W287">
        <f>(X287/Y287*100)</f>
        <v>0</v>
      </c>
      <c r="X287">
        <f>AW287*(AZ287+BA287)/1000</f>
        <v>0</v>
      </c>
      <c r="Y287">
        <f>0.61365*exp(17.502*BB287/(240.97+BB287))</f>
        <v>0</v>
      </c>
      <c r="Z287">
        <f>(V287-AW287*(AZ287+BA287)/1000)</f>
        <v>0</v>
      </c>
      <c r="AA287">
        <f>(-I287*44100)</f>
        <v>0</v>
      </c>
      <c r="AB287">
        <f>2*29.3*P287*0.92*(BB287-U287)</f>
        <v>0</v>
      </c>
      <c r="AC287">
        <f>2*0.95*5.67E-8*(((BB287+$B$7)+273)^4-(U287+273)^4)</f>
        <v>0</v>
      </c>
      <c r="AD287">
        <f>S287+AC287+AA287+AB287</f>
        <v>0</v>
      </c>
      <c r="AE287">
        <v>-0.0416869381487728</v>
      </c>
      <c r="AF287">
        <v>0.0467972400483559</v>
      </c>
      <c r="AG287">
        <v>3.48856721598686</v>
      </c>
      <c r="AH287">
        <v>0</v>
      </c>
      <c r="AI287">
        <v>0</v>
      </c>
      <c r="AJ287">
        <f>IF(AH287*$H$13&gt;=AL287,1.0,(AL287/(AL287-AH287*$H$13)))</f>
        <v>0</v>
      </c>
      <c r="AK287">
        <f>(AJ287-1)*100</f>
        <v>0</v>
      </c>
      <c r="AL287">
        <f>MAX(0,($B$13+$C$13*BG287)/(1+$D$13*BG287)*AZ287/(BB287+273)*$E$13)</f>
        <v>0</v>
      </c>
      <c r="AM287">
        <f>$B$11*BH287+$C$11*BI287+$F$11*BJ287</f>
        <v>0</v>
      </c>
      <c r="AN287">
        <f>AM287*AO287</f>
        <v>0</v>
      </c>
      <c r="AO287">
        <f>($B$11*$D$9+$C$11*$D$9+$F$11*((BW287+BO287)/MAX(BW287+BO287+BX287, 0.1)*$I$9+BX287/MAX(BW287+BO287+BX287, 0.1)*$J$9))/($B$11+$C$11+$F$11)</f>
        <v>0</v>
      </c>
      <c r="AP287">
        <f>($B$11*$K$9+$C$11*$K$9+$F$11*((BW287+BO287)/MAX(BW287+BO287+BX287, 0.1)*$P$9+BX287/MAX(BW287+BO287+BX287, 0.1)*$Q$9))/($B$11+$C$11+$F$11)</f>
        <v>0</v>
      </c>
      <c r="AQ287">
        <v>6</v>
      </c>
      <c r="AR287">
        <v>0.5</v>
      </c>
      <c r="AS287" t="s">
        <v>250</v>
      </c>
      <c r="AT287">
        <v>1559930137.66129</v>
      </c>
      <c r="AU287">
        <v>838.872548387097</v>
      </c>
      <c r="AV287">
        <v>871.150741935484</v>
      </c>
      <c r="AW287">
        <v>13.9648161290323</v>
      </c>
      <c r="AX287">
        <v>13.2742161290323</v>
      </c>
      <c r="AY287">
        <v>500.020709677419</v>
      </c>
      <c r="AZ287">
        <v>100.702838709677</v>
      </c>
      <c r="BA287">
        <v>0.199993806451613</v>
      </c>
      <c r="BB287">
        <v>20.0201387096774</v>
      </c>
      <c r="BC287">
        <v>20.439235483871</v>
      </c>
      <c r="BD287">
        <v>999.9</v>
      </c>
      <c r="BE287">
        <v>0</v>
      </c>
      <c r="BF287">
        <v>0</v>
      </c>
      <c r="BG287">
        <v>9982.84451612903</v>
      </c>
      <c r="BH287">
        <v>0</v>
      </c>
      <c r="BI287">
        <v>247.105967741935</v>
      </c>
      <c r="BJ287">
        <v>1500.03451612903</v>
      </c>
      <c r="BK287">
        <v>0.973002032258065</v>
      </c>
      <c r="BL287">
        <v>0.0269981129032258</v>
      </c>
      <c r="BM287">
        <v>0</v>
      </c>
      <c r="BN287">
        <v>2.23866129032258</v>
      </c>
      <c r="BO287">
        <v>0</v>
      </c>
      <c r="BP287">
        <v>16535.7806451613</v>
      </c>
      <c r="BQ287">
        <v>13122.3096774194</v>
      </c>
      <c r="BR287">
        <v>37.8729677419355</v>
      </c>
      <c r="BS287">
        <v>39.812</v>
      </c>
      <c r="BT287">
        <v>39.245935483871</v>
      </c>
      <c r="BU287">
        <v>37.937</v>
      </c>
      <c r="BV287">
        <v>37.495935483871</v>
      </c>
      <c r="BW287">
        <v>1459.53451612903</v>
      </c>
      <c r="BX287">
        <v>40.5</v>
      </c>
      <c r="BY287">
        <v>0</v>
      </c>
      <c r="BZ287">
        <v>1559930172.5</v>
      </c>
      <c r="CA287">
        <v>2.32262692307692</v>
      </c>
      <c r="CB287">
        <v>0.83591453175447</v>
      </c>
      <c r="CC287">
        <v>299.65470055453</v>
      </c>
      <c r="CD287">
        <v>16550.2961538462</v>
      </c>
      <c r="CE287">
        <v>15</v>
      </c>
      <c r="CF287">
        <v>1559929575.5</v>
      </c>
      <c r="CG287" t="s">
        <v>251</v>
      </c>
      <c r="CH287">
        <v>12</v>
      </c>
      <c r="CI287">
        <v>2.609</v>
      </c>
      <c r="CJ287">
        <v>0.036</v>
      </c>
      <c r="CK287">
        <v>400</v>
      </c>
      <c r="CL287">
        <v>13</v>
      </c>
      <c r="CM287">
        <v>0.15</v>
      </c>
      <c r="CN287">
        <v>0.08</v>
      </c>
      <c r="CO287">
        <v>-32.2589024390244</v>
      </c>
      <c r="CP287">
        <v>-1.3061895470384</v>
      </c>
      <c r="CQ287">
        <v>0.167452073212963</v>
      </c>
      <c r="CR287">
        <v>0</v>
      </c>
      <c r="CS287">
        <v>2.24775588235294</v>
      </c>
      <c r="CT287">
        <v>0.899690064196485</v>
      </c>
      <c r="CU287">
        <v>0.204807857143594</v>
      </c>
      <c r="CV287">
        <v>1</v>
      </c>
      <c r="CW287">
        <v>0.691051268292683</v>
      </c>
      <c r="CX287">
        <v>-0.0398653588850181</v>
      </c>
      <c r="CY287">
        <v>0.00409053725390442</v>
      </c>
      <c r="CZ287">
        <v>1</v>
      </c>
      <c r="DA287">
        <v>2</v>
      </c>
      <c r="DB287">
        <v>3</v>
      </c>
      <c r="DC287" t="s">
        <v>252</v>
      </c>
      <c r="DD287">
        <v>1.85562</v>
      </c>
      <c r="DE287">
        <v>1.85364</v>
      </c>
      <c r="DF287">
        <v>1.85471</v>
      </c>
      <c r="DG287">
        <v>1.85913</v>
      </c>
      <c r="DH287">
        <v>1.85348</v>
      </c>
      <c r="DI287">
        <v>1.85789</v>
      </c>
      <c r="DJ287">
        <v>1.85501</v>
      </c>
      <c r="DK287">
        <v>1.85366</v>
      </c>
      <c r="DL287" t="s">
        <v>253</v>
      </c>
      <c r="DM287" t="s">
        <v>19</v>
      </c>
      <c r="DN287" t="s">
        <v>19</v>
      </c>
      <c r="DO287" t="s">
        <v>19</v>
      </c>
      <c r="DP287" t="s">
        <v>254</v>
      </c>
      <c r="DQ287" t="s">
        <v>255</v>
      </c>
      <c r="DR287" t="s">
        <v>256</v>
      </c>
      <c r="DS287" t="s">
        <v>256</v>
      </c>
      <c r="DT287" t="s">
        <v>256</v>
      </c>
      <c r="DU287" t="s">
        <v>256</v>
      </c>
      <c r="DV287">
        <v>0</v>
      </c>
      <c r="DW287">
        <v>100</v>
      </c>
      <c r="DX287">
        <v>100</v>
      </c>
      <c r="DY287">
        <v>2.609</v>
      </c>
      <c r="DZ287">
        <v>0.036</v>
      </c>
      <c r="EA287">
        <v>2</v>
      </c>
      <c r="EB287">
        <v>504.166</v>
      </c>
      <c r="EC287">
        <v>549.053</v>
      </c>
      <c r="ED287">
        <v>16.6126</v>
      </c>
      <c r="EE287">
        <v>19.2076</v>
      </c>
      <c r="EF287">
        <v>30.0002</v>
      </c>
      <c r="EG287">
        <v>19.0783</v>
      </c>
      <c r="EH287">
        <v>19.0529</v>
      </c>
      <c r="EI287">
        <v>37.603</v>
      </c>
      <c r="EJ287">
        <v>28.0916</v>
      </c>
      <c r="EK287">
        <v>60.7047</v>
      </c>
      <c r="EL287">
        <v>16.606</v>
      </c>
      <c r="EM287">
        <v>899.17</v>
      </c>
      <c r="EN287">
        <v>13.2836</v>
      </c>
      <c r="EO287">
        <v>102.276</v>
      </c>
      <c r="EP287">
        <v>102.703</v>
      </c>
    </row>
    <row r="288" spans="1:146">
      <c r="A288">
        <v>272</v>
      </c>
      <c r="B288">
        <v>1559930150</v>
      </c>
      <c r="C288">
        <v>542</v>
      </c>
      <c r="D288" t="s">
        <v>799</v>
      </c>
      <c r="E288" t="s">
        <v>800</v>
      </c>
      <c r="H288">
        <v>1559930139.66129</v>
      </c>
      <c r="I288">
        <f>AY288*AJ288*(AW288-AX288)/(100*AQ288*(1000-AJ288*AW288))</f>
        <v>0</v>
      </c>
      <c r="J288">
        <f>AY288*AJ288*(AV288-AU288*(1000-AJ288*AX288)/(1000-AJ288*AW288))/(100*AQ288)</f>
        <v>0</v>
      </c>
      <c r="K288">
        <f>AU288 - IF(AJ288&gt;1, J288*AQ288*100.0/(AL288*BG288), 0)</f>
        <v>0</v>
      </c>
      <c r="L288">
        <f>((R288-I288/2)*K288-J288)/(R288+I288/2)</f>
        <v>0</v>
      </c>
      <c r="M288">
        <f>L288*(AZ288+BA288)/1000.0</f>
        <v>0</v>
      </c>
      <c r="N288">
        <f>(AU288 - IF(AJ288&gt;1, J288*AQ288*100.0/(AL288*BG288), 0))*(AZ288+BA288)/1000.0</f>
        <v>0</v>
      </c>
      <c r="O288">
        <f>2.0/((1/Q288-1/P288)+SIGN(Q288)*SQRT((1/Q288-1/P288)*(1/Q288-1/P288) + 4*AR288/((AR288+1)*(AR288+1))*(2*1/Q288*1/P288-1/P288*1/P288)))</f>
        <v>0</v>
      </c>
      <c r="P288">
        <f>AG288+AF288*AQ288+AE288*AQ288*AQ288</f>
        <v>0</v>
      </c>
      <c r="Q288">
        <f>I288*(1000-(1000*0.61365*exp(17.502*U288/(240.97+U288))/(AZ288+BA288)+AW288)/2)/(1000*0.61365*exp(17.502*U288/(240.97+U288))/(AZ288+BA288)-AW288)</f>
        <v>0</v>
      </c>
      <c r="R288">
        <f>1/((AR288+1)/(O288/1.6)+1/(P288/1.37)) + AR288/((AR288+1)/(O288/1.6) + AR288/(P288/1.37))</f>
        <v>0</v>
      </c>
      <c r="S288">
        <f>(AN288*AP288)</f>
        <v>0</v>
      </c>
      <c r="T288">
        <f>(BB288+(S288+2*0.95*5.67E-8*(((BB288+$B$7)+273)^4-(BB288+273)^4)-44100*I288)/(1.84*29.3*P288+8*0.95*5.67E-8*(BB288+273)^3))</f>
        <v>0</v>
      </c>
      <c r="U288">
        <f>($C$7*BC288+$D$7*BD288+$E$7*T288)</f>
        <v>0</v>
      </c>
      <c r="V288">
        <f>0.61365*exp(17.502*U288/(240.97+U288))</f>
        <v>0</v>
      </c>
      <c r="W288">
        <f>(X288/Y288*100)</f>
        <v>0</v>
      </c>
      <c r="X288">
        <f>AW288*(AZ288+BA288)/1000</f>
        <v>0</v>
      </c>
      <c r="Y288">
        <f>0.61365*exp(17.502*BB288/(240.97+BB288))</f>
        <v>0</v>
      </c>
      <c r="Z288">
        <f>(V288-AW288*(AZ288+BA288)/1000)</f>
        <v>0</v>
      </c>
      <c r="AA288">
        <f>(-I288*44100)</f>
        <v>0</v>
      </c>
      <c r="AB288">
        <f>2*29.3*P288*0.92*(BB288-U288)</f>
        <v>0</v>
      </c>
      <c r="AC288">
        <f>2*0.95*5.67E-8*(((BB288+$B$7)+273)^4-(U288+273)^4)</f>
        <v>0</v>
      </c>
      <c r="AD288">
        <f>S288+AC288+AA288+AB288</f>
        <v>0</v>
      </c>
      <c r="AE288">
        <v>-0.0417077439008645</v>
      </c>
      <c r="AF288">
        <v>0.0468205963277629</v>
      </c>
      <c r="AG288">
        <v>3.48994299241432</v>
      </c>
      <c r="AH288">
        <v>0</v>
      </c>
      <c r="AI288">
        <v>0</v>
      </c>
      <c r="AJ288">
        <f>IF(AH288*$H$13&gt;=AL288,1.0,(AL288/(AL288-AH288*$H$13)))</f>
        <v>0</v>
      </c>
      <c r="AK288">
        <f>(AJ288-1)*100</f>
        <v>0</v>
      </c>
      <c r="AL288">
        <f>MAX(0,($B$13+$C$13*BG288)/(1+$D$13*BG288)*AZ288/(BB288+273)*$E$13)</f>
        <v>0</v>
      </c>
      <c r="AM288">
        <f>$B$11*BH288+$C$11*BI288+$F$11*BJ288</f>
        <v>0</v>
      </c>
      <c r="AN288">
        <f>AM288*AO288</f>
        <v>0</v>
      </c>
      <c r="AO288">
        <f>($B$11*$D$9+$C$11*$D$9+$F$11*((BW288+BO288)/MAX(BW288+BO288+BX288, 0.1)*$I$9+BX288/MAX(BW288+BO288+BX288, 0.1)*$J$9))/($B$11+$C$11+$F$11)</f>
        <v>0</v>
      </c>
      <c r="AP288">
        <f>($B$11*$K$9+$C$11*$K$9+$F$11*((BW288+BO288)/MAX(BW288+BO288+BX288, 0.1)*$P$9+BX288/MAX(BW288+BO288+BX288, 0.1)*$Q$9))/($B$11+$C$11+$F$11)</f>
        <v>0</v>
      </c>
      <c r="AQ288">
        <v>6</v>
      </c>
      <c r="AR288">
        <v>0.5</v>
      </c>
      <c r="AS288" t="s">
        <v>250</v>
      </c>
      <c r="AT288">
        <v>1559930139.66129</v>
      </c>
      <c r="AU288">
        <v>842.171774193548</v>
      </c>
      <c r="AV288">
        <v>874.515451612903</v>
      </c>
      <c r="AW288">
        <v>13.9648806451613</v>
      </c>
      <c r="AX288">
        <v>13.2756129032258</v>
      </c>
      <c r="AY288">
        <v>500.016225806452</v>
      </c>
      <c r="AZ288">
        <v>100.702677419355</v>
      </c>
      <c r="BA288">
        <v>0.199967741935484</v>
      </c>
      <c r="BB288">
        <v>20.0204032258065</v>
      </c>
      <c r="BC288">
        <v>20.4414096774194</v>
      </c>
      <c r="BD288">
        <v>999.9</v>
      </c>
      <c r="BE288">
        <v>0</v>
      </c>
      <c r="BF288">
        <v>0</v>
      </c>
      <c r="BG288">
        <v>9987.84290322581</v>
      </c>
      <c r="BH288">
        <v>0</v>
      </c>
      <c r="BI288">
        <v>245.196935483871</v>
      </c>
      <c r="BJ288">
        <v>1500.01741935484</v>
      </c>
      <c r="BK288">
        <v>0.973001903225807</v>
      </c>
      <c r="BL288">
        <v>0.0269982612903226</v>
      </c>
      <c r="BM288">
        <v>0</v>
      </c>
      <c r="BN288">
        <v>2.26801290322581</v>
      </c>
      <c r="BO288">
        <v>0</v>
      </c>
      <c r="BP288">
        <v>16545.5451612903</v>
      </c>
      <c r="BQ288">
        <v>13122.1612903226</v>
      </c>
      <c r="BR288">
        <v>37.875</v>
      </c>
      <c r="BS288">
        <v>39.812</v>
      </c>
      <c r="BT288">
        <v>39.245935483871</v>
      </c>
      <c r="BU288">
        <v>37.937</v>
      </c>
      <c r="BV288">
        <v>37.495935483871</v>
      </c>
      <c r="BW288">
        <v>1459.51741935484</v>
      </c>
      <c r="BX288">
        <v>40.5</v>
      </c>
      <c r="BY288">
        <v>0</v>
      </c>
      <c r="BZ288">
        <v>1559930174.3</v>
      </c>
      <c r="CA288">
        <v>2.32707692307692</v>
      </c>
      <c r="CB288">
        <v>0.407671799871507</v>
      </c>
      <c r="CC288">
        <v>286.263248182499</v>
      </c>
      <c r="CD288">
        <v>16558.8846153846</v>
      </c>
      <c r="CE288">
        <v>15</v>
      </c>
      <c r="CF288">
        <v>1559929575.5</v>
      </c>
      <c r="CG288" t="s">
        <v>251</v>
      </c>
      <c r="CH288">
        <v>12</v>
      </c>
      <c r="CI288">
        <v>2.609</v>
      </c>
      <c r="CJ288">
        <v>0.036</v>
      </c>
      <c r="CK288">
        <v>400</v>
      </c>
      <c r="CL288">
        <v>13</v>
      </c>
      <c r="CM288">
        <v>0.15</v>
      </c>
      <c r="CN288">
        <v>0.08</v>
      </c>
      <c r="CO288">
        <v>-32.3253926829268</v>
      </c>
      <c r="CP288">
        <v>-1.50446550522639</v>
      </c>
      <c r="CQ288">
        <v>0.188206832760344</v>
      </c>
      <c r="CR288">
        <v>0</v>
      </c>
      <c r="CS288">
        <v>2.29895</v>
      </c>
      <c r="CT288">
        <v>0.842652560410722</v>
      </c>
      <c r="CU288">
        <v>0.230718917669506</v>
      </c>
      <c r="CV288">
        <v>1</v>
      </c>
      <c r="CW288">
        <v>0.689690073170732</v>
      </c>
      <c r="CX288">
        <v>-0.034126432055748</v>
      </c>
      <c r="CY288">
        <v>0.00348943387252768</v>
      </c>
      <c r="CZ288">
        <v>1</v>
      </c>
      <c r="DA288">
        <v>2</v>
      </c>
      <c r="DB288">
        <v>3</v>
      </c>
      <c r="DC288" t="s">
        <v>252</v>
      </c>
      <c r="DD288">
        <v>1.85561</v>
      </c>
      <c r="DE288">
        <v>1.85364</v>
      </c>
      <c r="DF288">
        <v>1.8547</v>
      </c>
      <c r="DG288">
        <v>1.85913</v>
      </c>
      <c r="DH288">
        <v>1.85348</v>
      </c>
      <c r="DI288">
        <v>1.8579</v>
      </c>
      <c r="DJ288">
        <v>1.85501</v>
      </c>
      <c r="DK288">
        <v>1.85366</v>
      </c>
      <c r="DL288" t="s">
        <v>253</v>
      </c>
      <c r="DM288" t="s">
        <v>19</v>
      </c>
      <c r="DN288" t="s">
        <v>19</v>
      </c>
      <c r="DO288" t="s">
        <v>19</v>
      </c>
      <c r="DP288" t="s">
        <v>254</v>
      </c>
      <c r="DQ288" t="s">
        <v>255</v>
      </c>
      <c r="DR288" t="s">
        <v>256</v>
      </c>
      <c r="DS288" t="s">
        <v>256</v>
      </c>
      <c r="DT288" t="s">
        <v>256</v>
      </c>
      <c r="DU288" t="s">
        <v>256</v>
      </c>
      <c r="DV288">
        <v>0</v>
      </c>
      <c r="DW288">
        <v>100</v>
      </c>
      <c r="DX288">
        <v>100</v>
      </c>
      <c r="DY288">
        <v>2.609</v>
      </c>
      <c r="DZ288">
        <v>0.036</v>
      </c>
      <c r="EA288">
        <v>2</v>
      </c>
      <c r="EB288">
        <v>504.31</v>
      </c>
      <c r="EC288">
        <v>548.922</v>
      </c>
      <c r="ED288">
        <v>16.6035</v>
      </c>
      <c r="EE288">
        <v>19.2084</v>
      </c>
      <c r="EF288">
        <v>30.0002</v>
      </c>
      <c r="EG288">
        <v>19.0791</v>
      </c>
      <c r="EH288">
        <v>19.0536</v>
      </c>
      <c r="EI288">
        <v>37.7365</v>
      </c>
      <c r="EJ288">
        <v>28.0916</v>
      </c>
      <c r="EK288">
        <v>60.7047</v>
      </c>
      <c r="EL288">
        <v>16.5851</v>
      </c>
      <c r="EM288">
        <v>904.17</v>
      </c>
      <c r="EN288">
        <v>13.2836</v>
      </c>
      <c r="EO288">
        <v>102.277</v>
      </c>
      <c r="EP288">
        <v>102.703</v>
      </c>
    </row>
    <row r="289" spans="1:146">
      <c r="A289">
        <v>273</v>
      </c>
      <c r="B289">
        <v>1559930152</v>
      </c>
      <c r="C289">
        <v>544</v>
      </c>
      <c r="D289" t="s">
        <v>801</v>
      </c>
      <c r="E289" t="s">
        <v>802</v>
      </c>
      <c r="H289">
        <v>1559930141.66129</v>
      </c>
      <c r="I289">
        <f>AY289*AJ289*(AW289-AX289)/(100*AQ289*(1000-AJ289*AW289))</f>
        <v>0</v>
      </c>
      <c r="J289">
        <f>AY289*AJ289*(AV289-AU289*(1000-AJ289*AX289)/(1000-AJ289*AW289))/(100*AQ289)</f>
        <v>0</v>
      </c>
      <c r="K289">
        <f>AU289 - IF(AJ289&gt;1, J289*AQ289*100.0/(AL289*BG289), 0)</f>
        <v>0</v>
      </c>
      <c r="L289">
        <f>((R289-I289/2)*K289-J289)/(R289+I289/2)</f>
        <v>0</v>
      </c>
      <c r="M289">
        <f>L289*(AZ289+BA289)/1000.0</f>
        <v>0</v>
      </c>
      <c r="N289">
        <f>(AU289 - IF(AJ289&gt;1, J289*AQ289*100.0/(AL289*BG289), 0))*(AZ289+BA289)/1000.0</f>
        <v>0</v>
      </c>
      <c r="O289">
        <f>2.0/((1/Q289-1/P289)+SIGN(Q289)*SQRT((1/Q289-1/P289)*(1/Q289-1/P289) + 4*AR289/((AR289+1)*(AR289+1))*(2*1/Q289*1/P289-1/P289*1/P289)))</f>
        <v>0</v>
      </c>
      <c r="P289">
        <f>AG289+AF289*AQ289+AE289*AQ289*AQ289</f>
        <v>0</v>
      </c>
      <c r="Q289">
        <f>I289*(1000-(1000*0.61365*exp(17.502*U289/(240.97+U289))/(AZ289+BA289)+AW289)/2)/(1000*0.61365*exp(17.502*U289/(240.97+U289))/(AZ289+BA289)-AW289)</f>
        <v>0</v>
      </c>
      <c r="R289">
        <f>1/((AR289+1)/(O289/1.6)+1/(P289/1.37)) + AR289/((AR289+1)/(O289/1.6) + AR289/(P289/1.37))</f>
        <v>0</v>
      </c>
      <c r="S289">
        <f>(AN289*AP289)</f>
        <v>0</v>
      </c>
      <c r="T289">
        <f>(BB289+(S289+2*0.95*5.67E-8*(((BB289+$B$7)+273)^4-(BB289+273)^4)-44100*I289)/(1.84*29.3*P289+8*0.95*5.67E-8*(BB289+273)^3))</f>
        <v>0</v>
      </c>
      <c r="U289">
        <f>($C$7*BC289+$D$7*BD289+$E$7*T289)</f>
        <v>0</v>
      </c>
      <c r="V289">
        <f>0.61365*exp(17.502*U289/(240.97+U289))</f>
        <v>0</v>
      </c>
      <c r="W289">
        <f>(X289/Y289*100)</f>
        <v>0</v>
      </c>
      <c r="X289">
        <f>AW289*(AZ289+BA289)/1000</f>
        <v>0</v>
      </c>
      <c r="Y289">
        <f>0.61365*exp(17.502*BB289/(240.97+BB289))</f>
        <v>0</v>
      </c>
      <c r="Z289">
        <f>(V289-AW289*(AZ289+BA289)/1000)</f>
        <v>0</v>
      </c>
      <c r="AA289">
        <f>(-I289*44100)</f>
        <v>0</v>
      </c>
      <c r="AB289">
        <f>2*29.3*P289*0.92*(BB289-U289)</f>
        <v>0</v>
      </c>
      <c r="AC289">
        <f>2*0.95*5.67E-8*(((BB289+$B$7)+273)^4-(U289+273)^4)</f>
        <v>0</v>
      </c>
      <c r="AD289">
        <f>S289+AC289+AA289+AB289</f>
        <v>0</v>
      </c>
      <c r="AE289">
        <v>-0.0417293809203665</v>
      </c>
      <c r="AF289">
        <v>0.0468448857776609</v>
      </c>
      <c r="AG289">
        <v>3.49137348164415</v>
      </c>
      <c r="AH289">
        <v>0</v>
      </c>
      <c r="AI289">
        <v>0</v>
      </c>
      <c r="AJ289">
        <f>IF(AH289*$H$13&gt;=AL289,1.0,(AL289/(AL289-AH289*$H$13)))</f>
        <v>0</v>
      </c>
      <c r="AK289">
        <f>(AJ289-1)*100</f>
        <v>0</v>
      </c>
      <c r="AL289">
        <f>MAX(0,($B$13+$C$13*BG289)/(1+$D$13*BG289)*AZ289/(BB289+273)*$E$13)</f>
        <v>0</v>
      </c>
      <c r="AM289">
        <f>$B$11*BH289+$C$11*BI289+$F$11*BJ289</f>
        <v>0</v>
      </c>
      <c r="AN289">
        <f>AM289*AO289</f>
        <v>0</v>
      </c>
      <c r="AO289">
        <f>($B$11*$D$9+$C$11*$D$9+$F$11*((BW289+BO289)/MAX(BW289+BO289+BX289, 0.1)*$I$9+BX289/MAX(BW289+BO289+BX289, 0.1)*$J$9))/($B$11+$C$11+$F$11)</f>
        <v>0</v>
      </c>
      <c r="AP289">
        <f>($B$11*$K$9+$C$11*$K$9+$F$11*((BW289+BO289)/MAX(BW289+BO289+BX289, 0.1)*$P$9+BX289/MAX(BW289+BO289+BX289, 0.1)*$Q$9))/($B$11+$C$11+$F$11)</f>
        <v>0</v>
      </c>
      <c r="AQ289">
        <v>6</v>
      </c>
      <c r="AR289">
        <v>0.5</v>
      </c>
      <c r="AS289" t="s">
        <v>250</v>
      </c>
      <c r="AT289">
        <v>1559930141.66129</v>
      </c>
      <c r="AU289">
        <v>845.478258064516</v>
      </c>
      <c r="AV289">
        <v>877.85</v>
      </c>
      <c r="AW289">
        <v>13.9649451612903</v>
      </c>
      <c r="AX289">
        <v>13.2770258064516</v>
      </c>
      <c r="AY289">
        <v>500.008258064516</v>
      </c>
      <c r="AZ289">
        <v>100.702451612903</v>
      </c>
      <c r="BA289">
        <v>0.199961935483871</v>
      </c>
      <c r="BB289">
        <v>20.0209483870968</v>
      </c>
      <c r="BC289">
        <v>20.4435967741935</v>
      </c>
      <c r="BD289">
        <v>999.9</v>
      </c>
      <c r="BE289">
        <v>0</v>
      </c>
      <c r="BF289">
        <v>0</v>
      </c>
      <c r="BG289">
        <v>9993.04677419355</v>
      </c>
      <c r="BH289">
        <v>0</v>
      </c>
      <c r="BI289">
        <v>244.470290322581</v>
      </c>
      <c r="BJ289">
        <v>1500.01516129032</v>
      </c>
      <c r="BK289">
        <v>0.973001903225807</v>
      </c>
      <c r="BL289">
        <v>0.0269982612903226</v>
      </c>
      <c r="BM289">
        <v>0</v>
      </c>
      <c r="BN289">
        <v>2.28565161290323</v>
      </c>
      <c r="BO289">
        <v>0</v>
      </c>
      <c r="BP289">
        <v>16555.1419354839</v>
      </c>
      <c r="BQ289">
        <v>13122.1387096774</v>
      </c>
      <c r="BR289">
        <v>37.8729677419355</v>
      </c>
      <c r="BS289">
        <v>39.812</v>
      </c>
      <c r="BT289">
        <v>39.2479677419355</v>
      </c>
      <c r="BU289">
        <v>37.937</v>
      </c>
      <c r="BV289">
        <v>37.495935483871</v>
      </c>
      <c r="BW289">
        <v>1459.51516129032</v>
      </c>
      <c r="BX289">
        <v>40.5</v>
      </c>
      <c r="BY289">
        <v>0</v>
      </c>
      <c r="BZ289">
        <v>1559930176.7</v>
      </c>
      <c r="CA289">
        <v>2.31726153846154</v>
      </c>
      <c r="CB289">
        <v>0.201723076203083</v>
      </c>
      <c r="CC289">
        <v>289.777778073205</v>
      </c>
      <c r="CD289">
        <v>16569.9769230769</v>
      </c>
      <c r="CE289">
        <v>15</v>
      </c>
      <c r="CF289">
        <v>1559929575.5</v>
      </c>
      <c r="CG289" t="s">
        <v>251</v>
      </c>
      <c r="CH289">
        <v>12</v>
      </c>
      <c r="CI289">
        <v>2.609</v>
      </c>
      <c r="CJ289">
        <v>0.036</v>
      </c>
      <c r="CK289">
        <v>400</v>
      </c>
      <c r="CL289">
        <v>13</v>
      </c>
      <c r="CM289">
        <v>0.15</v>
      </c>
      <c r="CN289">
        <v>0.08</v>
      </c>
      <c r="CO289">
        <v>-32.3666682926829</v>
      </c>
      <c r="CP289">
        <v>-1.67388083623746</v>
      </c>
      <c r="CQ289">
        <v>0.198245515975525</v>
      </c>
      <c r="CR289">
        <v>0</v>
      </c>
      <c r="CS289">
        <v>2.31379117647059</v>
      </c>
      <c r="CT289">
        <v>0.333362930492361</v>
      </c>
      <c r="CU289">
        <v>0.214409258699952</v>
      </c>
      <c r="CV289">
        <v>1</v>
      </c>
      <c r="CW289">
        <v>0.688336902439024</v>
      </c>
      <c r="CX289">
        <v>-0.0311662160278792</v>
      </c>
      <c r="CY289">
        <v>0.00314075517410264</v>
      </c>
      <c r="CZ289">
        <v>1</v>
      </c>
      <c r="DA289">
        <v>2</v>
      </c>
      <c r="DB289">
        <v>3</v>
      </c>
      <c r="DC289" t="s">
        <v>252</v>
      </c>
      <c r="DD289">
        <v>1.85561</v>
      </c>
      <c r="DE289">
        <v>1.85364</v>
      </c>
      <c r="DF289">
        <v>1.85469</v>
      </c>
      <c r="DG289">
        <v>1.85913</v>
      </c>
      <c r="DH289">
        <v>1.85348</v>
      </c>
      <c r="DI289">
        <v>1.85789</v>
      </c>
      <c r="DJ289">
        <v>1.85501</v>
      </c>
      <c r="DK289">
        <v>1.85366</v>
      </c>
      <c r="DL289" t="s">
        <v>253</v>
      </c>
      <c r="DM289" t="s">
        <v>19</v>
      </c>
      <c r="DN289" t="s">
        <v>19</v>
      </c>
      <c r="DO289" t="s">
        <v>19</v>
      </c>
      <c r="DP289" t="s">
        <v>254</v>
      </c>
      <c r="DQ289" t="s">
        <v>255</v>
      </c>
      <c r="DR289" t="s">
        <v>256</v>
      </c>
      <c r="DS289" t="s">
        <v>256</v>
      </c>
      <c r="DT289" t="s">
        <v>256</v>
      </c>
      <c r="DU289" t="s">
        <v>256</v>
      </c>
      <c r="DV289">
        <v>0</v>
      </c>
      <c r="DW289">
        <v>100</v>
      </c>
      <c r="DX289">
        <v>100</v>
      </c>
      <c r="DY289">
        <v>2.609</v>
      </c>
      <c r="DZ289">
        <v>0.036</v>
      </c>
      <c r="EA289">
        <v>2</v>
      </c>
      <c r="EB289">
        <v>504.439</v>
      </c>
      <c r="EC289">
        <v>548.814</v>
      </c>
      <c r="ED289">
        <v>16.5956</v>
      </c>
      <c r="EE289">
        <v>19.2093</v>
      </c>
      <c r="EF289">
        <v>30.0002</v>
      </c>
      <c r="EG289">
        <v>19.08</v>
      </c>
      <c r="EH289">
        <v>19.0549</v>
      </c>
      <c r="EI289">
        <v>37.8361</v>
      </c>
      <c r="EJ289">
        <v>28.0916</v>
      </c>
      <c r="EK289">
        <v>60.7047</v>
      </c>
      <c r="EL289">
        <v>16.5851</v>
      </c>
      <c r="EM289">
        <v>904.17</v>
      </c>
      <c r="EN289">
        <v>13.2836</v>
      </c>
      <c r="EO289">
        <v>102.277</v>
      </c>
      <c r="EP289">
        <v>102.703</v>
      </c>
    </row>
    <row r="290" spans="1:146">
      <c r="A290">
        <v>274</v>
      </c>
      <c r="B290">
        <v>1559930154</v>
      </c>
      <c r="C290">
        <v>546</v>
      </c>
      <c r="D290" t="s">
        <v>803</v>
      </c>
      <c r="E290" t="s">
        <v>804</v>
      </c>
      <c r="H290">
        <v>1559930143.66129</v>
      </c>
      <c r="I290">
        <f>AY290*AJ290*(AW290-AX290)/(100*AQ290*(1000-AJ290*AW290))</f>
        <v>0</v>
      </c>
      <c r="J290">
        <f>AY290*AJ290*(AV290-AU290*(1000-AJ290*AX290)/(1000-AJ290*AW290))/(100*AQ290)</f>
        <v>0</v>
      </c>
      <c r="K290">
        <f>AU290 - IF(AJ290&gt;1, J290*AQ290*100.0/(AL290*BG290), 0)</f>
        <v>0</v>
      </c>
      <c r="L290">
        <f>((R290-I290/2)*K290-J290)/(R290+I290/2)</f>
        <v>0</v>
      </c>
      <c r="M290">
        <f>L290*(AZ290+BA290)/1000.0</f>
        <v>0</v>
      </c>
      <c r="N290">
        <f>(AU290 - IF(AJ290&gt;1, J290*AQ290*100.0/(AL290*BG290), 0))*(AZ290+BA290)/1000.0</f>
        <v>0</v>
      </c>
      <c r="O290">
        <f>2.0/((1/Q290-1/P290)+SIGN(Q290)*SQRT((1/Q290-1/P290)*(1/Q290-1/P290) + 4*AR290/((AR290+1)*(AR290+1))*(2*1/Q290*1/P290-1/P290*1/P290)))</f>
        <v>0</v>
      </c>
      <c r="P290">
        <f>AG290+AF290*AQ290+AE290*AQ290*AQ290</f>
        <v>0</v>
      </c>
      <c r="Q290">
        <f>I290*(1000-(1000*0.61365*exp(17.502*U290/(240.97+U290))/(AZ290+BA290)+AW290)/2)/(1000*0.61365*exp(17.502*U290/(240.97+U290))/(AZ290+BA290)-AW290)</f>
        <v>0</v>
      </c>
      <c r="R290">
        <f>1/((AR290+1)/(O290/1.6)+1/(P290/1.37)) + AR290/((AR290+1)/(O290/1.6) + AR290/(P290/1.37))</f>
        <v>0</v>
      </c>
      <c r="S290">
        <f>(AN290*AP290)</f>
        <v>0</v>
      </c>
      <c r="T290">
        <f>(BB290+(S290+2*0.95*5.67E-8*(((BB290+$B$7)+273)^4-(BB290+273)^4)-44100*I290)/(1.84*29.3*P290+8*0.95*5.67E-8*(BB290+273)^3))</f>
        <v>0</v>
      </c>
      <c r="U290">
        <f>($C$7*BC290+$D$7*BD290+$E$7*T290)</f>
        <v>0</v>
      </c>
      <c r="V290">
        <f>0.61365*exp(17.502*U290/(240.97+U290))</f>
        <v>0</v>
      </c>
      <c r="W290">
        <f>(X290/Y290*100)</f>
        <v>0</v>
      </c>
      <c r="X290">
        <f>AW290*(AZ290+BA290)/1000</f>
        <v>0</v>
      </c>
      <c r="Y290">
        <f>0.61365*exp(17.502*BB290/(240.97+BB290))</f>
        <v>0</v>
      </c>
      <c r="Z290">
        <f>(V290-AW290*(AZ290+BA290)/1000)</f>
        <v>0</v>
      </c>
      <c r="AA290">
        <f>(-I290*44100)</f>
        <v>0</v>
      </c>
      <c r="AB290">
        <f>2*29.3*P290*0.92*(BB290-U290)</f>
        <v>0</v>
      </c>
      <c r="AC290">
        <f>2*0.95*5.67E-8*(((BB290+$B$7)+273)^4-(U290+273)^4)</f>
        <v>0</v>
      </c>
      <c r="AD290">
        <f>S290+AC290+AA290+AB290</f>
        <v>0</v>
      </c>
      <c r="AE290">
        <v>-0.0417197999159108</v>
      </c>
      <c r="AF290">
        <v>0.0468341302608173</v>
      </c>
      <c r="AG290">
        <v>3.49074008429521</v>
      </c>
      <c r="AH290">
        <v>0</v>
      </c>
      <c r="AI290">
        <v>0</v>
      </c>
      <c r="AJ290">
        <f>IF(AH290*$H$13&gt;=AL290,1.0,(AL290/(AL290-AH290*$H$13)))</f>
        <v>0</v>
      </c>
      <c r="AK290">
        <f>(AJ290-1)*100</f>
        <v>0</v>
      </c>
      <c r="AL290">
        <f>MAX(0,($B$13+$C$13*BG290)/(1+$D$13*BG290)*AZ290/(BB290+273)*$E$13)</f>
        <v>0</v>
      </c>
      <c r="AM290">
        <f>$B$11*BH290+$C$11*BI290+$F$11*BJ290</f>
        <v>0</v>
      </c>
      <c r="AN290">
        <f>AM290*AO290</f>
        <v>0</v>
      </c>
      <c r="AO290">
        <f>($B$11*$D$9+$C$11*$D$9+$F$11*((BW290+BO290)/MAX(BW290+BO290+BX290, 0.1)*$I$9+BX290/MAX(BW290+BO290+BX290, 0.1)*$J$9))/($B$11+$C$11+$F$11)</f>
        <v>0</v>
      </c>
      <c r="AP290">
        <f>($B$11*$K$9+$C$11*$K$9+$F$11*((BW290+BO290)/MAX(BW290+BO290+BX290, 0.1)*$P$9+BX290/MAX(BW290+BO290+BX290, 0.1)*$Q$9))/($B$11+$C$11+$F$11)</f>
        <v>0</v>
      </c>
      <c r="AQ290">
        <v>6</v>
      </c>
      <c r="AR290">
        <v>0.5</v>
      </c>
      <c r="AS290" t="s">
        <v>250</v>
      </c>
      <c r="AT290">
        <v>1559930143.66129</v>
      </c>
      <c r="AU290">
        <v>848.784322580645</v>
      </c>
      <c r="AV290">
        <v>881.179129032258</v>
      </c>
      <c r="AW290">
        <v>13.9651258064516</v>
      </c>
      <c r="AX290">
        <v>13.2784290322581</v>
      </c>
      <c r="AY290">
        <v>500.013580645161</v>
      </c>
      <c r="AZ290">
        <v>100.702290322581</v>
      </c>
      <c r="BA290">
        <v>0.200001322580645</v>
      </c>
      <c r="BB290">
        <v>20.0214741935484</v>
      </c>
      <c r="BC290">
        <v>20.4456193548387</v>
      </c>
      <c r="BD290">
        <v>999.9</v>
      </c>
      <c r="BE290">
        <v>0</v>
      </c>
      <c r="BF290">
        <v>0</v>
      </c>
      <c r="BG290">
        <v>9990.76838709677</v>
      </c>
      <c r="BH290">
        <v>0</v>
      </c>
      <c r="BI290">
        <v>244.108903225806</v>
      </c>
      <c r="BJ290">
        <v>1500.01387096774</v>
      </c>
      <c r="BK290">
        <v>0.973001903225807</v>
      </c>
      <c r="BL290">
        <v>0.0269982612903226</v>
      </c>
      <c r="BM290">
        <v>0</v>
      </c>
      <c r="BN290">
        <v>2.28118709677419</v>
      </c>
      <c r="BO290">
        <v>0</v>
      </c>
      <c r="BP290">
        <v>16564.8096774194</v>
      </c>
      <c r="BQ290">
        <v>13122.1258064516</v>
      </c>
      <c r="BR290">
        <v>37.8729677419355</v>
      </c>
      <c r="BS290">
        <v>39.812</v>
      </c>
      <c r="BT290">
        <v>39.2479677419355</v>
      </c>
      <c r="BU290">
        <v>37.937</v>
      </c>
      <c r="BV290">
        <v>37.495935483871</v>
      </c>
      <c r="BW290">
        <v>1459.51387096774</v>
      </c>
      <c r="BX290">
        <v>40.5</v>
      </c>
      <c r="BY290">
        <v>0</v>
      </c>
      <c r="BZ290">
        <v>1559930178.5</v>
      </c>
      <c r="CA290">
        <v>2.30712307692308</v>
      </c>
      <c r="CB290">
        <v>-0.0286222162778479</v>
      </c>
      <c r="CC290">
        <v>290.892307444781</v>
      </c>
      <c r="CD290">
        <v>16578.8692307692</v>
      </c>
      <c r="CE290">
        <v>15</v>
      </c>
      <c r="CF290">
        <v>1559929575.5</v>
      </c>
      <c r="CG290" t="s">
        <v>251</v>
      </c>
      <c r="CH290">
        <v>12</v>
      </c>
      <c r="CI290">
        <v>2.609</v>
      </c>
      <c r="CJ290">
        <v>0.036</v>
      </c>
      <c r="CK290">
        <v>400</v>
      </c>
      <c r="CL290">
        <v>13</v>
      </c>
      <c r="CM290">
        <v>0.15</v>
      </c>
      <c r="CN290">
        <v>0.08</v>
      </c>
      <c r="CO290">
        <v>-32.3807097560976</v>
      </c>
      <c r="CP290">
        <v>-1.45133310104596</v>
      </c>
      <c r="CQ290">
        <v>0.194075573417938</v>
      </c>
      <c r="CR290">
        <v>0</v>
      </c>
      <c r="CS290">
        <v>2.30019117647059</v>
      </c>
      <c r="CT290">
        <v>0.0255503514922549</v>
      </c>
      <c r="CU290">
        <v>0.223476450091894</v>
      </c>
      <c r="CV290">
        <v>1</v>
      </c>
      <c r="CW290">
        <v>0.687109536585366</v>
      </c>
      <c r="CX290">
        <v>-0.0308512682926912</v>
      </c>
      <c r="CY290">
        <v>0.00310427437102662</v>
      </c>
      <c r="CZ290">
        <v>1</v>
      </c>
      <c r="DA290">
        <v>2</v>
      </c>
      <c r="DB290">
        <v>3</v>
      </c>
      <c r="DC290" t="s">
        <v>252</v>
      </c>
      <c r="DD290">
        <v>1.85561</v>
      </c>
      <c r="DE290">
        <v>1.85364</v>
      </c>
      <c r="DF290">
        <v>1.8547</v>
      </c>
      <c r="DG290">
        <v>1.85912</v>
      </c>
      <c r="DH290">
        <v>1.85349</v>
      </c>
      <c r="DI290">
        <v>1.8579</v>
      </c>
      <c r="DJ290">
        <v>1.85501</v>
      </c>
      <c r="DK290">
        <v>1.85367</v>
      </c>
      <c r="DL290" t="s">
        <v>253</v>
      </c>
      <c r="DM290" t="s">
        <v>19</v>
      </c>
      <c r="DN290" t="s">
        <v>19</v>
      </c>
      <c r="DO290" t="s">
        <v>19</v>
      </c>
      <c r="DP290" t="s">
        <v>254</v>
      </c>
      <c r="DQ290" t="s">
        <v>255</v>
      </c>
      <c r="DR290" t="s">
        <v>256</v>
      </c>
      <c r="DS290" t="s">
        <v>256</v>
      </c>
      <c r="DT290" t="s">
        <v>256</v>
      </c>
      <c r="DU290" t="s">
        <v>256</v>
      </c>
      <c r="DV290">
        <v>0</v>
      </c>
      <c r="DW290">
        <v>100</v>
      </c>
      <c r="DX290">
        <v>100</v>
      </c>
      <c r="DY290">
        <v>2.609</v>
      </c>
      <c r="DZ290">
        <v>0.036</v>
      </c>
      <c r="EA290">
        <v>2</v>
      </c>
      <c r="EB290">
        <v>504.347</v>
      </c>
      <c r="EC290">
        <v>549.123</v>
      </c>
      <c r="ED290">
        <v>16.5853</v>
      </c>
      <c r="EE290">
        <v>19.2101</v>
      </c>
      <c r="EF290">
        <v>30.0002</v>
      </c>
      <c r="EG290">
        <v>19.0812</v>
      </c>
      <c r="EH290">
        <v>19.0558</v>
      </c>
      <c r="EI290">
        <v>37.9443</v>
      </c>
      <c r="EJ290">
        <v>28.0916</v>
      </c>
      <c r="EK290">
        <v>60.7047</v>
      </c>
      <c r="EL290">
        <v>16.562</v>
      </c>
      <c r="EM290">
        <v>909.17</v>
      </c>
      <c r="EN290">
        <v>13.2836</v>
      </c>
      <c r="EO290">
        <v>102.277</v>
      </c>
      <c r="EP290">
        <v>102.703</v>
      </c>
    </row>
    <row r="291" spans="1:146">
      <c r="A291">
        <v>275</v>
      </c>
      <c r="B291">
        <v>1559930156</v>
      </c>
      <c r="C291">
        <v>548</v>
      </c>
      <c r="D291" t="s">
        <v>805</v>
      </c>
      <c r="E291" t="s">
        <v>806</v>
      </c>
      <c r="H291">
        <v>1559930145.66129</v>
      </c>
      <c r="I291">
        <f>AY291*AJ291*(AW291-AX291)/(100*AQ291*(1000-AJ291*AW291))</f>
        <v>0</v>
      </c>
      <c r="J291">
        <f>AY291*AJ291*(AV291-AU291*(1000-AJ291*AX291)/(1000-AJ291*AW291))/(100*AQ291)</f>
        <v>0</v>
      </c>
      <c r="K291">
        <f>AU291 - IF(AJ291&gt;1, J291*AQ291*100.0/(AL291*BG291), 0)</f>
        <v>0</v>
      </c>
      <c r="L291">
        <f>((R291-I291/2)*K291-J291)/(R291+I291/2)</f>
        <v>0</v>
      </c>
      <c r="M291">
        <f>L291*(AZ291+BA291)/1000.0</f>
        <v>0</v>
      </c>
      <c r="N291">
        <f>(AU291 - IF(AJ291&gt;1, J291*AQ291*100.0/(AL291*BG291), 0))*(AZ291+BA291)/1000.0</f>
        <v>0</v>
      </c>
      <c r="O291">
        <f>2.0/((1/Q291-1/P291)+SIGN(Q291)*SQRT((1/Q291-1/P291)*(1/Q291-1/P291) + 4*AR291/((AR291+1)*(AR291+1))*(2*1/Q291*1/P291-1/P291*1/P291)))</f>
        <v>0</v>
      </c>
      <c r="P291">
        <f>AG291+AF291*AQ291+AE291*AQ291*AQ291</f>
        <v>0</v>
      </c>
      <c r="Q291">
        <f>I291*(1000-(1000*0.61365*exp(17.502*U291/(240.97+U291))/(AZ291+BA291)+AW291)/2)/(1000*0.61365*exp(17.502*U291/(240.97+U291))/(AZ291+BA291)-AW291)</f>
        <v>0</v>
      </c>
      <c r="R291">
        <f>1/((AR291+1)/(O291/1.6)+1/(P291/1.37)) + AR291/((AR291+1)/(O291/1.6) + AR291/(P291/1.37))</f>
        <v>0</v>
      </c>
      <c r="S291">
        <f>(AN291*AP291)</f>
        <v>0</v>
      </c>
      <c r="T291">
        <f>(BB291+(S291+2*0.95*5.67E-8*(((BB291+$B$7)+273)^4-(BB291+273)^4)-44100*I291)/(1.84*29.3*P291+8*0.95*5.67E-8*(BB291+273)^3))</f>
        <v>0</v>
      </c>
      <c r="U291">
        <f>($C$7*BC291+$D$7*BD291+$E$7*T291)</f>
        <v>0</v>
      </c>
      <c r="V291">
        <f>0.61365*exp(17.502*U291/(240.97+U291))</f>
        <v>0</v>
      </c>
      <c r="W291">
        <f>(X291/Y291*100)</f>
        <v>0</v>
      </c>
      <c r="X291">
        <f>AW291*(AZ291+BA291)/1000</f>
        <v>0</v>
      </c>
      <c r="Y291">
        <f>0.61365*exp(17.502*BB291/(240.97+BB291))</f>
        <v>0</v>
      </c>
      <c r="Z291">
        <f>(V291-AW291*(AZ291+BA291)/1000)</f>
        <v>0</v>
      </c>
      <c r="AA291">
        <f>(-I291*44100)</f>
        <v>0</v>
      </c>
      <c r="AB291">
        <f>2*29.3*P291*0.92*(BB291-U291)</f>
        <v>0</v>
      </c>
      <c r="AC291">
        <f>2*0.95*5.67E-8*(((BB291+$B$7)+273)^4-(U291+273)^4)</f>
        <v>0</v>
      </c>
      <c r="AD291">
        <f>S291+AC291+AA291+AB291</f>
        <v>0</v>
      </c>
      <c r="AE291">
        <v>-0.0417121112088985</v>
      </c>
      <c r="AF291">
        <v>0.0468254990136283</v>
      </c>
      <c r="AG291">
        <v>3.49023174935399</v>
      </c>
      <c r="AH291">
        <v>0</v>
      </c>
      <c r="AI291">
        <v>0</v>
      </c>
      <c r="AJ291">
        <f>IF(AH291*$H$13&gt;=AL291,1.0,(AL291/(AL291-AH291*$H$13)))</f>
        <v>0</v>
      </c>
      <c r="AK291">
        <f>(AJ291-1)*100</f>
        <v>0</v>
      </c>
      <c r="AL291">
        <f>MAX(0,($B$13+$C$13*BG291)/(1+$D$13*BG291)*AZ291/(BB291+273)*$E$13)</f>
        <v>0</v>
      </c>
      <c r="AM291">
        <f>$B$11*BH291+$C$11*BI291+$F$11*BJ291</f>
        <v>0</v>
      </c>
      <c r="AN291">
        <f>AM291*AO291</f>
        <v>0</v>
      </c>
      <c r="AO291">
        <f>($B$11*$D$9+$C$11*$D$9+$F$11*((BW291+BO291)/MAX(BW291+BO291+BX291, 0.1)*$I$9+BX291/MAX(BW291+BO291+BX291, 0.1)*$J$9))/($B$11+$C$11+$F$11)</f>
        <v>0</v>
      </c>
      <c r="AP291">
        <f>($B$11*$K$9+$C$11*$K$9+$F$11*((BW291+BO291)/MAX(BW291+BO291+BX291, 0.1)*$P$9+BX291/MAX(BW291+BO291+BX291, 0.1)*$Q$9))/($B$11+$C$11+$F$11)</f>
        <v>0</v>
      </c>
      <c r="AQ291">
        <v>6</v>
      </c>
      <c r="AR291">
        <v>0.5</v>
      </c>
      <c r="AS291" t="s">
        <v>250</v>
      </c>
      <c r="AT291">
        <v>1559930145.66129</v>
      </c>
      <c r="AU291">
        <v>852.087935483871</v>
      </c>
      <c r="AV291">
        <v>884.543903225806</v>
      </c>
      <c r="AW291">
        <v>13.9653161290323</v>
      </c>
      <c r="AX291">
        <v>13.2796548387097</v>
      </c>
      <c r="AY291">
        <v>500.017612903226</v>
      </c>
      <c r="AZ291">
        <v>100.702225806452</v>
      </c>
      <c r="BA291">
        <v>0.199992903225806</v>
      </c>
      <c r="BB291">
        <v>20.0216806451613</v>
      </c>
      <c r="BC291">
        <v>20.4471677419355</v>
      </c>
      <c r="BD291">
        <v>999.9</v>
      </c>
      <c r="BE291">
        <v>0</v>
      </c>
      <c r="BF291">
        <v>0</v>
      </c>
      <c r="BG291">
        <v>9988.9335483871</v>
      </c>
      <c r="BH291">
        <v>0</v>
      </c>
      <c r="BI291">
        <v>243.148258064516</v>
      </c>
      <c r="BJ291">
        <v>1500.00451612903</v>
      </c>
      <c r="BK291">
        <v>0.973001903225807</v>
      </c>
      <c r="BL291">
        <v>0.0269982612903226</v>
      </c>
      <c r="BM291">
        <v>0</v>
      </c>
      <c r="BN291">
        <v>2.28830967741935</v>
      </c>
      <c r="BO291">
        <v>0</v>
      </c>
      <c r="BP291">
        <v>16574.5290322581</v>
      </c>
      <c r="BQ291">
        <v>13122.0419354839</v>
      </c>
      <c r="BR291">
        <v>37.8729677419355</v>
      </c>
      <c r="BS291">
        <v>39.812</v>
      </c>
      <c r="BT291">
        <v>39.2479677419355</v>
      </c>
      <c r="BU291">
        <v>37.937</v>
      </c>
      <c r="BV291">
        <v>37.495935483871</v>
      </c>
      <c r="BW291">
        <v>1459.50451612903</v>
      </c>
      <c r="BX291">
        <v>40.5</v>
      </c>
      <c r="BY291">
        <v>0</v>
      </c>
      <c r="BZ291">
        <v>1559930180.3</v>
      </c>
      <c r="CA291">
        <v>2.31579230769231</v>
      </c>
      <c r="CB291">
        <v>-0.496957256969275</v>
      </c>
      <c r="CC291">
        <v>291.849572988442</v>
      </c>
      <c r="CD291">
        <v>16587.7</v>
      </c>
      <c r="CE291">
        <v>15</v>
      </c>
      <c r="CF291">
        <v>1559929575.5</v>
      </c>
      <c r="CG291" t="s">
        <v>251</v>
      </c>
      <c r="CH291">
        <v>12</v>
      </c>
      <c r="CI291">
        <v>2.609</v>
      </c>
      <c r="CJ291">
        <v>0.036</v>
      </c>
      <c r="CK291">
        <v>400</v>
      </c>
      <c r="CL291">
        <v>13</v>
      </c>
      <c r="CM291">
        <v>0.15</v>
      </c>
      <c r="CN291">
        <v>0.08</v>
      </c>
      <c r="CO291">
        <v>-32.4386292682927</v>
      </c>
      <c r="CP291">
        <v>-1.13368013937265</v>
      </c>
      <c r="CQ291">
        <v>0.162376912097722</v>
      </c>
      <c r="CR291">
        <v>0</v>
      </c>
      <c r="CS291">
        <v>2.30486764705882</v>
      </c>
      <c r="CT291">
        <v>-0.0435317390763824</v>
      </c>
      <c r="CU291">
        <v>0.229907850748164</v>
      </c>
      <c r="CV291">
        <v>1</v>
      </c>
      <c r="CW291">
        <v>0.686010097560976</v>
      </c>
      <c r="CX291">
        <v>-0.0320096864111455</v>
      </c>
      <c r="CY291">
        <v>0.00322355436159981</v>
      </c>
      <c r="CZ291">
        <v>1</v>
      </c>
      <c r="DA291">
        <v>2</v>
      </c>
      <c r="DB291">
        <v>3</v>
      </c>
      <c r="DC291" t="s">
        <v>252</v>
      </c>
      <c r="DD291">
        <v>1.85562</v>
      </c>
      <c r="DE291">
        <v>1.85364</v>
      </c>
      <c r="DF291">
        <v>1.85471</v>
      </c>
      <c r="DG291">
        <v>1.85913</v>
      </c>
      <c r="DH291">
        <v>1.85349</v>
      </c>
      <c r="DI291">
        <v>1.8579</v>
      </c>
      <c r="DJ291">
        <v>1.85501</v>
      </c>
      <c r="DK291">
        <v>1.85368</v>
      </c>
      <c r="DL291" t="s">
        <v>253</v>
      </c>
      <c r="DM291" t="s">
        <v>19</v>
      </c>
      <c r="DN291" t="s">
        <v>19</v>
      </c>
      <c r="DO291" t="s">
        <v>19</v>
      </c>
      <c r="DP291" t="s">
        <v>254</v>
      </c>
      <c r="DQ291" t="s">
        <v>255</v>
      </c>
      <c r="DR291" t="s">
        <v>256</v>
      </c>
      <c r="DS291" t="s">
        <v>256</v>
      </c>
      <c r="DT291" t="s">
        <v>256</v>
      </c>
      <c r="DU291" t="s">
        <v>256</v>
      </c>
      <c r="DV291">
        <v>0</v>
      </c>
      <c r="DW291">
        <v>100</v>
      </c>
      <c r="DX291">
        <v>100</v>
      </c>
      <c r="DY291">
        <v>2.609</v>
      </c>
      <c r="DZ291">
        <v>0.036</v>
      </c>
      <c r="EA291">
        <v>2</v>
      </c>
      <c r="EB291">
        <v>504.252</v>
      </c>
      <c r="EC291">
        <v>549.032</v>
      </c>
      <c r="ED291">
        <v>16.5775</v>
      </c>
      <c r="EE291">
        <v>19.2109</v>
      </c>
      <c r="EF291">
        <v>30.0003</v>
      </c>
      <c r="EG291">
        <v>19.0823</v>
      </c>
      <c r="EH291">
        <v>19.0569</v>
      </c>
      <c r="EI291">
        <v>38.0784</v>
      </c>
      <c r="EJ291">
        <v>28.0916</v>
      </c>
      <c r="EK291">
        <v>60.7047</v>
      </c>
      <c r="EL291">
        <v>16.562</v>
      </c>
      <c r="EM291">
        <v>914.17</v>
      </c>
      <c r="EN291">
        <v>13.2836</v>
      </c>
      <c r="EO291">
        <v>102.278</v>
      </c>
      <c r="EP291">
        <v>102.703</v>
      </c>
    </row>
    <row r="292" spans="1:146">
      <c r="A292">
        <v>276</v>
      </c>
      <c r="B292">
        <v>1559930158</v>
      </c>
      <c r="C292">
        <v>550</v>
      </c>
      <c r="D292" t="s">
        <v>807</v>
      </c>
      <c r="E292" t="s">
        <v>808</v>
      </c>
      <c r="H292">
        <v>1559930147.66129</v>
      </c>
      <c r="I292">
        <f>AY292*AJ292*(AW292-AX292)/(100*AQ292*(1000-AJ292*AW292))</f>
        <v>0</v>
      </c>
      <c r="J292">
        <f>AY292*AJ292*(AV292-AU292*(1000-AJ292*AX292)/(1000-AJ292*AW292))/(100*AQ292)</f>
        <v>0</v>
      </c>
      <c r="K292">
        <f>AU292 - IF(AJ292&gt;1, J292*AQ292*100.0/(AL292*BG292), 0)</f>
        <v>0</v>
      </c>
      <c r="L292">
        <f>((R292-I292/2)*K292-J292)/(R292+I292/2)</f>
        <v>0</v>
      </c>
      <c r="M292">
        <f>L292*(AZ292+BA292)/1000.0</f>
        <v>0</v>
      </c>
      <c r="N292">
        <f>(AU292 - IF(AJ292&gt;1, J292*AQ292*100.0/(AL292*BG292), 0))*(AZ292+BA292)/1000.0</f>
        <v>0</v>
      </c>
      <c r="O292">
        <f>2.0/((1/Q292-1/P292)+SIGN(Q292)*SQRT((1/Q292-1/P292)*(1/Q292-1/P292) + 4*AR292/((AR292+1)*(AR292+1))*(2*1/Q292*1/P292-1/P292*1/P292)))</f>
        <v>0</v>
      </c>
      <c r="P292">
        <f>AG292+AF292*AQ292+AE292*AQ292*AQ292</f>
        <v>0</v>
      </c>
      <c r="Q292">
        <f>I292*(1000-(1000*0.61365*exp(17.502*U292/(240.97+U292))/(AZ292+BA292)+AW292)/2)/(1000*0.61365*exp(17.502*U292/(240.97+U292))/(AZ292+BA292)-AW292)</f>
        <v>0</v>
      </c>
      <c r="R292">
        <f>1/((AR292+1)/(O292/1.6)+1/(P292/1.37)) + AR292/((AR292+1)/(O292/1.6) + AR292/(P292/1.37))</f>
        <v>0</v>
      </c>
      <c r="S292">
        <f>(AN292*AP292)</f>
        <v>0</v>
      </c>
      <c r="T292">
        <f>(BB292+(S292+2*0.95*5.67E-8*(((BB292+$B$7)+273)^4-(BB292+273)^4)-44100*I292)/(1.84*29.3*P292+8*0.95*5.67E-8*(BB292+273)^3))</f>
        <v>0</v>
      </c>
      <c r="U292">
        <f>($C$7*BC292+$D$7*BD292+$E$7*T292)</f>
        <v>0</v>
      </c>
      <c r="V292">
        <f>0.61365*exp(17.502*U292/(240.97+U292))</f>
        <v>0</v>
      </c>
      <c r="W292">
        <f>(X292/Y292*100)</f>
        <v>0</v>
      </c>
      <c r="X292">
        <f>AW292*(AZ292+BA292)/1000</f>
        <v>0</v>
      </c>
      <c r="Y292">
        <f>0.61365*exp(17.502*BB292/(240.97+BB292))</f>
        <v>0</v>
      </c>
      <c r="Z292">
        <f>(V292-AW292*(AZ292+BA292)/1000)</f>
        <v>0</v>
      </c>
      <c r="AA292">
        <f>(-I292*44100)</f>
        <v>0</v>
      </c>
      <c r="AB292">
        <f>2*29.3*P292*0.92*(BB292-U292)</f>
        <v>0</v>
      </c>
      <c r="AC292">
        <f>2*0.95*5.67E-8*(((BB292+$B$7)+273)^4-(U292+273)^4)</f>
        <v>0</v>
      </c>
      <c r="AD292">
        <f>S292+AC292+AA292+AB292</f>
        <v>0</v>
      </c>
      <c r="AE292">
        <v>-0.0417283512588908</v>
      </c>
      <c r="AF292">
        <v>0.0468437298924511</v>
      </c>
      <c r="AG292">
        <v>3.49130541347197</v>
      </c>
      <c r="AH292">
        <v>0</v>
      </c>
      <c r="AI292">
        <v>0</v>
      </c>
      <c r="AJ292">
        <f>IF(AH292*$H$13&gt;=AL292,1.0,(AL292/(AL292-AH292*$H$13)))</f>
        <v>0</v>
      </c>
      <c r="AK292">
        <f>(AJ292-1)*100</f>
        <v>0</v>
      </c>
      <c r="AL292">
        <f>MAX(0,($B$13+$C$13*BG292)/(1+$D$13*BG292)*AZ292/(BB292+273)*$E$13)</f>
        <v>0</v>
      </c>
      <c r="AM292">
        <f>$B$11*BH292+$C$11*BI292+$F$11*BJ292</f>
        <v>0</v>
      </c>
      <c r="AN292">
        <f>AM292*AO292</f>
        <v>0</v>
      </c>
      <c r="AO292">
        <f>($B$11*$D$9+$C$11*$D$9+$F$11*((BW292+BO292)/MAX(BW292+BO292+BX292, 0.1)*$I$9+BX292/MAX(BW292+BO292+BX292, 0.1)*$J$9))/($B$11+$C$11+$F$11)</f>
        <v>0</v>
      </c>
      <c r="AP292">
        <f>($B$11*$K$9+$C$11*$K$9+$F$11*((BW292+BO292)/MAX(BW292+BO292+BX292, 0.1)*$P$9+BX292/MAX(BW292+BO292+BX292, 0.1)*$Q$9))/($B$11+$C$11+$F$11)</f>
        <v>0</v>
      </c>
      <c r="AQ292">
        <v>6</v>
      </c>
      <c r="AR292">
        <v>0.5</v>
      </c>
      <c r="AS292" t="s">
        <v>250</v>
      </c>
      <c r="AT292">
        <v>1559930147.66129</v>
      </c>
      <c r="AU292">
        <v>855.393838709677</v>
      </c>
      <c r="AV292">
        <v>887.881967741935</v>
      </c>
      <c r="AW292">
        <v>13.9654161290323</v>
      </c>
      <c r="AX292">
        <v>13.2807967741935</v>
      </c>
      <c r="AY292">
        <v>500.012322580645</v>
      </c>
      <c r="AZ292">
        <v>100.702193548387</v>
      </c>
      <c r="BA292">
        <v>0.199965</v>
      </c>
      <c r="BB292">
        <v>20.0218903225806</v>
      </c>
      <c r="BC292">
        <v>20.4491838709677</v>
      </c>
      <c r="BD292">
        <v>999.9</v>
      </c>
      <c r="BE292">
        <v>0</v>
      </c>
      <c r="BF292">
        <v>0</v>
      </c>
      <c r="BG292">
        <v>9992.82580645161</v>
      </c>
      <c r="BH292">
        <v>0</v>
      </c>
      <c r="BI292">
        <v>242.92164516129</v>
      </c>
      <c r="BJ292">
        <v>1499.99580645161</v>
      </c>
      <c r="BK292">
        <v>0.973001774193548</v>
      </c>
      <c r="BL292">
        <v>0.0269984096774193</v>
      </c>
      <c r="BM292">
        <v>0</v>
      </c>
      <c r="BN292">
        <v>2.2739</v>
      </c>
      <c r="BO292">
        <v>0</v>
      </c>
      <c r="BP292">
        <v>16584.1483870968</v>
      </c>
      <c r="BQ292">
        <v>13121.964516129</v>
      </c>
      <c r="BR292">
        <v>37.8729677419355</v>
      </c>
      <c r="BS292">
        <v>39.812</v>
      </c>
      <c r="BT292">
        <v>39.2479677419355</v>
      </c>
      <c r="BU292">
        <v>37.937</v>
      </c>
      <c r="BV292">
        <v>37.495935483871</v>
      </c>
      <c r="BW292">
        <v>1459.49580645161</v>
      </c>
      <c r="BX292">
        <v>40.5</v>
      </c>
      <c r="BY292">
        <v>0</v>
      </c>
      <c r="BZ292">
        <v>1559930182.7</v>
      </c>
      <c r="CA292">
        <v>2.31594615384615</v>
      </c>
      <c r="CB292">
        <v>-0.353483759772433</v>
      </c>
      <c r="CC292">
        <v>291.418803725823</v>
      </c>
      <c r="CD292">
        <v>16599.5461538462</v>
      </c>
      <c r="CE292">
        <v>15</v>
      </c>
      <c r="CF292">
        <v>1559929575.5</v>
      </c>
      <c r="CG292" t="s">
        <v>251</v>
      </c>
      <c r="CH292">
        <v>12</v>
      </c>
      <c r="CI292">
        <v>2.609</v>
      </c>
      <c r="CJ292">
        <v>0.036</v>
      </c>
      <c r="CK292">
        <v>400</v>
      </c>
      <c r="CL292">
        <v>13</v>
      </c>
      <c r="CM292">
        <v>0.15</v>
      </c>
      <c r="CN292">
        <v>0.08</v>
      </c>
      <c r="CO292">
        <v>-32.4832829268293</v>
      </c>
      <c r="CP292">
        <v>-1.07253240418133</v>
      </c>
      <c r="CQ292">
        <v>0.155572041036971</v>
      </c>
      <c r="CR292">
        <v>0</v>
      </c>
      <c r="CS292">
        <v>2.29022352941176</v>
      </c>
      <c r="CT292">
        <v>-0.289148884502759</v>
      </c>
      <c r="CU292">
        <v>0.234806404686203</v>
      </c>
      <c r="CV292">
        <v>1</v>
      </c>
      <c r="CW292">
        <v>0.684973</v>
      </c>
      <c r="CX292">
        <v>-0.0328962857142865</v>
      </c>
      <c r="CY292">
        <v>0.00330582109648288</v>
      </c>
      <c r="CZ292">
        <v>1</v>
      </c>
      <c r="DA292">
        <v>2</v>
      </c>
      <c r="DB292">
        <v>3</v>
      </c>
      <c r="DC292" t="s">
        <v>252</v>
      </c>
      <c r="DD292">
        <v>1.85562</v>
      </c>
      <c r="DE292">
        <v>1.85364</v>
      </c>
      <c r="DF292">
        <v>1.8547</v>
      </c>
      <c r="DG292">
        <v>1.85913</v>
      </c>
      <c r="DH292">
        <v>1.85349</v>
      </c>
      <c r="DI292">
        <v>1.85789</v>
      </c>
      <c r="DJ292">
        <v>1.85501</v>
      </c>
      <c r="DK292">
        <v>1.85367</v>
      </c>
      <c r="DL292" t="s">
        <v>253</v>
      </c>
      <c r="DM292" t="s">
        <v>19</v>
      </c>
      <c r="DN292" t="s">
        <v>19</v>
      </c>
      <c r="DO292" t="s">
        <v>19</v>
      </c>
      <c r="DP292" t="s">
        <v>254</v>
      </c>
      <c r="DQ292" t="s">
        <v>255</v>
      </c>
      <c r="DR292" t="s">
        <v>256</v>
      </c>
      <c r="DS292" t="s">
        <v>256</v>
      </c>
      <c r="DT292" t="s">
        <v>256</v>
      </c>
      <c r="DU292" t="s">
        <v>256</v>
      </c>
      <c r="DV292">
        <v>0</v>
      </c>
      <c r="DW292">
        <v>100</v>
      </c>
      <c r="DX292">
        <v>100</v>
      </c>
      <c r="DY292">
        <v>2.609</v>
      </c>
      <c r="DZ292">
        <v>0.036</v>
      </c>
      <c r="EA292">
        <v>2</v>
      </c>
      <c r="EB292">
        <v>504.382</v>
      </c>
      <c r="EC292">
        <v>548.906</v>
      </c>
      <c r="ED292">
        <v>16.5679</v>
      </c>
      <c r="EE292">
        <v>19.2118</v>
      </c>
      <c r="EF292">
        <v>30.0003</v>
      </c>
      <c r="EG292">
        <v>19.0833</v>
      </c>
      <c r="EH292">
        <v>19.0582</v>
      </c>
      <c r="EI292">
        <v>38.1753</v>
      </c>
      <c r="EJ292">
        <v>28.0916</v>
      </c>
      <c r="EK292">
        <v>60.7047</v>
      </c>
      <c r="EL292">
        <v>16.562</v>
      </c>
      <c r="EM292">
        <v>914.17</v>
      </c>
      <c r="EN292">
        <v>13.2836</v>
      </c>
      <c r="EO292">
        <v>102.279</v>
      </c>
      <c r="EP292">
        <v>102.703</v>
      </c>
    </row>
    <row r="293" spans="1:146">
      <c r="A293">
        <v>277</v>
      </c>
      <c r="B293">
        <v>1559930160</v>
      </c>
      <c r="C293">
        <v>552</v>
      </c>
      <c r="D293" t="s">
        <v>809</v>
      </c>
      <c r="E293" t="s">
        <v>810</v>
      </c>
      <c r="H293">
        <v>1559930149.66129</v>
      </c>
      <c r="I293">
        <f>AY293*AJ293*(AW293-AX293)/(100*AQ293*(1000-AJ293*AW293))</f>
        <v>0</v>
      </c>
      <c r="J293">
        <f>AY293*AJ293*(AV293-AU293*(1000-AJ293*AX293)/(1000-AJ293*AW293))/(100*AQ293)</f>
        <v>0</v>
      </c>
      <c r="K293">
        <f>AU293 - IF(AJ293&gt;1, J293*AQ293*100.0/(AL293*BG293), 0)</f>
        <v>0</v>
      </c>
      <c r="L293">
        <f>((R293-I293/2)*K293-J293)/(R293+I293/2)</f>
        <v>0</v>
      </c>
      <c r="M293">
        <f>L293*(AZ293+BA293)/1000.0</f>
        <v>0</v>
      </c>
      <c r="N293">
        <f>(AU293 - IF(AJ293&gt;1, J293*AQ293*100.0/(AL293*BG293), 0))*(AZ293+BA293)/1000.0</f>
        <v>0</v>
      </c>
      <c r="O293">
        <f>2.0/((1/Q293-1/P293)+SIGN(Q293)*SQRT((1/Q293-1/P293)*(1/Q293-1/P293) + 4*AR293/((AR293+1)*(AR293+1))*(2*1/Q293*1/P293-1/P293*1/P293)))</f>
        <v>0</v>
      </c>
      <c r="P293">
        <f>AG293+AF293*AQ293+AE293*AQ293*AQ293</f>
        <v>0</v>
      </c>
      <c r="Q293">
        <f>I293*(1000-(1000*0.61365*exp(17.502*U293/(240.97+U293))/(AZ293+BA293)+AW293)/2)/(1000*0.61365*exp(17.502*U293/(240.97+U293))/(AZ293+BA293)-AW293)</f>
        <v>0</v>
      </c>
      <c r="R293">
        <f>1/((AR293+1)/(O293/1.6)+1/(P293/1.37)) + AR293/((AR293+1)/(O293/1.6) + AR293/(P293/1.37))</f>
        <v>0</v>
      </c>
      <c r="S293">
        <f>(AN293*AP293)</f>
        <v>0</v>
      </c>
      <c r="T293">
        <f>(BB293+(S293+2*0.95*5.67E-8*(((BB293+$B$7)+273)^4-(BB293+273)^4)-44100*I293)/(1.84*29.3*P293+8*0.95*5.67E-8*(BB293+273)^3))</f>
        <v>0</v>
      </c>
      <c r="U293">
        <f>($C$7*BC293+$D$7*BD293+$E$7*T293)</f>
        <v>0</v>
      </c>
      <c r="V293">
        <f>0.61365*exp(17.502*U293/(240.97+U293))</f>
        <v>0</v>
      </c>
      <c r="W293">
        <f>(X293/Y293*100)</f>
        <v>0</v>
      </c>
      <c r="X293">
        <f>AW293*(AZ293+BA293)/1000</f>
        <v>0</v>
      </c>
      <c r="Y293">
        <f>0.61365*exp(17.502*BB293/(240.97+BB293))</f>
        <v>0</v>
      </c>
      <c r="Z293">
        <f>(V293-AW293*(AZ293+BA293)/1000)</f>
        <v>0</v>
      </c>
      <c r="AA293">
        <f>(-I293*44100)</f>
        <v>0</v>
      </c>
      <c r="AB293">
        <f>2*29.3*P293*0.92*(BB293-U293)</f>
        <v>0</v>
      </c>
      <c r="AC293">
        <f>2*0.95*5.67E-8*(((BB293+$B$7)+273)^4-(U293+273)^4)</f>
        <v>0</v>
      </c>
      <c r="AD293">
        <f>S293+AC293+AA293+AB293</f>
        <v>0</v>
      </c>
      <c r="AE293">
        <v>-0.0417576968564529</v>
      </c>
      <c r="AF293">
        <v>0.0468766728965302</v>
      </c>
      <c r="AG293">
        <v>3.49324514223778</v>
      </c>
      <c r="AH293">
        <v>0</v>
      </c>
      <c r="AI293">
        <v>0</v>
      </c>
      <c r="AJ293">
        <f>IF(AH293*$H$13&gt;=AL293,1.0,(AL293/(AL293-AH293*$H$13)))</f>
        <v>0</v>
      </c>
      <c r="AK293">
        <f>(AJ293-1)*100</f>
        <v>0</v>
      </c>
      <c r="AL293">
        <f>MAX(0,($B$13+$C$13*BG293)/(1+$D$13*BG293)*AZ293/(BB293+273)*$E$13)</f>
        <v>0</v>
      </c>
      <c r="AM293">
        <f>$B$11*BH293+$C$11*BI293+$F$11*BJ293</f>
        <v>0</v>
      </c>
      <c r="AN293">
        <f>AM293*AO293</f>
        <v>0</v>
      </c>
      <c r="AO293">
        <f>($B$11*$D$9+$C$11*$D$9+$F$11*((BW293+BO293)/MAX(BW293+BO293+BX293, 0.1)*$I$9+BX293/MAX(BW293+BO293+BX293, 0.1)*$J$9))/($B$11+$C$11+$F$11)</f>
        <v>0</v>
      </c>
      <c r="AP293">
        <f>($B$11*$K$9+$C$11*$K$9+$F$11*((BW293+BO293)/MAX(BW293+BO293+BX293, 0.1)*$P$9+BX293/MAX(BW293+BO293+BX293, 0.1)*$Q$9))/($B$11+$C$11+$F$11)</f>
        <v>0</v>
      </c>
      <c r="AQ293">
        <v>6</v>
      </c>
      <c r="AR293">
        <v>0.5</v>
      </c>
      <c r="AS293" t="s">
        <v>250</v>
      </c>
      <c r="AT293">
        <v>1559930149.66129</v>
      </c>
      <c r="AU293">
        <v>858.697387096774</v>
      </c>
      <c r="AV293">
        <v>891.210838709677</v>
      </c>
      <c r="AW293">
        <v>13.965435483871</v>
      </c>
      <c r="AX293">
        <v>13.2819193548387</v>
      </c>
      <c r="AY293">
        <v>500.010258064516</v>
      </c>
      <c r="AZ293">
        <v>100.702096774194</v>
      </c>
      <c r="BA293">
        <v>0.199946516129032</v>
      </c>
      <c r="BB293">
        <v>20.0219290322581</v>
      </c>
      <c r="BC293">
        <v>20.4511161290323</v>
      </c>
      <c r="BD293">
        <v>999.9</v>
      </c>
      <c r="BE293">
        <v>0</v>
      </c>
      <c r="BF293">
        <v>0</v>
      </c>
      <c r="BG293">
        <v>9999.86290322581</v>
      </c>
      <c r="BH293">
        <v>0</v>
      </c>
      <c r="BI293">
        <v>244.289032258065</v>
      </c>
      <c r="BJ293">
        <v>1500.0035483871</v>
      </c>
      <c r="BK293">
        <v>0.973001774193548</v>
      </c>
      <c r="BL293">
        <v>0.0269984096774193</v>
      </c>
      <c r="BM293">
        <v>0</v>
      </c>
      <c r="BN293">
        <v>2.28873225806452</v>
      </c>
      <c r="BO293">
        <v>0</v>
      </c>
      <c r="BP293">
        <v>16594.235483871</v>
      </c>
      <c r="BQ293">
        <v>13122.035483871</v>
      </c>
      <c r="BR293">
        <v>37.8729677419355</v>
      </c>
      <c r="BS293">
        <v>39.812</v>
      </c>
      <c r="BT293">
        <v>39.25</v>
      </c>
      <c r="BU293">
        <v>37.937</v>
      </c>
      <c r="BV293">
        <v>37.4979677419355</v>
      </c>
      <c r="BW293">
        <v>1459.5035483871</v>
      </c>
      <c r="BX293">
        <v>40.5</v>
      </c>
      <c r="BY293">
        <v>0</v>
      </c>
      <c r="BZ293">
        <v>1559930184.5</v>
      </c>
      <c r="CA293">
        <v>2.29091153846154</v>
      </c>
      <c r="CB293">
        <v>-1.12223247357688</v>
      </c>
      <c r="CC293">
        <v>301.907692048302</v>
      </c>
      <c r="CD293">
        <v>16609.1538461538</v>
      </c>
      <c r="CE293">
        <v>15</v>
      </c>
      <c r="CF293">
        <v>1559929575.5</v>
      </c>
      <c r="CG293" t="s">
        <v>251</v>
      </c>
      <c r="CH293">
        <v>12</v>
      </c>
      <c r="CI293">
        <v>2.609</v>
      </c>
      <c r="CJ293">
        <v>0.036</v>
      </c>
      <c r="CK293">
        <v>400</v>
      </c>
      <c r="CL293">
        <v>13</v>
      </c>
      <c r="CM293">
        <v>0.15</v>
      </c>
      <c r="CN293">
        <v>0.08</v>
      </c>
      <c r="CO293">
        <v>-32.5005048780488</v>
      </c>
      <c r="CP293">
        <v>-0.979087108013884</v>
      </c>
      <c r="CQ293">
        <v>0.152766627295456</v>
      </c>
      <c r="CR293">
        <v>0</v>
      </c>
      <c r="CS293">
        <v>2.30190294117647</v>
      </c>
      <c r="CT293">
        <v>-0.0503996114594492</v>
      </c>
      <c r="CU293">
        <v>0.244850251336577</v>
      </c>
      <c r="CV293">
        <v>1</v>
      </c>
      <c r="CW293">
        <v>0.683906926829268</v>
      </c>
      <c r="CX293">
        <v>-0.0345229965156796</v>
      </c>
      <c r="CY293">
        <v>0.00345835350215469</v>
      </c>
      <c r="CZ293">
        <v>1</v>
      </c>
      <c r="DA293">
        <v>2</v>
      </c>
      <c r="DB293">
        <v>3</v>
      </c>
      <c r="DC293" t="s">
        <v>252</v>
      </c>
      <c r="DD293">
        <v>1.85562</v>
      </c>
      <c r="DE293">
        <v>1.85364</v>
      </c>
      <c r="DF293">
        <v>1.85471</v>
      </c>
      <c r="DG293">
        <v>1.85913</v>
      </c>
      <c r="DH293">
        <v>1.85349</v>
      </c>
      <c r="DI293">
        <v>1.8579</v>
      </c>
      <c r="DJ293">
        <v>1.85501</v>
      </c>
      <c r="DK293">
        <v>1.85367</v>
      </c>
      <c r="DL293" t="s">
        <v>253</v>
      </c>
      <c r="DM293" t="s">
        <v>19</v>
      </c>
      <c r="DN293" t="s">
        <v>19</v>
      </c>
      <c r="DO293" t="s">
        <v>19</v>
      </c>
      <c r="DP293" t="s">
        <v>254</v>
      </c>
      <c r="DQ293" t="s">
        <v>255</v>
      </c>
      <c r="DR293" t="s">
        <v>256</v>
      </c>
      <c r="DS293" t="s">
        <v>256</v>
      </c>
      <c r="DT293" t="s">
        <v>256</v>
      </c>
      <c r="DU293" t="s">
        <v>256</v>
      </c>
      <c r="DV293">
        <v>0</v>
      </c>
      <c r="DW293">
        <v>100</v>
      </c>
      <c r="DX293">
        <v>100</v>
      </c>
      <c r="DY293">
        <v>2.609</v>
      </c>
      <c r="DZ293">
        <v>0.036</v>
      </c>
      <c r="EA293">
        <v>2</v>
      </c>
      <c r="EB293">
        <v>504.255</v>
      </c>
      <c r="EC293">
        <v>549.144</v>
      </c>
      <c r="ED293">
        <v>16.5583</v>
      </c>
      <c r="EE293">
        <v>19.2126</v>
      </c>
      <c r="EF293">
        <v>30.0003</v>
      </c>
      <c r="EG293">
        <v>19.0841</v>
      </c>
      <c r="EH293">
        <v>19.059</v>
      </c>
      <c r="EI293">
        <v>38.2855</v>
      </c>
      <c r="EJ293">
        <v>28.0916</v>
      </c>
      <c r="EK293">
        <v>60.7047</v>
      </c>
      <c r="EL293">
        <v>16.5407</v>
      </c>
      <c r="EM293">
        <v>919.17</v>
      </c>
      <c r="EN293">
        <v>13.2836</v>
      </c>
      <c r="EO293">
        <v>102.278</v>
      </c>
      <c r="EP293">
        <v>102.703</v>
      </c>
    </row>
    <row r="294" spans="1:146">
      <c r="A294">
        <v>278</v>
      </c>
      <c r="B294">
        <v>1559930162</v>
      </c>
      <c r="C294">
        <v>554</v>
      </c>
      <c r="D294" t="s">
        <v>811</v>
      </c>
      <c r="E294" t="s">
        <v>812</v>
      </c>
      <c r="H294">
        <v>1559930151.66129</v>
      </c>
      <c r="I294">
        <f>AY294*AJ294*(AW294-AX294)/(100*AQ294*(1000-AJ294*AW294))</f>
        <v>0</v>
      </c>
      <c r="J294">
        <f>AY294*AJ294*(AV294-AU294*(1000-AJ294*AX294)/(1000-AJ294*AW294))/(100*AQ294)</f>
        <v>0</v>
      </c>
      <c r="K294">
        <f>AU294 - IF(AJ294&gt;1, J294*AQ294*100.0/(AL294*BG294), 0)</f>
        <v>0</v>
      </c>
      <c r="L294">
        <f>((R294-I294/2)*K294-J294)/(R294+I294/2)</f>
        <v>0</v>
      </c>
      <c r="M294">
        <f>L294*(AZ294+BA294)/1000.0</f>
        <v>0</v>
      </c>
      <c r="N294">
        <f>(AU294 - IF(AJ294&gt;1, J294*AQ294*100.0/(AL294*BG294), 0))*(AZ294+BA294)/1000.0</f>
        <v>0</v>
      </c>
      <c r="O294">
        <f>2.0/((1/Q294-1/P294)+SIGN(Q294)*SQRT((1/Q294-1/P294)*(1/Q294-1/P294) + 4*AR294/((AR294+1)*(AR294+1))*(2*1/Q294*1/P294-1/P294*1/P294)))</f>
        <v>0</v>
      </c>
      <c r="P294">
        <f>AG294+AF294*AQ294+AE294*AQ294*AQ294</f>
        <v>0</v>
      </c>
      <c r="Q294">
        <f>I294*(1000-(1000*0.61365*exp(17.502*U294/(240.97+U294))/(AZ294+BA294)+AW294)/2)/(1000*0.61365*exp(17.502*U294/(240.97+U294))/(AZ294+BA294)-AW294)</f>
        <v>0</v>
      </c>
      <c r="R294">
        <f>1/((AR294+1)/(O294/1.6)+1/(P294/1.37)) + AR294/((AR294+1)/(O294/1.6) + AR294/(P294/1.37))</f>
        <v>0</v>
      </c>
      <c r="S294">
        <f>(AN294*AP294)</f>
        <v>0</v>
      </c>
      <c r="T294">
        <f>(BB294+(S294+2*0.95*5.67E-8*(((BB294+$B$7)+273)^4-(BB294+273)^4)-44100*I294)/(1.84*29.3*P294+8*0.95*5.67E-8*(BB294+273)^3))</f>
        <v>0</v>
      </c>
      <c r="U294">
        <f>($C$7*BC294+$D$7*BD294+$E$7*T294)</f>
        <v>0</v>
      </c>
      <c r="V294">
        <f>0.61365*exp(17.502*U294/(240.97+U294))</f>
        <v>0</v>
      </c>
      <c r="W294">
        <f>(X294/Y294*100)</f>
        <v>0</v>
      </c>
      <c r="X294">
        <f>AW294*(AZ294+BA294)/1000</f>
        <v>0</v>
      </c>
      <c r="Y294">
        <f>0.61365*exp(17.502*BB294/(240.97+BB294))</f>
        <v>0</v>
      </c>
      <c r="Z294">
        <f>(V294-AW294*(AZ294+BA294)/1000)</f>
        <v>0</v>
      </c>
      <c r="AA294">
        <f>(-I294*44100)</f>
        <v>0</v>
      </c>
      <c r="AB294">
        <f>2*29.3*P294*0.92*(BB294-U294)</f>
        <v>0</v>
      </c>
      <c r="AC294">
        <f>2*0.95*5.67E-8*(((BB294+$B$7)+273)^4-(U294+273)^4)</f>
        <v>0</v>
      </c>
      <c r="AD294">
        <f>S294+AC294+AA294+AB294</f>
        <v>0</v>
      </c>
      <c r="AE294">
        <v>-0.0417798555930213</v>
      </c>
      <c r="AF294">
        <v>0.0469015480195401</v>
      </c>
      <c r="AG294">
        <v>3.49470950681793</v>
      </c>
      <c r="AH294">
        <v>0</v>
      </c>
      <c r="AI294">
        <v>0</v>
      </c>
      <c r="AJ294">
        <f>IF(AH294*$H$13&gt;=AL294,1.0,(AL294/(AL294-AH294*$H$13)))</f>
        <v>0</v>
      </c>
      <c r="AK294">
        <f>(AJ294-1)*100</f>
        <v>0</v>
      </c>
      <c r="AL294">
        <f>MAX(0,($B$13+$C$13*BG294)/(1+$D$13*BG294)*AZ294/(BB294+273)*$E$13)</f>
        <v>0</v>
      </c>
      <c r="AM294">
        <f>$B$11*BH294+$C$11*BI294+$F$11*BJ294</f>
        <v>0</v>
      </c>
      <c r="AN294">
        <f>AM294*AO294</f>
        <v>0</v>
      </c>
      <c r="AO294">
        <f>($B$11*$D$9+$C$11*$D$9+$F$11*((BW294+BO294)/MAX(BW294+BO294+BX294, 0.1)*$I$9+BX294/MAX(BW294+BO294+BX294, 0.1)*$J$9))/($B$11+$C$11+$F$11)</f>
        <v>0</v>
      </c>
      <c r="AP294">
        <f>($B$11*$K$9+$C$11*$K$9+$F$11*((BW294+BO294)/MAX(BW294+BO294+BX294, 0.1)*$P$9+BX294/MAX(BW294+BO294+BX294, 0.1)*$Q$9))/($B$11+$C$11+$F$11)</f>
        <v>0</v>
      </c>
      <c r="AQ294">
        <v>6</v>
      </c>
      <c r="AR294">
        <v>0.5</v>
      </c>
      <c r="AS294" t="s">
        <v>250</v>
      </c>
      <c r="AT294">
        <v>1559930151.66129</v>
      </c>
      <c r="AU294">
        <v>861.999612903226</v>
      </c>
      <c r="AV294">
        <v>894.571064516129</v>
      </c>
      <c r="AW294">
        <v>13.9653774193548</v>
      </c>
      <c r="AX294">
        <v>13.2829193548387</v>
      </c>
      <c r="AY294">
        <v>500.00735483871</v>
      </c>
      <c r="AZ294">
        <v>100.702129032258</v>
      </c>
      <c r="BA294">
        <v>0.199955516129032</v>
      </c>
      <c r="BB294">
        <v>20.0218290322581</v>
      </c>
      <c r="BC294">
        <v>20.4522419354839</v>
      </c>
      <c r="BD294">
        <v>999.9</v>
      </c>
      <c r="BE294">
        <v>0</v>
      </c>
      <c r="BF294">
        <v>0</v>
      </c>
      <c r="BG294">
        <v>10005.1661290323</v>
      </c>
      <c r="BH294">
        <v>0</v>
      </c>
      <c r="BI294">
        <v>244.865387096774</v>
      </c>
      <c r="BJ294">
        <v>1500.00322580645</v>
      </c>
      <c r="BK294">
        <v>0.973001774193548</v>
      </c>
      <c r="BL294">
        <v>0.0269984096774193</v>
      </c>
      <c r="BM294">
        <v>0</v>
      </c>
      <c r="BN294">
        <v>2.27758064516129</v>
      </c>
      <c r="BO294">
        <v>0</v>
      </c>
      <c r="BP294">
        <v>16605.5870967742</v>
      </c>
      <c r="BQ294">
        <v>13122.035483871</v>
      </c>
      <c r="BR294">
        <v>37.8729677419355</v>
      </c>
      <c r="BS294">
        <v>39.812</v>
      </c>
      <c r="BT294">
        <v>39.25</v>
      </c>
      <c r="BU294">
        <v>37.937</v>
      </c>
      <c r="BV294">
        <v>37.5</v>
      </c>
      <c r="BW294">
        <v>1459.50322580645</v>
      </c>
      <c r="BX294">
        <v>40.5</v>
      </c>
      <c r="BY294">
        <v>0</v>
      </c>
      <c r="BZ294">
        <v>1559930186.3</v>
      </c>
      <c r="CA294">
        <v>2.24901153846154</v>
      </c>
      <c r="CB294">
        <v>-0.800304271615713</v>
      </c>
      <c r="CC294">
        <v>338.112820836485</v>
      </c>
      <c r="CD294">
        <v>16619.5461538462</v>
      </c>
      <c r="CE294">
        <v>15</v>
      </c>
      <c r="CF294">
        <v>1559929575.5</v>
      </c>
      <c r="CG294" t="s">
        <v>251</v>
      </c>
      <c r="CH294">
        <v>12</v>
      </c>
      <c r="CI294">
        <v>2.609</v>
      </c>
      <c r="CJ294">
        <v>0.036</v>
      </c>
      <c r="CK294">
        <v>400</v>
      </c>
      <c r="CL294">
        <v>13</v>
      </c>
      <c r="CM294">
        <v>0.15</v>
      </c>
      <c r="CN294">
        <v>0.08</v>
      </c>
      <c r="CO294">
        <v>-32.5557073170732</v>
      </c>
      <c r="CP294">
        <v>-0.856691289198513</v>
      </c>
      <c r="CQ294">
        <v>0.138651951320553</v>
      </c>
      <c r="CR294">
        <v>0</v>
      </c>
      <c r="CS294">
        <v>2.27960882352941</v>
      </c>
      <c r="CT294">
        <v>-0.707258995868312</v>
      </c>
      <c r="CU294">
        <v>0.261013792026452</v>
      </c>
      <c r="CV294">
        <v>1</v>
      </c>
      <c r="CW294">
        <v>0.682810073170732</v>
      </c>
      <c r="CX294">
        <v>-0.0369552334494801</v>
      </c>
      <c r="CY294">
        <v>0.00367823066154423</v>
      </c>
      <c r="CZ294">
        <v>1</v>
      </c>
      <c r="DA294">
        <v>2</v>
      </c>
      <c r="DB294">
        <v>3</v>
      </c>
      <c r="DC294" t="s">
        <v>252</v>
      </c>
      <c r="DD294">
        <v>1.85562</v>
      </c>
      <c r="DE294">
        <v>1.85364</v>
      </c>
      <c r="DF294">
        <v>1.85471</v>
      </c>
      <c r="DG294">
        <v>1.85913</v>
      </c>
      <c r="DH294">
        <v>1.85348</v>
      </c>
      <c r="DI294">
        <v>1.85789</v>
      </c>
      <c r="DJ294">
        <v>1.85501</v>
      </c>
      <c r="DK294">
        <v>1.85368</v>
      </c>
      <c r="DL294" t="s">
        <v>253</v>
      </c>
      <c r="DM294" t="s">
        <v>19</v>
      </c>
      <c r="DN294" t="s">
        <v>19</v>
      </c>
      <c r="DO294" t="s">
        <v>19</v>
      </c>
      <c r="DP294" t="s">
        <v>254</v>
      </c>
      <c r="DQ294" t="s">
        <v>255</v>
      </c>
      <c r="DR294" t="s">
        <v>256</v>
      </c>
      <c r="DS294" t="s">
        <v>256</v>
      </c>
      <c r="DT294" t="s">
        <v>256</v>
      </c>
      <c r="DU294" t="s">
        <v>256</v>
      </c>
      <c r="DV294">
        <v>0</v>
      </c>
      <c r="DW294">
        <v>100</v>
      </c>
      <c r="DX294">
        <v>100</v>
      </c>
      <c r="DY294">
        <v>2.609</v>
      </c>
      <c r="DZ294">
        <v>0.036</v>
      </c>
      <c r="EA294">
        <v>2</v>
      </c>
      <c r="EB294">
        <v>504.279</v>
      </c>
      <c r="EC294">
        <v>548.996</v>
      </c>
      <c r="ED294">
        <v>16.5502</v>
      </c>
      <c r="EE294">
        <v>19.2134</v>
      </c>
      <c r="EF294">
        <v>30.0003</v>
      </c>
      <c r="EG294">
        <v>19.0849</v>
      </c>
      <c r="EH294">
        <v>19.0598</v>
      </c>
      <c r="EI294">
        <v>38.4197</v>
      </c>
      <c r="EJ294">
        <v>28.0916</v>
      </c>
      <c r="EK294">
        <v>60.7047</v>
      </c>
      <c r="EL294">
        <v>16.5407</v>
      </c>
      <c r="EM294">
        <v>924.17</v>
      </c>
      <c r="EN294">
        <v>13.2836</v>
      </c>
      <c r="EO294">
        <v>102.277</v>
      </c>
      <c r="EP294">
        <v>102.702</v>
      </c>
    </row>
    <row r="295" spans="1:146">
      <c r="A295">
        <v>279</v>
      </c>
      <c r="B295">
        <v>1559930164</v>
      </c>
      <c r="C295">
        <v>556</v>
      </c>
      <c r="D295" t="s">
        <v>813</v>
      </c>
      <c r="E295" t="s">
        <v>814</v>
      </c>
      <c r="H295">
        <v>1559930153.66129</v>
      </c>
      <c r="I295">
        <f>AY295*AJ295*(AW295-AX295)/(100*AQ295*(1000-AJ295*AW295))</f>
        <v>0</v>
      </c>
      <c r="J295">
        <f>AY295*AJ295*(AV295-AU295*(1000-AJ295*AX295)/(1000-AJ295*AW295))/(100*AQ295)</f>
        <v>0</v>
      </c>
      <c r="K295">
        <f>AU295 - IF(AJ295&gt;1, J295*AQ295*100.0/(AL295*BG295), 0)</f>
        <v>0</v>
      </c>
      <c r="L295">
        <f>((R295-I295/2)*K295-J295)/(R295+I295/2)</f>
        <v>0</v>
      </c>
      <c r="M295">
        <f>L295*(AZ295+BA295)/1000.0</f>
        <v>0</v>
      </c>
      <c r="N295">
        <f>(AU295 - IF(AJ295&gt;1, J295*AQ295*100.0/(AL295*BG295), 0))*(AZ295+BA295)/1000.0</f>
        <v>0</v>
      </c>
      <c r="O295">
        <f>2.0/((1/Q295-1/P295)+SIGN(Q295)*SQRT((1/Q295-1/P295)*(1/Q295-1/P295) + 4*AR295/((AR295+1)*(AR295+1))*(2*1/Q295*1/P295-1/P295*1/P295)))</f>
        <v>0</v>
      </c>
      <c r="P295">
        <f>AG295+AF295*AQ295+AE295*AQ295*AQ295</f>
        <v>0</v>
      </c>
      <c r="Q295">
        <f>I295*(1000-(1000*0.61365*exp(17.502*U295/(240.97+U295))/(AZ295+BA295)+AW295)/2)/(1000*0.61365*exp(17.502*U295/(240.97+U295))/(AZ295+BA295)-AW295)</f>
        <v>0</v>
      </c>
      <c r="R295">
        <f>1/((AR295+1)/(O295/1.6)+1/(P295/1.37)) + AR295/((AR295+1)/(O295/1.6) + AR295/(P295/1.37))</f>
        <v>0</v>
      </c>
      <c r="S295">
        <f>(AN295*AP295)</f>
        <v>0</v>
      </c>
      <c r="T295">
        <f>(BB295+(S295+2*0.95*5.67E-8*(((BB295+$B$7)+273)^4-(BB295+273)^4)-44100*I295)/(1.84*29.3*P295+8*0.95*5.67E-8*(BB295+273)^3))</f>
        <v>0</v>
      </c>
      <c r="U295">
        <f>($C$7*BC295+$D$7*BD295+$E$7*T295)</f>
        <v>0</v>
      </c>
      <c r="V295">
        <f>0.61365*exp(17.502*U295/(240.97+U295))</f>
        <v>0</v>
      </c>
      <c r="W295">
        <f>(X295/Y295*100)</f>
        <v>0</v>
      </c>
      <c r="X295">
        <f>AW295*(AZ295+BA295)/1000</f>
        <v>0</v>
      </c>
      <c r="Y295">
        <f>0.61365*exp(17.502*BB295/(240.97+BB295))</f>
        <v>0</v>
      </c>
      <c r="Z295">
        <f>(V295-AW295*(AZ295+BA295)/1000)</f>
        <v>0</v>
      </c>
      <c r="AA295">
        <f>(-I295*44100)</f>
        <v>0</v>
      </c>
      <c r="AB295">
        <f>2*29.3*P295*0.92*(BB295-U295)</f>
        <v>0</v>
      </c>
      <c r="AC295">
        <f>2*0.95*5.67E-8*(((BB295+$B$7)+273)^4-(U295+273)^4)</f>
        <v>0</v>
      </c>
      <c r="AD295">
        <f>S295+AC295+AA295+AB295</f>
        <v>0</v>
      </c>
      <c r="AE295">
        <v>-0.0417817679596853</v>
      </c>
      <c r="AF295">
        <v>0.0469036948186529</v>
      </c>
      <c r="AG295">
        <v>3.49483587319297</v>
      </c>
      <c r="AH295">
        <v>0</v>
      </c>
      <c r="AI295">
        <v>0</v>
      </c>
      <c r="AJ295">
        <f>IF(AH295*$H$13&gt;=AL295,1.0,(AL295/(AL295-AH295*$H$13)))</f>
        <v>0</v>
      </c>
      <c r="AK295">
        <f>(AJ295-1)*100</f>
        <v>0</v>
      </c>
      <c r="AL295">
        <f>MAX(0,($B$13+$C$13*BG295)/(1+$D$13*BG295)*AZ295/(BB295+273)*$E$13)</f>
        <v>0</v>
      </c>
      <c r="AM295">
        <f>$B$11*BH295+$C$11*BI295+$F$11*BJ295</f>
        <v>0</v>
      </c>
      <c r="AN295">
        <f>AM295*AO295</f>
        <v>0</v>
      </c>
      <c r="AO295">
        <f>($B$11*$D$9+$C$11*$D$9+$F$11*((BW295+BO295)/MAX(BW295+BO295+BX295, 0.1)*$I$9+BX295/MAX(BW295+BO295+BX295, 0.1)*$J$9))/($B$11+$C$11+$F$11)</f>
        <v>0</v>
      </c>
      <c r="AP295">
        <f>($B$11*$K$9+$C$11*$K$9+$F$11*((BW295+BO295)/MAX(BW295+BO295+BX295, 0.1)*$P$9+BX295/MAX(BW295+BO295+BX295, 0.1)*$Q$9))/($B$11+$C$11+$F$11)</f>
        <v>0</v>
      </c>
      <c r="AQ295">
        <v>6</v>
      </c>
      <c r="AR295">
        <v>0.5</v>
      </c>
      <c r="AS295" t="s">
        <v>250</v>
      </c>
      <c r="AT295">
        <v>1559930153.66129</v>
      </c>
      <c r="AU295">
        <v>865.305064516129</v>
      </c>
      <c r="AV295">
        <v>897.907903225806</v>
      </c>
      <c r="AW295">
        <v>13.9652935483871</v>
      </c>
      <c r="AX295">
        <v>13.2838677419355</v>
      </c>
      <c r="AY295">
        <v>500.010032258065</v>
      </c>
      <c r="AZ295">
        <v>100.702290322581</v>
      </c>
      <c r="BA295">
        <v>0.199979161290323</v>
      </c>
      <c r="BB295">
        <v>20.0219258064516</v>
      </c>
      <c r="BC295">
        <v>20.4535903225806</v>
      </c>
      <c r="BD295">
        <v>999.9</v>
      </c>
      <c r="BE295">
        <v>0</v>
      </c>
      <c r="BF295">
        <v>0</v>
      </c>
      <c r="BG295">
        <v>10005.6080645161</v>
      </c>
      <c r="BH295">
        <v>0</v>
      </c>
      <c r="BI295">
        <v>242.683870967742</v>
      </c>
      <c r="BJ295">
        <v>1500.0035483871</v>
      </c>
      <c r="BK295">
        <v>0.973001774193548</v>
      </c>
      <c r="BL295">
        <v>0.0269984096774193</v>
      </c>
      <c r="BM295">
        <v>0</v>
      </c>
      <c r="BN295">
        <v>2.31970967741935</v>
      </c>
      <c r="BO295">
        <v>0</v>
      </c>
      <c r="BP295">
        <v>16616.3612903226</v>
      </c>
      <c r="BQ295">
        <v>13122.0387096774</v>
      </c>
      <c r="BR295">
        <v>37.8729677419355</v>
      </c>
      <c r="BS295">
        <v>39.812</v>
      </c>
      <c r="BT295">
        <v>39.25</v>
      </c>
      <c r="BU295">
        <v>37.937</v>
      </c>
      <c r="BV295">
        <v>37.5</v>
      </c>
      <c r="BW295">
        <v>1459.5035483871</v>
      </c>
      <c r="BX295">
        <v>40.5</v>
      </c>
      <c r="BY295">
        <v>0</v>
      </c>
      <c r="BZ295">
        <v>1559930188.7</v>
      </c>
      <c r="CA295">
        <v>2.2718</v>
      </c>
      <c r="CB295">
        <v>0.595015389416261</v>
      </c>
      <c r="CC295">
        <v>359.870085916685</v>
      </c>
      <c r="CD295">
        <v>16632.4769230769</v>
      </c>
      <c r="CE295">
        <v>15</v>
      </c>
      <c r="CF295">
        <v>1559929575.5</v>
      </c>
      <c r="CG295" t="s">
        <v>251</v>
      </c>
      <c r="CH295">
        <v>12</v>
      </c>
      <c r="CI295">
        <v>2.609</v>
      </c>
      <c r="CJ295">
        <v>0.036</v>
      </c>
      <c r="CK295">
        <v>400</v>
      </c>
      <c r="CL295">
        <v>13</v>
      </c>
      <c r="CM295">
        <v>0.15</v>
      </c>
      <c r="CN295">
        <v>0.08</v>
      </c>
      <c r="CO295">
        <v>-32.5946195121951</v>
      </c>
      <c r="CP295">
        <v>-0.924213240418151</v>
      </c>
      <c r="CQ295">
        <v>0.141416239484742</v>
      </c>
      <c r="CR295">
        <v>0</v>
      </c>
      <c r="CS295">
        <v>2.29837058823529</v>
      </c>
      <c r="CT295">
        <v>-0.299347027727034</v>
      </c>
      <c r="CU295">
        <v>0.267935181504575</v>
      </c>
      <c r="CV295">
        <v>1</v>
      </c>
      <c r="CW295">
        <v>0.68174312195122</v>
      </c>
      <c r="CX295">
        <v>-0.0354035331010463</v>
      </c>
      <c r="CY295">
        <v>0.00355086722622779</v>
      </c>
      <c r="CZ295">
        <v>1</v>
      </c>
      <c r="DA295">
        <v>2</v>
      </c>
      <c r="DB295">
        <v>3</v>
      </c>
      <c r="DC295" t="s">
        <v>252</v>
      </c>
      <c r="DD295">
        <v>1.85562</v>
      </c>
      <c r="DE295">
        <v>1.85364</v>
      </c>
      <c r="DF295">
        <v>1.85471</v>
      </c>
      <c r="DG295">
        <v>1.85913</v>
      </c>
      <c r="DH295">
        <v>1.85349</v>
      </c>
      <c r="DI295">
        <v>1.85788</v>
      </c>
      <c r="DJ295">
        <v>1.85501</v>
      </c>
      <c r="DK295">
        <v>1.85367</v>
      </c>
      <c r="DL295" t="s">
        <v>253</v>
      </c>
      <c r="DM295" t="s">
        <v>19</v>
      </c>
      <c r="DN295" t="s">
        <v>19</v>
      </c>
      <c r="DO295" t="s">
        <v>19</v>
      </c>
      <c r="DP295" t="s">
        <v>254</v>
      </c>
      <c r="DQ295" t="s">
        <v>255</v>
      </c>
      <c r="DR295" t="s">
        <v>256</v>
      </c>
      <c r="DS295" t="s">
        <v>256</v>
      </c>
      <c r="DT295" t="s">
        <v>256</v>
      </c>
      <c r="DU295" t="s">
        <v>256</v>
      </c>
      <c r="DV295">
        <v>0</v>
      </c>
      <c r="DW295">
        <v>100</v>
      </c>
      <c r="DX295">
        <v>100</v>
      </c>
      <c r="DY295">
        <v>2.609</v>
      </c>
      <c r="DZ295">
        <v>0.036</v>
      </c>
      <c r="EA295">
        <v>2</v>
      </c>
      <c r="EB295">
        <v>504.458</v>
      </c>
      <c r="EC295">
        <v>548.78</v>
      </c>
      <c r="ED295">
        <v>16.5404</v>
      </c>
      <c r="EE295">
        <v>19.2142</v>
      </c>
      <c r="EF295">
        <v>30.0003</v>
      </c>
      <c r="EG295">
        <v>19.0862</v>
      </c>
      <c r="EH295">
        <v>19.0608</v>
      </c>
      <c r="EI295">
        <v>38.5157</v>
      </c>
      <c r="EJ295">
        <v>28.0916</v>
      </c>
      <c r="EK295">
        <v>60.7047</v>
      </c>
      <c r="EL295">
        <v>16.518</v>
      </c>
      <c r="EM295">
        <v>924.17</v>
      </c>
      <c r="EN295">
        <v>13.2836</v>
      </c>
      <c r="EO295">
        <v>102.275</v>
      </c>
      <c r="EP295">
        <v>102.702</v>
      </c>
    </row>
    <row r="296" spans="1:146">
      <c r="A296">
        <v>280</v>
      </c>
      <c r="B296">
        <v>1559930166</v>
      </c>
      <c r="C296">
        <v>558</v>
      </c>
      <c r="D296" t="s">
        <v>815</v>
      </c>
      <c r="E296" t="s">
        <v>816</v>
      </c>
      <c r="H296">
        <v>1559930155.66129</v>
      </c>
      <c r="I296">
        <f>AY296*AJ296*(AW296-AX296)/(100*AQ296*(1000-AJ296*AW296))</f>
        <v>0</v>
      </c>
      <c r="J296">
        <f>AY296*AJ296*(AV296-AU296*(1000-AJ296*AX296)/(1000-AJ296*AW296))/(100*AQ296)</f>
        <v>0</v>
      </c>
      <c r="K296">
        <f>AU296 - IF(AJ296&gt;1, J296*AQ296*100.0/(AL296*BG296), 0)</f>
        <v>0</v>
      </c>
      <c r="L296">
        <f>((R296-I296/2)*K296-J296)/(R296+I296/2)</f>
        <v>0</v>
      </c>
      <c r="M296">
        <f>L296*(AZ296+BA296)/1000.0</f>
        <v>0</v>
      </c>
      <c r="N296">
        <f>(AU296 - IF(AJ296&gt;1, J296*AQ296*100.0/(AL296*BG296), 0))*(AZ296+BA296)/1000.0</f>
        <v>0</v>
      </c>
      <c r="O296">
        <f>2.0/((1/Q296-1/P296)+SIGN(Q296)*SQRT((1/Q296-1/P296)*(1/Q296-1/P296) + 4*AR296/((AR296+1)*(AR296+1))*(2*1/Q296*1/P296-1/P296*1/P296)))</f>
        <v>0</v>
      </c>
      <c r="P296">
        <f>AG296+AF296*AQ296+AE296*AQ296*AQ296</f>
        <v>0</v>
      </c>
      <c r="Q296">
        <f>I296*(1000-(1000*0.61365*exp(17.502*U296/(240.97+U296))/(AZ296+BA296)+AW296)/2)/(1000*0.61365*exp(17.502*U296/(240.97+U296))/(AZ296+BA296)-AW296)</f>
        <v>0</v>
      </c>
      <c r="R296">
        <f>1/((AR296+1)/(O296/1.6)+1/(P296/1.37)) + AR296/((AR296+1)/(O296/1.6) + AR296/(P296/1.37))</f>
        <v>0</v>
      </c>
      <c r="S296">
        <f>(AN296*AP296)</f>
        <v>0</v>
      </c>
      <c r="T296">
        <f>(BB296+(S296+2*0.95*5.67E-8*(((BB296+$B$7)+273)^4-(BB296+273)^4)-44100*I296)/(1.84*29.3*P296+8*0.95*5.67E-8*(BB296+273)^3))</f>
        <v>0</v>
      </c>
      <c r="U296">
        <f>($C$7*BC296+$D$7*BD296+$E$7*T296)</f>
        <v>0</v>
      </c>
      <c r="V296">
        <f>0.61365*exp(17.502*U296/(240.97+U296))</f>
        <v>0</v>
      </c>
      <c r="W296">
        <f>(X296/Y296*100)</f>
        <v>0</v>
      </c>
      <c r="X296">
        <f>AW296*(AZ296+BA296)/1000</f>
        <v>0</v>
      </c>
      <c r="Y296">
        <f>0.61365*exp(17.502*BB296/(240.97+BB296))</f>
        <v>0</v>
      </c>
      <c r="Z296">
        <f>(V296-AW296*(AZ296+BA296)/1000)</f>
        <v>0</v>
      </c>
      <c r="AA296">
        <f>(-I296*44100)</f>
        <v>0</v>
      </c>
      <c r="AB296">
        <f>2*29.3*P296*0.92*(BB296-U296)</f>
        <v>0</v>
      </c>
      <c r="AC296">
        <f>2*0.95*5.67E-8*(((BB296+$B$7)+273)^4-(U296+273)^4)</f>
        <v>0</v>
      </c>
      <c r="AD296">
        <f>S296+AC296+AA296+AB296</f>
        <v>0</v>
      </c>
      <c r="AE296">
        <v>-0.0417925844703127</v>
      </c>
      <c r="AF296">
        <v>0.0469158372994105</v>
      </c>
      <c r="AG296">
        <v>3.49555057412753</v>
      </c>
      <c r="AH296">
        <v>0</v>
      </c>
      <c r="AI296">
        <v>0</v>
      </c>
      <c r="AJ296">
        <f>IF(AH296*$H$13&gt;=AL296,1.0,(AL296/(AL296-AH296*$H$13)))</f>
        <v>0</v>
      </c>
      <c r="AK296">
        <f>(AJ296-1)*100</f>
        <v>0</v>
      </c>
      <c r="AL296">
        <f>MAX(0,($B$13+$C$13*BG296)/(1+$D$13*BG296)*AZ296/(BB296+273)*$E$13)</f>
        <v>0</v>
      </c>
      <c r="AM296">
        <f>$B$11*BH296+$C$11*BI296+$F$11*BJ296</f>
        <v>0</v>
      </c>
      <c r="AN296">
        <f>AM296*AO296</f>
        <v>0</v>
      </c>
      <c r="AO296">
        <f>($B$11*$D$9+$C$11*$D$9+$F$11*((BW296+BO296)/MAX(BW296+BO296+BX296, 0.1)*$I$9+BX296/MAX(BW296+BO296+BX296, 0.1)*$J$9))/($B$11+$C$11+$F$11)</f>
        <v>0</v>
      </c>
      <c r="AP296">
        <f>($B$11*$K$9+$C$11*$K$9+$F$11*((BW296+BO296)/MAX(BW296+BO296+BX296, 0.1)*$P$9+BX296/MAX(BW296+BO296+BX296, 0.1)*$Q$9))/($B$11+$C$11+$F$11)</f>
        <v>0</v>
      </c>
      <c r="AQ296">
        <v>6</v>
      </c>
      <c r="AR296">
        <v>0.5</v>
      </c>
      <c r="AS296" t="s">
        <v>250</v>
      </c>
      <c r="AT296">
        <v>1559930155.66129</v>
      </c>
      <c r="AU296">
        <v>868.607838709677</v>
      </c>
      <c r="AV296">
        <v>901.245483870968</v>
      </c>
      <c r="AW296">
        <v>13.9651612903226</v>
      </c>
      <c r="AX296">
        <v>13.2847322580645</v>
      </c>
      <c r="AY296">
        <v>500.014096774194</v>
      </c>
      <c r="AZ296">
        <v>100.702387096774</v>
      </c>
      <c r="BA296">
        <v>0.199977032258064</v>
      </c>
      <c r="BB296">
        <v>20.0222483870968</v>
      </c>
      <c r="BC296">
        <v>20.4549451612903</v>
      </c>
      <c r="BD296">
        <v>999.9</v>
      </c>
      <c r="BE296">
        <v>0</v>
      </c>
      <c r="BF296">
        <v>0</v>
      </c>
      <c r="BG296">
        <v>10008.1887096774</v>
      </c>
      <c r="BH296">
        <v>0</v>
      </c>
      <c r="BI296">
        <v>239.179322580645</v>
      </c>
      <c r="BJ296">
        <v>1499.9964516129</v>
      </c>
      <c r="BK296">
        <v>0.973001774193548</v>
      </c>
      <c r="BL296">
        <v>0.0269984096774193</v>
      </c>
      <c r="BM296">
        <v>0</v>
      </c>
      <c r="BN296">
        <v>2.29371290322581</v>
      </c>
      <c r="BO296">
        <v>0</v>
      </c>
      <c r="BP296">
        <v>16627.0870967742</v>
      </c>
      <c r="BQ296">
        <v>13121.9709677419</v>
      </c>
      <c r="BR296">
        <v>37.8729677419355</v>
      </c>
      <c r="BS296">
        <v>39.812</v>
      </c>
      <c r="BT296">
        <v>39.25</v>
      </c>
      <c r="BU296">
        <v>37.937</v>
      </c>
      <c r="BV296">
        <v>37.5</v>
      </c>
      <c r="BW296">
        <v>1459.4964516129</v>
      </c>
      <c r="BX296">
        <v>40.5</v>
      </c>
      <c r="BY296">
        <v>0</v>
      </c>
      <c r="BZ296">
        <v>1559930190.5</v>
      </c>
      <c r="CA296">
        <v>2.26108076923077</v>
      </c>
      <c r="CB296">
        <v>-0.0621299150033689</v>
      </c>
      <c r="CC296">
        <v>360.105982592711</v>
      </c>
      <c r="CD296">
        <v>16642.7346153846</v>
      </c>
      <c r="CE296">
        <v>15</v>
      </c>
      <c r="CF296">
        <v>1559929575.5</v>
      </c>
      <c r="CG296" t="s">
        <v>251</v>
      </c>
      <c r="CH296">
        <v>12</v>
      </c>
      <c r="CI296">
        <v>2.609</v>
      </c>
      <c r="CJ296">
        <v>0.036</v>
      </c>
      <c r="CK296">
        <v>400</v>
      </c>
      <c r="CL296">
        <v>13</v>
      </c>
      <c r="CM296">
        <v>0.15</v>
      </c>
      <c r="CN296">
        <v>0.08</v>
      </c>
      <c r="CO296">
        <v>-32.6195243902439</v>
      </c>
      <c r="CP296">
        <v>-0.933244599303306</v>
      </c>
      <c r="CQ296">
        <v>0.142687329638137</v>
      </c>
      <c r="CR296">
        <v>0</v>
      </c>
      <c r="CS296">
        <v>2.30338529411765</v>
      </c>
      <c r="CT296">
        <v>-0.323222470595102</v>
      </c>
      <c r="CU296">
        <v>0.275156385621782</v>
      </c>
      <c r="CV296">
        <v>1</v>
      </c>
      <c r="CW296">
        <v>0.680711975609756</v>
      </c>
      <c r="CX296">
        <v>-0.0317951707317023</v>
      </c>
      <c r="CY296">
        <v>0.00323108397191275</v>
      </c>
      <c r="CZ296">
        <v>1</v>
      </c>
      <c r="DA296">
        <v>2</v>
      </c>
      <c r="DB296">
        <v>3</v>
      </c>
      <c r="DC296" t="s">
        <v>252</v>
      </c>
      <c r="DD296">
        <v>1.85561</v>
      </c>
      <c r="DE296">
        <v>1.85364</v>
      </c>
      <c r="DF296">
        <v>1.85471</v>
      </c>
      <c r="DG296">
        <v>1.85913</v>
      </c>
      <c r="DH296">
        <v>1.85349</v>
      </c>
      <c r="DI296">
        <v>1.85788</v>
      </c>
      <c r="DJ296">
        <v>1.85501</v>
      </c>
      <c r="DK296">
        <v>1.85366</v>
      </c>
      <c r="DL296" t="s">
        <v>253</v>
      </c>
      <c r="DM296" t="s">
        <v>19</v>
      </c>
      <c r="DN296" t="s">
        <v>19</v>
      </c>
      <c r="DO296" t="s">
        <v>19</v>
      </c>
      <c r="DP296" t="s">
        <v>254</v>
      </c>
      <c r="DQ296" t="s">
        <v>255</v>
      </c>
      <c r="DR296" t="s">
        <v>256</v>
      </c>
      <c r="DS296" t="s">
        <v>256</v>
      </c>
      <c r="DT296" t="s">
        <v>256</v>
      </c>
      <c r="DU296" t="s">
        <v>256</v>
      </c>
      <c r="DV296">
        <v>0</v>
      </c>
      <c r="DW296">
        <v>100</v>
      </c>
      <c r="DX296">
        <v>100</v>
      </c>
      <c r="DY296">
        <v>2.609</v>
      </c>
      <c r="DZ296">
        <v>0.036</v>
      </c>
      <c r="EA296">
        <v>2</v>
      </c>
      <c r="EB296">
        <v>504.257</v>
      </c>
      <c r="EC296">
        <v>548.951</v>
      </c>
      <c r="ED296">
        <v>16.5329</v>
      </c>
      <c r="EE296">
        <v>19.2151</v>
      </c>
      <c r="EF296">
        <v>30.0002</v>
      </c>
      <c r="EG296">
        <v>19.0872</v>
      </c>
      <c r="EH296">
        <v>19.0618</v>
      </c>
      <c r="EI296">
        <v>38.6236</v>
      </c>
      <c r="EJ296">
        <v>28.0916</v>
      </c>
      <c r="EK296">
        <v>60.7047</v>
      </c>
      <c r="EL296">
        <v>16.518</v>
      </c>
      <c r="EM296">
        <v>929.17</v>
      </c>
      <c r="EN296">
        <v>13.2836</v>
      </c>
      <c r="EO296">
        <v>102.275</v>
      </c>
      <c r="EP296">
        <v>102.702</v>
      </c>
    </row>
    <row r="297" spans="1:146">
      <c r="A297">
        <v>281</v>
      </c>
      <c r="B297">
        <v>1559930168</v>
      </c>
      <c r="C297">
        <v>560</v>
      </c>
      <c r="D297" t="s">
        <v>817</v>
      </c>
      <c r="E297" t="s">
        <v>818</v>
      </c>
      <c r="H297">
        <v>1559930157.66129</v>
      </c>
      <c r="I297">
        <f>AY297*AJ297*(AW297-AX297)/(100*AQ297*(1000-AJ297*AW297))</f>
        <v>0</v>
      </c>
      <c r="J297">
        <f>AY297*AJ297*(AV297-AU297*(1000-AJ297*AX297)/(1000-AJ297*AW297))/(100*AQ297)</f>
        <v>0</v>
      </c>
      <c r="K297">
        <f>AU297 - IF(AJ297&gt;1, J297*AQ297*100.0/(AL297*BG297), 0)</f>
        <v>0</v>
      </c>
      <c r="L297">
        <f>((R297-I297/2)*K297-J297)/(R297+I297/2)</f>
        <v>0</v>
      </c>
      <c r="M297">
        <f>L297*(AZ297+BA297)/1000.0</f>
        <v>0</v>
      </c>
      <c r="N297">
        <f>(AU297 - IF(AJ297&gt;1, J297*AQ297*100.0/(AL297*BG297), 0))*(AZ297+BA297)/1000.0</f>
        <v>0</v>
      </c>
      <c r="O297">
        <f>2.0/((1/Q297-1/P297)+SIGN(Q297)*SQRT((1/Q297-1/P297)*(1/Q297-1/P297) + 4*AR297/((AR297+1)*(AR297+1))*(2*1/Q297*1/P297-1/P297*1/P297)))</f>
        <v>0</v>
      </c>
      <c r="P297">
        <f>AG297+AF297*AQ297+AE297*AQ297*AQ297</f>
        <v>0</v>
      </c>
      <c r="Q297">
        <f>I297*(1000-(1000*0.61365*exp(17.502*U297/(240.97+U297))/(AZ297+BA297)+AW297)/2)/(1000*0.61365*exp(17.502*U297/(240.97+U297))/(AZ297+BA297)-AW297)</f>
        <v>0</v>
      </c>
      <c r="R297">
        <f>1/((AR297+1)/(O297/1.6)+1/(P297/1.37)) + AR297/((AR297+1)/(O297/1.6) + AR297/(P297/1.37))</f>
        <v>0</v>
      </c>
      <c r="S297">
        <f>(AN297*AP297)</f>
        <v>0</v>
      </c>
      <c r="T297">
        <f>(BB297+(S297+2*0.95*5.67E-8*(((BB297+$B$7)+273)^4-(BB297+273)^4)-44100*I297)/(1.84*29.3*P297+8*0.95*5.67E-8*(BB297+273)^3))</f>
        <v>0</v>
      </c>
      <c r="U297">
        <f>($C$7*BC297+$D$7*BD297+$E$7*T297)</f>
        <v>0</v>
      </c>
      <c r="V297">
        <f>0.61365*exp(17.502*U297/(240.97+U297))</f>
        <v>0</v>
      </c>
      <c r="W297">
        <f>(X297/Y297*100)</f>
        <v>0</v>
      </c>
      <c r="X297">
        <f>AW297*(AZ297+BA297)/1000</f>
        <v>0</v>
      </c>
      <c r="Y297">
        <f>0.61365*exp(17.502*BB297/(240.97+BB297))</f>
        <v>0</v>
      </c>
      <c r="Z297">
        <f>(V297-AW297*(AZ297+BA297)/1000)</f>
        <v>0</v>
      </c>
      <c r="AA297">
        <f>(-I297*44100)</f>
        <v>0</v>
      </c>
      <c r="AB297">
        <f>2*29.3*P297*0.92*(BB297-U297)</f>
        <v>0</v>
      </c>
      <c r="AC297">
        <f>2*0.95*5.67E-8*(((BB297+$B$7)+273)^4-(U297+273)^4)</f>
        <v>0</v>
      </c>
      <c r="AD297">
        <f>S297+AC297+AA297+AB297</f>
        <v>0</v>
      </c>
      <c r="AE297">
        <v>-0.0418182252442547</v>
      </c>
      <c r="AF297">
        <v>0.0469446213144157</v>
      </c>
      <c r="AG297">
        <v>3.49724452909266</v>
      </c>
      <c r="AH297">
        <v>0</v>
      </c>
      <c r="AI297">
        <v>0</v>
      </c>
      <c r="AJ297">
        <f>IF(AH297*$H$13&gt;=AL297,1.0,(AL297/(AL297-AH297*$H$13)))</f>
        <v>0</v>
      </c>
      <c r="AK297">
        <f>(AJ297-1)*100</f>
        <v>0</v>
      </c>
      <c r="AL297">
        <f>MAX(0,($B$13+$C$13*BG297)/(1+$D$13*BG297)*AZ297/(BB297+273)*$E$13)</f>
        <v>0</v>
      </c>
      <c r="AM297">
        <f>$B$11*BH297+$C$11*BI297+$F$11*BJ297</f>
        <v>0</v>
      </c>
      <c r="AN297">
        <f>AM297*AO297</f>
        <v>0</v>
      </c>
      <c r="AO297">
        <f>($B$11*$D$9+$C$11*$D$9+$F$11*((BW297+BO297)/MAX(BW297+BO297+BX297, 0.1)*$I$9+BX297/MAX(BW297+BO297+BX297, 0.1)*$J$9))/($B$11+$C$11+$F$11)</f>
        <v>0</v>
      </c>
      <c r="AP297">
        <f>($B$11*$K$9+$C$11*$K$9+$F$11*((BW297+BO297)/MAX(BW297+BO297+BX297, 0.1)*$P$9+BX297/MAX(BW297+BO297+BX297, 0.1)*$Q$9))/($B$11+$C$11+$F$11)</f>
        <v>0</v>
      </c>
      <c r="AQ297">
        <v>6</v>
      </c>
      <c r="AR297">
        <v>0.5</v>
      </c>
      <c r="AS297" t="s">
        <v>250</v>
      </c>
      <c r="AT297">
        <v>1559930157.66129</v>
      </c>
      <c r="AU297">
        <v>871.913774193548</v>
      </c>
      <c r="AV297">
        <v>904.607870967742</v>
      </c>
      <c r="AW297">
        <v>13.9650032258065</v>
      </c>
      <c r="AX297">
        <v>13.2855935483871</v>
      </c>
      <c r="AY297">
        <v>500.010709677419</v>
      </c>
      <c r="AZ297">
        <v>100.702483870968</v>
      </c>
      <c r="BA297">
        <v>0.199959677419355</v>
      </c>
      <c r="BB297">
        <v>20.0226741935484</v>
      </c>
      <c r="BC297">
        <v>20.4566</v>
      </c>
      <c r="BD297">
        <v>999.9</v>
      </c>
      <c r="BE297">
        <v>0</v>
      </c>
      <c r="BF297">
        <v>0</v>
      </c>
      <c r="BG297">
        <v>10014.3193548387</v>
      </c>
      <c r="BH297">
        <v>0</v>
      </c>
      <c r="BI297">
        <v>236.214129032258</v>
      </c>
      <c r="BJ297">
        <v>1499.98870967742</v>
      </c>
      <c r="BK297">
        <v>0.973001774193548</v>
      </c>
      <c r="BL297">
        <v>0.0269984096774193</v>
      </c>
      <c r="BM297">
        <v>0</v>
      </c>
      <c r="BN297">
        <v>2.28368709677419</v>
      </c>
      <c r="BO297">
        <v>0</v>
      </c>
      <c r="BP297">
        <v>16637.4419354839</v>
      </c>
      <c r="BQ297">
        <v>13121.9064516129</v>
      </c>
      <c r="BR297">
        <v>37.8729677419355</v>
      </c>
      <c r="BS297">
        <v>39.812</v>
      </c>
      <c r="BT297">
        <v>39.25</v>
      </c>
      <c r="BU297">
        <v>37.937</v>
      </c>
      <c r="BV297">
        <v>37.5</v>
      </c>
      <c r="BW297">
        <v>1459.48870967742</v>
      </c>
      <c r="BX297">
        <v>40.5</v>
      </c>
      <c r="BY297">
        <v>0</v>
      </c>
      <c r="BZ297">
        <v>1559930192.3</v>
      </c>
      <c r="CA297">
        <v>2.24898846153846</v>
      </c>
      <c r="CB297">
        <v>0.107114534065728</v>
      </c>
      <c r="CC297">
        <v>352.786325254694</v>
      </c>
      <c r="CD297">
        <v>16653</v>
      </c>
      <c r="CE297">
        <v>15</v>
      </c>
      <c r="CF297">
        <v>1559929575.5</v>
      </c>
      <c r="CG297" t="s">
        <v>251</v>
      </c>
      <c r="CH297">
        <v>12</v>
      </c>
      <c r="CI297">
        <v>2.609</v>
      </c>
      <c r="CJ297">
        <v>0.036</v>
      </c>
      <c r="CK297">
        <v>400</v>
      </c>
      <c r="CL297">
        <v>13</v>
      </c>
      <c r="CM297">
        <v>0.15</v>
      </c>
      <c r="CN297">
        <v>0.08</v>
      </c>
      <c r="CO297">
        <v>-32.6788243902439</v>
      </c>
      <c r="CP297">
        <v>-1.11310243902438</v>
      </c>
      <c r="CQ297">
        <v>0.162837418215132</v>
      </c>
      <c r="CR297">
        <v>0</v>
      </c>
      <c r="CS297">
        <v>2.27454705882353</v>
      </c>
      <c r="CT297">
        <v>-0.272413972705069</v>
      </c>
      <c r="CU297">
        <v>0.277241252166979</v>
      </c>
      <c r="CV297">
        <v>1</v>
      </c>
      <c r="CW297">
        <v>0.679730390243902</v>
      </c>
      <c r="CX297">
        <v>-0.0290707944250866</v>
      </c>
      <c r="CY297">
        <v>0.0029796888107125</v>
      </c>
      <c r="CZ297">
        <v>1</v>
      </c>
      <c r="DA297">
        <v>2</v>
      </c>
      <c r="DB297">
        <v>3</v>
      </c>
      <c r="DC297" t="s">
        <v>252</v>
      </c>
      <c r="DD297">
        <v>1.85561</v>
      </c>
      <c r="DE297">
        <v>1.85364</v>
      </c>
      <c r="DF297">
        <v>1.85471</v>
      </c>
      <c r="DG297">
        <v>1.85913</v>
      </c>
      <c r="DH297">
        <v>1.85348</v>
      </c>
      <c r="DI297">
        <v>1.85788</v>
      </c>
      <c r="DJ297">
        <v>1.85501</v>
      </c>
      <c r="DK297">
        <v>1.85367</v>
      </c>
      <c r="DL297" t="s">
        <v>253</v>
      </c>
      <c r="DM297" t="s">
        <v>19</v>
      </c>
      <c r="DN297" t="s">
        <v>19</v>
      </c>
      <c r="DO297" t="s">
        <v>19</v>
      </c>
      <c r="DP297" t="s">
        <v>254</v>
      </c>
      <c r="DQ297" t="s">
        <v>255</v>
      </c>
      <c r="DR297" t="s">
        <v>256</v>
      </c>
      <c r="DS297" t="s">
        <v>256</v>
      </c>
      <c r="DT297" t="s">
        <v>256</v>
      </c>
      <c r="DU297" t="s">
        <v>256</v>
      </c>
      <c r="DV297">
        <v>0</v>
      </c>
      <c r="DW297">
        <v>100</v>
      </c>
      <c r="DX297">
        <v>100</v>
      </c>
      <c r="DY297">
        <v>2.609</v>
      </c>
      <c r="DZ297">
        <v>0.036</v>
      </c>
      <c r="EA297">
        <v>2</v>
      </c>
      <c r="EB297">
        <v>504.147</v>
      </c>
      <c r="EC297">
        <v>549.053</v>
      </c>
      <c r="ED297">
        <v>16.5237</v>
      </c>
      <c r="EE297">
        <v>19.2159</v>
      </c>
      <c r="EF297">
        <v>30.0001</v>
      </c>
      <c r="EG297">
        <v>19.0882</v>
      </c>
      <c r="EH297">
        <v>19.0631</v>
      </c>
      <c r="EI297">
        <v>38.7558</v>
      </c>
      <c r="EJ297">
        <v>28.0916</v>
      </c>
      <c r="EK297">
        <v>60.7047</v>
      </c>
      <c r="EL297">
        <v>16.518</v>
      </c>
      <c r="EM297">
        <v>934.17</v>
      </c>
      <c r="EN297">
        <v>13.2836</v>
      </c>
      <c r="EO297">
        <v>102.276</v>
      </c>
      <c r="EP297">
        <v>102.702</v>
      </c>
    </row>
    <row r="298" spans="1:146">
      <c r="A298">
        <v>282</v>
      </c>
      <c r="B298">
        <v>1559930170</v>
      </c>
      <c r="C298">
        <v>562</v>
      </c>
      <c r="D298" t="s">
        <v>819</v>
      </c>
      <c r="E298" t="s">
        <v>820</v>
      </c>
      <c r="H298">
        <v>1559930159.66129</v>
      </c>
      <c r="I298">
        <f>AY298*AJ298*(AW298-AX298)/(100*AQ298*(1000-AJ298*AW298))</f>
        <v>0</v>
      </c>
      <c r="J298">
        <f>AY298*AJ298*(AV298-AU298*(1000-AJ298*AX298)/(1000-AJ298*AW298))/(100*AQ298)</f>
        <v>0</v>
      </c>
      <c r="K298">
        <f>AU298 - IF(AJ298&gt;1, J298*AQ298*100.0/(AL298*BG298), 0)</f>
        <v>0</v>
      </c>
      <c r="L298">
        <f>((R298-I298/2)*K298-J298)/(R298+I298/2)</f>
        <v>0</v>
      </c>
      <c r="M298">
        <f>L298*(AZ298+BA298)/1000.0</f>
        <v>0</v>
      </c>
      <c r="N298">
        <f>(AU298 - IF(AJ298&gt;1, J298*AQ298*100.0/(AL298*BG298), 0))*(AZ298+BA298)/1000.0</f>
        <v>0</v>
      </c>
      <c r="O298">
        <f>2.0/((1/Q298-1/P298)+SIGN(Q298)*SQRT((1/Q298-1/P298)*(1/Q298-1/P298) + 4*AR298/((AR298+1)*(AR298+1))*(2*1/Q298*1/P298-1/P298*1/P298)))</f>
        <v>0</v>
      </c>
      <c r="P298">
        <f>AG298+AF298*AQ298+AE298*AQ298*AQ298</f>
        <v>0</v>
      </c>
      <c r="Q298">
        <f>I298*(1000-(1000*0.61365*exp(17.502*U298/(240.97+U298))/(AZ298+BA298)+AW298)/2)/(1000*0.61365*exp(17.502*U298/(240.97+U298))/(AZ298+BA298)-AW298)</f>
        <v>0</v>
      </c>
      <c r="R298">
        <f>1/((AR298+1)/(O298/1.6)+1/(P298/1.37)) + AR298/((AR298+1)/(O298/1.6) + AR298/(P298/1.37))</f>
        <v>0</v>
      </c>
      <c r="S298">
        <f>(AN298*AP298)</f>
        <v>0</v>
      </c>
      <c r="T298">
        <f>(BB298+(S298+2*0.95*5.67E-8*(((BB298+$B$7)+273)^4-(BB298+273)^4)-44100*I298)/(1.84*29.3*P298+8*0.95*5.67E-8*(BB298+273)^3))</f>
        <v>0</v>
      </c>
      <c r="U298">
        <f>($C$7*BC298+$D$7*BD298+$E$7*T298)</f>
        <v>0</v>
      </c>
      <c r="V298">
        <f>0.61365*exp(17.502*U298/(240.97+U298))</f>
        <v>0</v>
      </c>
      <c r="W298">
        <f>(X298/Y298*100)</f>
        <v>0</v>
      </c>
      <c r="X298">
        <f>AW298*(AZ298+BA298)/1000</f>
        <v>0</v>
      </c>
      <c r="Y298">
        <f>0.61365*exp(17.502*BB298/(240.97+BB298))</f>
        <v>0</v>
      </c>
      <c r="Z298">
        <f>(V298-AW298*(AZ298+BA298)/1000)</f>
        <v>0</v>
      </c>
      <c r="AA298">
        <f>(-I298*44100)</f>
        <v>0</v>
      </c>
      <c r="AB298">
        <f>2*29.3*P298*0.92*(BB298-U298)</f>
        <v>0</v>
      </c>
      <c r="AC298">
        <f>2*0.95*5.67E-8*(((BB298+$B$7)+273)^4-(U298+273)^4)</f>
        <v>0</v>
      </c>
      <c r="AD298">
        <f>S298+AC298+AA298+AB298</f>
        <v>0</v>
      </c>
      <c r="AE298">
        <v>-0.0418118428628535</v>
      </c>
      <c r="AF298">
        <v>0.0469374565321655</v>
      </c>
      <c r="AG298">
        <v>3.49682291183037</v>
      </c>
      <c r="AH298">
        <v>0</v>
      </c>
      <c r="AI298">
        <v>0</v>
      </c>
      <c r="AJ298">
        <f>IF(AH298*$H$13&gt;=AL298,1.0,(AL298/(AL298-AH298*$H$13)))</f>
        <v>0</v>
      </c>
      <c r="AK298">
        <f>(AJ298-1)*100</f>
        <v>0</v>
      </c>
      <c r="AL298">
        <f>MAX(0,($B$13+$C$13*BG298)/(1+$D$13*BG298)*AZ298/(BB298+273)*$E$13)</f>
        <v>0</v>
      </c>
      <c r="AM298">
        <f>$B$11*BH298+$C$11*BI298+$F$11*BJ298</f>
        <v>0</v>
      </c>
      <c r="AN298">
        <f>AM298*AO298</f>
        <v>0</v>
      </c>
      <c r="AO298">
        <f>($B$11*$D$9+$C$11*$D$9+$F$11*((BW298+BO298)/MAX(BW298+BO298+BX298, 0.1)*$I$9+BX298/MAX(BW298+BO298+BX298, 0.1)*$J$9))/($B$11+$C$11+$F$11)</f>
        <v>0</v>
      </c>
      <c r="AP298">
        <f>($B$11*$K$9+$C$11*$K$9+$F$11*((BW298+BO298)/MAX(BW298+BO298+BX298, 0.1)*$P$9+BX298/MAX(BW298+BO298+BX298, 0.1)*$Q$9))/($B$11+$C$11+$F$11)</f>
        <v>0</v>
      </c>
      <c r="AQ298">
        <v>6</v>
      </c>
      <c r="AR298">
        <v>0.5</v>
      </c>
      <c r="AS298" t="s">
        <v>250</v>
      </c>
      <c r="AT298">
        <v>1559930159.66129</v>
      </c>
      <c r="AU298">
        <v>875.228580645161</v>
      </c>
      <c r="AV298">
        <v>907.936161290323</v>
      </c>
      <c r="AW298">
        <v>13.9647741935484</v>
      </c>
      <c r="AX298">
        <v>13.2863709677419</v>
      </c>
      <c r="AY298">
        <v>500.014580645161</v>
      </c>
      <c r="AZ298">
        <v>100.702516129032</v>
      </c>
      <c r="BA298">
        <v>0.199980870967742</v>
      </c>
      <c r="BB298">
        <v>20.0233032258065</v>
      </c>
      <c r="BC298">
        <v>20.4577612903226</v>
      </c>
      <c r="BD298">
        <v>999.9</v>
      </c>
      <c r="BE298">
        <v>0</v>
      </c>
      <c r="BF298">
        <v>0</v>
      </c>
      <c r="BG298">
        <v>10012.7877419355</v>
      </c>
      <c r="BH298">
        <v>0</v>
      </c>
      <c r="BI298">
        <v>233.894709677419</v>
      </c>
      <c r="BJ298">
        <v>1499.98064516129</v>
      </c>
      <c r="BK298">
        <v>0.97300164516129</v>
      </c>
      <c r="BL298">
        <v>0.0269985580645161</v>
      </c>
      <c r="BM298">
        <v>0</v>
      </c>
      <c r="BN298">
        <v>2.27654193548387</v>
      </c>
      <c r="BO298">
        <v>0</v>
      </c>
      <c r="BP298">
        <v>16648.0548387097</v>
      </c>
      <c r="BQ298">
        <v>13121.8322580645</v>
      </c>
      <c r="BR298">
        <v>37.8729677419355</v>
      </c>
      <c r="BS298">
        <v>39.812</v>
      </c>
      <c r="BT298">
        <v>39.25</v>
      </c>
      <c r="BU298">
        <v>37.937</v>
      </c>
      <c r="BV298">
        <v>37.5</v>
      </c>
      <c r="BW298">
        <v>1459.48064516129</v>
      </c>
      <c r="BX298">
        <v>40.5</v>
      </c>
      <c r="BY298">
        <v>0</v>
      </c>
      <c r="BZ298">
        <v>1559930194.7</v>
      </c>
      <c r="CA298">
        <v>2.2579</v>
      </c>
      <c r="CB298">
        <v>-0.114926501099019</v>
      </c>
      <c r="CC298">
        <v>328.557265393147</v>
      </c>
      <c r="CD298">
        <v>16665.9346153846</v>
      </c>
      <c r="CE298">
        <v>15</v>
      </c>
      <c r="CF298">
        <v>1559929575.5</v>
      </c>
      <c r="CG298" t="s">
        <v>251</v>
      </c>
      <c r="CH298">
        <v>12</v>
      </c>
      <c r="CI298">
        <v>2.609</v>
      </c>
      <c r="CJ298">
        <v>0.036</v>
      </c>
      <c r="CK298">
        <v>400</v>
      </c>
      <c r="CL298">
        <v>13</v>
      </c>
      <c r="CM298">
        <v>0.15</v>
      </c>
      <c r="CN298">
        <v>0.08</v>
      </c>
      <c r="CO298">
        <v>-32.7070512195122</v>
      </c>
      <c r="CP298">
        <v>-1.42357003484312</v>
      </c>
      <c r="CQ298">
        <v>0.177472016512053</v>
      </c>
      <c r="CR298">
        <v>0</v>
      </c>
      <c r="CS298">
        <v>2.24009117647059</v>
      </c>
      <c r="CT298">
        <v>-0.173930847254687</v>
      </c>
      <c r="CU298">
        <v>0.249069162810898</v>
      </c>
      <c r="CV298">
        <v>1</v>
      </c>
      <c r="CW298">
        <v>0.678748609756098</v>
      </c>
      <c r="CX298">
        <v>-0.0255662508710793</v>
      </c>
      <c r="CY298">
        <v>0.00262212910026211</v>
      </c>
      <c r="CZ298">
        <v>1</v>
      </c>
      <c r="DA298">
        <v>2</v>
      </c>
      <c r="DB298">
        <v>3</v>
      </c>
      <c r="DC298" t="s">
        <v>252</v>
      </c>
      <c r="DD298">
        <v>1.85561</v>
      </c>
      <c r="DE298">
        <v>1.85364</v>
      </c>
      <c r="DF298">
        <v>1.85471</v>
      </c>
      <c r="DG298">
        <v>1.85913</v>
      </c>
      <c r="DH298">
        <v>1.85348</v>
      </c>
      <c r="DI298">
        <v>1.85789</v>
      </c>
      <c r="DJ298">
        <v>1.85501</v>
      </c>
      <c r="DK298">
        <v>1.85368</v>
      </c>
      <c r="DL298" t="s">
        <v>253</v>
      </c>
      <c r="DM298" t="s">
        <v>19</v>
      </c>
      <c r="DN298" t="s">
        <v>19</v>
      </c>
      <c r="DO298" t="s">
        <v>19</v>
      </c>
      <c r="DP298" t="s">
        <v>254</v>
      </c>
      <c r="DQ298" t="s">
        <v>255</v>
      </c>
      <c r="DR298" t="s">
        <v>256</v>
      </c>
      <c r="DS298" t="s">
        <v>256</v>
      </c>
      <c r="DT298" t="s">
        <v>256</v>
      </c>
      <c r="DU298" t="s">
        <v>256</v>
      </c>
      <c r="DV298">
        <v>0</v>
      </c>
      <c r="DW298">
        <v>100</v>
      </c>
      <c r="DX298">
        <v>100</v>
      </c>
      <c r="DY298">
        <v>2.609</v>
      </c>
      <c r="DZ298">
        <v>0.036</v>
      </c>
      <c r="EA298">
        <v>2</v>
      </c>
      <c r="EB298">
        <v>504.401</v>
      </c>
      <c r="EC298">
        <v>548.872</v>
      </c>
      <c r="ED298">
        <v>16.5151</v>
      </c>
      <c r="EE298">
        <v>19.2172</v>
      </c>
      <c r="EF298">
        <v>30.0002</v>
      </c>
      <c r="EG298">
        <v>19.0894</v>
      </c>
      <c r="EH298">
        <v>19.0641</v>
      </c>
      <c r="EI298">
        <v>38.8526</v>
      </c>
      <c r="EJ298">
        <v>28.0916</v>
      </c>
      <c r="EK298">
        <v>60.7047</v>
      </c>
      <c r="EL298">
        <v>16.4925</v>
      </c>
      <c r="EM298">
        <v>934.17</v>
      </c>
      <c r="EN298">
        <v>13.2836</v>
      </c>
      <c r="EO298">
        <v>102.275</v>
      </c>
      <c r="EP298">
        <v>102.702</v>
      </c>
    </row>
    <row r="299" spans="1:146">
      <c r="A299">
        <v>283</v>
      </c>
      <c r="B299">
        <v>1559930172</v>
      </c>
      <c r="C299">
        <v>564</v>
      </c>
      <c r="D299" t="s">
        <v>821</v>
      </c>
      <c r="E299" t="s">
        <v>822</v>
      </c>
      <c r="H299">
        <v>1559930161.66129</v>
      </c>
      <c r="I299">
        <f>AY299*AJ299*(AW299-AX299)/(100*AQ299*(1000-AJ299*AW299))</f>
        <v>0</v>
      </c>
      <c r="J299">
        <f>AY299*AJ299*(AV299-AU299*(1000-AJ299*AX299)/(1000-AJ299*AW299))/(100*AQ299)</f>
        <v>0</v>
      </c>
      <c r="K299">
        <f>AU299 - IF(AJ299&gt;1, J299*AQ299*100.0/(AL299*BG299), 0)</f>
        <v>0</v>
      </c>
      <c r="L299">
        <f>((R299-I299/2)*K299-J299)/(R299+I299/2)</f>
        <v>0</v>
      </c>
      <c r="M299">
        <f>L299*(AZ299+BA299)/1000.0</f>
        <v>0</v>
      </c>
      <c r="N299">
        <f>(AU299 - IF(AJ299&gt;1, J299*AQ299*100.0/(AL299*BG299), 0))*(AZ299+BA299)/1000.0</f>
        <v>0</v>
      </c>
      <c r="O299">
        <f>2.0/((1/Q299-1/P299)+SIGN(Q299)*SQRT((1/Q299-1/P299)*(1/Q299-1/P299) + 4*AR299/((AR299+1)*(AR299+1))*(2*1/Q299*1/P299-1/P299*1/P299)))</f>
        <v>0</v>
      </c>
      <c r="P299">
        <f>AG299+AF299*AQ299+AE299*AQ299*AQ299</f>
        <v>0</v>
      </c>
      <c r="Q299">
        <f>I299*(1000-(1000*0.61365*exp(17.502*U299/(240.97+U299))/(AZ299+BA299)+AW299)/2)/(1000*0.61365*exp(17.502*U299/(240.97+U299))/(AZ299+BA299)-AW299)</f>
        <v>0</v>
      </c>
      <c r="R299">
        <f>1/((AR299+1)/(O299/1.6)+1/(P299/1.37)) + AR299/((AR299+1)/(O299/1.6) + AR299/(P299/1.37))</f>
        <v>0</v>
      </c>
      <c r="S299">
        <f>(AN299*AP299)</f>
        <v>0</v>
      </c>
      <c r="T299">
        <f>(BB299+(S299+2*0.95*5.67E-8*(((BB299+$B$7)+273)^4-(BB299+273)^4)-44100*I299)/(1.84*29.3*P299+8*0.95*5.67E-8*(BB299+273)^3))</f>
        <v>0</v>
      </c>
      <c r="U299">
        <f>($C$7*BC299+$D$7*BD299+$E$7*T299)</f>
        <v>0</v>
      </c>
      <c r="V299">
        <f>0.61365*exp(17.502*U299/(240.97+U299))</f>
        <v>0</v>
      </c>
      <c r="W299">
        <f>(X299/Y299*100)</f>
        <v>0</v>
      </c>
      <c r="X299">
        <f>AW299*(AZ299+BA299)/1000</f>
        <v>0</v>
      </c>
      <c r="Y299">
        <f>0.61365*exp(17.502*BB299/(240.97+BB299))</f>
        <v>0</v>
      </c>
      <c r="Z299">
        <f>(V299-AW299*(AZ299+BA299)/1000)</f>
        <v>0</v>
      </c>
      <c r="AA299">
        <f>(-I299*44100)</f>
        <v>0</v>
      </c>
      <c r="AB299">
        <f>2*29.3*P299*0.92*(BB299-U299)</f>
        <v>0</v>
      </c>
      <c r="AC299">
        <f>2*0.95*5.67E-8*(((BB299+$B$7)+273)^4-(U299+273)^4)</f>
        <v>0</v>
      </c>
      <c r="AD299">
        <f>S299+AC299+AA299+AB299</f>
        <v>0</v>
      </c>
      <c r="AE299">
        <v>-0.0417993692117428</v>
      </c>
      <c r="AF299">
        <v>0.0469234537660419</v>
      </c>
      <c r="AG299">
        <v>3.49599884280646</v>
      </c>
      <c r="AH299">
        <v>0</v>
      </c>
      <c r="AI299">
        <v>0</v>
      </c>
      <c r="AJ299">
        <f>IF(AH299*$H$13&gt;=AL299,1.0,(AL299/(AL299-AH299*$H$13)))</f>
        <v>0</v>
      </c>
      <c r="AK299">
        <f>(AJ299-1)*100</f>
        <v>0</v>
      </c>
      <c r="AL299">
        <f>MAX(0,($B$13+$C$13*BG299)/(1+$D$13*BG299)*AZ299/(BB299+273)*$E$13)</f>
        <v>0</v>
      </c>
      <c r="AM299">
        <f>$B$11*BH299+$C$11*BI299+$F$11*BJ299</f>
        <v>0</v>
      </c>
      <c r="AN299">
        <f>AM299*AO299</f>
        <v>0</v>
      </c>
      <c r="AO299">
        <f>($B$11*$D$9+$C$11*$D$9+$F$11*((BW299+BO299)/MAX(BW299+BO299+BX299, 0.1)*$I$9+BX299/MAX(BW299+BO299+BX299, 0.1)*$J$9))/($B$11+$C$11+$F$11)</f>
        <v>0</v>
      </c>
      <c r="AP299">
        <f>($B$11*$K$9+$C$11*$K$9+$F$11*((BW299+BO299)/MAX(BW299+BO299+BX299, 0.1)*$P$9+BX299/MAX(BW299+BO299+BX299, 0.1)*$Q$9))/($B$11+$C$11+$F$11)</f>
        <v>0</v>
      </c>
      <c r="AQ299">
        <v>6</v>
      </c>
      <c r="AR299">
        <v>0.5</v>
      </c>
      <c r="AS299" t="s">
        <v>250</v>
      </c>
      <c r="AT299">
        <v>1559930161.66129</v>
      </c>
      <c r="AU299">
        <v>878.538806451613</v>
      </c>
      <c r="AV299">
        <v>911.264064516129</v>
      </c>
      <c r="AW299">
        <v>13.9644741935484</v>
      </c>
      <c r="AX299">
        <v>13.2869935483871</v>
      </c>
      <c r="AY299">
        <v>500.022903225806</v>
      </c>
      <c r="AZ299">
        <v>100.702516129032</v>
      </c>
      <c r="BA299">
        <v>0.200001903225806</v>
      </c>
      <c r="BB299">
        <v>20.0237580645161</v>
      </c>
      <c r="BC299">
        <v>20.4583193548387</v>
      </c>
      <c r="BD299">
        <v>999.9</v>
      </c>
      <c r="BE299">
        <v>0</v>
      </c>
      <c r="BF299">
        <v>0</v>
      </c>
      <c r="BG299">
        <v>10009.8006451613</v>
      </c>
      <c r="BH299">
        <v>0</v>
      </c>
      <c r="BI299">
        <v>232.234290322581</v>
      </c>
      <c r="BJ299">
        <v>1499.98870967742</v>
      </c>
      <c r="BK299">
        <v>0.97300164516129</v>
      </c>
      <c r="BL299">
        <v>0.0269985580645161</v>
      </c>
      <c r="BM299">
        <v>0</v>
      </c>
      <c r="BN299">
        <v>2.26977096774194</v>
      </c>
      <c r="BO299">
        <v>0</v>
      </c>
      <c r="BP299">
        <v>16658.9451612903</v>
      </c>
      <c r="BQ299">
        <v>13121.9032258065</v>
      </c>
      <c r="BR299">
        <v>37.875</v>
      </c>
      <c r="BS299">
        <v>39.812</v>
      </c>
      <c r="BT299">
        <v>39.25</v>
      </c>
      <c r="BU299">
        <v>37.937</v>
      </c>
      <c r="BV299">
        <v>37.5</v>
      </c>
      <c r="BW299">
        <v>1459.48870967742</v>
      </c>
      <c r="BX299">
        <v>40.5</v>
      </c>
      <c r="BY299">
        <v>0</v>
      </c>
      <c r="BZ299">
        <v>1559930196.5</v>
      </c>
      <c r="CA299">
        <v>2.26673076923077</v>
      </c>
      <c r="CB299">
        <v>-0.00678291168706026</v>
      </c>
      <c r="CC299">
        <v>314.728204972497</v>
      </c>
      <c r="CD299">
        <v>16675.8153846154</v>
      </c>
      <c r="CE299">
        <v>15</v>
      </c>
      <c r="CF299">
        <v>1559929575.5</v>
      </c>
      <c r="CG299" t="s">
        <v>251</v>
      </c>
      <c r="CH299">
        <v>12</v>
      </c>
      <c r="CI299">
        <v>2.609</v>
      </c>
      <c r="CJ299">
        <v>0.036</v>
      </c>
      <c r="CK299">
        <v>400</v>
      </c>
      <c r="CL299">
        <v>13</v>
      </c>
      <c r="CM299">
        <v>0.15</v>
      </c>
      <c r="CN299">
        <v>0.08</v>
      </c>
      <c r="CO299">
        <v>-32.7125463414634</v>
      </c>
      <c r="CP299">
        <v>-1.32805505226471</v>
      </c>
      <c r="CQ299">
        <v>0.176770925345745</v>
      </c>
      <c r="CR299">
        <v>0</v>
      </c>
      <c r="CS299">
        <v>2.25997647058824</v>
      </c>
      <c r="CT299">
        <v>-0.0252360072466338</v>
      </c>
      <c r="CU299">
        <v>0.247174382428114</v>
      </c>
      <c r="CV299">
        <v>1</v>
      </c>
      <c r="CW299">
        <v>0.677789048780488</v>
      </c>
      <c r="CX299">
        <v>-0.0240956864111506</v>
      </c>
      <c r="CY299">
        <v>0.00244953695924222</v>
      </c>
      <c r="CZ299">
        <v>1</v>
      </c>
      <c r="DA299">
        <v>2</v>
      </c>
      <c r="DB299">
        <v>3</v>
      </c>
      <c r="DC299" t="s">
        <v>252</v>
      </c>
      <c r="DD299">
        <v>1.85561</v>
      </c>
      <c r="DE299">
        <v>1.85364</v>
      </c>
      <c r="DF299">
        <v>1.85471</v>
      </c>
      <c r="DG299">
        <v>1.85913</v>
      </c>
      <c r="DH299">
        <v>1.85349</v>
      </c>
      <c r="DI299">
        <v>1.85786</v>
      </c>
      <c r="DJ299">
        <v>1.85501</v>
      </c>
      <c r="DK299">
        <v>1.85368</v>
      </c>
      <c r="DL299" t="s">
        <v>253</v>
      </c>
      <c r="DM299" t="s">
        <v>19</v>
      </c>
      <c r="DN299" t="s">
        <v>19</v>
      </c>
      <c r="DO299" t="s">
        <v>19</v>
      </c>
      <c r="DP299" t="s">
        <v>254</v>
      </c>
      <c r="DQ299" t="s">
        <v>255</v>
      </c>
      <c r="DR299" t="s">
        <v>256</v>
      </c>
      <c r="DS299" t="s">
        <v>256</v>
      </c>
      <c r="DT299" t="s">
        <v>256</v>
      </c>
      <c r="DU299" t="s">
        <v>256</v>
      </c>
      <c r="DV299">
        <v>0</v>
      </c>
      <c r="DW299">
        <v>100</v>
      </c>
      <c r="DX299">
        <v>100</v>
      </c>
      <c r="DY299">
        <v>2.609</v>
      </c>
      <c r="DZ299">
        <v>0.036</v>
      </c>
      <c r="EA299">
        <v>2</v>
      </c>
      <c r="EB299">
        <v>504.35</v>
      </c>
      <c r="EC299">
        <v>548.973</v>
      </c>
      <c r="ED299">
        <v>16.5064</v>
      </c>
      <c r="EE299">
        <v>19.218</v>
      </c>
      <c r="EF299">
        <v>30.0003</v>
      </c>
      <c r="EG299">
        <v>19.0903</v>
      </c>
      <c r="EH299">
        <v>19.0651</v>
      </c>
      <c r="EI299">
        <v>38.9632</v>
      </c>
      <c r="EJ299">
        <v>28.0916</v>
      </c>
      <c r="EK299">
        <v>60.7047</v>
      </c>
      <c r="EL299">
        <v>16.4925</v>
      </c>
      <c r="EM299">
        <v>939.17</v>
      </c>
      <c r="EN299">
        <v>13.2836</v>
      </c>
      <c r="EO299">
        <v>102.274</v>
      </c>
      <c r="EP299">
        <v>102.701</v>
      </c>
    </row>
    <row r="300" spans="1:146">
      <c r="A300">
        <v>284</v>
      </c>
      <c r="B300">
        <v>1559930174</v>
      </c>
      <c r="C300">
        <v>566</v>
      </c>
      <c r="D300" t="s">
        <v>823</v>
      </c>
      <c r="E300" t="s">
        <v>824</v>
      </c>
      <c r="H300">
        <v>1559930163.66129</v>
      </c>
      <c r="I300">
        <f>AY300*AJ300*(AW300-AX300)/(100*AQ300*(1000-AJ300*AW300))</f>
        <v>0</v>
      </c>
      <c r="J300">
        <f>AY300*AJ300*(AV300-AU300*(1000-AJ300*AX300)/(1000-AJ300*AW300))/(100*AQ300)</f>
        <v>0</v>
      </c>
      <c r="K300">
        <f>AU300 - IF(AJ300&gt;1, J300*AQ300*100.0/(AL300*BG300), 0)</f>
        <v>0</v>
      </c>
      <c r="L300">
        <f>((R300-I300/2)*K300-J300)/(R300+I300/2)</f>
        <v>0</v>
      </c>
      <c r="M300">
        <f>L300*(AZ300+BA300)/1000.0</f>
        <v>0</v>
      </c>
      <c r="N300">
        <f>(AU300 - IF(AJ300&gt;1, J300*AQ300*100.0/(AL300*BG300), 0))*(AZ300+BA300)/1000.0</f>
        <v>0</v>
      </c>
      <c r="O300">
        <f>2.0/((1/Q300-1/P300)+SIGN(Q300)*SQRT((1/Q300-1/P300)*(1/Q300-1/P300) + 4*AR300/((AR300+1)*(AR300+1))*(2*1/Q300*1/P300-1/P300*1/P300)))</f>
        <v>0</v>
      </c>
      <c r="P300">
        <f>AG300+AF300*AQ300+AE300*AQ300*AQ300</f>
        <v>0</v>
      </c>
      <c r="Q300">
        <f>I300*(1000-(1000*0.61365*exp(17.502*U300/(240.97+U300))/(AZ300+BA300)+AW300)/2)/(1000*0.61365*exp(17.502*U300/(240.97+U300))/(AZ300+BA300)-AW300)</f>
        <v>0</v>
      </c>
      <c r="R300">
        <f>1/((AR300+1)/(O300/1.6)+1/(P300/1.37)) + AR300/((AR300+1)/(O300/1.6) + AR300/(P300/1.37))</f>
        <v>0</v>
      </c>
      <c r="S300">
        <f>(AN300*AP300)</f>
        <v>0</v>
      </c>
      <c r="T300">
        <f>(BB300+(S300+2*0.95*5.67E-8*(((BB300+$B$7)+273)^4-(BB300+273)^4)-44100*I300)/(1.84*29.3*P300+8*0.95*5.67E-8*(BB300+273)^3))</f>
        <v>0</v>
      </c>
      <c r="U300">
        <f>($C$7*BC300+$D$7*BD300+$E$7*T300)</f>
        <v>0</v>
      </c>
      <c r="V300">
        <f>0.61365*exp(17.502*U300/(240.97+U300))</f>
        <v>0</v>
      </c>
      <c r="W300">
        <f>(X300/Y300*100)</f>
        <v>0</v>
      </c>
      <c r="X300">
        <f>AW300*(AZ300+BA300)/1000</f>
        <v>0</v>
      </c>
      <c r="Y300">
        <f>0.61365*exp(17.502*BB300/(240.97+BB300))</f>
        <v>0</v>
      </c>
      <c r="Z300">
        <f>(V300-AW300*(AZ300+BA300)/1000)</f>
        <v>0</v>
      </c>
      <c r="AA300">
        <f>(-I300*44100)</f>
        <v>0</v>
      </c>
      <c r="AB300">
        <f>2*29.3*P300*0.92*(BB300-U300)</f>
        <v>0</v>
      </c>
      <c r="AC300">
        <f>2*0.95*5.67E-8*(((BB300+$B$7)+273)^4-(U300+273)^4)</f>
        <v>0</v>
      </c>
      <c r="AD300">
        <f>S300+AC300+AA300+AB300</f>
        <v>0</v>
      </c>
      <c r="AE300">
        <v>-0.0418160317243408</v>
      </c>
      <c r="AF300">
        <v>0.0469421588961494</v>
      </c>
      <c r="AG300">
        <v>3.49709962869507</v>
      </c>
      <c r="AH300">
        <v>0</v>
      </c>
      <c r="AI300">
        <v>0</v>
      </c>
      <c r="AJ300">
        <f>IF(AH300*$H$13&gt;=AL300,1.0,(AL300/(AL300-AH300*$H$13)))</f>
        <v>0</v>
      </c>
      <c r="AK300">
        <f>(AJ300-1)*100</f>
        <v>0</v>
      </c>
      <c r="AL300">
        <f>MAX(0,($B$13+$C$13*BG300)/(1+$D$13*BG300)*AZ300/(BB300+273)*$E$13)</f>
        <v>0</v>
      </c>
      <c r="AM300">
        <f>$B$11*BH300+$C$11*BI300+$F$11*BJ300</f>
        <v>0</v>
      </c>
      <c r="AN300">
        <f>AM300*AO300</f>
        <v>0</v>
      </c>
      <c r="AO300">
        <f>($B$11*$D$9+$C$11*$D$9+$F$11*((BW300+BO300)/MAX(BW300+BO300+BX300, 0.1)*$I$9+BX300/MAX(BW300+BO300+BX300, 0.1)*$J$9))/($B$11+$C$11+$F$11)</f>
        <v>0</v>
      </c>
      <c r="AP300">
        <f>($B$11*$K$9+$C$11*$K$9+$F$11*((BW300+BO300)/MAX(BW300+BO300+BX300, 0.1)*$P$9+BX300/MAX(BW300+BO300+BX300, 0.1)*$Q$9))/($B$11+$C$11+$F$11)</f>
        <v>0</v>
      </c>
      <c r="AQ300">
        <v>6</v>
      </c>
      <c r="AR300">
        <v>0.5</v>
      </c>
      <c r="AS300" t="s">
        <v>250</v>
      </c>
      <c r="AT300">
        <v>1559930163.66129</v>
      </c>
      <c r="AU300">
        <v>881.836709677419</v>
      </c>
      <c r="AV300">
        <v>914.622032258065</v>
      </c>
      <c r="AW300">
        <v>13.9641322580645</v>
      </c>
      <c r="AX300">
        <v>13.2874129032258</v>
      </c>
      <c r="AY300">
        <v>500.020580645161</v>
      </c>
      <c r="AZ300">
        <v>100.702709677419</v>
      </c>
      <c r="BA300">
        <v>0.199971709677419</v>
      </c>
      <c r="BB300">
        <v>20.0235258064516</v>
      </c>
      <c r="BC300">
        <v>20.4580967741935</v>
      </c>
      <c r="BD300">
        <v>999.9</v>
      </c>
      <c r="BE300">
        <v>0</v>
      </c>
      <c r="BF300">
        <v>0</v>
      </c>
      <c r="BG300">
        <v>10013.7716129032</v>
      </c>
      <c r="BH300">
        <v>0</v>
      </c>
      <c r="BI300">
        <v>230.330129032258</v>
      </c>
      <c r="BJ300">
        <v>1500.00387096774</v>
      </c>
      <c r="BK300">
        <v>0.97300164516129</v>
      </c>
      <c r="BL300">
        <v>0.0269985580645161</v>
      </c>
      <c r="BM300">
        <v>0</v>
      </c>
      <c r="BN300">
        <v>2.28425483870968</v>
      </c>
      <c r="BO300">
        <v>0</v>
      </c>
      <c r="BP300">
        <v>16669.9451612903</v>
      </c>
      <c r="BQ300">
        <v>13122.0387096774</v>
      </c>
      <c r="BR300">
        <v>37.875</v>
      </c>
      <c r="BS300">
        <v>39.812</v>
      </c>
      <c r="BT300">
        <v>39.25</v>
      </c>
      <c r="BU300">
        <v>37.937</v>
      </c>
      <c r="BV300">
        <v>37.5</v>
      </c>
      <c r="BW300">
        <v>1459.50387096774</v>
      </c>
      <c r="BX300">
        <v>40.5</v>
      </c>
      <c r="BY300">
        <v>0</v>
      </c>
      <c r="BZ300">
        <v>1559930198.3</v>
      </c>
      <c r="CA300">
        <v>2.2482</v>
      </c>
      <c r="CB300">
        <v>0.377695720166831</v>
      </c>
      <c r="CC300">
        <v>292.605128685447</v>
      </c>
      <c r="CD300">
        <v>16685.8423076923</v>
      </c>
      <c r="CE300">
        <v>15</v>
      </c>
      <c r="CF300">
        <v>1559929575.5</v>
      </c>
      <c r="CG300" t="s">
        <v>251</v>
      </c>
      <c r="CH300">
        <v>12</v>
      </c>
      <c r="CI300">
        <v>2.609</v>
      </c>
      <c r="CJ300">
        <v>0.036</v>
      </c>
      <c r="CK300">
        <v>400</v>
      </c>
      <c r="CL300">
        <v>13</v>
      </c>
      <c r="CM300">
        <v>0.15</v>
      </c>
      <c r="CN300">
        <v>0.08</v>
      </c>
      <c r="CO300">
        <v>-32.7673658536585</v>
      </c>
      <c r="CP300">
        <v>-1.16652125435542</v>
      </c>
      <c r="CQ300">
        <v>0.158968979348183</v>
      </c>
      <c r="CR300">
        <v>0</v>
      </c>
      <c r="CS300">
        <v>2.26437941176471</v>
      </c>
      <c r="CT300">
        <v>0.00973416802249516</v>
      </c>
      <c r="CU300">
        <v>0.23253006229355</v>
      </c>
      <c r="CV300">
        <v>1</v>
      </c>
      <c r="CW300">
        <v>0.676958292682927</v>
      </c>
      <c r="CX300">
        <v>-0.023331073170731</v>
      </c>
      <c r="CY300">
        <v>0.00237235691433031</v>
      </c>
      <c r="CZ300">
        <v>1</v>
      </c>
      <c r="DA300">
        <v>2</v>
      </c>
      <c r="DB300">
        <v>3</v>
      </c>
      <c r="DC300" t="s">
        <v>252</v>
      </c>
      <c r="DD300">
        <v>1.8556</v>
      </c>
      <c r="DE300">
        <v>1.85364</v>
      </c>
      <c r="DF300">
        <v>1.85471</v>
      </c>
      <c r="DG300">
        <v>1.85913</v>
      </c>
      <c r="DH300">
        <v>1.85349</v>
      </c>
      <c r="DI300">
        <v>1.85783</v>
      </c>
      <c r="DJ300">
        <v>1.85501</v>
      </c>
      <c r="DK300">
        <v>1.85367</v>
      </c>
      <c r="DL300" t="s">
        <v>253</v>
      </c>
      <c r="DM300" t="s">
        <v>19</v>
      </c>
      <c r="DN300" t="s">
        <v>19</v>
      </c>
      <c r="DO300" t="s">
        <v>19</v>
      </c>
      <c r="DP300" t="s">
        <v>254</v>
      </c>
      <c r="DQ300" t="s">
        <v>255</v>
      </c>
      <c r="DR300" t="s">
        <v>256</v>
      </c>
      <c r="DS300" t="s">
        <v>256</v>
      </c>
      <c r="DT300" t="s">
        <v>256</v>
      </c>
      <c r="DU300" t="s">
        <v>256</v>
      </c>
      <c r="DV300">
        <v>0</v>
      </c>
      <c r="DW300">
        <v>100</v>
      </c>
      <c r="DX300">
        <v>100</v>
      </c>
      <c r="DY300">
        <v>2.609</v>
      </c>
      <c r="DZ300">
        <v>0.036</v>
      </c>
      <c r="EA300">
        <v>2</v>
      </c>
      <c r="EB300">
        <v>504.177</v>
      </c>
      <c r="EC300">
        <v>549.123</v>
      </c>
      <c r="ED300">
        <v>16.4943</v>
      </c>
      <c r="EE300">
        <v>19.2188</v>
      </c>
      <c r="EF300">
        <v>30.0003</v>
      </c>
      <c r="EG300">
        <v>19.0911</v>
      </c>
      <c r="EH300">
        <v>19.066</v>
      </c>
      <c r="EI300">
        <v>39.0946</v>
      </c>
      <c r="EJ300">
        <v>28.0916</v>
      </c>
      <c r="EK300">
        <v>60.7047</v>
      </c>
      <c r="EL300">
        <v>16.468</v>
      </c>
      <c r="EM300">
        <v>944.17</v>
      </c>
      <c r="EN300">
        <v>13.2836</v>
      </c>
      <c r="EO300">
        <v>102.274</v>
      </c>
      <c r="EP300">
        <v>102.701</v>
      </c>
    </row>
    <row r="301" spans="1:146">
      <c r="A301">
        <v>285</v>
      </c>
      <c r="B301">
        <v>1559930176</v>
      </c>
      <c r="C301">
        <v>568</v>
      </c>
      <c r="D301" t="s">
        <v>825</v>
      </c>
      <c r="E301" t="s">
        <v>826</v>
      </c>
      <c r="H301">
        <v>1559930165.66129</v>
      </c>
      <c r="I301">
        <f>AY301*AJ301*(AW301-AX301)/(100*AQ301*(1000-AJ301*AW301))</f>
        <v>0</v>
      </c>
      <c r="J301">
        <f>AY301*AJ301*(AV301-AU301*(1000-AJ301*AX301)/(1000-AJ301*AW301))/(100*AQ301)</f>
        <v>0</v>
      </c>
      <c r="K301">
        <f>AU301 - IF(AJ301&gt;1, J301*AQ301*100.0/(AL301*BG301), 0)</f>
        <v>0</v>
      </c>
      <c r="L301">
        <f>((R301-I301/2)*K301-J301)/(R301+I301/2)</f>
        <v>0</v>
      </c>
      <c r="M301">
        <f>L301*(AZ301+BA301)/1000.0</f>
        <v>0</v>
      </c>
      <c r="N301">
        <f>(AU301 - IF(AJ301&gt;1, J301*AQ301*100.0/(AL301*BG301), 0))*(AZ301+BA301)/1000.0</f>
        <v>0</v>
      </c>
      <c r="O301">
        <f>2.0/((1/Q301-1/P301)+SIGN(Q301)*SQRT((1/Q301-1/P301)*(1/Q301-1/P301) + 4*AR301/((AR301+1)*(AR301+1))*(2*1/Q301*1/P301-1/P301*1/P301)))</f>
        <v>0</v>
      </c>
      <c r="P301">
        <f>AG301+AF301*AQ301+AE301*AQ301*AQ301</f>
        <v>0</v>
      </c>
      <c r="Q301">
        <f>I301*(1000-(1000*0.61365*exp(17.502*U301/(240.97+U301))/(AZ301+BA301)+AW301)/2)/(1000*0.61365*exp(17.502*U301/(240.97+U301))/(AZ301+BA301)-AW301)</f>
        <v>0</v>
      </c>
      <c r="R301">
        <f>1/((AR301+1)/(O301/1.6)+1/(P301/1.37)) + AR301/((AR301+1)/(O301/1.6) + AR301/(P301/1.37))</f>
        <v>0</v>
      </c>
      <c r="S301">
        <f>(AN301*AP301)</f>
        <v>0</v>
      </c>
      <c r="T301">
        <f>(BB301+(S301+2*0.95*5.67E-8*(((BB301+$B$7)+273)^4-(BB301+273)^4)-44100*I301)/(1.84*29.3*P301+8*0.95*5.67E-8*(BB301+273)^3))</f>
        <v>0</v>
      </c>
      <c r="U301">
        <f>($C$7*BC301+$D$7*BD301+$E$7*T301)</f>
        <v>0</v>
      </c>
      <c r="V301">
        <f>0.61365*exp(17.502*U301/(240.97+U301))</f>
        <v>0</v>
      </c>
      <c r="W301">
        <f>(X301/Y301*100)</f>
        <v>0</v>
      </c>
      <c r="X301">
        <f>AW301*(AZ301+BA301)/1000</f>
        <v>0</v>
      </c>
      <c r="Y301">
        <f>0.61365*exp(17.502*BB301/(240.97+BB301))</f>
        <v>0</v>
      </c>
      <c r="Z301">
        <f>(V301-AW301*(AZ301+BA301)/1000)</f>
        <v>0</v>
      </c>
      <c r="AA301">
        <f>(-I301*44100)</f>
        <v>0</v>
      </c>
      <c r="AB301">
        <f>2*29.3*P301*0.92*(BB301-U301)</f>
        <v>0</v>
      </c>
      <c r="AC301">
        <f>2*0.95*5.67E-8*(((BB301+$B$7)+273)^4-(U301+273)^4)</f>
        <v>0</v>
      </c>
      <c r="AD301">
        <f>S301+AC301+AA301+AB301</f>
        <v>0</v>
      </c>
      <c r="AE301">
        <v>-0.0418383179676456</v>
      </c>
      <c r="AF301">
        <v>0.0469671771566412</v>
      </c>
      <c r="AG301">
        <v>3.49857169793881</v>
      </c>
      <c r="AH301">
        <v>0</v>
      </c>
      <c r="AI301">
        <v>0</v>
      </c>
      <c r="AJ301">
        <f>IF(AH301*$H$13&gt;=AL301,1.0,(AL301/(AL301-AH301*$H$13)))</f>
        <v>0</v>
      </c>
      <c r="AK301">
        <f>(AJ301-1)*100</f>
        <v>0</v>
      </c>
      <c r="AL301">
        <f>MAX(0,($B$13+$C$13*BG301)/(1+$D$13*BG301)*AZ301/(BB301+273)*$E$13)</f>
        <v>0</v>
      </c>
      <c r="AM301">
        <f>$B$11*BH301+$C$11*BI301+$F$11*BJ301</f>
        <v>0</v>
      </c>
      <c r="AN301">
        <f>AM301*AO301</f>
        <v>0</v>
      </c>
      <c r="AO301">
        <f>($B$11*$D$9+$C$11*$D$9+$F$11*((BW301+BO301)/MAX(BW301+BO301+BX301, 0.1)*$I$9+BX301/MAX(BW301+BO301+BX301, 0.1)*$J$9))/($B$11+$C$11+$F$11)</f>
        <v>0</v>
      </c>
      <c r="AP301">
        <f>($B$11*$K$9+$C$11*$K$9+$F$11*((BW301+BO301)/MAX(BW301+BO301+BX301, 0.1)*$P$9+BX301/MAX(BW301+BO301+BX301, 0.1)*$Q$9))/($B$11+$C$11+$F$11)</f>
        <v>0</v>
      </c>
      <c r="AQ301">
        <v>6</v>
      </c>
      <c r="AR301">
        <v>0.5</v>
      </c>
      <c r="AS301" t="s">
        <v>250</v>
      </c>
      <c r="AT301">
        <v>1559930165.66129</v>
      </c>
      <c r="AU301">
        <v>885.135580645161</v>
      </c>
      <c r="AV301">
        <v>917.946806451613</v>
      </c>
      <c r="AW301">
        <v>13.963664516129</v>
      </c>
      <c r="AX301">
        <v>13.2877838709677</v>
      </c>
      <c r="AY301">
        <v>500.014225806452</v>
      </c>
      <c r="AZ301">
        <v>100.703032258065</v>
      </c>
      <c r="BA301">
        <v>0.199949387096774</v>
      </c>
      <c r="BB301">
        <v>20.0229516129032</v>
      </c>
      <c r="BC301">
        <v>20.4576419354839</v>
      </c>
      <c r="BD301">
        <v>999.9</v>
      </c>
      <c r="BE301">
        <v>0</v>
      </c>
      <c r="BF301">
        <v>0</v>
      </c>
      <c r="BG301">
        <v>10019.0764516129</v>
      </c>
      <c r="BH301">
        <v>0</v>
      </c>
      <c r="BI301">
        <v>227.591290322581</v>
      </c>
      <c r="BJ301">
        <v>1499.99483870968</v>
      </c>
      <c r="BK301">
        <v>0.973001516129032</v>
      </c>
      <c r="BL301">
        <v>0.0269987064516129</v>
      </c>
      <c r="BM301">
        <v>0</v>
      </c>
      <c r="BN301">
        <v>2.27112258064516</v>
      </c>
      <c r="BO301">
        <v>0</v>
      </c>
      <c r="BP301">
        <v>16680.3</v>
      </c>
      <c r="BQ301">
        <v>13121.9580645161</v>
      </c>
      <c r="BR301">
        <v>37.875</v>
      </c>
      <c r="BS301">
        <v>39.812</v>
      </c>
      <c r="BT301">
        <v>39.25</v>
      </c>
      <c r="BU301">
        <v>37.937</v>
      </c>
      <c r="BV301">
        <v>37.5</v>
      </c>
      <c r="BW301">
        <v>1459.49483870968</v>
      </c>
      <c r="BX301">
        <v>40.5</v>
      </c>
      <c r="BY301">
        <v>0</v>
      </c>
      <c r="BZ301">
        <v>1559930200.7</v>
      </c>
      <c r="CA301">
        <v>2.28715384615385</v>
      </c>
      <c r="CB301">
        <v>-0.347705984129976</v>
      </c>
      <c r="CC301">
        <v>264.526496162559</v>
      </c>
      <c r="CD301">
        <v>16697.4</v>
      </c>
      <c r="CE301">
        <v>15</v>
      </c>
      <c r="CF301">
        <v>1559929575.5</v>
      </c>
      <c r="CG301" t="s">
        <v>251</v>
      </c>
      <c r="CH301">
        <v>12</v>
      </c>
      <c r="CI301">
        <v>2.609</v>
      </c>
      <c r="CJ301">
        <v>0.036</v>
      </c>
      <c r="CK301">
        <v>400</v>
      </c>
      <c r="CL301">
        <v>13</v>
      </c>
      <c r="CM301">
        <v>0.15</v>
      </c>
      <c r="CN301">
        <v>0.08</v>
      </c>
      <c r="CO301">
        <v>-32.808112195122</v>
      </c>
      <c r="CP301">
        <v>-1.0724885017421</v>
      </c>
      <c r="CQ301">
        <v>0.15158717558718</v>
      </c>
      <c r="CR301">
        <v>0</v>
      </c>
      <c r="CS301">
        <v>2.27101764705882</v>
      </c>
      <c r="CT301">
        <v>0.121794011244555</v>
      </c>
      <c r="CU301">
        <v>0.227626470949265</v>
      </c>
      <c r="CV301">
        <v>1</v>
      </c>
      <c r="CW301">
        <v>0.676147195121951</v>
      </c>
      <c r="CX301">
        <v>-0.0232067874564466</v>
      </c>
      <c r="CY301">
        <v>0.00235883003471194</v>
      </c>
      <c r="CZ301">
        <v>1</v>
      </c>
      <c r="DA301">
        <v>2</v>
      </c>
      <c r="DB301">
        <v>3</v>
      </c>
      <c r="DC301" t="s">
        <v>252</v>
      </c>
      <c r="DD301">
        <v>1.8556</v>
      </c>
      <c r="DE301">
        <v>1.85364</v>
      </c>
      <c r="DF301">
        <v>1.8547</v>
      </c>
      <c r="DG301">
        <v>1.85913</v>
      </c>
      <c r="DH301">
        <v>1.85349</v>
      </c>
      <c r="DI301">
        <v>1.85786</v>
      </c>
      <c r="DJ301">
        <v>1.85501</v>
      </c>
      <c r="DK301">
        <v>1.85368</v>
      </c>
      <c r="DL301" t="s">
        <v>253</v>
      </c>
      <c r="DM301" t="s">
        <v>19</v>
      </c>
      <c r="DN301" t="s">
        <v>19</v>
      </c>
      <c r="DO301" t="s">
        <v>19</v>
      </c>
      <c r="DP301" t="s">
        <v>254</v>
      </c>
      <c r="DQ301" t="s">
        <v>255</v>
      </c>
      <c r="DR301" t="s">
        <v>256</v>
      </c>
      <c r="DS301" t="s">
        <v>256</v>
      </c>
      <c r="DT301" t="s">
        <v>256</v>
      </c>
      <c r="DU301" t="s">
        <v>256</v>
      </c>
      <c r="DV301">
        <v>0</v>
      </c>
      <c r="DW301">
        <v>100</v>
      </c>
      <c r="DX301">
        <v>100</v>
      </c>
      <c r="DY301">
        <v>2.609</v>
      </c>
      <c r="DZ301">
        <v>0.036</v>
      </c>
      <c r="EA301">
        <v>2</v>
      </c>
      <c r="EB301">
        <v>504.278</v>
      </c>
      <c r="EC301">
        <v>549.099</v>
      </c>
      <c r="ED301">
        <v>16.4852</v>
      </c>
      <c r="EE301">
        <v>19.2199</v>
      </c>
      <c r="EF301">
        <v>30.0003</v>
      </c>
      <c r="EG301">
        <v>19.0922</v>
      </c>
      <c r="EH301">
        <v>19.0669</v>
      </c>
      <c r="EI301">
        <v>39.194</v>
      </c>
      <c r="EJ301">
        <v>28.0916</v>
      </c>
      <c r="EK301">
        <v>60.7047</v>
      </c>
      <c r="EL301">
        <v>16.468</v>
      </c>
      <c r="EM301">
        <v>944.17</v>
      </c>
      <c r="EN301">
        <v>13.2836</v>
      </c>
      <c r="EO301">
        <v>102.273</v>
      </c>
      <c r="EP301">
        <v>102.701</v>
      </c>
    </row>
    <row r="302" spans="1:146">
      <c r="A302">
        <v>286</v>
      </c>
      <c r="B302">
        <v>1559930178</v>
      </c>
      <c r="C302">
        <v>570</v>
      </c>
      <c r="D302" t="s">
        <v>827</v>
      </c>
      <c r="E302" t="s">
        <v>828</v>
      </c>
      <c r="H302">
        <v>1559930167.66129</v>
      </c>
      <c r="I302">
        <f>AY302*AJ302*(AW302-AX302)/(100*AQ302*(1000-AJ302*AW302))</f>
        <v>0</v>
      </c>
      <c r="J302">
        <f>AY302*AJ302*(AV302-AU302*(1000-AJ302*AX302)/(1000-AJ302*AW302))/(100*AQ302)</f>
        <v>0</v>
      </c>
      <c r="K302">
        <f>AU302 - IF(AJ302&gt;1, J302*AQ302*100.0/(AL302*BG302), 0)</f>
        <v>0</v>
      </c>
      <c r="L302">
        <f>((R302-I302/2)*K302-J302)/(R302+I302/2)</f>
        <v>0</v>
      </c>
      <c r="M302">
        <f>L302*(AZ302+BA302)/1000.0</f>
        <v>0</v>
      </c>
      <c r="N302">
        <f>(AU302 - IF(AJ302&gt;1, J302*AQ302*100.0/(AL302*BG302), 0))*(AZ302+BA302)/1000.0</f>
        <v>0</v>
      </c>
      <c r="O302">
        <f>2.0/((1/Q302-1/P302)+SIGN(Q302)*SQRT((1/Q302-1/P302)*(1/Q302-1/P302) + 4*AR302/((AR302+1)*(AR302+1))*(2*1/Q302*1/P302-1/P302*1/P302)))</f>
        <v>0</v>
      </c>
      <c r="P302">
        <f>AG302+AF302*AQ302+AE302*AQ302*AQ302</f>
        <v>0</v>
      </c>
      <c r="Q302">
        <f>I302*(1000-(1000*0.61365*exp(17.502*U302/(240.97+U302))/(AZ302+BA302)+AW302)/2)/(1000*0.61365*exp(17.502*U302/(240.97+U302))/(AZ302+BA302)-AW302)</f>
        <v>0</v>
      </c>
      <c r="R302">
        <f>1/((AR302+1)/(O302/1.6)+1/(P302/1.37)) + AR302/((AR302+1)/(O302/1.6) + AR302/(P302/1.37))</f>
        <v>0</v>
      </c>
      <c r="S302">
        <f>(AN302*AP302)</f>
        <v>0</v>
      </c>
      <c r="T302">
        <f>(BB302+(S302+2*0.95*5.67E-8*(((BB302+$B$7)+273)^4-(BB302+273)^4)-44100*I302)/(1.84*29.3*P302+8*0.95*5.67E-8*(BB302+273)^3))</f>
        <v>0</v>
      </c>
      <c r="U302">
        <f>($C$7*BC302+$D$7*BD302+$E$7*T302)</f>
        <v>0</v>
      </c>
      <c r="V302">
        <f>0.61365*exp(17.502*U302/(240.97+U302))</f>
        <v>0</v>
      </c>
      <c r="W302">
        <f>(X302/Y302*100)</f>
        <v>0</v>
      </c>
      <c r="X302">
        <f>AW302*(AZ302+BA302)/1000</f>
        <v>0</v>
      </c>
      <c r="Y302">
        <f>0.61365*exp(17.502*BB302/(240.97+BB302))</f>
        <v>0</v>
      </c>
      <c r="Z302">
        <f>(V302-AW302*(AZ302+BA302)/1000)</f>
        <v>0</v>
      </c>
      <c r="AA302">
        <f>(-I302*44100)</f>
        <v>0</v>
      </c>
      <c r="AB302">
        <f>2*29.3*P302*0.92*(BB302-U302)</f>
        <v>0</v>
      </c>
      <c r="AC302">
        <f>2*0.95*5.67E-8*(((BB302+$B$7)+273)^4-(U302+273)^4)</f>
        <v>0</v>
      </c>
      <c r="AD302">
        <f>S302+AC302+AA302+AB302</f>
        <v>0</v>
      </c>
      <c r="AE302">
        <v>-0.0418563206462983</v>
      </c>
      <c r="AF302">
        <v>0.0469873867405501</v>
      </c>
      <c r="AG302">
        <v>3.49976062456891</v>
      </c>
      <c r="AH302">
        <v>0</v>
      </c>
      <c r="AI302">
        <v>0</v>
      </c>
      <c r="AJ302">
        <f>IF(AH302*$H$13&gt;=AL302,1.0,(AL302/(AL302-AH302*$H$13)))</f>
        <v>0</v>
      </c>
      <c r="AK302">
        <f>(AJ302-1)*100</f>
        <v>0</v>
      </c>
      <c r="AL302">
        <f>MAX(0,($B$13+$C$13*BG302)/(1+$D$13*BG302)*AZ302/(BB302+273)*$E$13)</f>
        <v>0</v>
      </c>
      <c r="AM302">
        <f>$B$11*BH302+$C$11*BI302+$F$11*BJ302</f>
        <v>0</v>
      </c>
      <c r="AN302">
        <f>AM302*AO302</f>
        <v>0</v>
      </c>
      <c r="AO302">
        <f>($B$11*$D$9+$C$11*$D$9+$F$11*((BW302+BO302)/MAX(BW302+BO302+BX302, 0.1)*$I$9+BX302/MAX(BW302+BO302+BX302, 0.1)*$J$9))/($B$11+$C$11+$F$11)</f>
        <v>0</v>
      </c>
      <c r="AP302">
        <f>($B$11*$K$9+$C$11*$K$9+$F$11*((BW302+BO302)/MAX(BW302+BO302+BX302, 0.1)*$P$9+BX302/MAX(BW302+BO302+BX302, 0.1)*$Q$9))/($B$11+$C$11+$F$11)</f>
        <v>0</v>
      </c>
      <c r="AQ302">
        <v>6</v>
      </c>
      <c r="AR302">
        <v>0.5</v>
      </c>
      <c r="AS302" t="s">
        <v>250</v>
      </c>
      <c r="AT302">
        <v>1559930167.66129</v>
      </c>
      <c r="AU302">
        <v>888.433838709677</v>
      </c>
      <c r="AV302">
        <v>921.265064516129</v>
      </c>
      <c r="AW302">
        <v>13.9630548387097</v>
      </c>
      <c r="AX302">
        <v>13.2881193548387</v>
      </c>
      <c r="AY302">
        <v>500.012741935484</v>
      </c>
      <c r="AZ302">
        <v>100.703387096774</v>
      </c>
      <c r="BA302">
        <v>0.199952451612903</v>
      </c>
      <c r="BB302">
        <v>20.022235483871</v>
      </c>
      <c r="BC302">
        <v>20.4578</v>
      </c>
      <c r="BD302">
        <v>999.9</v>
      </c>
      <c r="BE302">
        <v>0</v>
      </c>
      <c r="BF302">
        <v>0</v>
      </c>
      <c r="BG302">
        <v>10023.3522580645</v>
      </c>
      <c r="BH302">
        <v>0</v>
      </c>
      <c r="BI302">
        <v>224.928838709677</v>
      </c>
      <c r="BJ302">
        <v>1500.00225806452</v>
      </c>
      <c r="BK302">
        <v>0.97300164516129</v>
      </c>
      <c r="BL302">
        <v>0.0269985580645161</v>
      </c>
      <c r="BM302">
        <v>0</v>
      </c>
      <c r="BN302">
        <v>2.2661</v>
      </c>
      <c r="BO302">
        <v>0</v>
      </c>
      <c r="BP302">
        <v>16690.4580645161</v>
      </c>
      <c r="BQ302">
        <v>13122.0258064516</v>
      </c>
      <c r="BR302">
        <v>37.875</v>
      </c>
      <c r="BS302">
        <v>39.812</v>
      </c>
      <c r="BT302">
        <v>39.25</v>
      </c>
      <c r="BU302">
        <v>37.937</v>
      </c>
      <c r="BV302">
        <v>37.5</v>
      </c>
      <c r="BW302">
        <v>1459.50225806452</v>
      </c>
      <c r="BX302">
        <v>40.5</v>
      </c>
      <c r="BY302">
        <v>0</v>
      </c>
      <c r="BZ302">
        <v>1559930202.5</v>
      </c>
      <c r="CA302">
        <v>2.24683076923077</v>
      </c>
      <c r="CB302">
        <v>-0.539138467489434</v>
      </c>
      <c r="CC302">
        <v>277.121367329242</v>
      </c>
      <c r="CD302">
        <v>16704.7153846154</v>
      </c>
      <c r="CE302">
        <v>15</v>
      </c>
      <c r="CF302">
        <v>1559929575.5</v>
      </c>
      <c r="CG302" t="s">
        <v>251</v>
      </c>
      <c r="CH302">
        <v>12</v>
      </c>
      <c r="CI302">
        <v>2.609</v>
      </c>
      <c r="CJ302">
        <v>0.036</v>
      </c>
      <c r="CK302">
        <v>400</v>
      </c>
      <c r="CL302">
        <v>13</v>
      </c>
      <c r="CM302">
        <v>0.15</v>
      </c>
      <c r="CN302">
        <v>0.08</v>
      </c>
      <c r="CO302">
        <v>-32.8183292682927</v>
      </c>
      <c r="CP302">
        <v>-0.783048083623632</v>
      </c>
      <c r="CQ302">
        <v>0.146218110125706</v>
      </c>
      <c r="CR302">
        <v>0</v>
      </c>
      <c r="CS302">
        <v>2.26048235294118</v>
      </c>
      <c r="CT302">
        <v>-0.132470208778105</v>
      </c>
      <c r="CU302">
        <v>0.23874766826159</v>
      </c>
      <c r="CV302">
        <v>1</v>
      </c>
      <c r="CW302">
        <v>0.675222682926829</v>
      </c>
      <c r="CX302">
        <v>-0.0241825296167207</v>
      </c>
      <c r="CY302">
        <v>0.00246954341034172</v>
      </c>
      <c r="CZ302">
        <v>1</v>
      </c>
      <c r="DA302">
        <v>2</v>
      </c>
      <c r="DB302">
        <v>3</v>
      </c>
      <c r="DC302" t="s">
        <v>252</v>
      </c>
      <c r="DD302">
        <v>1.85561</v>
      </c>
      <c r="DE302">
        <v>1.85364</v>
      </c>
      <c r="DF302">
        <v>1.85469</v>
      </c>
      <c r="DG302">
        <v>1.85913</v>
      </c>
      <c r="DH302">
        <v>1.85349</v>
      </c>
      <c r="DI302">
        <v>1.85788</v>
      </c>
      <c r="DJ302">
        <v>1.85501</v>
      </c>
      <c r="DK302">
        <v>1.85367</v>
      </c>
      <c r="DL302" t="s">
        <v>253</v>
      </c>
      <c r="DM302" t="s">
        <v>19</v>
      </c>
      <c r="DN302" t="s">
        <v>19</v>
      </c>
      <c r="DO302" t="s">
        <v>19</v>
      </c>
      <c r="DP302" t="s">
        <v>254</v>
      </c>
      <c r="DQ302" t="s">
        <v>255</v>
      </c>
      <c r="DR302" t="s">
        <v>256</v>
      </c>
      <c r="DS302" t="s">
        <v>256</v>
      </c>
      <c r="DT302" t="s">
        <v>256</v>
      </c>
      <c r="DU302" t="s">
        <v>256</v>
      </c>
      <c r="DV302">
        <v>0</v>
      </c>
      <c r="DW302">
        <v>100</v>
      </c>
      <c r="DX302">
        <v>100</v>
      </c>
      <c r="DY302">
        <v>2.609</v>
      </c>
      <c r="DZ302">
        <v>0.036</v>
      </c>
      <c r="EA302">
        <v>2</v>
      </c>
      <c r="EB302">
        <v>504.168</v>
      </c>
      <c r="EC302">
        <v>549.187</v>
      </c>
      <c r="ED302">
        <v>16.4751</v>
      </c>
      <c r="EE302">
        <v>19.2209</v>
      </c>
      <c r="EF302">
        <v>30.0002</v>
      </c>
      <c r="EG302">
        <v>19.0932</v>
      </c>
      <c r="EH302">
        <v>19.0684</v>
      </c>
      <c r="EI302">
        <v>39.3036</v>
      </c>
      <c r="EJ302">
        <v>28.0916</v>
      </c>
      <c r="EK302">
        <v>60.7047</v>
      </c>
      <c r="EL302">
        <v>16.468</v>
      </c>
      <c r="EM302">
        <v>949.17</v>
      </c>
      <c r="EN302">
        <v>13.2836</v>
      </c>
      <c r="EO302">
        <v>102.273</v>
      </c>
      <c r="EP302">
        <v>102.7</v>
      </c>
    </row>
    <row r="303" spans="1:146">
      <c r="A303">
        <v>287</v>
      </c>
      <c r="B303">
        <v>1559930180</v>
      </c>
      <c r="C303">
        <v>572</v>
      </c>
      <c r="D303" t="s">
        <v>829</v>
      </c>
      <c r="E303" t="s">
        <v>830</v>
      </c>
      <c r="H303">
        <v>1559930169.66129</v>
      </c>
      <c r="I303">
        <f>AY303*AJ303*(AW303-AX303)/(100*AQ303*(1000-AJ303*AW303))</f>
        <v>0</v>
      </c>
      <c r="J303">
        <f>AY303*AJ303*(AV303-AU303*(1000-AJ303*AX303)/(1000-AJ303*AW303))/(100*AQ303)</f>
        <v>0</v>
      </c>
      <c r="K303">
        <f>AU303 - IF(AJ303&gt;1, J303*AQ303*100.0/(AL303*BG303), 0)</f>
        <v>0</v>
      </c>
      <c r="L303">
        <f>((R303-I303/2)*K303-J303)/(R303+I303/2)</f>
        <v>0</v>
      </c>
      <c r="M303">
        <f>L303*(AZ303+BA303)/1000.0</f>
        <v>0</v>
      </c>
      <c r="N303">
        <f>(AU303 - IF(AJ303&gt;1, J303*AQ303*100.0/(AL303*BG303), 0))*(AZ303+BA303)/1000.0</f>
        <v>0</v>
      </c>
      <c r="O303">
        <f>2.0/((1/Q303-1/P303)+SIGN(Q303)*SQRT((1/Q303-1/P303)*(1/Q303-1/P303) + 4*AR303/((AR303+1)*(AR303+1))*(2*1/Q303*1/P303-1/P303*1/P303)))</f>
        <v>0</v>
      </c>
      <c r="P303">
        <f>AG303+AF303*AQ303+AE303*AQ303*AQ303</f>
        <v>0</v>
      </c>
      <c r="Q303">
        <f>I303*(1000-(1000*0.61365*exp(17.502*U303/(240.97+U303))/(AZ303+BA303)+AW303)/2)/(1000*0.61365*exp(17.502*U303/(240.97+U303))/(AZ303+BA303)-AW303)</f>
        <v>0</v>
      </c>
      <c r="R303">
        <f>1/((AR303+1)/(O303/1.6)+1/(P303/1.37)) + AR303/((AR303+1)/(O303/1.6) + AR303/(P303/1.37))</f>
        <v>0</v>
      </c>
      <c r="S303">
        <f>(AN303*AP303)</f>
        <v>0</v>
      </c>
      <c r="T303">
        <f>(BB303+(S303+2*0.95*5.67E-8*(((BB303+$B$7)+273)^4-(BB303+273)^4)-44100*I303)/(1.84*29.3*P303+8*0.95*5.67E-8*(BB303+273)^3))</f>
        <v>0</v>
      </c>
      <c r="U303">
        <f>($C$7*BC303+$D$7*BD303+$E$7*T303)</f>
        <v>0</v>
      </c>
      <c r="V303">
        <f>0.61365*exp(17.502*U303/(240.97+U303))</f>
        <v>0</v>
      </c>
      <c r="W303">
        <f>(X303/Y303*100)</f>
        <v>0</v>
      </c>
      <c r="X303">
        <f>AW303*(AZ303+BA303)/1000</f>
        <v>0</v>
      </c>
      <c r="Y303">
        <f>0.61365*exp(17.502*BB303/(240.97+BB303))</f>
        <v>0</v>
      </c>
      <c r="Z303">
        <f>(V303-AW303*(AZ303+BA303)/1000)</f>
        <v>0</v>
      </c>
      <c r="AA303">
        <f>(-I303*44100)</f>
        <v>0</v>
      </c>
      <c r="AB303">
        <f>2*29.3*P303*0.92*(BB303-U303)</f>
        <v>0</v>
      </c>
      <c r="AC303">
        <f>2*0.95*5.67E-8*(((BB303+$B$7)+273)^4-(U303+273)^4)</f>
        <v>0</v>
      </c>
      <c r="AD303">
        <f>S303+AC303+AA303+AB303</f>
        <v>0</v>
      </c>
      <c r="AE303">
        <v>-0.0418323290456702</v>
      </c>
      <c r="AF303">
        <v>0.0469604540670654</v>
      </c>
      <c r="AG303">
        <v>3.49817613980597</v>
      </c>
      <c r="AH303">
        <v>0</v>
      </c>
      <c r="AI303">
        <v>0</v>
      </c>
      <c r="AJ303">
        <f>IF(AH303*$H$13&gt;=AL303,1.0,(AL303/(AL303-AH303*$H$13)))</f>
        <v>0</v>
      </c>
      <c r="AK303">
        <f>(AJ303-1)*100</f>
        <v>0</v>
      </c>
      <c r="AL303">
        <f>MAX(0,($B$13+$C$13*BG303)/(1+$D$13*BG303)*AZ303/(BB303+273)*$E$13)</f>
        <v>0</v>
      </c>
      <c r="AM303">
        <f>$B$11*BH303+$C$11*BI303+$F$11*BJ303</f>
        <v>0</v>
      </c>
      <c r="AN303">
        <f>AM303*AO303</f>
        <v>0</v>
      </c>
      <c r="AO303">
        <f>($B$11*$D$9+$C$11*$D$9+$F$11*((BW303+BO303)/MAX(BW303+BO303+BX303, 0.1)*$I$9+BX303/MAX(BW303+BO303+BX303, 0.1)*$J$9))/($B$11+$C$11+$F$11)</f>
        <v>0</v>
      </c>
      <c r="AP303">
        <f>($B$11*$K$9+$C$11*$K$9+$F$11*((BW303+BO303)/MAX(BW303+BO303+BX303, 0.1)*$P$9+BX303/MAX(BW303+BO303+BX303, 0.1)*$Q$9))/($B$11+$C$11+$F$11)</f>
        <v>0</v>
      </c>
      <c r="AQ303">
        <v>6</v>
      </c>
      <c r="AR303">
        <v>0.5</v>
      </c>
      <c r="AS303" t="s">
        <v>250</v>
      </c>
      <c r="AT303">
        <v>1559930169.66129</v>
      </c>
      <c r="AU303">
        <v>891.732483870968</v>
      </c>
      <c r="AV303">
        <v>924.616870967742</v>
      </c>
      <c r="AW303">
        <v>13.9624290322581</v>
      </c>
      <c r="AX303">
        <v>13.2883838709677</v>
      </c>
      <c r="AY303">
        <v>500.016612903226</v>
      </c>
      <c r="AZ303">
        <v>100.703612903226</v>
      </c>
      <c r="BA303">
        <v>0.200012709677419</v>
      </c>
      <c r="BB303">
        <v>20.021535483871</v>
      </c>
      <c r="BC303">
        <v>20.4576967741935</v>
      </c>
      <c r="BD303">
        <v>999.9</v>
      </c>
      <c r="BE303">
        <v>0</v>
      </c>
      <c r="BF303">
        <v>0</v>
      </c>
      <c r="BG303">
        <v>10017.584516129</v>
      </c>
      <c r="BH303">
        <v>0</v>
      </c>
      <c r="BI303">
        <v>222.217129032258</v>
      </c>
      <c r="BJ303">
        <v>1500.01032258065</v>
      </c>
      <c r="BK303">
        <v>0.973001903225807</v>
      </c>
      <c r="BL303">
        <v>0.0269982612903226</v>
      </c>
      <c r="BM303">
        <v>0</v>
      </c>
      <c r="BN303">
        <v>2.27601290322581</v>
      </c>
      <c r="BO303">
        <v>0</v>
      </c>
      <c r="BP303">
        <v>16700.8516129032</v>
      </c>
      <c r="BQ303">
        <v>13122.0967741936</v>
      </c>
      <c r="BR303">
        <v>37.875</v>
      </c>
      <c r="BS303">
        <v>39.812</v>
      </c>
      <c r="BT303">
        <v>39.25</v>
      </c>
      <c r="BU303">
        <v>37.937</v>
      </c>
      <c r="BV303">
        <v>37.5</v>
      </c>
      <c r="BW303">
        <v>1459.51032258065</v>
      </c>
      <c r="BX303">
        <v>40.5</v>
      </c>
      <c r="BY303">
        <v>0</v>
      </c>
      <c r="BZ303">
        <v>1559930204.3</v>
      </c>
      <c r="CA303">
        <v>2.23927692307692</v>
      </c>
      <c r="CB303">
        <v>0.541613674780452</v>
      </c>
      <c r="CC303">
        <v>269.678632817784</v>
      </c>
      <c r="CD303">
        <v>16713.3961538462</v>
      </c>
      <c r="CE303">
        <v>15</v>
      </c>
      <c r="CF303">
        <v>1559929575.5</v>
      </c>
      <c r="CG303" t="s">
        <v>251</v>
      </c>
      <c r="CH303">
        <v>12</v>
      </c>
      <c r="CI303">
        <v>2.609</v>
      </c>
      <c r="CJ303">
        <v>0.036</v>
      </c>
      <c r="CK303">
        <v>400</v>
      </c>
      <c r="CL303">
        <v>13</v>
      </c>
      <c r="CM303">
        <v>0.15</v>
      </c>
      <c r="CN303">
        <v>0.08</v>
      </c>
      <c r="CO303">
        <v>-32.8674536585366</v>
      </c>
      <c r="CP303">
        <v>-0.68541742160284</v>
      </c>
      <c r="CQ303">
        <v>0.135129015312398</v>
      </c>
      <c r="CR303">
        <v>0</v>
      </c>
      <c r="CS303">
        <v>2.25246176470588</v>
      </c>
      <c r="CT303">
        <v>0.216882233629241</v>
      </c>
      <c r="CU303">
        <v>0.236466076431204</v>
      </c>
      <c r="CV303">
        <v>1</v>
      </c>
      <c r="CW303">
        <v>0.674312609756098</v>
      </c>
      <c r="CX303">
        <v>-0.0256926271776977</v>
      </c>
      <c r="CY303">
        <v>0.0026252511320341</v>
      </c>
      <c r="CZ303">
        <v>1</v>
      </c>
      <c r="DA303">
        <v>2</v>
      </c>
      <c r="DB303">
        <v>3</v>
      </c>
      <c r="DC303" t="s">
        <v>252</v>
      </c>
      <c r="DD303">
        <v>1.85562</v>
      </c>
      <c r="DE303">
        <v>1.85364</v>
      </c>
      <c r="DF303">
        <v>1.8547</v>
      </c>
      <c r="DG303">
        <v>1.85913</v>
      </c>
      <c r="DH303">
        <v>1.85349</v>
      </c>
      <c r="DI303">
        <v>1.85788</v>
      </c>
      <c r="DJ303">
        <v>1.85501</v>
      </c>
      <c r="DK303">
        <v>1.85366</v>
      </c>
      <c r="DL303" t="s">
        <v>253</v>
      </c>
      <c r="DM303" t="s">
        <v>19</v>
      </c>
      <c r="DN303" t="s">
        <v>19</v>
      </c>
      <c r="DO303" t="s">
        <v>19</v>
      </c>
      <c r="DP303" t="s">
        <v>254</v>
      </c>
      <c r="DQ303" t="s">
        <v>255</v>
      </c>
      <c r="DR303" t="s">
        <v>256</v>
      </c>
      <c r="DS303" t="s">
        <v>256</v>
      </c>
      <c r="DT303" t="s">
        <v>256</v>
      </c>
      <c r="DU303" t="s">
        <v>256</v>
      </c>
      <c r="DV303">
        <v>0</v>
      </c>
      <c r="DW303">
        <v>100</v>
      </c>
      <c r="DX303">
        <v>100</v>
      </c>
      <c r="DY303">
        <v>2.609</v>
      </c>
      <c r="DZ303">
        <v>0.036</v>
      </c>
      <c r="EA303">
        <v>2</v>
      </c>
      <c r="EB303">
        <v>504.392</v>
      </c>
      <c r="EC303">
        <v>549.11</v>
      </c>
      <c r="ED303">
        <v>16.465</v>
      </c>
      <c r="EE303">
        <v>19.2217</v>
      </c>
      <c r="EF303">
        <v>30.0003</v>
      </c>
      <c r="EG303">
        <v>19.0944</v>
      </c>
      <c r="EH303">
        <v>19.0692</v>
      </c>
      <c r="EI303">
        <v>39.4369</v>
      </c>
      <c r="EJ303">
        <v>28.0916</v>
      </c>
      <c r="EK303">
        <v>60.7047</v>
      </c>
      <c r="EL303">
        <v>16.4535</v>
      </c>
      <c r="EM303">
        <v>954.17</v>
      </c>
      <c r="EN303">
        <v>13.2836</v>
      </c>
      <c r="EO303">
        <v>102.273</v>
      </c>
      <c r="EP303">
        <v>102.7</v>
      </c>
    </row>
    <row r="304" spans="1:146">
      <c r="A304">
        <v>288</v>
      </c>
      <c r="B304">
        <v>1559930182</v>
      </c>
      <c r="C304">
        <v>574</v>
      </c>
      <c r="D304" t="s">
        <v>831</v>
      </c>
      <c r="E304" t="s">
        <v>832</v>
      </c>
      <c r="H304">
        <v>1559930171.66129</v>
      </c>
      <c r="I304">
        <f>AY304*AJ304*(AW304-AX304)/(100*AQ304*(1000-AJ304*AW304))</f>
        <v>0</v>
      </c>
      <c r="J304">
        <f>AY304*AJ304*(AV304-AU304*(1000-AJ304*AX304)/(1000-AJ304*AW304))/(100*AQ304)</f>
        <v>0</v>
      </c>
      <c r="K304">
        <f>AU304 - IF(AJ304&gt;1, J304*AQ304*100.0/(AL304*BG304), 0)</f>
        <v>0</v>
      </c>
      <c r="L304">
        <f>((R304-I304/2)*K304-J304)/(R304+I304/2)</f>
        <v>0</v>
      </c>
      <c r="M304">
        <f>L304*(AZ304+BA304)/1000.0</f>
        <v>0</v>
      </c>
      <c r="N304">
        <f>(AU304 - IF(AJ304&gt;1, J304*AQ304*100.0/(AL304*BG304), 0))*(AZ304+BA304)/1000.0</f>
        <v>0</v>
      </c>
      <c r="O304">
        <f>2.0/((1/Q304-1/P304)+SIGN(Q304)*SQRT((1/Q304-1/P304)*(1/Q304-1/P304) + 4*AR304/((AR304+1)*(AR304+1))*(2*1/Q304*1/P304-1/P304*1/P304)))</f>
        <v>0</v>
      </c>
      <c r="P304">
        <f>AG304+AF304*AQ304+AE304*AQ304*AQ304</f>
        <v>0</v>
      </c>
      <c r="Q304">
        <f>I304*(1000-(1000*0.61365*exp(17.502*U304/(240.97+U304))/(AZ304+BA304)+AW304)/2)/(1000*0.61365*exp(17.502*U304/(240.97+U304))/(AZ304+BA304)-AW304)</f>
        <v>0</v>
      </c>
      <c r="R304">
        <f>1/((AR304+1)/(O304/1.6)+1/(P304/1.37)) + AR304/((AR304+1)/(O304/1.6) + AR304/(P304/1.37))</f>
        <v>0</v>
      </c>
      <c r="S304">
        <f>(AN304*AP304)</f>
        <v>0</v>
      </c>
      <c r="T304">
        <f>(BB304+(S304+2*0.95*5.67E-8*(((BB304+$B$7)+273)^4-(BB304+273)^4)-44100*I304)/(1.84*29.3*P304+8*0.95*5.67E-8*(BB304+273)^3))</f>
        <v>0</v>
      </c>
      <c r="U304">
        <f>($C$7*BC304+$D$7*BD304+$E$7*T304)</f>
        <v>0</v>
      </c>
      <c r="V304">
        <f>0.61365*exp(17.502*U304/(240.97+U304))</f>
        <v>0</v>
      </c>
      <c r="W304">
        <f>(X304/Y304*100)</f>
        <v>0</v>
      </c>
      <c r="X304">
        <f>AW304*(AZ304+BA304)/1000</f>
        <v>0</v>
      </c>
      <c r="Y304">
        <f>0.61365*exp(17.502*BB304/(240.97+BB304))</f>
        <v>0</v>
      </c>
      <c r="Z304">
        <f>(V304-AW304*(AZ304+BA304)/1000)</f>
        <v>0</v>
      </c>
      <c r="AA304">
        <f>(-I304*44100)</f>
        <v>0</v>
      </c>
      <c r="AB304">
        <f>2*29.3*P304*0.92*(BB304-U304)</f>
        <v>0</v>
      </c>
      <c r="AC304">
        <f>2*0.95*5.67E-8*(((BB304+$B$7)+273)^4-(U304+273)^4)</f>
        <v>0</v>
      </c>
      <c r="AD304">
        <f>S304+AC304+AA304+AB304</f>
        <v>0</v>
      </c>
      <c r="AE304">
        <v>-0.0417935228228044</v>
      </c>
      <c r="AF304">
        <v>0.0469168906822868</v>
      </c>
      <c r="AG304">
        <v>3.49561257270998</v>
      </c>
      <c r="AH304">
        <v>0</v>
      </c>
      <c r="AI304">
        <v>0</v>
      </c>
      <c r="AJ304">
        <f>IF(AH304*$H$13&gt;=AL304,1.0,(AL304/(AL304-AH304*$H$13)))</f>
        <v>0</v>
      </c>
      <c r="AK304">
        <f>(AJ304-1)*100</f>
        <v>0</v>
      </c>
      <c r="AL304">
        <f>MAX(0,($B$13+$C$13*BG304)/(1+$D$13*BG304)*AZ304/(BB304+273)*$E$13)</f>
        <v>0</v>
      </c>
      <c r="AM304">
        <f>$B$11*BH304+$C$11*BI304+$F$11*BJ304</f>
        <v>0</v>
      </c>
      <c r="AN304">
        <f>AM304*AO304</f>
        <v>0</v>
      </c>
      <c r="AO304">
        <f>($B$11*$D$9+$C$11*$D$9+$F$11*((BW304+BO304)/MAX(BW304+BO304+BX304, 0.1)*$I$9+BX304/MAX(BW304+BO304+BX304, 0.1)*$J$9))/($B$11+$C$11+$F$11)</f>
        <v>0</v>
      </c>
      <c r="AP304">
        <f>($B$11*$K$9+$C$11*$K$9+$F$11*((BW304+BO304)/MAX(BW304+BO304+BX304, 0.1)*$P$9+BX304/MAX(BW304+BO304+BX304, 0.1)*$Q$9))/($B$11+$C$11+$F$11)</f>
        <v>0</v>
      </c>
      <c r="AQ304">
        <v>6</v>
      </c>
      <c r="AR304">
        <v>0.5</v>
      </c>
      <c r="AS304" t="s">
        <v>250</v>
      </c>
      <c r="AT304">
        <v>1559930171.66129</v>
      </c>
      <c r="AU304">
        <v>895.032193548387</v>
      </c>
      <c r="AV304">
        <v>927.94935483871</v>
      </c>
      <c r="AW304">
        <v>13.9618290322581</v>
      </c>
      <c r="AX304">
        <v>13.2886419354839</v>
      </c>
      <c r="AY304">
        <v>500.021516129032</v>
      </c>
      <c r="AZ304">
        <v>100.70364516129</v>
      </c>
      <c r="BA304">
        <v>0.200031741935484</v>
      </c>
      <c r="BB304">
        <v>20.0206258064516</v>
      </c>
      <c r="BC304">
        <v>20.4573903225806</v>
      </c>
      <c r="BD304">
        <v>999.9</v>
      </c>
      <c r="BE304">
        <v>0</v>
      </c>
      <c r="BF304">
        <v>0</v>
      </c>
      <c r="BG304">
        <v>10008.2883870968</v>
      </c>
      <c r="BH304">
        <v>0</v>
      </c>
      <c r="BI304">
        <v>220.254161290323</v>
      </c>
      <c r="BJ304">
        <v>1500.00225806452</v>
      </c>
      <c r="BK304">
        <v>0.973001774193548</v>
      </c>
      <c r="BL304">
        <v>0.0269984096774193</v>
      </c>
      <c r="BM304">
        <v>0</v>
      </c>
      <c r="BN304">
        <v>2.29965483870968</v>
      </c>
      <c r="BO304">
        <v>0</v>
      </c>
      <c r="BP304">
        <v>16710.2032258065</v>
      </c>
      <c r="BQ304">
        <v>13122.0258064516</v>
      </c>
      <c r="BR304">
        <v>37.875</v>
      </c>
      <c r="BS304">
        <v>39.812</v>
      </c>
      <c r="BT304">
        <v>39.25</v>
      </c>
      <c r="BU304">
        <v>37.937</v>
      </c>
      <c r="BV304">
        <v>37.5</v>
      </c>
      <c r="BW304">
        <v>1459.50225806452</v>
      </c>
      <c r="BX304">
        <v>40.5</v>
      </c>
      <c r="BY304">
        <v>0</v>
      </c>
      <c r="BZ304">
        <v>1559930206.7</v>
      </c>
      <c r="CA304">
        <v>2.27098846153846</v>
      </c>
      <c r="CB304">
        <v>0.314006839095984</v>
      </c>
      <c r="CC304">
        <v>274.116239599593</v>
      </c>
      <c r="CD304">
        <v>16724.8807692308</v>
      </c>
      <c r="CE304">
        <v>15</v>
      </c>
      <c r="CF304">
        <v>1559929575.5</v>
      </c>
      <c r="CG304" t="s">
        <v>251</v>
      </c>
      <c r="CH304">
        <v>12</v>
      </c>
      <c r="CI304">
        <v>2.609</v>
      </c>
      <c r="CJ304">
        <v>0.036</v>
      </c>
      <c r="CK304">
        <v>400</v>
      </c>
      <c r="CL304">
        <v>13</v>
      </c>
      <c r="CM304">
        <v>0.15</v>
      </c>
      <c r="CN304">
        <v>0.08</v>
      </c>
      <c r="CO304">
        <v>-32.9097292682927</v>
      </c>
      <c r="CP304">
        <v>-0.849765156794488</v>
      </c>
      <c r="CQ304">
        <v>0.147810196756916</v>
      </c>
      <c r="CR304">
        <v>0</v>
      </c>
      <c r="CS304">
        <v>2.27682941176471</v>
      </c>
      <c r="CT304">
        <v>-0.253507313155088</v>
      </c>
      <c r="CU304">
        <v>0.219274881919545</v>
      </c>
      <c r="CV304">
        <v>1</v>
      </c>
      <c r="CW304">
        <v>0.673467073170732</v>
      </c>
      <c r="CX304">
        <v>-0.0295060975609745</v>
      </c>
      <c r="CY304">
        <v>0.00296227563637579</v>
      </c>
      <c r="CZ304">
        <v>1</v>
      </c>
      <c r="DA304">
        <v>2</v>
      </c>
      <c r="DB304">
        <v>3</v>
      </c>
      <c r="DC304" t="s">
        <v>252</v>
      </c>
      <c r="DD304">
        <v>1.85562</v>
      </c>
      <c r="DE304">
        <v>1.85362</v>
      </c>
      <c r="DF304">
        <v>1.85469</v>
      </c>
      <c r="DG304">
        <v>1.85913</v>
      </c>
      <c r="DH304">
        <v>1.85349</v>
      </c>
      <c r="DI304">
        <v>1.85787</v>
      </c>
      <c r="DJ304">
        <v>1.85501</v>
      </c>
      <c r="DK304">
        <v>1.85366</v>
      </c>
      <c r="DL304" t="s">
        <v>253</v>
      </c>
      <c r="DM304" t="s">
        <v>19</v>
      </c>
      <c r="DN304" t="s">
        <v>19</v>
      </c>
      <c r="DO304" t="s">
        <v>19</v>
      </c>
      <c r="DP304" t="s">
        <v>254</v>
      </c>
      <c r="DQ304" t="s">
        <v>255</v>
      </c>
      <c r="DR304" t="s">
        <v>256</v>
      </c>
      <c r="DS304" t="s">
        <v>256</v>
      </c>
      <c r="DT304" t="s">
        <v>256</v>
      </c>
      <c r="DU304" t="s">
        <v>256</v>
      </c>
      <c r="DV304">
        <v>0</v>
      </c>
      <c r="DW304">
        <v>100</v>
      </c>
      <c r="DX304">
        <v>100</v>
      </c>
      <c r="DY304">
        <v>2.609</v>
      </c>
      <c r="DZ304">
        <v>0.036</v>
      </c>
      <c r="EA304">
        <v>2</v>
      </c>
      <c r="EB304">
        <v>504.371</v>
      </c>
      <c r="EC304">
        <v>549.05</v>
      </c>
      <c r="ED304">
        <v>16.4575</v>
      </c>
      <c r="EE304">
        <v>19.2225</v>
      </c>
      <c r="EF304">
        <v>30.0004</v>
      </c>
      <c r="EG304">
        <v>19.0952</v>
      </c>
      <c r="EH304">
        <v>19.07</v>
      </c>
      <c r="EI304">
        <v>39.5328</v>
      </c>
      <c r="EJ304">
        <v>28.0916</v>
      </c>
      <c r="EK304">
        <v>60.7047</v>
      </c>
      <c r="EL304">
        <v>16.4535</v>
      </c>
      <c r="EM304">
        <v>954.17</v>
      </c>
      <c r="EN304">
        <v>13.2836</v>
      </c>
      <c r="EO304">
        <v>102.274</v>
      </c>
      <c r="EP304">
        <v>102.701</v>
      </c>
    </row>
    <row r="305" spans="1:146">
      <c r="A305">
        <v>289</v>
      </c>
      <c r="B305">
        <v>1559930184</v>
      </c>
      <c r="C305">
        <v>576</v>
      </c>
      <c r="D305" t="s">
        <v>833</v>
      </c>
      <c r="E305" t="s">
        <v>834</v>
      </c>
      <c r="H305">
        <v>1559930173.66129</v>
      </c>
      <c r="I305">
        <f>AY305*AJ305*(AW305-AX305)/(100*AQ305*(1000-AJ305*AW305))</f>
        <v>0</v>
      </c>
      <c r="J305">
        <f>AY305*AJ305*(AV305-AU305*(1000-AJ305*AX305)/(1000-AJ305*AW305))/(100*AQ305)</f>
        <v>0</v>
      </c>
      <c r="K305">
        <f>AU305 - IF(AJ305&gt;1, J305*AQ305*100.0/(AL305*BG305), 0)</f>
        <v>0</v>
      </c>
      <c r="L305">
        <f>((R305-I305/2)*K305-J305)/(R305+I305/2)</f>
        <v>0</v>
      </c>
      <c r="M305">
        <f>L305*(AZ305+BA305)/1000.0</f>
        <v>0</v>
      </c>
      <c r="N305">
        <f>(AU305 - IF(AJ305&gt;1, J305*AQ305*100.0/(AL305*BG305), 0))*(AZ305+BA305)/1000.0</f>
        <v>0</v>
      </c>
      <c r="O305">
        <f>2.0/((1/Q305-1/P305)+SIGN(Q305)*SQRT((1/Q305-1/P305)*(1/Q305-1/P305) + 4*AR305/((AR305+1)*(AR305+1))*(2*1/Q305*1/P305-1/P305*1/P305)))</f>
        <v>0</v>
      </c>
      <c r="P305">
        <f>AG305+AF305*AQ305+AE305*AQ305*AQ305</f>
        <v>0</v>
      </c>
      <c r="Q305">
        <f>I305*(1000-(1000*0.61365*exp(17.502*U305/(240.97+U305))/(AZ305+BA305)+AW305)/2)/(1000*0.61365*exp(17.502*U305/(240.97+U305))/(AZ305+BA305)-AW305)</f>
        <v>0</v>
      </c>
      <c r="R305">
        <f>1/((AR305+1)/(O305/1.6)+1/(P305/1.37)) + AR305/((AR305+1)/(O305/1.6) + AR305/(P305/1.37))</f>
        <v>0</v>
      </c>
      <c r="S305">
        <f>(AN305*AP305)</f>
        <v>0</v>
      </c>
      <c r="T305">
        <f>(BB305+(S305+2*0.95*5.67E-8*(((BB305+$B$7)+273)^4-(BB305+273)^4)-44100*I305)/(1.84*29.3*P305+8*0.95*5.67E-8*(BB305+273)^3))</f>
        <v>0</v>
      </c>
      <c r="U305">
        <f>($C$7*BC305+$D$7*BD305+$E$7*T305)</f>
        <v>0</v>
      </c>
      <c r="V305">
        <f>0.61365*exp(17.502*U305/(240.97+U305))</f>
        <v>0</v>
      </c>
      <c r="W305">
        <f>(X305/Y305*100)</f>
        <v>0</v>
      </c>
      <c r="X305">
        <f>AW305*(AZ305+BA305)/1000</f>
        <v>0</v>
      </c>
      <c r="Y305">
        <f>0.61365*exp(17.502*BB305/(240.97+BB305))</f>
        <v>0</v>
      </c>
      <c r="Z305">
        <f>(V305-AW305*(AZ305+BA305)/1000)</f>
        <v>0</v>
      </c>
      <c r="AA305">
        <f>(-I305*44100)</f>
        <v>0</v>
      </c>
      <c r="AB305">
        <f>2*29.3*P305*0.92*(BB305-U305)</f>
        <v>0</v>
      </c>
      <c r="AC305">
        <f>2*0.95*5.67E-8*(((BB305+$B$7)+273)^4-(U305+273)^4)</f>
        <v>0</v>
      </c>
      <c r="AD305">
        <f>S305+AC305+AA305+AB305</f>
        <v>0</v>
      </c>
      <c r="AE305">
        <v>-0.0417674301470763</v>
      </c>
      <c r="AF305">
        <v>0.046887599367938</v>
      </c>
      <c r="AG305">
        <v>3.49388840224325</v>
      </c>
      <c r="AH305">
        <v>0</v>
      </c>
      <c r="AI305">
        <v>0</v>
      </c>
      <c r="AJ305">
        <f>IF(AH305*$H$13&gt;=AL305,1.0,(AL305/(AL305-AH305*$H$13)))</f>
        <v>0</v>
      </c>
      <c r="AK305">
        <f>(AJ305-1)*100</f>
        <v>0</v>
      </c>
      <c r="AL305">
        <f>MAX(0,($B$13+$C$13*BG305)/(1+$D$13*BG305)*AZ305/(BB305+273)*$E$13)</f>
        <v>0</v>
      </c>
      <c r="AM305">
        <f>$B$11*BH305+$C$11*BI305+$F$11*BJ305</f>
        <v>0</v>
      </c>
      <c r="AN305">
        <f>AM305*AO305</f>
        <v>0</v>
      </c>
      <c r="AO305">
        <f>($B$11*$D$9+$C$11*$D$9+$F$11*((BW305+BO305)/MAX(BW305+BO305+BX305, 0.1)*$I$9+BX305/MAX(BW305+BO305+BX305, 0.1)*$J$9))/($B$11+$C$11+$F$11)</f>
        <v>0</v>
      </c>
      <c r="AP305">
        <f>($B$11*$K$9+$C$11*$K$9+$F$11*((BW305+BO305)/MAX(BW305+BO305+BX305, 0.1)*$P$9+BX305/MAX(BW305+BO305+BX305, 0.1)*$Q$9))/($B$11+$C$11+$F$11)</f>
        <v>0</v>
      </c>
      <c r="AQ305">
        <v>6</v>
      </c>
      <c r="AR305">
        <v>0.5</v>
      </c>
      <c r="AS305" t="s">
        <v>250</v>
      </c>
      <c r="AT305">
        <v>1559930173.66129</v>
      </c>
      <c r="AU305">
        <v>898.329096774193</v>
      </c>
      <c r="AV305">
        <v>931.281</v>
      </c>
      <c r="AW305">
        <v>13.9610451612903</v>
      </c>
      <c r="AX305">
        <v>13.2887806451613</v>
      </c>
      <c r="AY305">
        <v>500.027870967742</v>
      </c>
      <c r="AZ305">
        <v>100.703677419355</v>
      </c>
      <c r="BA305">
        <v>0.200015096774194</v>
      </c>
      <c r="BB305">
        <v>20.0194064516129</v>
      </c>
      <c r="BC305">
        <v>20.4567419354839</v>
      </c>
      <c r="BD305">
        <v>999.9</v>
      </c>
      <c r="BE305">
        <v>0</v>
      </c>
      <c r="BF305">
        <v>0</v>
      </c>
      <c r="BG305">
        <v>10002.0367741935</v>
      </c>
      <c r="BH305">
        <v>0</v>
      </c>
      <c r="BI305">
        <v>222.188290322581</v>
      </c>
      <c r="BJ305">
        <v>1500.00290322581</v>
      </c>
      <c r="BK305">
        <v>0.973001774193548</v>
      </c>
      <c r="BL305">
        <v>0.0269984096774193</v>
      </c>
      <c r="BM305">
        <v>0</v>
      </c>
      <c r="BN305">
        <v>2.26401612903226</v>
      </c>
      <c r="BO305">
        <v>0</v>
      </c>
      <c r="BP305">
        <v>16719.4258064516</v>
      </c>
      <c r="BQ305">
        <v>13122.0322580645</v>
      </c>
      <c r="BR305">
        <v>37.875</v>
      </c>
      <c r="BS305">
        <v>39.812</v>
      </c>
      <c r="BT305">
        <v>39.25</v>
      </c>
      <c r="BU305">
        <v>37.9390322580645</v>
      </c>
      <c r="BV305">
        <v>37.5</v>
      </c>
      <c r="BW305">
        <v>1459.50290322581</v>
      </c>
      <c r="BX305">
        <v>40.5</v>
      </c>
      <c r="BY305">
        <v>0</v>
      </c>
      <c r="BZ305">
        <v>1559930208.5</v>
      </c>
      <c r="CA305">
        <v>2.25125</v>
      </c>
      <c r="CB305">
        <v>-0.324242732319126</v>
      </c>
      <c r="CC305">
        <v>290.170939868858</v>
      </c>
      <c r="CD305">
        <v>16733.0269230769</v>
      </c>
      <c r="CE305">
        <v>15</v>
      </c>
      <c r="CF305">
        <v>1559929575.5</v>
      </c>
      <c r="CG305" t="s">
        <v>251</v>
      </c>
      <c r="CH305">
        <v>12</v>
      </c>
      <c r="CI305">
        <v>2.609</v>
      </c>
      <c r="CJ305">
        <v>0.036</v>
      </c>
      <c r="CK305">
        <v>400</v>
      </c>
      <c r="CL305">
        <v>13</v>
      </c>
      <c r="CM305">
        <v>0.15</v>
      </c>
      <c r="CN305">
        <v>0.08</v>
      </c>
      <c r="CO305">
        <v>-32.9345731707317</v>
      </c>
      <c r="CP305">
        <v>-0.882871777003461</v>
      </c>
      <c r="CQ305">
        <v>0.150339029910189</v>
      </c>
      <c r="CR305">
        <v>0</v>
      </c>
      <c r="CS305">
        <v>2.26157352941176</v>
      </c>
      <c r="CT305">
        <v>-0.124758949197871</v>
      </c>
      <c r="CU305">
        <v>0.213757039524706</v>
      </c>
      <c r="CV305">
        <v>1</v>
      </c>
      <c r="CW305">
        <v>0.672583756097561</v>
      </c>
      <c r="CX305">
        <v>-0.0313044459930306</v>
      </c>
      <c r="CY305">
        <v>0.00311331221770349</v>
      </c>
      <c r="CZ305">
        <v>1</v>
      </c>
      <c r="DA305">
        <v>2</v>
      </c>
      <c r="DB305">
        <v>3</v>
      </c>
      <c r="DC305" t="s">
        <v>252</v>
      </c>
      <c r="DD305">
        <v>1.8556</v>
      </c>
      <c r="DE305">
        <v>1.85362</v>
      </c>
      <c r="DF305">
        <v>1.85469</v>
      </c>
      <c r="DG305">
        <v>1.85913</v>
      </c>
      <c r="DH305">
        <v>1.85349</v>
      </c>
      <c r="DI305">
        <v>1.85786</v>
      </c>
      <c r="DJ305">
        <v>1.85501</v>
      </c>
      <c r="DK305">
        <v>1.85366</v>
      </c>
      <c r="DL305" t="s">
        <v>253</v>
      </c>
      <c r="DM305" t="s">
        <v>19</v>
      </c>
      <c r="DN305" t="s">
        <v>19</v>
      </c>
      <c r="DO305" t="s">
        <v>19</v>
      </c>
      <c r="DP305" t="s">
        <v>254</v>
      </c>
      <c r="DQ305" t="s">
        <v>255</v>
      </c>
      <c r="DR305" t="s">
        <v>256</v>
      </c>
      <c r="DS305" t="s">
        <v>256</v>
      </c>
      <c r="DT305" t="s">
        <v>256</v>
      </c>
      <c r="DU305" t="s">
        <v>256</v>
      </c>
      <c r="DV305">
        <v>0</v>
      </c>
      <c r="DW305">
        <v>100</v>
      </c>
      <c r="DX305">
        <v>100</v>
      </c>
      <c r="DY305">
        <v>2.609</v>
      </c>
      <c r="DZ305">
        <v>0.036</v>
      </c>
      <c r="EA305">
        <v>2</v>
      </c>
      <c r="EB305">
        <v>504.183</v>
      </c>
      <c r="EC305">
        <v>549.187</v>
      </c>
      <c r="ED305">
        <v>16.4501</v>
      </c>
      <c r="EE305">
        <v>19.2238</v>
      </c>
      <c r="EF305">
        <v>30.0002</v>
      </c>
      <c r="EG305">
        <v>19.096</v>
      </c>
      <c r="EH305">
        <v>19.0712</v>
      </c>
      <c r="EI305">
        <v>39.6431</v>
      </c>
      <c r="EJ305">
        <v>28.0916</v>
      </c>
      <c r="EK305">
        <v>60.7047</v>
      </c>
      <c r="EL305">
        <v>16.4417</v>
      </c>
      <c r="EM305">
        <v>959.17</v>
      </c>
      <c r="EN305">
        <v>13.2836</v>
      </c>
      <c r="EO305">
        <v>102.273</v>
      </c>
      <c r="EP305">
        <v>102.7</v>
      </c>
    </row>
    <row r="306" spans="1:146">
      <c r="A306">
        <v>290</v>
      </c>
      <c r="B306">
        <v>1559930186</v>
      </c>
      <c r="C306">
        <v>578</v>
      </c>
      <c r="D306" t="s">
        <v>835</v>
      </c>
      <c r="E306" t="s">
        <v>836</v>
      </c>
      <c r="H306">
        <v>1559930175.66129</v>
      </c>
      <c r="I306">
        <f>AY306*AJ306*(AW306-AX306)/(100*AQ306*(1000-AJ306*AW306))</f>
        <v>0</v>
      </c>
      <c r="J306">
        <f>AY306*AJ306*(AV306-AU306*(1000-AJ306*AX306)/(1000-AJ306*AW306))/(100*AQ306)</f>
        <v>0</v>
      </c>
      <c r="K306">
        <f>AU306 - IF(AJ306&gt;1, J306*AQ306*100.0/(AL306*BG306), 0)</f>
        <v>0</v>
      </c>
      <c r="L306">
        <f>((R306-I306/2)*K306-J306)/(R306+I306/2)</f>
        <v>0</v>
      </c>
      <c r="M306">
        <f>L306*(AZ306+BA306)/1000.0</f>
        <v>0</v>
      </c>
      <c r="N306">
        <f>(AU306 - IF(AJ306&gt;1, J306*AQ306*100.0/(AL306*BG306), 0))*(AZ306+BA306)/1000.0</f>
        <v>0</v>
      </c>
      <c r="O306">
        <f>2.0/((1/Q306-1/P306)+SIGN(Q306)*SQRT((1/Q306-1/P306)*(1/Q306-1/P306) + 4*AR306/((AR306+1)*(AR306+1))*(2*1/Q306*1/P306-1/P306*1/P306)))</f>
        <v>0</v>
      </c>
      <c r="P306">
        <f>AG306+AF306*AQ306+AE306*AQ306*AQ306</f>
        <v>0</v>
      </c>
      <c r="Q306">
        <f>I306*(1000-(1000*0.61365*exp(17.502*U306/(240.97+U306))/(AZ306+BA306)+AW306)/2)/(1000*0.61365*exp(17.502*U306/(240.97+U306))/(AZ306+BA306)-AW306)</f>
        <v>0</v>
      </c>
      <c r="R306">
        <f>1/((AR306+1)/(O306/1.6)+1/(P306/1.37)) + AR306/((AR306+1)/(O306/1.6) + AR306/(P306/1.37))</f>
        <v>0</v>
      </c>
      <c r="S306">
        <f>(AN306*AP306)</f>
        <v>0</v>
      </c>
      <c r="T306">
        <f>(BB306+(S306+2*0.95*5.67E-8*(((BB306+$B$7)+273)^4-(BB306+273)^4)-44100*I306)/(1.84*29.3*P306+8*0.95*5.67E-8*(BB306+273)^3))</f>
        <v>0</v>
      </c>
      <c r="U306">
        <f>($C$7*BC306+$D$7*BD306+$E$7*T306)</f>
        <v>0</v>
      </c>
      <c r="V306">
        <f>0.61365*exp(17.502*U306/(240.97+U306))</f>
        <v>0</v>
      </c>
      <c r="W306">
        <f>(X306/Y306*100)</f>
        <v>0</v>
      </c>
      <c r="X306">
        <f>AW306*(AZ306+BA306)/1000</f>
        <v>0</v>
      </c>
      <c r="Y306">
        <f>0.61365*exp(17.502*BB306/(240.97+BB306))</f>
        <v>0</v>
      </c>
      <c r="Z306">
        <f>(V306-AW306*(AZ306+BA306)/1000)</f>
        <v>0</v>
      </c>
      <c r="AA306">
        <f>(-I306*44100)</f>
        <v>0</v>
      </c>
      <c r="AB306">
        <f>2*29.3*P306*0.92*(BB306-U306)</f>
        <v>0</v>
      </c>
      <c r="AC306">
        <f>2*0.95*5.67E-8*(((BB306+$B$7)+273)^4-(U306+273)^4)</f>
        <v>0</v>
      </c>
      <c r="AD306">
        <f>S306+AC306+AA306+AB306</f>
        <v>0</v>
      </c>
      <c r="AE306">
        <v>-0.0417511484974082</v>
      </c>
      <c r="AF306">
        <v>0.0468693217898346</v>
      </c>
      <c r="AG306">
        <v>3.49281234049158</v>
      </c>
      <c r="AH306">
        <v>0</v>
      </c>
      <c r="AI306">
        <v>0</v>
      </c>
      <c r="AJ306">
        <f>IF(AH306*$H$13&gt;=AL306,1.0,(AL306/(AL306-AH306*$H$13)))</f>
        <v>0</v>
      </c>
      <c r="AK306">
        <f>(AJ306-1)*100</f>
        <v>0</v>
      </c>
      <c r="AL306">
        <f>MAX(0,($B$13+$C$13*BG306)/(1+$D$13*BG306)*AZ306/(BB306+273)*$E$13)</f>
        <v>0</v>
      </c>
      <c r="AM306">
        <f>$B$11*BH306+$C$11*BI306+$F$11*BJ306</f>
        <v>0</v>
      </c>
      <c r="AN306">
        <f>AM306*AO306</f>
        <v>0</v>
      </c>
      <c r="AO306">
        <f>($B$11*$D$9+$C$11*$D$9+$F$11*((BW306+BO306)/MAX(BW306+BO306+BX306, 0.1)*$I$9+BX306/MAX(BW306+BO306+BX306, 0.1)*$J$9))/($B$11+$C$11+$F$11)</f>
        <v>0</v>
      </c>
      <c r="AP306">
        <f>($B$11*$K$9+$C$11*$K$9+$F$11*((BW306+BO306)/MAX(BW306+BO306+BX306, 0.1)*$P$9+BX306/MAX(BW306+BO306+BX306, 0.1)*$Q$9))/($B$11+$C$11+$F$11)</f>
        <v>0</v>
      </c>
      <c r="AQ306">
        <v>6</v>
      </c>
      <c r="AR306">
        <v>0.5</v>
      </c>
      <c r="AS306" t="s">
        <v>250</v>
      </c>
      <c r="AT306">
        <v>1559930175.66129</v>
      </c>
      <c r="AU306">
        <v>901.630161290323</v>
      </c>
      <c r="AV306">
        <v>934.63264516129</v>
      </c>
      <c r="AW306">
        <v>13.9601612903226</v>
      </c>
      <c r="AX306">
        <v>13.2889516129032</v>
      </c>
      <c r="AY306">
        <v>500.023387096774</v>
      </c>
      <c r="AZ306">
        <v>100.703580645161</v>
      </c>
      <c r="BA306">
        <v>0.199999967741935</v>
      </c>
      <c r="BB306">
        <v>20.0181548387097</v>
      </c>
      <c r="BC306">
        <v>20.4557096774194</v>
      </c>
      <c r="BD306">
        <v>999.9</v>
      </c>
      <c r="BE306">
        <v>0</v>
      </c>
      <c r="BF306">
        <v>0</v>
      </c>
      <c r="BG306">
        <v>9998.14741935484</v>
      </c>
      <c r="BH306">
        <v>0</v>
      </c>
      <c r="BI306">
        <v>227.178903225806</v>
      </c>
      <c r="BJ306">
        <v>1500.01064516129</v>
      </c>
      <c r="BK306">
        <v>0.973001903225807</v>
      </c>
      <c r="BL306">
        <v>0.0269982612903226</v>
      </c>
      <c r="BM306">
        <v>0</v>
      </c>
      <c r="BN306">
        <v>2.27636129032258</v>
      </c>
      <c r="BO306">
        <v>0</v>
      </c>
      <c r="BP306">
        <v>16729.2774193548</v>
      </c>
      <c r="BQ306">
        <v>13122.1064516129</v>
      </c>
      <c r="BR306">
        <v>37.875</v>
      </c>
      <c r="BS306">
        <v>39.812</v>
      </c>
      <c r="BT306">
        <v>39.25</v>
      </c>
      <c r="BU306">
        <v>37.9390322580645</v>
      </c>
      <c r="BV306">
        <v>37.5</v>
      </c>
      <c r="BW306">
        <v>1459.51064516129</v>
      </c>
      <c r="BX306">
        <v>40.5</v>
      </c>
      <c r="BY306">
        <v>0</v>
      </c>
      <c r="BZ306">
        <v>1559930210.3</v>
      </c>
      <c r="CA306">
        <v>2.26861538461538</v>
      </c>
      <c r="CB306">
        <v>0.0497641083458672</v>
      </c>
      <c r="CC306">
        <v>285.254701097072</v>
      </c>
      <c r="CD306">
        <v>16742.0807692308</v>
      </c>
      <c r="CE306">
        <v>15</v>
      </c>
      <c r="CF306">
        <v>1559929575.5</v>
      </c>
      <c r="CG306" t="s">
        <v>251</v>
      </c>
      <c r="CH306">
        <v>12</v>
      </c>
      <c r="CI306">
        <v>2.609</v>
      </c>
      <c r="CJ306">
        <v>0.036</v>
      </c>
      <c r="CK306">
        <v>400</v>
      </c>
      <c r="CL306">
        <v>13</v>
      </c>
      <c r="CM306">
        <v>0.15</v>
      </c>
      <c r="CN306">
        <v>0.08</v>
      </c>
      <c r="CO306">
        <v>-32.9889243902439</v>
      </c>
      <c r="CP306">
        <v>-1.04377003484343</v>
      </c>
      <c r="CQ306">
        <v>0.165782956522704</v>
      </c>
      <c r="CR306">
        <v>0</v>
      </c>
      <c r="CS306">
        <v>2.24595294117647</v>
      </c>
      <c r="CT306">
        <v>0.204057243019631</v>
      </c>
      <c r="CU306">
        <v>0.201835354034937</v>
      </c>
      <c r="CV306">
        <v>1</v>
      </c>
      <c r="CW306">
        <v>0.671567243902439</v>
      </c>
      <c r="CX306">
        <v>-0.0314081393728246</v>
      </c>
      <c r="CY306">
        <v>0.00312654091398994</v>
      </c>
      <c r="CZ306">
        <v>1</v>
      </c>
      <c r="DA306">
        <v>2</v>
      </c>
      <c r="DB306">
        <v>3</v>
      </c>
      <c r="DC306" t="s">
        <v>252</v>
      </c>
      <c r="DD306">
        <v>1.85559</v>
      </c>
      <c r="DE306">
        <v>1.85362</v>
      </c>
      <c r="DF306">
        <v>1.8547</v>
      </c>
      <c r="DG306">
        <v>1.85912</v>
      </c>
      <c r="DH306">
        <v>1.85349</v>
      </c>
      <c r="DI306">
        <v>1.85788</v>
      </c>
      <c r="DJ306">
        <v>1.85501</v>
      </c>
      <c r="DK306">
        <v>1.85367</v>
      </c>
      <c r="DL306" t="s">
        <v>253</v>
      </c>
      <c r="DM306" t="s">
        <v>19</v>
      </c>
      <c r="DN306" t="s">
        <v>19</v>
      </c>
      <c r="DO306" t="s">
        <v>19</v>
      </c>
      <c r="DP306" t="s">
        <v>254</v>
      </c>
      <c r="DQ306" t="s">
        <v>255</v>
      </c>
      <c r="DR306" t="s">
        <v>256</v>
      </c>
      <c r="DS306" t="s">
        <v>256</v>
      </c>
      <c r="DT306" t="s">
        <v>256</v>
      </c>
      <c r="DU306" t="s">
        <v>256</v>
      </c>
      <c r="DV306">
        <v>0</v>
      </c>
      <c r="DW306">
        <v>100</v>
      </c>
      <c r="DX306">
        <v>100</v>
      </c>
      <c r="DY306">
        <v>2.609</v>
      </c>
      <c r="DZ306">
        <v>0.036</v>
      </c>
      <c r="EA306">
        <v>2</v>
      </c>
      <c r="EB306">
        <v>504.359</v>
      </c>
      <c r="EC306">
        <v>549.233</v>
      </c>
      <c r="ED306">
        <v>16.4452</v>
      </c>
      <c r="EE306">
        <v>19.2246</v>
      </c>
      <c r="EF306">
        <v>30.0001</v>
      </c>
      <c r="EG306">
        <v>19.0971</v>
      </c>
      <c r="EH306">
        <v>19.0722</v>
      </c>
      <c r="EI306">
        <v>39.7779</v>
      </c>
      <c r="EJ306">
        <v>28.0916</v>
      </c>
      <c r="EK306">
        <v>60.7047</v>
      </c>
      <c r="EL306">
        <v>16.4417</v>
      </c>
      <c r="EM306">
        <v>964.17</v>
      </c>
      <c r="EN306">
        <v>13.2836</v>
      </c>
      <c r="EO306">
        <v>102.273</v>
      </c>
      <c r="EP306">
        <v>102.699</v>
      </c>
    </row>
    <row r="307" spans="1:146">
      <c r="A307">
        <v>291</v>
      </c>
      <c r="B307">
        <v>1559930188</v>
      </c>
      <c r="C307">
        <v>580</v>
      </c>
      <c r="D307" t="s">
        <v>837</v>
      </c>
      <c r="E307" t="s">
        <v>838</v>
      </c>
      <c r="H307">
        <v>1559930177.66129</v>
      </c>
      <c r="I307">
        <f>AY307*AJ307*(AW307-AX307)/(100*AQ307*(1000-AJ307*AW307))</f>
        <v>0</v>
      </c>
      <c r="J307">
        <f>AY307*AJ307*(AV307-AU307*(1000-AJ307*AX307)/(1000-AJ307*AW307))/(100*AQ307)</f>
        <v>0</v>
      </c>
      <c r="K307">
        <f>AU307 - IF(AJ307&gt;1, J307*AQ307*100.0/(AL307*BG307), 0)</f>
        <v>0</v>
      </c>
      <c r="L307">
        <f>((R307-I307/2)*K307-J307)/(R307+I307/2)</f>
        <v>0</v>
      </c>
      <c r="M307">
        <f>L307*(AZ307+BA307)/1000.0</f>
        <v>0</v>
      </c>
      <c r="N307">
        <f>(AU307 - IF(AJ307&gt;1, J307*AQ307*100.0/(AL307*BG307), 0))*(AZ307+BA307)/1000.0</f>
        <v>0</v>
      </c>
      <c r="O307">
        <f>2.0/((1/Q307-1/P307)+SIGN(Q307)*SQRT((1/Q307-1/P307)*(1/Q307-1/P307) + 4*AR307/((AR307+1)*(AR307+1))*(2*1/Q307*1/P307-1/P307*1/P307)))</f>
        <v>0</v>
      </c>
      <c r="P307">
        <f>AG307+AF307*AQ307+AE307*AQ307*AQ307</f>
        <v>0</v>
      </c>
      <c r="Q307">
        <f>I307*(1000-(1000*0.61365*exp(17.502*U307/(240.97+U307))/(AZ307+BA307)+AW307)/2)/(1000*0.61365*exp(17.502*U307/(240.97+U307))/(AZ307+BA307)-AW307)</f>
        <v>0</v>
      </c>
      <c r="R307">
        <f>1/((AR307+1)/(O307/1.6)+1/(P307/1.37)) + AR307/((AR307+1)/(O307/1.6) + AR307/(P307/1.37))</f>
        <v>0</v>
      </c>
      <c r="S307">
        <f>(AN307*AP307)</f>
        <v>0</v>
      </c>
      <c r="T307">
        <f>(BB307+(S307+2*0.95*5.67E-8*(((BB307+$B$7)+273)^4-(BB307+273)^4)-44100*I307)/(1.84*29.3*P307+8*0.95*5.67E-8*(BB307+273)^3))</f>
        <v>0</v>
      </c>
      <c r="U307">
        <f>($C$7*BC307+$D$7*BD307+$E$7*T307)</f>
        <v>0</v>
      </c>
      <c r="V307">
        <f>0.61365*exp(17.502*U307/(240.97+U307))</f>
        <v>0</v>
      </c>
      <c r="W307">
        <f>(X307/Y307*100)</f>
        <v>0</v>
      </c>
      <c r="X307">
        <f>AW307*(AZ307+BA307)/1000</f>
        <v>0</v>
      </c>
      <c r="Y307">
        <f>0.61365*exp(17.502*BB307/(240.97+BB307))</f>
        <v>0</v>
      </c>
      <c r="Z307">
        <f>(V307-AW307*(AZ307+BA307)/1000)</f>
        <v>0</v>
      </c>
      <c r="AA307">
        <f>(-I307*44100)</f>
        <v>0</v>
      </c>
      <c r="AB307">
        <f>2*29.3*P307*0.92*(BB307-U307)</f>
        <v>0</v>
      </c>
      <c r="AC307">
        <f>2*0.95*5.67E-8*(((BB307+$B$7)+273)^4-(U307+273)^4)</f>
        <v>0</v>
      </c>
      <c r="AD307">
        <f>S307+AC307+AA307+AB307</f>
        <v>0</v>
      </c>
      <c r="AE307">
        <v>-0.0417416722235558</v>
      </c>
      <c r="AF307">
        <v>0.0468586838422681</v>
      </c>
      <c r="AG307">
        <v>3.49218598150191</v>
      </c>
      <c r="AH307">
        <v>0</v>
      </c>
      <c r="AI307">
        <v>0</v>
      </c>
      <c r="AJ307">
        <f>IF(AH307*$H$13&gt;=AL307,1.0,(AL307/(AL307-AH307*$H$13)))</f>
        <v>0</v>
      </c>
      <c r="AK307">
        <f>(AJ307-1)*100</f>
        <v>0</v>
      </c>
      <c r="AL307">
        <f>MAX(0,($B$13+$C$13*BG307)/(1+$D$13*BG307)*AZ307/(BB307+273)*$E$13)</f>
        <v>0</v>
      </c>
      <c r="AM307">
        <f>$B$11*BH307+$C$11*BI307+$F$11*BJ307</f>
        <v>0</v>
      </c>
      <c r="AN307">
        <f>AM307*AO307</f>
        <v>0</v>
      </c>
      <c r="AO307">
        <f>($B$11*$D$9+$C$11*$D$9+$F$11*((BW307+BO307)/MAX(BW307+BO307+BX307, 0.1)*$I$9+BX307/MAX(BW307+BO307+BX307, 0.1)*$J$9))/($B$11+$C$11+$F$11)</f>
        <v>0</v>
      </c>
      <c r="AP307">
        <f>($B$11*$K$9+$C$11*$K$9+$F$11*((BW307+BO307)/MAX(BW307+BO307+BX307, 0.1)*$P$9+BX307/MAX(BW307+BO307+BX307, 0.1)*$Q$9))/($B$11+$C$11+$F$11)</f>
        <v>0</v>
      </c>
      <c r="AQ307">
        <v>6</v>
      </c>
      <c r="AR307">
        <v>0.5</v>
      </c>
      <c r="AS307" t="s">
        <v>250</v>
      </c>
      <c r="AT307">
        <v>1559930177.66129</v>
      </c>
      <c r="AU307">
        <v>904.928483870968</v>
      </c>
      <c r="AV307">
        <v>937.946612903226</v>
      </c>
      <c r="AW307">
        <v>13.9593387096774</v>
      </c>
      <c r="AX307">
        <v>13.2890935483871</v>
      </c>
      <c r="AY307">
        <v>500.018548387097</v>
      </c>
      <c r="AZ307">
        <v>100.703483870968</v>
      </c>
      <c r="BA307">
        <v>0.19999364516129</v>
      </c>
      <c r="BB307">
        <v>20.0169064516129</v>
      </c>
      <c r="BC307">
        <v>20.4544064516129</v>
      </c>
      <c r="BD307">
        <v>999.9</v>
      </c>
      <c r="BE307">
        <v>0</v>
      </c>
      <c r="BF307">
        <v>0</v>
      </c>
      <c r="BG307">
        <v>9995.88774193548</v>
      </c>
      <c r="BH307">
        <v>0</v>
      </c>
      <c r="BI307">
        <v>230.935741935484</v>
      </c>
      <c r="BJ307">
        <v>1500.01129032258</v>
      </c>
      <c r="BK307">
        <v>0.973001774193548</v>
      </c>
      <c r="BL307">
        <v>0.0269984096774194</v>
      </c>
      <c r="BM307">
        <v>0</v>
      </c>
      <c r="BN307">
        <v>2.29265806451613</v>
      </c>
      <c r="BO307">
        <v>0</v>
      </c>
      <c r="BP307">
        <v>16738.9161290323</v>
      </c>
      <c r="BQ307">
        <v>13122.1129032258</v>
      </c>
      <c r="BR307">
        <v>37.875</v>
      </c>
      <c r="BS307">
        <v>39.812</v>
      </c>
      <c r="BT307">
        <v>39.25</v>
      </c>
      <c r="BU307">
        <v>37.9430967741935</v>
      </c>
      <c r="BV307">
        <v>37.5</v>
      </c>
      <c r="BW307">
        <v>1459.51129032258</v>
      </c>
      <c r="BX307">
        <v>40.5</v>
      </c>
      <c r="BY307">
        <v>0</v>
      </c>
      <c r="BZ307">
        <v>1559930212.7</v>
      </c>
      <c r="CA307">
        <v>2.26868846153846</v>
      </c>
      <c r="CB307">
        <v>0.328208550281179</v>
      </c>
      <c r="CC307">
        <v>297.907692508125</v>
      </c>
      <c r="CD307">
        <v>16753.7076923077</v>
      </c>
      <c r="CE307">
        <v>15</v>
      </c>
      <c r="CF307">
        <v>1559929575.5</v>
      </c>
      <c r="CG307" t="s">
        <v>251</v>
      </c>
      <c r="CH307">
        <v>12</v>
      </c>
      <c r="CI307">
        <v>2.609</v>
      </c>
      <c r="CJ307">
        <v>0.036</v>
      </c>
      <c r="CK307">
        <v>400</v>
      </c>
      <c r="CL307">
        <v>13</v>
      </c>
      <c r="CM307">
        <v>0.15</v>
      </c>
      <c r="CN307">
        <v>0.08</v>
      </c>
      <c r="CO307">
        <v>-33.0158756097561</v>
      </c>
      <c r="CP307">
        <v>-1.33672473867558</v>
      </c>
      <c r="CQ307">
        <v>0.177651231048144</v>
      </c>
      <c r="CR307">
        <v>0</v>
      </c>
      <c r="CS307">
        <v>2.25946176470588</v>
      </c>
      <c r="CT307">
        <v>0.0255231536542009</v>
      </c>
      <c r="CU307">
        <v>0.197976106720432</v>
      </c>
      <c r="CV307">
        <v>1</v>
      </c>
      <c r="CW307">
        <v>0.670533658536585</v>
      </c>
      <c r="CX307">
        <v>-0.0313728919860573</v>
      </c>
      <c r="CY307">
        <v>0.00312407402561928</v>
      </c>
      <c r="CZ307">
        <v>1</v>
      </c>
      <c r="DA307">
        <v>2</v>
      </c>
      <c r="DB307">
        <v>3</v>
      </c>
      <c r="DC307" t="s">
        <v>252</v>
      </c>
      <c r="DD307">
        <v>1.8556</v>
      </c>
      <c r="DE307">
        <v>1.85363</v>
      </c>
      <c r="DF307">
        <v>1.8547</v>
      </c>
      <c r="DG307">
        <v>1.85913</v>
      </c>
      <c r="DH307">
        <v>1.85349</v>
      </c>
      <c r="DI307">
        <v>1.85787</v>
      </c>
      <c r="DJ307">
        <v>1.85501</v>
      </c>
      <c r="DK307">
        <v>1.85366</v>
      </c>
      <c r="DL307" t="s">
        <v>253</v>
      </c>
      <c r="DM307" t="s">
        <v>19</v>
      </c>
      <c r="DN307" t="s">
        <v>19</v>
      </c>
      <c r="DO307" t="s">
        <v>19</v>
      </c>
      <c r="DP307" t="s">
        <v>254</v>
      </c>
      <c r="DQ307" t="s">
        <v>255</v>
      </c>
      <c r="DR307" t="s">
        <v>256</v>
      </c>
      <c r="DS307" t="s">
        <v>256</v>
      </c>
      <c r="DT307" t="s">
        <v>256</v>
      </c>
      <c r="DU307" t="s">
        <v>256</v>
      </c>
      <c r="DV307">
        <v>0</v>
      </c>
      <c r="DW307">
        <v>100</v>
      </c>
      <c r="DX307">
        <v>100</v>
      </c>
      <c r="DY307">
        <v>2.609</v>
      </c>
      <c r="DZ307">
        <v>0.036</v>
      </c>
      <c r="EA307">
        <v>2</v>
      </c>
      <c r="EB307">
        <v>504.279</v>
      </c>
      <c r="EC307">
        <v>549.264</v>
      </c>
      <c r="ED307">
        <v>16.4402</v>
      </c>
      <c r="EE307">
        <v>19.2254</v>
      </c>
      <c r="EF307">
        <v>30.0002</v>
      </c>
      <c r="EG307">
        <v>19.0981</v>
      </c>
      <c r="EH307">
        <v>19.0733</v>
      </c>
      <c r="EI307">
        <v>39.8725</v>
      </c>
      <c r="EJ307">
        <v>28.0916</v>
      </c>
      <c r="EK307">
        <v>60.7047</v>
      </c>
      <c r="EL307">
        <v>16.4417</v>
      </c>
      <c r="EM307">
        <v>964.17</v>
      </c>
      <c r="EN307">
        <v>13.2836</v>
      </c>
      <c r="EO307">
        <v>102.274</v>
      </c>
      <c r="EP307">
        <v>102.698</v>
      </c>
    </row>
    <row r="308" spans="1:146">
      <c r="A308">
        <v>292</v>
      </c>
      <c r="B308">
        <v>1559930190</v>
      </c>
      <c r="C308">
        <v>582</v>
      </c>
      <c r="D308" t="s">
        <v>839</v>
      </c>
      <c r="E308" t="s">
        <v>840</v>
      </c>
      <c r="H308">
        <v>1559930179.66129</v>
      </c>
      <c r="I308">
        <f>AY308*AJ308*(AW308-AX308)/(100*AQ308*(1000-AJ308*AW308))</f>
        <v>0</v>
      </c>
      <c r="J308">
        <f>AY308*AJ308*(AV308-AU308*(1000-AJ308*AX308)/(1000-AJ308*AW308))/(100*AQ308)</f>
        <v>0</v>
      </c>
      <c r="K308">
        <f>AU308 - IF(AJ308&gt;1, J308*AQ308*100.0/(AL308*BG308), 0)</f>
        <v>0</v>
      </c>
      <c r="L308">
        <f>((R308-I308/2)*K308-J308)/(R308+I308/2)</f>
        <v>0</v>
      </c>
      <c r="M308">
        <f>L308*(AZ308+BA308)/1000.0</f>
        <v>0</v>
      </c>
      <c r="N308">
        <f>(AU308 - IF(AJ308&gt;1, J308*AQ308*100.0/(AL308*BG308), 0))*(AZ308+BA308)/1000.0</f>
        <v>0</v>
      </c>
      <c r="O308">
        <f>2.0/((1/Q308-1/P308)+SIGN(Q308)*SQRT((1/Q308-1/P308)*(1/Q308-1/P308) + 4*AR308/((AR308+1)*(AR308+1))*(2*1/Q308*1/P308-1/P308*1/P308)))</f>
        <v>0</v>
      </c>
      <c r="P308">
        <f>AG308+AF308*AQ308+AE308*AQ308*AQ308</f>
        <v>0</v>
      </c>
      <c r="Q308">
        <f>I308*(1000-(1000*0.61365*exp(17.502*U308/(240.97+U308))/(AZ308+BA308)+AW308)/2)/(1000*0.61365*exp(17.502*U308/(240.97+U308))/(AZ308+BA308)-AW308)</f>
        <v>0</v>
      </c>
      <c r="R308">
        <f>1/((AR308+1)/(O308/1.6)+1/(P308/1.37)) + AR308/((AR308+1)/(O308/1.6) + AR308/(P308/1.37))</f>
        <v>0</v>
      </c>
      <c r="S308">
        <f>(AN308*AP308)</f>
        <v>0</v>
      </c>
      <c r="T308">
        <f>(BB308+(S308+2*0.95*5.67E-8*(((BB308+$B$7)+273)^4-(BB308+273)^4)-44100*I308)/(1.84*29.3*P308+8*0.95*5.67E-8*(BB308+273)^3))</f>
        <v>0</v>
      </c>
      <c r="U308">
        <f>($C$7*BC308+$D$7*BD308+$E$7*T308)</f>
        <v>0</v>
      </c>
      <c r="V308">
        <f>0.61365*exp(17.502*U308/(240.97+U308))</f>
        <v>0</v>
      </c>
      <c r="W308">
        <f>(X308/Y308*100)</f>
        <v>0</v>
      </c>
      <c r="X308">
        <f>AW308*(AZ308+BA308)/1000</f>
        <v>0</v>
      </c>
      <c r="Y308">
        <f>0.61365*exp(17.502*BB308/(240.97+BB308))</f>
        <v>0</v>
      </c>
      <c r="Z308">
        <f>(V308-AW308*(AZ308+BA308)/1000)</f>
        <v>0</v>
      </c>
      <c r="AA308">
        <f>(-I308*44100)</f>
        <v>0</v>
      </c>
      <c r="AB308">
        <f>2*29.3*P308*0.92*(BB308-U308)</f>
        <v>0</v>
      </c>
      <c r="AC308">
        <f>2*0.95*5.67E-8*(((BB308+$B$7)+273)^4-(U308+273)^4)</f>
        <v>0</v>
      </c>
      <c r="AD308">
        <f>S308+AC308+AA308+AB308</f>
        <v>0</v>
      </c>
      <c r="AE308">
        <v>-0.0417472734925607</v>
      </c>
      <c r="AF308">
        <v>0.0468649717574243</v>
      </c>
      <c r="AG308">
        <v>3.49255621797592</v>
      </c>
      <c r="AH308">
        <v>0</v>
      </c>
      <c r="AI308">
        <v>0</v>
      </c>
      <c r="AJ308">
        <f>IF(AH308*$H$13&gt;=AL308,1.0,(AL308/(AL308-AH308*$H$13)))</f>
        <v>0</v>
      </c>
      <c r="AK308">
        <f>(AJ308-1)*100</f>
        <v>0</v>
      </c>
      <c r="AL308">
        <f>MAX(0,($B$13+$C$13*BG308)/(1+$D$13*BG308)*AZ308/(BB308+273)*$E$13)</f>
        <v>0</v>
      </c>
      <c r="AM308">
        <f>$B$11*BH308+$C$11*BI308+$F$11*BJ308</f>
        <v>0</v>
      </c>
      <c r="AN308">
        <f>AM308*AO308</f>
        <v>0</v>
      </c>
      <c r="AO308">
        <f>($B$11*$D$9+$C$11*$D$9+$F$11*((BW308+BO308)/MAX(BW308+BO308+BX308, 0.1)*$I$9+BX308/MAX(BW308+BO308+BX308, 0.1)*$J$9))/($B$11+$C$11+$F$11)</f>
        <v>0</v>
      </c>
      <c r="AP308">
        <f>($B$11*$K$9+$C$11*$K$9+$F$11*((BW308+BO308)/MAX(BW308+BO308+BX308, 0.1)*$P$9+BX308/MAX(BW308+BO308+BX308, 0.1)*$Q$9))/($B$11+$C$11+$F$11)</f>
        <v>0</v>
      </c>
      <c r="AQ308">
        <v>6</v>
      </c>
      <c r="AR308">
        <v>0.5</v>
      </c>
      <c r="AS308" t="s">
        <v>250</v>
      </c>
      <c r="AT308">
        <v>1559930179.66129</v>
      </c>
      <c r="AU308">
        <v>908.213483870968</v>
      </c>
      <c r="AV308">
        <v>941.263709677419</v>
      </c>
      <c r="AW308">
        <v>13.9584387096774</v>
      </c>
      <c r="AX308">
        <v>13.2890967741935</v>
      </c>
      <c r="AY308">
        <v>500.022290322581</v>
      </c>
      <c r="AZ308">
        <v>100.703419354839</v>
      </c>
      <c r="BA308">
        <v>0.199975451612903</v>
      </c>
      <c r="BB308">
        <v>20.0155322580645</v>
      </c>
      <c r="BC308">
        <v>20.4538290322581</v>
      </c>
      <c r="BD308">
        <v>999.9</v>
      </c>
      <c r="BE308">
        <v>0</v>
      </c>
      <c r="BF308">
        <v>0</v>
      </c>
      <c r="BG308">
        <v>9997.23548387097</v>
      </c>
      <c r="BH308">
        <v>0</v>
      </c>
      <c r="BI308">
        <v>231.997161290323</v>
      </c>
      <c r="BJ308">
        <v>1500.01967741936</v>
      </c>
      <c r="BK308">
        <v>0.973001903225807</v>
      </c>
      <c r="BL308">
        <v>0.0269982612903226</v>
      </c>
      <c r="BM308">
        <v>0</v>
      </c>
      <c r="BN308">
        <v>2.29986129032258</v>
      </c>
      <c r="BO308">
        <v>0</v>
      </c>
      <c r="BP308">
        <v>16748.5580645161</v>
      </c>
      <c r="BQ308">
        <v>13122.1870967742</v>
      </c>
      <c r="BR308">
        <v>37.875</v>
      </c>
      <c r="BS308">
        <v>39.812</v>
      </c>
      <c r="BT308">
        <v>39.25</v>
      </c>
      <c r="BU308">
        <v>37.9430967741935</v>
      </c>
      <c r="BV308">
        <v>37.5</v>
      </c>
      <c r="BW308">
        <v>1459.51967741936</v>
      </c>
      <c r="BX308">
        <v>40.5</v>
      </c>
      <c r="BY308">
        <v>0</v>
      </c>
      <c r="BZ308">
        <v>1559930214.5</v>
      </c>
      <c r="CA308">
        <v>2.25081153846154</v>
      </c>
      <c r="CB308">
        <v>0.242964100395906</v>
      </c>
      <c r="CC308">
        <v>305.083760234341</v>
      </c>
      <c r="CD308">
        <v>16761.9038461538</v>
      </c>
      <c r="CE308">
        <v>15</v>
      </c>
      <c r="CF308">
        <v>1559929575.5</v>
      </c>
      <c r="CG308" t="s">
        <v>251</v>
      </c>
      <c r="CH308">
        <v>12</v>
      </c>
      <c r="CI308">
        <v>2.609</v>
      </c>
      <c r="CJ308">
        <v>0.036</v>
      </c>
      <c r="CK308">
        <v>400</v>
      </c>
      <c r="CL308">
        <v>13</v>
      </c>
      <c r="CM308">
        <v>0.15</v>
      </c>
      <c r="CN308">
        <v>0.08</v>
      </c>
      <c r="CO308">
        <v>-33.0316707317073</v>
      </c>
      <c r="CP308">
        <v>-1.45984390243913</v>
      </c>
      <c r="CQ308">
        <v>0.181826223985247</v>
      </c>
      <c r="CR308">
        <v>0</v>
      </c>
      <c r="CS308">
        <v>2.26962352941176</v>
      </c>
      <c r="CT308">
        <v>0.0763601721032986</v>
      </c>
      <c r="CU308">
        <v>0.199683261042293</v>
      </c>
      <c r="CV308">
        <v>1</v>
      </c>
      <c r="CW308">
        <v>0.669623170731707</v>
      </c>
      <c r="CX308">
        <v>-0.0289442717770045</v>
      </c>
      <c r="CY308">
        <v>0.002909321569583</v>
      </c>
      <c r="CZ308">
        <v>1</v>
      </c>
      <c r="DA308">
        <v>2</v>
      </c>
      <c r="DB308">
        <v>3</v>
      </c>
      <c r="DC308" t="s">
        <v>252</v>
      </c>
      <c r="DD308">
        <v>1.85559</v>
      </c>
      <c r="DE308">
        <v>1.85363</v>
      </c>
      <c r="DF308">
        <v>1.8547</v>
      </c>
      <c r="DG308">
        <v>1.85913</v>
      </c>
      <c r="DH308">
        <v>1.85348</v>
      </c>
      <c r="DI308">
        <v>1.85786</v>
      </c>
      <c r="DJ308">
        <v>1.85501</v>
      </c>
      <c r="DK308">
        <v>1.85366</v>
      </c>
      <c r="DL308" t="s">
        <v>253</v>
      </c>
      <c r="DM308" t="s">
        <v>19</v>
      </c>
      <c r="DN308" t="s">
        <v>19</v>
      </c>
      <c r="DO308" t="s">
        <v>19</v>
      </c>
      <c r="DP308" t="s">
        <v>254</v>
      </c>
      <c r="DQ308" t="s">
        <v>255</v>
      </c>
      <c r="DR308" t="s">
        <v>256</v>
      </c>
      <c r="DS308" t="s">
        <v>256</v>
      </c>
      <c r="DT308" t="s">
        <v>256</v>
      </c>
      <c r="DU308" t="s">
        <v>256</v>
      </c>
      <c r="DV308">
        <v>0</v>
      </c>
      <c r="DW308">
        <v>100</v>
      </c>
      <c r="DX308">
        <v>100</v>
      </c>
      <c r="DY308">
        <v>2.609</v>
      </c>
      <c r="DZ308">
        <v>0.036</v>
      </c>
      <c r="EA308">
        <v>2</v>
      </c>
      <c r="EB308">
        <v>504.126</v>
      </c>
      <c r="EC308">
        <v>549.397</v>
      </c>
      <c r="ED308">
        <v>16.4356</v>
      </c>
      <c r="EE308">
        <v>19.2265</v>
      </c>
      <c r="EF308">
        <v>30.0003</v>
      </c>
      <c r="EG308">
        <v>19.0993</v>
      </c>
      <c r="EH308">
        <v>19.0741</v>
      </c>
      <c r="EI308">
        <v>39.9827</v>
      </c>
      <c r="EJ308">
        <v>28.0916</v>
      </c>
      <c r="EK308">
        <v>60.7047</v>
      </c>
      <c r="EL308">
        <v>16.4296</v>
      </c>
      <c r="EM308">
        <v>969.17</v>
      </c>
      <c r="EN308">
        <v>13.2836</v>
      </c>
      <c r="EO308">
        <v>102.273</v>
      </c>
      <c r="EP308">
        <v>102.698</v>
      </c>
    </row>
    <row r="309" spans="1:146">
      <c r="A309">
        <v>293</v>
      </c>
      <c r="B309">
        <v>1559930192</v>
      </c>
      <c r="C309">
        <v>584</v>
      </c>
      <c r="D309" t="s">
        <v>841</v>
      </c>
      <c r="E309" t="s">
        <v>842</v>
      </c>
      <c r="H309">
        <v>1559930181.66129</v>
      </c>
      <c r="I309">
        <f>AY309*AJ309*(AW309-AX309)/(100*AQ309*(1000-AJ309*AW309))</f>
        <v>0</v>
      </c>
      <c r="J309">
        <f>AY309*AJ309*(AV309-AU309*(1000-AJ309*AX309)/(1000-AJ309*AW309))/(100*AQ309)</f>
        <v>0</v>
      </c>
      <c r="K309">
        <f>AU309 - IF(AJ309&gt;1, J309*AQ309*100.0/(AL309*BG309), 0)</f>
        <v>0</v>
      </c>
      <c r="L309">
        <f>((R309-I309/2)*K309-J309)/(R309+I309/2)</f>
        <v>0</v>
      </c>
      <c r="M309">
        <f>L309*(AZ309+BA309)/1000.0</f>
        <v>0</v>
      </c>
      <c r="N309">
        <f>(AU309 - IF(AJ309&gt;1, J309*AQ309*100.0/(AL309*BG309), 0))*(AZ309+BA309)/1000.0</f>
        <v>0</v>
      </c>
      <c r="O309">
        <f>2.0/((1/Q309-1/P309)+SIGN(Q309)*SQRT((1/Q309-1/P309)*(1/Q309-1/P309) + 4*AR309/((AR309+1)*(AR309+1))*(2*1/Q309*1/P309-1/P309*1/P309)))</f>
        <v>0</v>
      </c>
      <c r="P309">
        <f>AG309+AF309*AQ309+AE309*AQ309*AQ309</f>
        <v>0</v>
      </c>
      <c r="Q309">
        <f>I309*(1000-(1000*0.61365*exp(17.502*U309/(240.97+U309))/(AZ309+BA309)+AW309)/2)/(1000*0.61365*exp(17.502*U309/(240.97+U309))/(AZ309+BA309)-AW309)</f>
        <v>0</v>
      </c>
      <c r="R309">
        <f>1/((AR309+1)/(O309/1.6)+1/(P309/1.37)) + AR309/((AR309+1)/(O309/1.6) + AR309/(P309/1.37))</f>
        <v>0</v>
      </c>
      <c r="S309">
        <f>(AN309*AP309)</f>
        <v>0</v>
      </c>
      <c r="T309">
        <f>(BB309+(S309+2*0.95*5.67E-8*(((BB309+$B$7)+273)^4-(BB309+273)^4)-44100*I309)/(1.84*29.3*P309+8*0.95*5.67E-8*(BB309+273)^3))</f>
        <v>0</v>
      </c>
      <c r="U309">
        <f>($C$7*BC309+$D$7*BD309+$E$7*T309)</f>
        <v>0</v>
      </c>
      <c r="V309">
        <f>0.61365*exp(17.502*U309/(240.97+U309))</f>
        <v>0</v>
      </c>
      <c r="W309">
        <f>(X309/Y309*100)</f>
        <v>0</v>
      </c>
      <c r="X309">
        <f>AW309*(AZ309+BA309)/1000</f>
        <v>0</v>
      </c>
      <c r="Y309">
        <f>0.61365*exp(17.502*BB309/(240.97+BB309))</f>
        <v>0</v>
      </c>
      <c r="Z309">
        <f>(V309-AW309*(AZ309+BA309)/1000)</f>
        <v>0</v>
      </c>
      <c r="AA309">
        <f>(-I309*44100)</f>
        <v>0</v>
      </c>
      <c r="AB309">
        <f>2*29.3*P309*0.92*(BB309-U309)</f>
        <v>0</v>
      </c>
      <c r="AC309">
        <f>2*0.95*5.67E-8*(((BB309+$B$7)+273)^4-(U309+273)^4)</f>
        <v>0</v>
      </c>
      <c r="AD309">
        <f>S309+AC309+AA309+AB309</f>
        <v>0</v>
      </c>
      <c r="AE309">
        <v>-0.0417641818649581</v>
      </c>
      <c r="AF309">
        <v>0.0468839528866951</v>
      </c>
      <c r="AG309">
        <v>3.49367373351395</v>
      </c>
      <c r="AH309">
        <v>0</v>
      </c>
      <c r="AI309">
        <v>0</v>
      </c>
      <c r="AJ309">
        <f>IF(AH309*$H$13&gt;=AL309,1.0,(AL309/(AL309-AH309*$H$13)))</f>
        <v>0</v>
      </c>
      <c r="AK309">
        <f>(AJ309-1)*100</f>
        <v>0</v>
      </c>
      <c r="AL309">
        <f>MAX(0,($B$13+$C$13*BG309)/(1+$D$13*BG309)*AZ309/(BB309+273)*$E$13)</f>
        <v>0</v>
      </c>
      <c r="AM309">
        <f>$B$11*BH309+$C$11*BI309+$F$11*BJ309</f>
        <v>0</v>
      </c>
      <c r="AN309">
        <f>AM309*AO309</f>
        <v>0</v>
      </c>
      <c r="AO309">
        <f>($B$11*$D$9+$C$11*$D$9+$F$11*((BW309+BO309)/MAX(BW309+BO309+BX309, 0.1)*$I$9+BX309/MAX(BW309+BO309+BX309, 0.1)*$J$9))/($B$11+$C$11+$F$11)</f>
        <v>0</v>
      </c>
      <c r="AP309">
        <f>($B$11*$K$9+$C$11*$K$9+$F$11*((BW309+BO309)/MAX(BW309+BO309+BX309, 0.1)*$P$9+BX309/MAX(BW309+BO309+BX309, 0.1)*$Q$9))/($B$11+$C$11+$F$11)</f>
        <v>0</v>
      </c>
      <c r="AQ309">
        <v>6</v>
      </c>
      <c r="AR309">
        <v>0.5</v>
      </c>
      <c r="AS309" t="s">
        <v>250</v>
      </c>
      <c r="AT309">
        <v>1559930181.66129</v>
      </c>
      <c r="AU309">
        <v>911.497225806452</v>
      </c>
      <c r="AV309">
        <v>944.613838709677</v>
      </c>
      <c r="AW309">
        <v>13.9574935483871</v>
      </c>
      <c r="AX309">
        <v>13.2891032258065</v>
      </c>
      <c r="AY309">
        <v>500.019258064516</v>
      </c>
      <c r="AZ309">
        <v>100.703387096774</v>
      </c>
      <c r="BA309">
        <v>0.199959741935484</v>
      </c>
      <c r="BB309">
        <v>20.0139580645161</v>
      </c>
      <c r="BC309">
        <v>20.4537516129032</v>
      </c>
      <c r="BD309">
        <v>999.9</v>
      </c>
      <c r="BE309">
        <v>0</v>
      </c>
      <c r="BF309">
        <v>0</v>
      </c>
      <c r="BG309">
        <v>10001.2877419355</v>
      </c>
      <c r="BH309">
        <v>0</v>
      </c>
      <c r="BI309">
        <v>230.358580645161</v>
      </c>
      <c r="BJ309">
        <v>1500.02870967742</v>
      </c>
      <c r="BK309">
        <v>0.973002161290323</v>
      </c>
      <c r="BL309">
        <v>0.026997964516129</v>
      </c>
      <c r="BM309">
        <v>0</v>
      </c>
      <c r="BN309">
        <v>2.31446774193548</v>
      </c>
      <c r="BO309">
        <v>0</v>
      </c>
      <c r="BP309">
        <v>16758.0741935484</v>
      </c>
      <c r="BQ309">
        <v>13122.2709677419</v>
      </c>
      <c r="BR309">
        <v>37.875</v>
      </c>
      <c r="BS309">
        <v>39.812</v>
      </c>
      <c r="BT309">
        <v>39.25</v>
      </c>
      <c r="BU309">
        <v>37.9430967741935</v>
      </c>
      <c r="BV309">
        <v>37.5</v>
      </c>
      <c r="BW309">
        <v>1459.52870967742</v>
      </c>
      <c r="BX309">
        <v>40.5</v>
      </c>
      <c r="BY309">
        <v>0</v>
      </c>
      <c r="BZ309">
        <v>1559930216.3</v>
      </c>
      <c r="CA309">
        <v>2.29218846153846</v>
      </c>
      <c r="CB309">
        <v>1.00145298227015</v>
      </c>
      <c r="CC309">
        <v>288.294017347686</v>
      </c>
      <c r="CD309">
        <v>16770.4923076923</v>
      </c>
      <c r="CE309">
        <v>15</v>
      </c>
      <c r="CF309">
        <v>1559929575.5</v>
      </c>
      <c r="CG309" t="s">
        <v>251</v>
      </c>
      <c r="CH309">
        <v>12</v>
      </c>
      <c r="CI309">
        <v>2.609</v>
      </c>
      <c r="CJ309">
        <v>0.036</v>
      </c>
      <c r="CK309">
        <v>400</v>
      </c>
      <c r="CL309">
        <v>13</v>
      </c>
      <c r="CM309">
        <v>0.15</v>
      </c>
      <c r="CN309">
        <v>0.08</v>
      </c>
      <c r="CO309">
        <v>-33.0976268292683</v>
      </c>
      <c r="CP309">
        <v>-1.46443484320599</v>
      </c>
      <c r="CQ309">
        <v>0.180473462712957</v>
      </c>
      <c r="CR309">
        <v>0</v>
      </c>
      <c r="CS309">
        <v>2.27727352941176</v>
      </c>
      <c r="CT309">
        <v>0.27718482534121</v>
      </c>
      <c r="CU309">
        <v>0.2011807971026</v>
      </c>
      <c r="CV309">
        <v>1</v>
      </c>
      <c r="CW309">
        <v>0.668696317073171</v>
      </c>
      <c r="CX309">
        <v>-0.0281126550522685</v>
      </c>
      <c r="CY309">
        <v>0.00283310739027493</v>
      </c>
      <c r="CZ309">
        <v>1</v>
      </c>
      <c r="DA309">
        <v>2</v>
      </c>
      <c r="DB309">
        <v>3</v>
      </c>
      <c r="DC309" t="s">
        <v>252</v>
      </c>
      <c r="DD309">
        <v>1.85559</v>
      </c>
      <c r="DE309">
        <v>1.85363</v>
      </c>
      <c r="DF309">
        <v>1.8547</v>
      </c>
      <c r="DG309">
        <v>1.85912</v>
      </c>
      <c r="DH309">
        <v>1.85348</v>
      </c>
      <c r="DI309">
        <v>1.85786</v>
      </c>
      <c r="DJ309">
        <v>1.85501</v>
      </c>
      <c r="DK309">
        <v>1.85366</v>
      </c>
      <c r="DL309" t="s">
        <v>253</v>
      </c>
      <c r="DM309" t="s">
        <v>19</v>
      </c>
      <c r="DN309" t="s">
        <v>19</v>
      </c>
      <c r="DO309" t="s">
        <v>19</v>
      </c>
      <c r="DP309" t="s">
        <v>254</v>
      </c>
      <c r="DQ309" t="s">
        <v>255</v>
      </c>
      <c r="DR309" t="s">
        <v>256</v>
      </c>
      <c r="DS309" t="s">
        <v>256</v>
      </c>
      <c r="DT309" t="s">
        <v>256</v>
      </c>
      <c r="DU309" t="s">
        <v>256</v>
      </c>
      <c r="DV309">
        <v>0</v>
      </c>
      <c r="DW309">
        <v>100</v>
      </c>
      <c r="DX309">
        <v>100</v>
      </c>
      <c r="DY309">
        <v>2.609</v>
      </c>
      <c r="DZ309">
        <v>0.036</v>
      </c>
      <c r="EA309">
        <v>2</v>
      </c>
      <c r="EB309">
        <v>504.316</v>
      </c>
      <c r="EC309">
        <v>549.266</v>
      </c>
      <c r="ED309">
        <v>16.4319</v>
      </c>
      <c r="EE309">
        <v>19.2275</v>
      </c>
      <c r="EF309">
        <v>30.0003</v>
      </c>
      <c r="EG309">
        <v>19.1002</v>
      </c>
      <c r="EH309">
        <v>19.0749</v>
      </c>
      <c r="EI309">
        <v>40.1128</v>
      </c>
      <c r="EJ309">
        <v>28.0916</v>
      </c>
      <c r="EK309">
        <v>60.7047</v>
      </c>
      <c r="EL309">
        <v>16.4296</v>
      </c>
      <c r="EM309">
        <v>974.17</v>
      </c>
      <c r="EN309">
        <v>13.2836</v>
      </c>
      <c r="EO309">
        <v>102.272</v>
      </c>
      <c r="EP309">
        <v>102.699</v>
      </c>
    </row>
    <row r="310" spans="1:146">
      <c r="A310">
        <v>294</v>
      </c>
      <c r="B310">
        <v>1559930194</v>
      </c>
      <c r="C310">
        <v>586</v>
      </c>
      <c r="D310" t="s">
        <v>843</v>
      </c>
      <c r="E310" t="s">
        <v>844</v>
      </c>
      <c r="H310">
        <v>1559930183.66129</v>
      </c>
      <c r="I310">
        <f>AY310*AJ310*(AW310-AX310)/(100*AQ310*(1000-AJ310*AW310))</f>
        <v>0</v>
      </c>
      <c r="J310">
        <f>AY310*AJ310*(AV310-AU310*(1000-AJ310*AX310)/(1000-AJ310*AW310))/(100*AQ310)</f>
        <v>0</v>
      </c>
      <c r="K310">
        <f>AU310 - IF(AJ310&gt;1, J310*AQ310*100.0/(AL310*BG310), 0)</f>
        <v>0</v>
      </c>
      <c r="L310">
        <f>((R310-I310/2)*K310-J310)/(R310+I310/2)</f>
        <v>0</v>
      </c>
      <c r="M310">
        <f>L310*(AZ310+BA310)/1000.0</f>
        <v>0</v>
      </c>
      <c r="N310">
        <f>(AU310 - IF(AJ310&gt;1, J310*AQ310*100.0/(AL310*BG310), 0))*(AZ310+BA310)/1000.0</f>
        <v>0</v>
      </c>
      <c r="O310">
        <f>2.0/((1/Q310-1/P310)+SIGN(Q310)*SQRT((1/Q310-1/P310)*(1/Q310-1/P310) + 4*AR310/((AR310+1)*(AR310+1))*(2*1/Q310*1/P310-1/P310*1/P310)))</f>
        <v>0</v>
      </c>
      <c r="P310">
        <f>AG310+AF310*AQ310+AE310*AQ310*AQ310</f>
        <v>0</v>
      </c>
      <c r="Q310">
        <f>I310*(1000-(1000*0.61365*exp(17.502*U310/(240.97+U310))/(AZ310+BA310)+AW310)/2)/(1000*0.61365*exp(17.502*U310/(240.97+U310))/(AZ310+BA310)-AW310)</f>
        <v>0</v>
      </c>
      <c r="R310">
        <f>1/((AR310+1)/(O310/1.6)+1/(P310/1.37)) + AR310/((AR310+1)/(O310/1.6) + AR310/(P310/1.37))</f>
        <v>0</v>
      </c>
      <c r="S310">
        <f>(AN310*AP310)</f>
        <v>0</v>
      </c>
      <c r="T310">
        <f>(BB310+(S310+2*0.95*5.67E-8*(((BB310+$B$7)+273)^4-(BB310+273)^4)-44100*I310)/(1.84*29.3*P310+8*0.95*5.67E-8*(BB310+273)^3))</f>
        <v>0</v>
      </c>
      <c r="U310">
        <f>($C$7*BC310+$D$7*BD310+$E$7*T310)</f>
        <v>0</v>
      </c>
      <c r="V310">
        <f>0.61365*exp(17.502*U310/(240.97+U310))</f>
        <v>0</v>
      </c>
      <c r="W310">
        <f>(X310/Y310*100)</f>
        <v>0</v>
      </c>
      <c r="X310">
        <f>AW310*(AZ310+BA310)/1000</f>
        <v>0</v>
      </c>
      <c r="Y310">
        <f>0.61365*exp(17.502*BB310/(240.97+BB310))</f>
        <v>0</v>
      </c>
      <c r="Z310">
        <f>(V310-AW310*(AZ310+BA310)/1000)</f>
        <v>0</v>
      </c>
      <c r="AA310">
        <f>(-I310*44100)</f>
        <v>0</v>
      </c>
      <c r="AB310">
        <f>2*29.3*P310*0.92*(BB310-U310)</f>
        <v>0</v>
      </c>
      <c r="AC310">
        <f>2*0.95*5.67E-8*(((BB310+$B$7)+273)^4-(U310+273)^4)</f>
        <v>0</v>
      </c>
      <c r="AD310">
        <f>S310+AC310+AA310+AB310</f>
        <v>0</v>
      </c>
      <c r="AE310">
        <v>-0.0417681802069327</v>
      </c>
      <c r="AF310">
        <v>0.0468884413758356</v>
      </c>
      <c r="AG310">
        <v>3.49393797050415</v>
      </c>
      <c r="AH310">
        <v>0</v>
      </c>
      <c r="AI310">
        <v>0</v>
      </c>
      <c r="AJ310">
        <f>IF(AH310*$H$13&gt;=AL310,1.0,(AL310/(AL310-AH310*$H$13)))</f>
        <v>0</v>
      </c>
      <c r="AK310">
        <f>(AJ310-1)*100</f>
        <v>0</v>
      </c>
      <c r="AL310">
        <f>MAX(0,($B$13+$C$13*BG310)/(1+$D$13*BG310)*AZ310/(BB310+273)*$E$13)</f>
        <v>0</v>
      </c>
      <c r="AM310">
        <f>$B$11*BH310+$C$11*BI310+$F$11*BJ310</f>
        <v>0</v>
      </c>
      <c r="AN310">
        <f>AM310*AO310</f>
        <v>0</v>
      </c>
      <c r="AO310">
        <f>($B$11*$D$9+$C$11*$D$9+$F$11*((BW310+BO310)/MAX(BW310+BO310+BX310, 0.1)*$I$9+BX310/MAX(BW310+BO310+BX310, 0.1)*$J$9))/($B$11+$C$11+$F$11)</f>
        <v>0</v>
      </c>
      <c r="AP310">
        <f>($B$11*$K$9+$C$11*$K$9+$F$11*((BW310+BO310)/MAX(BW310+BO310+BX310, 0.1)*$P$9+BX310/MAX(BW310+BO310+BX310, 0.1)*$Q$9))/($B$11+$C$11+$F$11)</f>
        <v>0</v>
      </c>
      <c r="AQ310">
        <v>6</v>
      </c>
      <c r="AR310">
        <v>0.5</v>
      </c>
      <c r="AS310" t="s">
        <v>250</v>
      </c>
      <c r="AT310">
        <v>1559930183.66129</v>
      </c>
      <c r="AU310">
        <v>914.791032258064</v>
      </c>
      <c r="AV310">
        <v>947.937838709677</v>
      </c>
      <c r="AW310">
        <v>13.9564935483871</v>
      </c>
      <c r="AX310">
        <v>13.289164516129</v>
      </c>
      <c r="AY310">
        <v>500.01664516129</v>
      </c>
      <c r="AZ310">
        <v>100.703290322581</v>
      </c>
      <c r="BA310">
        <v>0.199981903225806</v>
      </c>
      <c r="BB310">
        <v>20.0127193548387</v>
      </c>
      <c r="BC310">
        <v>20.4532774193548</v>
      </c>
      <c r="BD310">
        <v>999.9</v>
      </c>
      <c r="BE310">
        <v>0</v>
      </c>
      <c r="BF310">
        <v>0</v>
      </c>
      <c r="BG310">
        <v>10002.2548387097</v>
      </c>
      <c r="BH310">
        <v>0</v>
      </c>
      <c r="BI310">
        <v>227.176677419355</v>
      </c>
      <c r="BJ310">
        <v>1500.01322580645</v>
      </c>
      <c r="BK310">
        <v>0.973002032258065</v>
      </c>
      <c r="BL310">
        <v>0.0269981129032258</v>
      </c>
      <c r="BM310">
        <v>0</v>
      </c>
      <c r="BN310">
        <v>2.32131290322581</v>
      </c>
      <c r="BO310">
        <v>0</v>
      </c>
      <c r="BP310">
        <v>16766.8451612903</v>
      </c>
      <c r="BQ310">
        <v>13122.135483871</v>
      </c>
      <c r="BR310">
        <v>37.875</v>
      </c>
      <c r="BS310">
        <v>39.812</v>
      </c>
      <c r="BT310">
        <v>39.25</v>
      </c>
      <c r="BU310">
        <v>37.9430967741935</v>
      </c>
      <c r="BV310">
        <v>37.5</v>
      </c>
      <c r="BW310">
        <v>1459.51322580645</v>
      </c>
      <c r="BX310">
        <v>40.5</v>
      </c>
      <c r="BY310">
        <v>0</v>
      </c>
      <c r="BZ310">
        <v>1559930218.7</v>
      </c>
      <c r="CA310">
        <v>2.30391153846154</v>
      </c>
      <c r="CB310">
        <v>0.104146996988889</v>
      </c>
      <c r="CC310">
        <v>264.020513052847</v>
      </c>
      <c r="CD310">
        <v>16781.5538461538</v>
      </c>
      <c r="CE310">
        <v>15</v>
      </c>
      <c r="CF310">
        <v>1559929575.5</v>
      </c>
      <c r="CG310" t="s">
        <v>251</v>
      </c>
      <c r="CH310">
        <v>12</v>
      </c>
      <c r="CI310">
        <v>2.609</v>
      </c>
      <c r="CJ310">
        <v>0.036</v>
      </c>
      <c r="CK310">
        <v>400</v>
      </c>
      <c r="CL310">
        <v>13</v>
      </c>
      <c r="CM310">
        <v>0.15</v>
      </c>
      <c r="CN310">
        <v>0.08</v>
      </c>
      <c r="CO310">
        <v>-33.1418268292683</v>
      </c>
      <c r="CP310">
        <v>-1.52082648083688</v>
      </c>
      <c r="CQ310">
        <v>0.184279481573426</v>
      </c>
      <c r="CR310">
        <v>0</v>
      </c>
      <c r="CS310">
        <v>2.28138529411765</v>
      </c>
      <c r="CT310">
        <v>0.307545307936797</v>
      </c>
      <c r="CU310">
        <v>0.221646126453796</v>
      </c>
      <c r="CV310">
        <v>1</v>
      </c>
      <c r="CW310">
        <v>0.667675658536585</v>
      </c>
      <c r="CX310">
        <v>-0.0289538257839839</v>
      </c>
      <c r="CY310">
        <v>0.00291671957906737</v>
      </c>
      <c r="CZ310">
        <v>1</v>
      </c>
      <c r="DA310">
        <v>2</v>
      </c>
      <c r="DB310">
        <v>3</v>
      </c>
      <c r="DC310" t="s">
        <v>252</v>
      </c>
      <c r="DD310">
        <v>1.8556</v>
      </c>
      <c r="DE310">
        <v>1.85364</v>
      </c>
      <c r="DF310">
        <v>1.8547</v>
      </c>
      <c r="DG310">
        <v>1.85913</v>
      </c>
      <c r="DH310">
        <v>1.85349</v>
      </c>
      <c r="DI310">
        <v>1.85787</v>
      </c>
      <c r="DJ310">
        <v>1.85501</v>
      </c>
      <c r="DK310">
        <v>1.85366</v>
      </c>
      <c r="DL310" t="s">
        <v>253</v>
      </c>
      <c r="DM310" t="s">
        <v>19</v>
      </c>
      <c r="DN310" t="s">
        <v>19</v>
      </c>
      <c r="DO310" t="s">
        <v>19</v>
      </c>
      <c r="DP310" t="s">
        <v>254</v>
      </c>
      <c r="DQ310" t="s">
        <v>255</v>
      </c>
      <c r="DR310" t="s">
        <v>256</v>
      </c>
      <c r="DS310" t="s">
        <v>256</v>
      </c>
      <c r="DT310" t="s">
        <v>256</v>
      </c>
      <c r="DU310" t="s">
        <v>256</v>
      </c>
      <c r="DV310">
        <v>0</v>
      </c>
      <c r="DW310">
        <v>100</v>
      </c>
      <c r="DX310">
        <v>100</v>
      </c>
      <c r="DY310">
        <v>2.609</v>
      </c>
      <c r="DZ310">
        <v>0.036</v>
      </c>
      <c r="EA310">
        <v>2</v>
      </c>
      <c r="EB310">
        <v>504.611</v>
      </c>
      <c r="EC310">
        <v>549.176</v>
      </c>
      <c r="ED310">
        <v>16.4276</v>
      </c>
      <c r="EE310">
        <v>19.2283</v>
      </c>
      <c r="EF310">
        <v>30.0003</v>
      </c>
      <c r="EG310">
        <v>19.101</v>
      </c>
      <c r="EH310">
        <v>19.0762</v>
      </c>
      <c r="EI310">
        <v>40.21</v>
      </c>
      <c r="EJ310">
        <v>28.0916</v>
      </c>
      <c r="EK310">
        <v>60.7047</v>
      </c>
      <c r="EL310">
        <v>16.4184</v>
      </c>
      <c r="EM310">
        <v>974.17</v>
      </c>
      <c r="EN310">
        <v>13.2836</v>
      </c>
      <c r="EO310">
        <v>102.272</v>
      </c>
      <c r="EP310">
        <v>102.698</v>
      </c>
    </row>
    <row r="311" spans="1:146">
      <c r="A311">
        <v>295</v>
      </c>
      <c r="B311">
        <v>1559930196</v>
      </c>
      <c r="C311">
        <v>588</v>
      </c>
      <c r="D311" t="s">
        <v>845</v>
      </c>
      <c r="E311" t="s">
        <v>846</v>
      </c>
      <c r="H311">
        <v>1559930185.66129</v>
      </c>
      <c r="I311">
        <f>AY311*AJ311*(AW311-AX311)/(100*AQ311*(1000-AJ311*AW311))</f>
        <v>0</v>
      </c>
      <c r="J311">
        <f>AY311*AJ311*(AV311-AU311*(1000-AJ311*AX311)/(1000-AJ311*AW311))/(100*AQ311)</f>
        <v>0</v>
      </c>
      <c r="K311">
        <f>AU311 - IF(AJ311&gt;1, J311*AQ311*100.0/(AL311*BG311), 0)</f>
        <v>0</v>
      </c>
      <c r="L311">
        <f>((R311-I311/2)*K311-J311)/(R311+I311/2)</f>
        <v>0</v>
      </c>
      <c r="M311">
        <f>L311*(AZ311+BA311)/1000.0</f>
        <v>0</v>
      </c>
      <c r="N311">
        <f>(AU311 - IF(AJ311&gt;1, J311*AQ311*100.0/(AL311*BG311), 0))*(AZ311+BA311)/1000.0</f>
        <v>0</v>
      </c>
      <c r="O311">
        <f>2.0/((1/Q311-1/P311)+SIGN(Q311)*SQRT((1/Q311-1/P311)*(1/Q311-1/P311) + 4*AR311/((AR311+1)*(AR311+1))*(2*1/Q311*1/P311-1/P311*1/P311)))</f>
        <v>0</v>
      </c>
      <c r="P311">
        <f>AG311+AF311*AQ311+AE311*AQ311*AQ311</f>
        <v>0</v>
      </c>
      <c r="Q311">
        <f>I311*(1000-(1000*0.61365*exp(17.502*U311/(240.97+U311))/(AZ311+BA311)+AW311)/2)/(1000*0.61365*exp(17.502*U311/(240.97+U311))/(AZ311+BA311)-AW311)</f>
        <v>0</v>
      </c>
      <c r="R311">
        <f>1/((AR311+1)/(O311/1.6)+1/(P311/1.37)) + AR311/((AR311+1)/(O311/1.6) + AR311/(P311/1.37))</f>
        <v>0</v>
      </c>
      <c r="S311">
        <f>(AN311*AP311)</f>
        <v>0</v>
      </c>
      <c r="T311">
        <f>(BB311+(S311+2*0.95*5.67E-8*(((BB311+$B$7)+273)^4-(BB311+273)^4)-44100*I311)/(1.84*29.3*P311+8*0.95*5.67E-8*(BB311+273)^3))</f>
        <v>0</v>
      </c>
      <c r="U311">
        <f>($C$7*BC311+$D$7*BD311+$E$7*T311)</f>
        <v>0</v>
      </c>
      <c r="V311">
        <f>0.61365*exp(17.502*U311/(240.97+U311))</f>
        <v>0</v>
      </c>
      <c r="W311">
        <f>(X311/Y311*100)</f>
        <v>0</v>
      </c>
      <c r="X311">
        <f>AW311*(AZ311+BA311)/1000</f>
        <v>0</v>
      </c>
      <c r="Y311">
        <f>0.61365*exp(17.502*BB311/(240.97+BB311))</f>
        <v>0</v>
      </c>
      <c r="Z311">
        <f>(V311-AW311*(AZ311+BA311)/1000)</f>
        <v>0</v>
      </c>
      <c r="AA311">
        <f>(-I311*44100)</f>
        <v>0</v>
      </c>
      <c r="AB311">
        <f>2*29.3*P311*0.92*(BB311-U311)</f>
        <v>0</v>
      </c>
      <c r="AC311">
        <f>2*0.95*5.67E-8*(((BB311+$B$7)+273)^4-(U311+273)^4)</f>
        <v>0</v>
      </c>
      <c r="AD311">
        <f>S311+AC311+AA311+AB311</f>
        <v>0</v>
      </c>
      <c r="AE311">
        <v>-0.0417562657731332</v>
      </c>
      <c r="AF311">
        <v>0.046875066380134</v>
      </c>
      <c r="AG311">
        <v>3.49315055944835</v>
      </c>
      <c r="AH311">
        <v>0</v>
      </c>
      <c r="AI311">
        <v>0</v>
      </c>
      <c r="AJ311">
        <f>IF(AH311*$H$13&gt;=AL311,1.0,(AL311/(AL311-AH311*$H$13)))</f>
        <v>0</v>
      </c>
      <c r="AK311">
        <f>(AJ311-1)*100</f>
        <v>0</v>
      </c>
      <c r="AL311">
        <f>MAX(0,($B$13+$C$13*BG311)/(1+$D$13*BG311)*AZ311/(BB311+273)*$E$13)</f>
        <v>0</v>
      </c>
      <c r="AM311">
        <f>$B$11*BH311+$C$11*BI311+$F$11*BJ311</f>
        <v>0</v>
      </c>
      <c r="AN311">
        <f>AM311*AO311</f>
        <v>0</v>
      </c>
      <c r="AO311">
        <f>($B$11*$D$9+$C$11*$D$9+$F$11*((BW311+BO311)/MAX(BW311+BO311+BX311, 0.1)*$I$9+BX311/MAX(BW311+BO311+BX311, 0.1)*$J$9))/($B$11+$C$11+$F$11)</f>
        <v>0</v>
      </c>
      <c r="AP311">
        <f>($B$11*$K$9+$C$11*$K$9+$F$11*((BW311+BO311)/MAX(BW311+BO311+BX311, 0.1)*$P$9+BX311/MAX(BW311+BO311+BX311, 0.1)*$Q$9))/($B$11+$C$11+$F$11)</f>
        <v>0</v>
      </c>
      <c r="AQ311">
        <v>6</v>
      </c>
      <c r="AR311">
        <v>0.5</v>
      </c>
      <c r="AS311" t="s">
        <v>250</v>
      </c>
      <c r="AT311">
        <v>1559930185.66129</v>
      </c>
      <c r="AU311">
        <v>918.082774193548</v>
      </c>
      <c r="AV311">
        <v>951.268225806452</v>
      </c>
      <c r="AW311">
        <v>13.9555</v>
      </c>
      <c r="AX311">
        <v>13.2891935483871</v>
      </c>
      <c r="AY311">
        <v>500.019548387097</v>
      </c>
      <c r="AZ311">
        <v>100.703193548387</v>
      </c>
      <c r="BA311">
        <v>0.200018903225806</v>
      </c>
      <c r="BB311">
        <v>20.0120838709677</v>
      </c>
      <c r="BC311">
        <v>20.4531451612903</v>
      </c>
      <c r="BD311">
        <v>999.9</v>
      </c>
      <c r="BE311">
        <v>0</v>
      </c>
      <c r="BF311">
        <v>0</v>
      </c>
      <c r="BG311">
        <v>9999.41129032258</v>
      </c>
      <c r="BH311">
        <v>0</v>
      </c>
      <c r="BI311">
        <v>223.569580645161</v>
      </c>
      <c r="BJ311">
        <v>1500.0135483871</v>
      </c>
      <c r="BK311">
        <v>0.973002161290323</v>
      </c>
      <c r="BL311">
        <v>0.026997964516129</v>
      </c>
      <c r="BM311">
        <v>0</v>
      </c>
      <c r="BN311">
        <v>2.27542580645161</v>
      </c>
      <c r="BO311">
        <v>0</v>
      </c>
      <c r="BP311">
        <v>16775.8483870968</v>
      </c>
      <c r="BQ311">
        <v>13122.1387096774</v>
      </c>
      <c r="BR311">
        <v>37.875</v>
      </c>
      <c r="BS311">
        <v>39.812</v>
      </c>
      <c r="BT311">
        <v>39.25</v>
      </c>
      <c r="BU311">
        <v>37.9430967741935</v>
      </c>
      <c r="BV311">
        <v>37.5</v>
      </c>
      <c r="BW311">
        <v>1459.5135483871</v>
      </c>
      <c r="BX311">
        <v>40.5</v>
      </c>
      <c r="BY311">
        <v>0</v>
      </c>
      <c r="BZ311">
        <v>1559930220.5</v>
      </c>
      <c r="CA311">
        <v>2.28988461538462</v>
      </c>
      <c r="CB311">
        <v>0.15904955431116</v>
      </c>
      <c r="CC311">
        <v>250.338461274544</v>
      </c>
      <c r="CD311">
        <v>16789.4538461538</v>
      </c>
      <c r="CE311">
        <v>15</v>
      </c>
      <c r="CF311">
        <v>1559929575.5</v>
      </c>
      <c r="CG311" t="s">
        <v>251</v>
      </c>
      <c r="CH311">
        <v>12</v>
      </c>
      <c r="CI311">
        <v>2.609</v>
      </c>
      <c r="CJ311">
        <v>0.036</v>
      </c>
      <c r="CK311">
        <v>400</v>
      </c>
      <c r="CL311">
        <v>13</v>
      </c>
      <c r="CM311">
        <v>0.15</v>
      </c>
      <c r="CN311">
        <v>0.08</v>
      </c>
      <c r="CO311">
        <v>-33.1666926829268</v>
      </c>
      <c r="CP311">
        <v>-1.45003902439011</v>
      </c>
      <c r="CQ311">
        <v>0.182098814491318</v>
      </c>
      <c r="CR311">
        <v>0</v>
      </c>
      <c r="CS311">
        <v>2.26338529411765</v>
      </c>
      <c r="CT311">
        <v>0.192192603456544</v>
      </c>
      <c r="CU311">
        <v>0.243500855334109</v>
      </c>
      <c r="CV311">
        <v>1</v>
      </c>
      <c r="CW311">
        <v>0.666619731707317</v>
      </c>
      <c r="CX311">
        <v>-0.0280341951219487</v>
      </c>
      <c r="CY311">
        <v>0.00281770808978477</v>
      </c>
      <c r="CZ311">
        <v>1</v>
      </c>
      <c r="DA311">
        <v>2</v>
      </c>
      <c r="DB311">
        <v>3</v>
      </c>
      <c r="DC311" t="s">
        <v>252</v>
      </c>
      <c r="DD311">
        <v>1.8556</v>
      </c>
      <c r="DE311">
        <v>1.85364</v>
      </c>
      <c r="DF311">
        <v>1.8547</v>
      </c>
      <c r="DG311">
        <v>1.85912</v>
      </c>
      <c r="DH311">
        <v>1.85349</v>
      </c>
      <c r="DI311">
        <v>1.8579</v>
      </c>
      <c r="DJ311">
        <v>1.85501</v>
      </c>
      <c r="DK311">
        <v>1.85367</v>
      </c>
      <c r="DL311" t="s">
        <v>253</v>
      </c>
      <c r="DM311" t="s">
        <v>19</v>
      </c>
      <c r="DN311" t="s">
        <v>19</v>
      </c>
      <c r="DO311" t="s">
        <v>19</v>
      </c>
      <c r="DP311" t="s">
        <v>254</v>
      </c>
      <c r="DQ311" t="s">
        <v>255</v>
      </c>
      <c r="DR311" t="s">
        <v>256</v>
      </c>
      <c r="DS311" t="s">
        <v>256</v>
      </c>
      <c r="DT311" t="s">
        <v>256</v>
      </c>
      <c r="DU311" t="s">
        <v>256</v>
      </c>
      <c r="DV311">
        <v>0</v>
      </c>
      <c r="DW311">
        <v>100</v>
      </c>
      <c r="DX311">
        <v>100</v>
      </c>
      <c r="DY311">
        <v>2.609</v>
      </c>
      <c r="DZ311">
        <v>0.036</v>
      </c>
      <c r="EA311">
        <v>2</v>
      </c>
      <c r="EB311">
        <v>504.395</v>
      </c>
      <c r="EC311">
        <v>549.31</v>
      </c>
      <c r="ED311">
        <v>16.4242</v>
      </c>
      <c r="EE311">
        <v>19.2291</v>
      </c>
      <c r="EF311">
        <v>30.0003</v>
      </c>
      <c r="EG311">
        <v>19.102</v>
      </c>
      <c r="EH311">
        <v>19.0772</v>
      </c>
      <c r="EI311">
        <v>40.3216</v>
      </c>
      <c r="EJ311">
        <v>28.0916</v>
      </c>
      <c r="EK311">
        <v>60.7047</v>
      </c>
      <c r="EL311">
        <v>16.4184</v>
      </c>
      <c r="EM311">
        <v>979.17</v>
      </c>
      <c r="EN311">
        <v>13.2836</v>
      </c>
      <c r="EO311">
        <v>102.272</v>
      </c>
      <c r="EP311">
        <v>102.697</v>
      </c>
    </row>
    <row r="312" spans="1:146">
      <c r="A312">
        <v>296</v>
      </c>
      <c r="B312">
        <v>1559930198</v>
      </c>
      <c r="C312">
        <v>590</v>
      </c>
      <c r="D312" t="s">
        <v>847</v>
      </c>
      <c r="E312" t="s">
        <v>848</v>
      </c>
      <c r="H312">
        <v>1559930187.66129</v>
      </c>
      <c r="I312">
        <f>AY312*AJ312*(AW312-AX312)/(100*AQ312*(1000-AJ312*AW312))</f>
        <v>0</v>
      </c>
      <c r="J312">
        <f>AY312*AJ312*(AV312-AU312*(1000-AJ312*AX312)/(1000-AJ312*AW312))/(100*AQ312)</f>
        <v>0</v>
      </c>
      <c r="K312">
        <f>AU312 - IF(AJ312&gt;1, J312*AQ312*100.0/(AL312*BG312), 0)</f>
        <v>0</v>
      </c>
      <c r="L312">
        <f>((R312-I312/2)*K312-J312)/(R312+I312/2)</f>
        <v>0</v>
      </c>
      <c r="M312">
        <f>L312*(AZ312+BA312)/1000.0</f>
        <v>0</v>
      </c>
      <c r="N312">
        <f>(AU312 - IF(AJ312&gt;1, J312*AQ312*100.0/(AL312*BG312), 0))*(AZ312+BA312)/1000.0</f>
        <v>0</v>
      </c>
      <c r="O312">
        <f>2.0/((1/Q312-1/P312)+SIGN(Q312)*SQRT((1/Q312-1/P312)*(1/Q312-1/P312) + 4*AR312/((AR312+1)*(AR312+1))*(2*1/Q312*1/P312-1/P312*1/P312)))</f>
        <v>0</v>
      </c>
      <c r="P312">
        <f>AG312+AF312*AQ312+AE312*AQ312*AQ312</f>
        <v>0</v>
      </c>
      <c r="Q312">
        <f>I312*(1000-(1000*0.61365*exp(17.502*U312/(240.97+U312))/(AZ312+BA312)+AW312)/2)/(1000*0.61365*exp(17.502*U312/(240.97+U312))/(AZ312+BA312)-AW312)</f>
        <v>0</v>
      </c>
      <c r="R312">
        <f>1/((AR312+1)/(O312/1.6)+1/(P312/1.37)) + AR312/((AR312+1)/(O312/1.6) + AR312/(P312/1.37))</f>
        <v>0</v>
      </c>
      <c r="S312">
        <f>(AN312*AP312)</f>
        <v>0</v>
      </c>
      <c r="T312">
        <f>(BB312+(S312+2*0.95*5.67E-8*(((BB312+$B$7)+273)^4-(BB312+273)^4)-44100*I312)/(1.84*29.3*P312+8*0.95*5.67E-8*(BB312+273)^3))</f>
        <v>0</v>
      </c>
      <c r="U312">
        <f>($C$7*BC312+$D$7*BD312+$E$7*T312)</f>
        <v>0</v>
      </c>
      <c r="V312">
        <f>0.61365*exp(17.502*U312/(240.97+U312))</f>
        <v>0</v>
      </c>
      <c r="W312">
        <f>(X312/Y312*100)</f>
        <v>0</v>
      </c>
      <c r="X312">
        <f>AW312*(AZ312+BA312)/1000</f>
        <v>0</v>
      </c>
      <c r="Y312">
        <f>0.61365*exp(17.502*BB312/(240.97+BB312))</f>
        <v>0</v>
      </c>
      <c r="Z312">
        <f>(V312-AW312*(AZ312+BA312)/1000)</f>
        <v>0</v>
      </c>
      <c r="AA312">
        <f>(-I312*44100)</f>
        <v>0</v>
      </c>
      <c r="AB312">
        <f>2*29.3*P312*0.92*(BB312-U312)</f>
        <v>0</v>
      </c>
      <c r="AC312">
        <f>2*0.95*5.67E-8*(((BB312+$B$7)+273)^4-(U312+273)^4)</f>
        <v>0</v>
      </c>
      <c r="AD312">
        <f>S312+AC312+AA312+AB312</f>
        <v>0</v>
      </c>
      <c r="AE312">
        <v>-0.041731453419779</v>
      </c>
      <c r="AF312">
        <v>0.0468472123398123</v>
      </c>
      <c r="AG312">
        <v>3.49151048726677</v>
      </c>
      <c r="AH312">
        <v>0</v>
      </c>
      <c r="AI312">
        <v>0</v>
      </c>
      <c r="AJ312">
        <f>IF(AH312*$H$13&gt;=AL312,1.0,(AL312/(AL312-AH312*$H$13)))</f>
        <v>0</v>
      </c>
      <c r="AK312">
        <f>(AJ312-1)*100</f>
        <v>0</v>
      </c>
      <c r="AL312">
        <f>MAX(0,($B$13+$C$13*BG312)/(1+$D$13*BG312)*AZ312/(BB312+273)*$E$13)</f>
        <v>0</v>
      </c>
      <c r="AM312">
        <f>$B$11*BH312+$C$11*BI312+$F$11*BJ312</f>
        <v>0</v>
      </c>
      <c r="AN312">
        <f>AM312*AO312</f>
        <v>0</v>
      </c>
      <c r="AO312">
        <f>($B$11*$D$9+$C$11*$D$9+$F$11*((BW312+BO312)/MAX(BW312+BO312+BX312, 0.1)*$I$9+BX312/MAX(BW312+BO312+BX312, 0.1)*$J$9))/($B$11+$C$11+$F$11)</f>
        <v>0</v>
      </c>
      <c r="AP312">
        <f>($B$11*$K$9+$C$11*$K$9+$F$11*((BW312+BO312)/MAX(BW312+BO312+BX312, 0.1)*$P$9+BX312/MAX(BW312+BO312+BX312, 0.1)*$Q$9))/($B$11+$C$11+$F$11)</f>
        <v>0</v>
      </c>
      <c r="AQ312">
        <v>6</v>
      </c>
      <c r="AR312">
        <v>0.5</v>
      </c>
      <c r="AS312" t="s">
        <v>250</v>
      </c>
      <c r="AT312">
        <v>1559930187.66129</v>
      </c>
      <c r="AU312">
        <v>921.373451612903</v>
      </c>
      <c r="AV312">
        <v>954.627935483871</v>
      </c>
      <c r="AW312">
        <v>13.9546225806452</v>
      </c>
      <c r="AX312">
        <v>13.2891967741935</v>
      </c>
      <c r="AY312">
        <v>500.023290322581</v>
      </c>
      <c r="AZ312">
        <v>100.703064516129</v>
      </c>
      <c r="BA312">
        <v>0.200049193548387</v>
      </c>
      <c r="BB312">
        <v>20.0117870967742</v>
      </c>
      <c r="BC312">
        <v>20.4525870967742</v>
      </c>
      <c r="BD312">
        <v>999.9</v>
      </c>
      <c r="BE312">
        <v>0</v>
      </c>
      <c r="BF312">
        <v>0</v>
      </c>
      <c r="BG312">
        <v>9993.48225806452</v>
      </c>
      <c r="BH312">
        <v>0</v>
      </c>
      <c r="BI312">
        <v>219.322387096774</v>
      </c>
      <c r="BJ312">
        <v>1500.01419354839</v>
      </c>
      <c r="BK312">
        <v>0.973002161290323</v>
      </c>
      <c r="BL312">
        <v>0.026997964516129</v>
      </c>
      <c r="BM312">
        <v>0</v>
      </c>
      <c r="BN312">
        <v>2.26749677419355</v>
      </c>
      <c r="BO312">
        <v>0</v>
      </c>
      <c r="BP312">
        <v>16785.1</v>
      </c>
      <c r="BQ312">
        <v>13122.1451612903</v>
      </c>
      <c r="BR312">
        <v>37.875</v>
      </c>
      <c r="BS312">
        <v>39.812</v>
      </c>
      <c r="BT312">
        <v>39.25</v>
      </c>
      <c r="BU312">
        <v>37.9451290322581</v>
      </c>
      <c r="BV312">
        <v>37.5</v>
      </c>
      <c r="BW312">
        <v>1459.51419354839</v>
      </c>
      <c r="BX312">
        <v>40.5</v>
      </c>
      <c r="BY312">
        <v>0</v>
      </c>
      <c r="BZ312">
        <v>1559930222.3</v>
      </c>
      <c r="CA312">
        <v>2.27753846153846</v>
      </c>
      <c r="CB312">
        <v>0.291336732944474</v>
      </c>
      <c r="CC312">
        <v>244.6700856594</v>
      </c>
      <c r="CD312">
        <v>16797.1692307692</v>
      </c>
      <c r="CE312">
        <v>15</v>
      </c>
      <c r="CF312">
        <v>1559929575.5</v>
      </c>
      <c r="CG312" t="s">
        <v>251</v>
      </c>
      <c r="CH312">
        <v>12</v>
      </c>
      <c r="CI312">
        <v>2.609</v>
      </c>
      <c r="CJ312">
        <v>0.036</v>
      </c>
      <c r="CK312">
        <v>400</v>
      </c>
      <c r="CL312">
        <v>13</v>
      </c>
      <c r="CM312">
        <v>0.15</v>
      </c>
      <c r="CN312">
        <v>0.08</v>
      </c>
      <c r="CO312">
        <v>-33.2351146341463</v>
      </c>
      <c r="CP312">
        <v>-1.23844599303156</v>
      </c>
      <c r="CQ312">
        <v>0.155684005414619</v>
      </c>
      <c r="CR312">
        <v>0</v>
      </c>
      <c r="CS312">
        <v>2.27636176470588</v>
      </c>
      <c r="CT312">
        <v>-0.0681077544642345</v>
      </c>
      <c r="CU312">
        <v>0.241175749945121</v>
      </c>
      <c r="CV312">
        <v>1</v>
      </c>
      <c r="CW312">
        <v>0.665695829268293</v>
      </c>
      <c r="CX312">
        <v>-0.0269830452961695</v>
      </c>
      <c r="CY312">
        <v>0.00271302260473028</v>
      </c>
      <c r="CZ312">
        <v>1</v>
      </c>
      <c r="DA312">
        <v>2</v>
      </c>
      <c r="DB312">
        <v>3</v>
      </c>
      <c r="DC312" t="s">
        <v>252</v>
      </c>
      <c r="DD312">
        <v>1.85561</v>
      </c>
      <c r="DE312">
        <v>1.85364</v>
      </c>
      <c r="DF312">
        <v>1.85471</v>
      </c>
      <c r="DG312">
        <v>1.85912</v>
      </c>
      <c r="DH312">
        <v>1.85349</v>
      </c>
      <c r="DI312">
        <v>1.8579</v>
      </c>
      <c r="DJ312">
        <v>1.85501</v>
      </c>
      <c r="DK312">
        <v>1.85367</v>
      </c>
      <c r="DL312" t="s">
        <v>253</v>
      </c>
      <c r="DM312" t="s">
        <v>19</v>
      </c>
      <c r="DN312" t="s">
        <v>19</v>
      </c>
      <c r="DO312" t="s">
        <v>19</v>
      </c>
      <c r="DP312" t="s">
        <v>254</v>
      </c>
      <c r="DQ312" t="s">
        <v>255</v>
      </c>
      <c r="DR312" t="s">
        <v>256</v>
      </c>
      <c r="DS312" t="s">
        <v>256</v>
      </c>
      <c r="DT312" t="s">
        <v>256</v>
      </c>
      <c r="DU312" t="s">
        <v>256</v>
      </c>
      <c r="DV312">
        <v>0</v>
      </c>
      <c r="DW312">
        <v>100</v>
      </c>
      <c r="DX312">
        <v>100</v>
      </c>
      <c r="DY312">
        <v>2.609</v>
      </c>
      <c r="DZ312">
        <v>0.036</v>
      </c>
      <c r="EA312">
        <v>2</v>
      </c>
      <c r="EB312">
        <v>504.21</v>
      </c>
      <c r="EC312">
        <v>549.253</v>
      </c>
      <c r="ED312">
        <v>16.4194</v>
      </c>
      <c r="EE312">
        <v>19.2304</v>
      </c>
      <c r="EF312">
        <v>30.0002</v>
      </c>
      <c r="EG312">
        <v>19.103</v>
      </c>
      <c r="EH312">
        <v>19.0782</v>
      </c>
      <c r="EI312">
        <v>40.4541</v>
      </c>
      <c r="EJ312">
        <v>28.0916</v>
      </c>
      <c r="EK312">
        <v>60.7047</v>
      </c>
      <c r="EL312">
        <v>16.4184</v>
      </c>
      <c r="EM312">
        <v>984.17</v>
      </c>
      <c r="EN312">
        <v>13.2836</v>
      </c>
      <c r="EO312">
        <v>102.271</v>
      </c>
      <c r="EP312">
        <v>102.696</v>
      </c>
    </row>
    <row r="313" spans="1:146">
      <c r="A313">
        <v>297</v>
      </c>
      <c r="B313">
        <v>1559930200</v>
      </c>
      <c r="C313">
        <v>592</v>
      </c>
      <c r="D313" t="s">
        <v>849</v>
      </c>
      <c r="E313" t="s">
        <v>850</v>
      </c>
      <c r="H313">
        <v>1559930189.66129</v>
      </c>
      <c r="I313">
        <f>AY313*AJ313*(AW313-AX313)/(100*AQ313*(1000-AJ313*AW313))</f>
        <v>0</v>
      </c>
      <c r="J313">
        <f>AY313*AJ313*(AV313-AU313*(1000-AJ313*AX313)/(1000-AJ313*AW313))/(100*AQ313)</f>
        <v>0</v>
      </c>
      <c r="K313">
        <f>AU313 - IF(AJ313&gt;1, J313*AQ313*100.0/(AL313*BG313), 0)</f>
        <v>0</v>
      </c>
      <c r="L313">
        <f>((R313-I313/2)*K313-J313)/(R313+I313/2)</f>
        <v>0</v>
      </c>
      <c r="M313">
        <f>L313*(AZ313+BA313)/1000.0</f>
        <v>0</v>
      </c>
      <c r="N313">
        <f>(AU313 - IF(AJ313&gt;1, J313*AQ313*100.0/(AL313*BG313), 0))*(AZ313+BA313)/1000.0</f>
        <v>0</v>
      </c>
      <c r="O313">
        <f>2.0/((1/Q313-1/P313)+SIGN(Q313)*SQRT((1/Q313-1/P313)*(1/Q313-1/P313) + 4*AR313/((AR313+1)*(AR313+1))*(2*1/Q313*1/P313-1/P313*1/P313)))</f>
        <v>0</v>
      </c>
      <c r="P313">
        <f>AG313+AF313*AQ313+AE313*AQ313*AQ313</f>
        <v>0</v>
      </c>
      <c r="Q313">
        <f>I313*(1000-(1000*0.61365*exp(17.502*U313/(240.97+U313))/(AZ313+BA313)+AW313)/2)/(1000*0.61365*exp(17.502*U313/(240.97+U313))/(AZ313+BA313)-AW313)</f>
        <v>0</v>
      </c>
      <c r="R313">
        <f>1/((AR313+1)/(O313/1.6)+1/(P313/1.37)) + AR313/((AR313+1)/(O313/1.6) + AR313/(P313/1.37))</f>
        <v>0</v>
      </c>
      <c r="S313">
        <f>(AN313*AP313)</f>
        <v>0</v>
      </c>
      <c r="T313">
        <f>(BB313+(S313+2*0.95*5.67E-8*(((BB313+$B$7)+273)^4-(BB313+273)^4)-44100*I313)/(1.84*29.3*P313+8*0.95*5.67E-8*(BB313+273)^3))</f>
        <v>0</v>
      </c>
      <c r="U313">
        <f>($C$7*BC313+$D$7*BD313+$E$7*T313)</f>
        <v>0</v>
      </c>
      <c r="V313">
        <f>0.61365*exp(17.502*U313/(240.97+U313))</f>
        <v>0</v>
      </c>
      <c r="W313">
        <f>(X313/Y313*100)</f>
        <v>0</v>
      </c>
      <c r="X313">
        <f>AW313*(AZ313+BA313)/1000</f>
        <v>0</v>
      </c>
      <c r="Y313">
        <f>0.61365*exp(17.502*BB313/(240.97+BB313))</f>
        <v>0</v>
      </c>
      <c r="Z313">
        <f>(V313-AW313*(AZ313+BA313)/1000)</f>
        <v>0</v>
      </c>
      <c r="AA313">
        <f>(-I313*44100)</f>
        <v>0</v>
      </c>
      <c r="AB313">
        <f>2*29.3*P313*0.92*(BB313-U313)</f>
        <v>0</v>
      </c>
      <c r="AC313">
        <f>2*0.95*5.67E-8*(((BB313+$B$7)+273)^4-(U313+273)^4)</f>
        <v>0</v>
      </c>
      <c r="AD313">
        <f>S313+AC313+AA313+AB313</f>
        <v>0</v>
      </c>
      <c r="AE313">
        <v>-0.0417368855489865</v>
      </c>
      <c r="AF313">
        <v>0.0468533103807284</v>
      </c>
      <c r="AG313">
        <v>3.49186957485753</v>
      </c>
      <c r="AH313">
        <v>0</v>
      </c>
      <c r="AI313">
        <v>0</v>
      </c>
      <c r="AJ313">
        <f>IF(AH313*$H$13&gt;=AL313,1.0,(AL313/(AL313-AH313*$H$13)))</f>
        <v>0</v>
      </c>
      <c r="AK313">
        <f>(AJ313-1)*100</f>
        <v>0</v>
      </c>
      <c r="AL313">
        <f>MAX(0,($B$13+$C$13*BG313)/(1+$D$13*BG313)*AZ313/(BB313+273)*$E$13)</f>
        <v>0</v>
      </c>
      <c r="AM313">
        <f>$B$11*BH313+$C$11*BI313+$F$11*BJ313</f>
        <v>0</v>
      </c>
      <c r="AN313">
        <f>AM313*AO313</f>
        <v>0</v>
      </c>
      <c r="AO313">
        <f>($B$11*$D$9+$C$11*$D$9+$F$11*((BW313+BO313)/MAX(BW313+BO313+BX313, 0.1)*$I$9+BX313/MAX(BW313+BO313+BX313, 0.1)*$J$9))/($B$11+$C$11+$F$11)</f>
        <v>0</v>
      </c>
      <c r="AP313">
        <f>($B$11*$K$9+$C$11*$K$9+$F$11*((BW313+BO313)/MAX(BW313+BO313+BX313, 0.1)*$P$9+BX313/MAX(BW313+BO313+BX313, 0.1)*$Q$9))/($B$11+$C$11+$F$11)</f>
        <v>0</v>
      </c>
      <c r="AQ313">
        <v>6</v>
      </c>
      <c r="AR313">
        <v>0.5</v>
      </c>
      <c r="AS313" t="s">
        <v>250</v>
      </c>
      <c r="AT313">
        <v>1559930189.66129</v>
      </c>
      <c r="AU313">
        <v>924.670709677419</v>
      </c>
      <c r="AV313">
        <v>957.958967741935</v>
      </c>
      <c r="AW313">
        <v>13.9538096774194</v>
      </c>
      <c r="AX313">
        <v>13.2892419354839</v>
      </c>
      <c r="AY313">
        <v>500.017935483871</v>
      </c>
      <c r="AZ313">
        <v>100.702806451613</v>
      </c>
      <c r="BA313">
        <v>0.200012451612903</v>
      </c>
      <c r="BB313">
        <v>20.0113193548387</v>
      </c>
      <c r="BC313">
        <v>20.4515548387097</v>
      </c>
      <c r="BD313">
        <v>999.9</v>
      </c>
      <c r="BE313">
        <v>0</v>
      </c>
      <c r="BF313">
        <v>0</v>
      </c>
      <c r="BG313">
        <v>9994.80870967742</v>
      </c>
      <c r="BH313">
        <v>0</v>
      </c>
      <c r="BI313">
        <v>214.895129032258</v>
      </c>
      <c r="BJ313">
        <v>1500.01387096774</v>
      </c>
      <c r="BK313">
        <v>0.973002161290323</v>
      </c>
      <c r="BL313">
        <v>0.026997964516129</v>
      </c>
      <c r="BM313">
        <v>0</v>
      </c>
      <c r="BN313">
        <v>2.2592935483871</v>
      </c>
      <c r="BO313">
        <v>0</v>
      </c>
      <c r="BP313">
        <v>16794.1903225806</v>
      </c>
      <c r="BQ313">
        <v>13122.1419354839</v>
      </c>
      <c r="BR313">
        <v>37.875</v>
      </c>
      <c r="BS313">
        <v>39.812</v>
      </c>
      <c r="BT313">
        <v>39.25</v>
      </c>
      <c r="BU313">
        <v>37.9451290322581</v>
      </c>
      <c r="BV313">
        <v>37.5</v>
      </c>
      <c r="BW313">
        <v>1459.51387096774</v>
      </c>
      <c r="BX313">
        <v>40.5</v>
      </c>
      <c r="BY313">
        <v>0</v>
      </c>
      <c r="BZ313">
        <v>1559930224.7</v>
      </c>
      <c r="CA313">
        <v>2.30511153846154</v>
      </c>
      <c r="CB313">
        <v>-0.518211987386072</v>
      </c>
      <c r="CC313">
        <v>247.135042949841</v>
      </c>
      <c r="CD313">
        <v>16807.4576923077</v>
      </c>
      <c r="CE313">
        <v>15</v>
      </c>
      <c r="CF313">
        <v>1559929575.5</v>
      </c>
      <c r="CG313" t="s">
        <v>251</v>
      </c>
      <c r="CH313">
        <v>12</v>
      </c>
      <c r="CI313">
        <v>2.609</v>
      </c>
      <c r="CJ313">
        <v>0.036</v>
      </c>
      <c r="CK313">
        <v>400</v>
      </c>
      <c r="CL313">
        <v>13</v>
      </c>
      <c r="CM313">
        <v>0.15</v>
      </c>
      <c r="CN313">
        <v>0.08</v>
      </c>
      <c r="CO313">
        <v>-33.2811707317073</v>
      </c>
      <c r="CP313">
        <v>-1.15721602787445</v>
      </c>
      <c r="CQ313">
        <v>0.147157997460341</v>
      </c>
      <c r="CR313">
        <v>0</v>
      </c>
      <c r="CS313">
        <v>2.29136176470588</v>
      </c>
      <c r="CT313">
        <v>-0.0974484364437885</v>
      </c>
      <c r="CU313">
        <v>0.239326966862228</v>
      </c>
      <c r="CV313">
        <v>1</v>
      </c>
      <c r="CW313">
        <v>0.664847829268293</v>
      </c>
      <c r="CX313">
        <v>-0.0262088153310076</v>
      </c>
      <c r="CY313">
        <v>0.0026417876698936</v>
      </c>
      <c r="CZ313">
        <v>1</v>
      </c>
      <c r="DA313">
        <v>2</v>
      </c>
      <c r="DB313">
        <v>3</v>
      </c>
      <c r="DC313" t="s">
        <v>252</v>
      </c>
      <c r="DD313">
        <v>1.85561</v>
      </c>
      <c r="DE313">
        <v>1.85364</v>
      </c>
      <c r="DF313">
        <v>1.85471</v>
      </c>
      <c r="DG313">
        <v>1.85913</v>
      </c>
      <c r="DH313">
        <v>1.85348</v>
      </c>
      <c r="DI313">
        <v>1.85789</v>
      </c>
      <c r="DJ313">
        <v>1.85501</v>
      </c>
      <c r="DK313">
        <v>1.85366</v>
      </c>
      <c r="DL313" t="s">
        <v>253</v>
      </c>
      <c r="DM313" t="s">
        <v>19</v>
      </c>
      <c r="DN313" t="s">
        <v>19</v>
      </c>
      <c r="DO313" t="s">
        <v>19</v>
      </c>
      <c r="DP313" t="s">
        <v>254</v>
      </c>
      <c r="DQ313" t="s">
        <v>255</v>
      </c>
      <c r="DR313" t="s">
        <v>256</v>
      </c>
      <c r="DS313" t="s">
        <v>256</v>
      </c>
      <c r="DT313" t="s">
        <v>256</v>
      </c>
      <c r="DU313" t="s">
        <v>256</v>
      </c>
      <c r="DV313">
        <v>0</v>
      </c>
      <c r="DW313">
        <v>100</v>
      </c>
      <c r="DX313">
        <v>100</v>
      </c>
      <c r="DY313">
        <v>2.609</v>
      </c>
      <c r="DZ313">
        <v>0.036</v>
      </c>
      <c r="EA313">
        <v>2</v>
      </c>
      <c r="EB313">
        <v>504.415</v>
      </c>
      <c r="EC313">
        <v>549.141</v>
      </c>
      <c r="ED313">
        <v>16.415</v>
      </c>
      <c r="EE313">
        <v>19.2315</v>
      </c>
      <c r="EF313">
        <v>30.0001</v>
      </c>
      <c r="EG313">
        <v>19.1039</v>
      </c>
      <c r="EH313">
        <v>19.079</v>
      </c>
      <c r="EI313">
        <v>40.5487</v>
      </c>
      <c r="EJ313">
        <v>28.0916</v>
      </c>
      <c r="EK313">
        <v>60.7047</v>
      </c>
      <c r="EL313">
        <v>16.4078</v>
      </c>
      <c r="EM313">
        <v>984.17</v>
      </c>
      <c r="EN313">
        <v>13.2848</v>
      </c>
      <c r="EO313">
        <v>102.271</v>
      </c>
      <c r="EP313">
        <v>102.696</v>
      </c>
    </row>
    <row r="314" spans="1:146">
      <c r="A314">
        <v>298</v>
      </c>
      <c r="B314">
        <v>1559930202</v>
      </c>
      <c r="C314">
        <v>594</v>
      </c>
      <c r="D314" t="s">
        <v>851</v>
      </c>
      <c r="E314" t="s">
        <v>852</v>
      </c>
      <c r="H314">
        <v>1559930191.66129</v>
      </c>
      <c r="I314">
        <f>AY314*AJ314*(AW314-AX314)/(100*AQ314*(1000-AJ314*AW314))</f>
        <v>0</v>
      </c>
      <c r="J314">
        <f>AY314*AJ314*(AV314-AU314*(1000-AJ314*AX314)/(1000-AJ314*AW314))/(100*AQ314)</f>
        <v>0</v>
      </c>
      <c r="K314">
        <f>AU314 - IF(AJ314&gt;1, J314*AQ314*100.0/(AL314*BG314), 0)</f>
        <v>0</v>
      </c>
      <c r="L314">
        <f>((R314-I314/2)*K314-J314)/(R314+I314/2)</f>
        <v>0</v>
      </c>
      <c r="M314">
        <f>L314*(AZ314+BA314)/1000.0</f>
        <v>0</v>
      </c>
      <c r="N314">
        <f>(AU314 - IF(AJ314&gt;1, J314*AQ314*100.0/(AL314*BG314), 0))*(AZ314+BA314)/1000.0</f>
        <v>0</v>
      </c>
      <c r="O314">
        <f>2.0/((1/Q314-1/P314)+SIGN(Q314)*SQRT((1/Q314-1/P314)*(1/Q314-1/P314) + 4*AR314/((AR314+1)*(AR314+1))*(2*1/Q314*1/P314-1/P314*1/P314)))</f>
        <v>0</v>
      </c>
      <c r="P314">
        <f>AG314+AF314*AQ314+AE314*AQ314*AQ314</f>
        <v>0</v>
      </c>
      <c r="Q314">
        <f>I314*(1000-(1000*0.61365*exp(17.502*U314/(240.97+U314))/(AZ314+BA314)+AW314)/2)/(1000*0.61365*exp(17.502*U314/(240.97+U314))/(AZ314+BA314)-AW314)</f>
        <v>0</v>
      </c>
      <c r="R314">
        <f>1/((AR314+1)/(O314/1.6)+1/(P314/1.37)) + AR314/((AR314+1)/(O314/1.6) + AR314/(P314/1.37))</f>
        <v>0</v>
      </c>
      <c r="S314">
        <f>(AN314*AP314)</f>
        <v>0</v>
      </c>
      <c r="T314">
        <f>(BB314+(S314+2*0.95*5.67E-8*(((BB314+$B$7)+273)^4-(BB314+273)^4)-44100*I314)/(1.84*29.3*P314+8*0.95*5.67E-8*(BB314+273)^3))</f>
        <v>0</v>
      </c>
      <c r="U314">
        <f>($C$7*BC314+$D$7*BD314+$E$7*T314)</f>
        <v>0</v>
      </c>
      <c r="V314">
        <f>0.61365*exp(17.502*U314/(240.97+U314))</f>
        <v>0</v>
      </c>
      <c r="W314">
        <f>(X314/Y314*100)</f>
        <v>0</v>
      </c>
      <c r="X314">
        <f>AW314*(AZ314+BA314)/1000</f>
        <v>0</v>
      </c>
      <c r="Y314">
        <f>0.61365*exp(17.502*BB314/(240.97+BB314))</f>
        <v>0</v>
      </c>
      <c r="Z314">
        <f>(V314-AW314*(AZ314+BA314)/1000)</f>
        <v>0</v>
      </c>
      <c r="AA314">
        <f>(-I314*44100)</f>
        <v>0</v>
      </c>
      <c r="AB314">
        <f>2*29.3*P314*0.92*(BB314-U314)</f>
        <v>0</v>
      </c>
      <c r="AC314">
        <f>2*0.95*5.67E-8*(((BB314+$B$7)+273)^4-(U314+273)^4)</f>
        <v>0</v>
      </c>
      <c r="AD314">
        <f>S314+AC314+AA314+AB314</f>
        <v>0</v>
      </c>
      <c r="AE314">
        <v>-0.0417602003914797</v>
      </c>
      <c r="AF314">
        <v>0.0468794833339194</v>
      </c>
      <c r="AG314">
        <v>3.49341060249773</v>
      </c>
      <c r="AH314">
        <v>0</v>
      </c>
      <c r="AI314">
        <v>0</v>
      </c>
      <c r="AJ314">
        <f>IF(AH314*$H$13&gt;=AL314,1.0,(AL314/(AL314-AH314*$H$13)))</f>
        <v>0</v>
      </c>
      <c r="AK314">
        <f>(AJ314-1)*100</f>
        <v>0</v>
      </c>
      <c r="AL314">
        <f>MAX(0,($B$13+$C$13*BG314)/(1+$D$13*BG314)*AZ314/(BB314+273)*$E$13)</f>
        <v>0</v>
      </c>
      <c r="AM314">
        <f>$B$11*BH314+$C$11*BI314+$F$11*BJ314</f>
        <v>0</v>
      </c>
      <c r="AN314">
        <f>AM314*AO314</f>
        <v>0</v>
      </c>
      <c r="AO314">
        <f>($B$11*$D$9+$C$11*$D$9+$F$11*((BW314+BO314)/MAX(BW314+BO314+BX314, 0.1)*$I$9+BX314/MAX(BW314+BO314+BX314, 0.1)*$J$9))/($B$11+$C$11+$F$11)</f>
        <v>0</v>
      </c>
      <c r="AP314">
        <f>($B$11*$K$9+$C$11*$K$9+$F$11*((BW314+BO314)/MAX(BW314+BO314+BX314, 0.1)*$P$9+BX314/MAX(BW314+BO314+BX314, 0.1)*$Q$9))/($B$11+$C$11+$F$11)</f>
        <v>0</v>
      </c>
      <c r="AQ314">
        <v>6</v>
      </c>
      <c r="AR314">
        <v>0.5</v>
      </c>
      <c r="AS314" t="s">
        <v>250</v>
      </c>
      <c r="AT314">
        <v>1559930191.66129</v>
      </c>
      <c r="AU314">
        <v>927.965612903226</v>
      </c>
      <c r="AV314">
        <v>961.290096774194</v>
      </c>
      <c r="AW314">
        <v>13.9529677419355</v>
      </c>
      <c r="AX314">
        <v>13.2892903225806</v>
      </c>
      <c r="AY314">
        <v>500.014741935484</v>
      </c>
      <c r="AZ314">
        <v>100.702774193548</v>
      </c>
      <c r="BA314">
        <v>0.200002387096774</v>
      </c>
      <c r="BB314">
        <v>20.0106387096774</v>
      </c>
      <c r="BC314">
        <v>20.4509548387097</v>
      </c>
      <c r="BD314">
        <v>999.9</v>
      </c>
      <c r="BE314">
        <v>0</v>
      </c>
      <c r="BF314">
        <v>0</v>
      </c>
      <c r="BG314">
        <v>10000.3951612903</v>
      </c>
      <c r="BH314">
        <v>0</v>
      </c>
      <c r="BI314">
        <v>210.102516129032</v>
      </c>
      <c r="BJ314">
        <v>1500.00548387097</v>
      </c>
      <c r="BK314">
        <v>0.973002032258065</v>
      </c>
      <c r="BL314">
        <v>0.0269981129032258</v>
      </c>
      <c r="BM314">
        <v>0</v>
      </c>
      <c r="BN314">
        <v>2.24585806451613</v>
      </c>
      <c r="BO314">
        <v>0</v>
      </c>
      <c r="BP314">
        <v>16803.0903225806</v>
      </c>
      <c r="BQ314">
        <v>13122.0677419355</v>
      </c>
      <c r="BR314">
        <v>37.875</v>
      </c>
      <c r="BS314">
        <v>39.812</v>
      </c>
      <c r="BT314">
        <v>39.25</v>
      </c>
      <c r="BU314">
        <v>37.9512258064516</v>
      </c>
      <c r="BV314">
        <v>37.5</v>
      </c>
      <c r="BW314">
        <v>1459.50548387097</v>
      </c>
      <c r="BX314">
        <v>40.5</v>
      </c>
      <c r="BY314">
        <v>0</v>
      </c>
      <c r="BZ314">
        <v>1559930226.5</v>
      </c>
      <c r="CA314">
        <v>2.29510384615385</v>
      </c>
      <c r="CB314">
        <v>-0.660557278623737</v>
      </c>
      <c r="CC314">
        <v>249.179486901868</v>
      </c>
      <c r="CD314">
        <v>16815.2807692308</v>
      </c>
      <c r="CE314">
        <v>15</v>
      </c>
      <c r="CF314">
        <v>1559929575.5</v>
      </c>
      <c r="CG314" t="s">
        <v>251</v>
      </c>
      <c r="CH314">
        <v>12</v>
      </c>
      <c r="CI314">
        <v>2.609</v>
      </c>
      <c r="CJ314">
        <v>0.036</v>
      </c>
      <c r="CK314">
        <v>400</v>
      </c>
      <c r="CL314">
        <v>13</v>
      </c>
      <c r="CM314">
        <v>0.15</v>
      </c>
      <c r="CN314">
        <v>0.08</v>
      </c>
      <c r="CO314">
        <v>-33.3055707317073</v>
      </c>
      <c r="CP314">
        <v>-1.09045923344952</v>
      </c>
      <c r="CQ314">
        <v>0.145643958192577</v>
      </c>
      <c r="CR314">
        <v>0</v>
      </c>
      <c r="CS314">
        <v>2.27743823529412</v>
      </c>
      <c r="CT314">
        <v>-0.102627118644119</v>
      </c>
      <c r="CU314">
        <v>0.235378549943185</v>
      </c>
      <c r="CV314">
        <v>1</v>
      </c>
      <c r="CW314">
        <v>0.663977512195122</v>
      </c>
      <c r="CX314">
        <v>-0.0271530104529629</v>
      </c>
      <c r="CY314">
        <v>0.00273314291632742</v>
      </c>
      <c r="CZ314">
        <v>1</v>
      </c>
      <c r="DA314">
        <v>2</v>
      </c>
      <c r="DB314">
        <v>3</v>
      </c>
      <c r="DC314" t="s">
        <v>252</v>
      </c>
      <c r="DD314">
        <v>1.85559</v>
      </c>
      <c r="DE314">
        <v>1.85364</v>
      </c>
      <c r="DF314">
        <v>1.85471</v>
      </c>
      <c r="DG314">
        <v>1.85912</v>
      </c>
      <c r="DH314">
        <v>1.85347</v>
      </c>
      <c r="DI314">
        <v>1.85788</v>
      </c>
      <c r="DJ314">
        <v>1.85501</v>
      </c>
      <c r="DK314">
        <v>1.85366</v>
      </c>
      <c r="DL314" t="s">
        <v>253</v>
      </c>
      <c r="DM314" t="s">
        <v>19</v>
      </c>
      <c r="DN314" t="s">
        <v>19</v>
      </c>
      <c r="DO314" t="s">
        <v>19</v>
      </c>
      <c r="DP314" t="s">
        <v>254</v>
      </c>
      <c r="DQ314" t="s">
        <v>255</v>
      </c>
      <c r="DR314" t="s">
        <v>256</v>
      </c>
      <c r="DS314" t="s">
        <v>256</v>
      </c>
      <c r="DT314" t="s">
        <v>256</v>
      </c>
      <c r="DU314" t="s">
        <v>256</v>
      </c>
      <c r="DV314">
        <v>0</v>
      </c>
      <c r="DW314">
        <v>100</v>
      </c>
      <c r="DX314">
        <v>100</v>
      </c>
      <c r="DY314">
        <v>2.609</v>
      </c>
      <c r="DZ314">
        <v>0.036</v>
      </c>
      <c r="EA314">
        <v>2</v>
      </c>
      <c r="EB314">
        <v>504.335</v>
      </c>
      <c r="EC314">
        <v>549.326</v>
      </c>
      <c r="ED314">
        <v>16.4115</v>
      </c>
      <c r="EE314">
        <v>19.2325</v>
      </c>
      <c r="EF314">
        <v>30.0001</v>
      </c>
      <c r="EG314">
        <v>19.1049</v>
      </c>
      <c r="EH314">
        <v>19.0799</v>
      </c>
      <c r="EI314">
        <v>40.6577</v>
      </c>
      <c r="EJ314">
        <v>28.0916</v>
      </c>
      <c r="EK314">
        <v>60.7047</v>
      </c>
      <c r="EL314">
        <v>16.4078</v>
      </c>
      <c r="EM314">
        <v>989.17</v>
      </c>
      <c r="EN314">
        <v>13.2837</v>
      </c>
      <c r="EO314">
        <v>102.272</v>
      </c>
      <c r="EP314">
        <v>102.697</v>
      </c>
    </row>
    <row r="315" spans="1:146">
      <c r="A315">
        <v>299</v>
      </c>
      <c r="B315">
        <v>1559930204</v>
      </c>
      <c r="C315">
        <v>596</v>
      </c>
      <c r="D315" t="s">
        <v>853</v>
      </c>
      <c r="E315" t="s">
        <v>854</v>
      </c>
      <c r="H315">
        <v>1559930193.66129</v>
      </c>
      <c r="I315">
        <f>AY315*AJ315*(AW315-AX315)/(100*AQ315*(1000-AJ315*AW315))</f>
        <v>0</v>
      </c>
      <c r="J315">
        <f>AY315*AJ315*(AV315-AU315*(1000-AJ315*AX315)/(1000-AJ315*AW315))/(100*AQ315)</f>
        <v>0</v>
      </c>
      <c r="K315">
        <f>AU315 - IF(AJ315&gt;1, J315*AQ315*100.0/(AL315*BG315), 0)</f>
        <v>0</v>
      </c>
      <c r="L315">
        <f>((R315-I315/2)*K315-J315)/(R315+I315/2)</f>
        <v>0</v>
      </c>
      <c r="M315">
        <f>L315*(AZ315+BA315)/1000.0</f>
        <v>0</v>
      </c>
      <c r="N315">
        <f>(AU315 - IF(AJ315&gt;1, J315*AQ315*100.0/(AL315*BG315), 0))*(AZ315+BA315)/1000.0</f>
        <v>0</v>
      </c>
      <c r="O315">
        <f>2.0/((1/Q315-1/P315)+SIGN(Q315)*SQRT((1/Q315-1/P315)*(1/Q315-1/P315) + 4*AR315/((AR315+1)*(AR315+1))*(2*1/Q315*1/P315-1/P315*1/P315)))</f>
        <v>0</v>
      </c>
      <c r="P315">
        <f>AG315+AF315*AQ315+AE315*AQ315*AQ315</f>
        <v>0</v>
      </c>
      <c r="Q315">
        <f>I315*(1000-(1000*0.61365*exp(17.502*U315/(240.97+U315))/(AZ315+BA315)+AW315)/2)/(1000*0.61365*exp(17.502*U315/(240.97+U315))/(AZ315+BA315)-AW315)</f>
        <v>0</v>
      </c>
      <c r="R315">
        <f>1/((AR315+1)/(O315/1.6)+1/(P315/1.37)) + AR315/((AR315+1)/(O315/1.6) + AR315/(P315/1.37))</f>
        <v>0</v>
      </c>
      <c r="S315">
        <f>(AN315*AP315)</f>
        <v>0</v>
      </c>
      <c r="T315">
        <f>(BB315+(S315+2*0.95*5.67E-8*(((BB315+$B$7)+273)^4-(BB315+273)^4)-44100*I315)/(1.84*29.3*P315+8*0.95*5.67E-8*(BB315+273)^3))</f>
        <v>0</v>
      </c>
      <c r="U315">
        <f>($C$7*BC315+$D$7*BD315+$E$7*T315)</f>
        <v>0</v>
      </c>
      <c r="V315">
        <f>0.61365*exp(17.502*U315/(240.97+U315))</f>
        <v>0</v>
      </c>
      <c r="W315">
        <f>(X315/Y315*100)</f>
        <v>0</v>
      </c>
      <c r="X315">
        <f>AW315*(AZ315+BA315)/1000</f>
        <v>0</v>
      </c>
      <c r="Y315">
        <f>0.61365*exp(17.502*BB315/(240.97+BB315))</f>
        <v>0</v>
      </c>
      <c r="Z315">
        <f>(V315-AW315*(AZ315+BA315)/1000)</f>
        <v>0</v>
      </c>
      <c r="AA315">
        <f>(-I315*44100)</f>
        <v>0</v>
      </c>
      <c r="AB315">
        <f>2*29.3*P315*0.92*(BB315-U315)</f>
        <v>0</v>
      </c>
      <c r="AC315">
        <f>2*0.95*5.67E-8*(((BB315+$B$7)+273)^4-(U315+273)^4)</f>
        <v>0</v>
      </c>
      <c r="AD315">
        <f>S315+AC315+AA315+AB315</f>
        <v>0</v>
      </c>
      <c r="AE315">
        <v>-0.0417602124214514</v>
      </c>
      <c r="AF315">
        <v>0.0468794968386165</v>
      </c>
      <c r="AG315">
        <v>3.493411397558</v>
      </c>
      <c r="AH315">
        <v>0</v>
      </c>
      <c r="AI315">
        <v>0</v>
      </c>
      <c r="AJ315">
        <f>IF(AH315*$H$13&gt;=AL315,1.0,(AL315/(AL315-AH315*$H$13)))</f>
        <v>0</v>
      </c>
      <c r="AK315">
        <f>(AJ315-1)*100</f>
        <v>0</v>
      </c>
      <c r="AL315">
        <f>MAX(0,($B$13+$C$13*BG315)/(1+$D$13*BG315)*AZ315/(BB315+273)*$E$13)</f>
        <v>0</v>
      </c>
      <c r="AM315">
        <f>$B$11*BH315+$C$11*BI315+$F$11*BJ315</f>
        <v>0</v>
      </c>
      <c r="AN315">
        <f>AM315*AO315</f>
        <v>0</v>
      </c>
      <c r="AO315">
        <f>($B$11*$D$9+$C$11*$D$9+$F$11*((BW315+BO315)/MAX(BW315+BO315+BX315, 0.1)*$I$9+BX315/MAX(BW315+BO315+BX315, 0.1)*$J$9))/($B$11+$C$11+$F$11)</f>
        <v>0</v>
      </c>
      <c r="AP315">
        <f>($B$11*$K$9+$C$11*$K$9+$F$11*((BW315+BO315)/MAX(BW315+BO315+BX315, 0.1)*$P$9+BX315/MAX(BW315+BO315+BX315, 0.1)*$Q$9))/($B$11+$C$11+$F$11)</f>
        <v>0</v>
      </c>
      <c r="AQ315">
        <v>6</v>
      </c>
      <c r="AR315">
        <v>0.5</v>
      </c>
      <c r="AS315" t="s">
        <v>250</v>
      </c>
      <c r="AT315">
        <v>1559930193.66129</v>
      </c>
      <c r="AU315">
        <v>931.262419354839</v>
      </c>
      <c r="AV315">
        <v>964.647677419355</v>
      </c>
      <c r="AW315">
        <v>13.9521129032258</v>
      </c>
      <c r="AX315">
        <v>13.2893677419355</v>
      </c>
      <c r="AY315">
        <v>500.014612903226</v>
      </c>
      <c r="AZ315">
        <v>100.702806451613</v>
      </c>
      <c r="BA315">
        <v>0.200030032258065</v>
      </c>
      <c r="BB315">
        <v>20.0101451612903</v>
      </c>
      <c r="BC315">
        <v>20.4510838709677</v>
      </c>
      <c r="BD315">
        <v>999.9</v>
      </c>
      <c r="BE315">
        <v>0</v>
      </c>
      <c r="BF315">
        <v>0</v>
      </c>
      <c r="BG315">
        <v>10000.3948387097</v>
      </c>
      <c r="BH315">
        <v>0</v>
      </c>
      <c r="BI315">
        <v>204.402032258065</v>
      </c>
      <c r="BJ315">
        <v>1500.00451612903</v>
      </c>
      <c r="BK315">
        <v>0.973002032258065</v>
      </c>
      <c r="BL315">
        <v>0.0269981129032258</v>
      </c>
      <c r="BM315">
        <v>0</v>
      </c>
      <c r="BN315">
        <v>2.27618387096774</v>
      </c>
      <c r="BO315">
        <v>0</v>
      </c>
      <c r="BP315">
        <v>16812.0741935484</v>
      </c>
      <c r="BQ315">
        <v>13122.0580645161</v>
      </c>
      <c r="BR315">
        <v>37.875</v>
      </c>
      <c r="BS315">
        <v>39.812</v>
      </c>
      <c r="BT315">
        <v>39.25</v>
      </c>
      <c r="BU315">
        <v>37.9491935483871</v>
      </c>
      <c r="BV315">
        <v>37.5</v>
      </c>
      <c r="BW315">
        <v>1459.50451612903</v>
      </c>
      <c r="BX315">
        <v>40.5</v>
      </c>
      <c r="BY315">
        <v>0</v>
      </c>
      <c r="BZ315">
        <v>1559930228.3</v>
      </c>
      <c r="CA315">
        <v>2.29805</v>
      </c>
      <c r="CB315">
        <v>0.153603404437844</v>
      </c>
      <c r="CC315">
        <v>265.699145534182</v>
      </c>
      <c r="CD315">
        <v>16822.8576923077</v>
      </c>
      <c r="CE315">
        <v>15</v>
      </c>
      <c r="CF315">
        <v>1559929575.5</v>
      </c>
      <c r="CG315" t="s">
        <v>251</v>
      </c>
      <c r="CH315">
        <v>12</v>
      </c>
      <c r="CI315">
        <v>2.609</v>
      </c>
      <c r="CJ315">
        <v>0.036</v>
      </c>
      <c r="CK315">
        <v>400</v>
      </c>
      <c r="CL315">
        <v>13</v>
      </c>
      <c r="CM315">
        <v>0.15</v>
      </c>
      <c r="CN315">
        <v>0.08</v>
      </c>
      <c r="CO315">
        <v>-33.3675682926829</v>
      </c>
      <c r="CP315">
        <v>-1.21463832752628</v>
      </c>
      <c r="CQ315">
        <v>0.159115257257772</v>
      </c>
      <c r="CR315">
        <v>0</v>
      </c>
      <c r="CS315">
        <v>2.29543235294118</v>
      </c>
      <c r="CT315">
        <v>0.107136305205456</v>
      </c>
      <c r="CU315">
        <v>0.233618162217737</v>
      </c>
      <c r="CV315">
        <v>1</v>
      </c>
      <c r="CW315">
        <v>0.663074219512195</v>
      </c>
      <c r="CX315">
        <v>-0.0272144111498277</v>
      </c>
      <c r="CY315">
        <v>0.00273841306645767</v>
      </c>
      <c r="CZ315">
        <v>1</v>
      </c>
      <c r="DA315">
        <v>2</v>
      </c>
      <c r="DB315">
        <v>3</v>
      </c>
      <c r="DC315" t="s">
        <v>252</v>
      </c>
      <c r="DD315">
        <v>1.85558</v>
      </c>
      <c r="DE315">
        <v>1.85364</v>
      </c>
      <c r="DF315">
        <v>1.85471</v>
      </c>
      <c r="DG315">
        <v>1.85912</v>
      </c>
      <c r="DH315">
        <v>1.85348</v>
      </c>
      <c r="DI315">
        <v>1.85788</v>
      </c>
      <c r="DJ315">
        <v>1.85501</v>
      </c>
      <c r="DK315">
        <v>1.85367</v>
      </c>
      <c r="DL315" t="s">
        <v>253</v>
      </c>
      <c r="DM315" t="s">
        <v>19</v>
      </c>
      <c r="DN315" t="s">
        <v>19</v>
      </c>
      <c r="DO315" t="s">
        <v>19</v>
      </c>
      <c r="DP315" t="s">
        <v>254</v>
      </c>
      <c r="DQ315" t="s">
        <v>255</v>
      </c>
      <c r="DR315" t="s">
        <v>256</v>
      </c>
      <c r="DS315" t="s">
        <v>256</v>
      </c>
      <c r="DT315" t="s">
        <v>256</v>
      </c>
      <c r="DU315" t="s">
        <v>256</v>
      </c>
      <c r="DV315">
        <v>0</v>
      </c>
      <c r="DW315">
        <v>100</v>
      </c>
      <c r="DX315">
        <v>100</v>
      </c>
      <c r="DY315">
        <v>2.609</v>
      </c>
      <c r="DZ315">
        <v>0.036</v>
      </c>
      <c r="EA315">
        <v>2</v>
      </c>
      <c r="EB315">
        <v>504.395</v>
      </c>
      <c r="EC315">
        <v>549.27</v>
      </c>
      <c r="ED315">
        <v>16.4069</v>
      </c>
      <c r="EE315">
        <v>19.2333</v>
      </c>
      <c r="EF315">
        <v>30.0001</v>
      </c>
      <c r="EG315">
        <v>19.1064</v>
      </c>
      <c r="EH315">
        <v>19.0811</v>
      </c>
      <c r="EI315">
        <v>40.7891</v>
      </c>
      <c r="EJ315">
        <v>28.0916</v>
      </c>
      <c r="EK315">
        <v>60.7047</v>
      </c>
      <c r="EL315">
        <v>16.4013</v>
      </c>
      <c r="EM315">
        <v>994.17</v>
      </c>
      <c r="EN315">
        <v>13.2856</v>
      </c>
      <c r="EO315">
        <v>102.271</v>
      </c>
      <c r="EP315">
        <v>102.697</v>
      </c>
    </row>
    <row r="316" spans="1:146">
      <c r="A316">
        <v>300</v>
      </c>
      <c r="B316">
        <v>1559930206</v>
      </c>
      <c r="C316">
        <v>598</v>
      </c>
      <c r="D316" t="s">
        <v>855</v>
      </c>
      <c r="E316" t="s">
        <v>856</v>
      </c>
      <c r="H316">
        <v>1559930195.66129</v>
      </c>
      <c r="I316">
        <f>AY316*AJ316*(AW316-AX316)/(100*AQ316*(1000-AJ316*AW316))</f>
        <v>0</v>
      </c>
      <c r="J316">
        <f>AY316*AJ316*(AV316-AU316*(1000-AJ316*AX316)/(1000-AJ316*AW316))/(100*AQ316)</f>
        <v>0</v>
      </c>
      <c r="K316">
        <f>AU316 - IF(AJ316&gt;1, J316*AQ316*100.0/(AL316*BG316), 0)</f>
        <v>0</v>
      </c>
      <c r="L316">
        <f>((R316-I316/2)*K316-J316)/(R316+I316/2)</f>
        <v>0</v>
      </c>
      <c r="M316">
        <f>L316*(AZ316+BA316)/1000.0</f>
        <v>0</v>
      </c>
      <c r="N316">
        <f>(AU316 - IF(AJ316&gt;1, J316*AQ316*100.0/(AL316*BG316), 0))*(AZ316+BA316)/1000.0</f>
        <v>0</v>
      </c>
      <c r="O316">
        <f>2.0/((1/Q316-1/P316)+SIGN(Q316)*SQRT((1/Q316-1/P316)*(1/Q316-1/P316) + 4*AR316/((AR316+1)*(AR316+1))*(2*1/Q316*1/P316-1/P316*1/P316)))</f>
        <v>0</v>
      </c>
      <c r="P316">
        <f>AG316+AF316*AQ316+AE316*AQ316*AQ316</f>
        <v>0</v>
      </c>
      <c r="Q316">
        <f>I316*(1000-(1000*0.61365*exp(17.502*U316/(240.97+U316))/(AZ316+BA316)+AW316)/2)/(1000*0.61365*exp(17.502*U316/(240.97+U316))/(AZ316+BA316)-AW316)</f>
        <v>0</v>
      </c>
      <c r="R316">
        <f>1/((AR316+1)/(O316/1.6)+1/(P316/1.37)) + AR316/((AR316+1)/(O316/1.6) + AR316/(P316/1.37))</f>
        <v>0</v>
      </c>
      <c r="S316">
        <f>(AN316*AP316)</f>
        <v>0</v>
      </c>
      <c r="T316">
        <f>(BB316+(S316+2*0.95*5.67E-8*(((BB316+$B$7)+273)^4-(BB316+273)^4)-44100*I316)/(1.84*29.3*P316+8*0.95*5.67E-8*(BB316+273)^3))</f>
        <v>0</v>
      </c>
      <c r="U316">
        <f>($C$7*BC316+$D$7*BD316+$E$7*T316)</f>
        <v>0</v>
      </c>
      <c r="V316">
        <f>0.61365*exp(17.502*U316/(240.97+U316))</f>
        <v>0</v>
      </c>
      <c r="W316">
        <f>(X316/Y316*100)</f>
        <v>0</v>
      </c>
      <c r="X316">
        <f>AW316*(AZ316+BA316)/1000</f>
        <v>0</v>
      </c>
      <c r="Y316">
        <f>0.61365*exp(17.502*BB316/(240.97+BB316))</f>
        <v>0</v>
      </c>
      <c r="Z316">
        <f>(V316-AW316*(AZ316+BA316)/1000)</f>
        <v>0</v>
      </c>
      <c r="AA316">
        <f>(-I316*44100)</f>
        <v>0</v>
      </c>
      <c r="AB316">
        <f>2*29.3*P316*0.92*(BB316-U316)</f>
        <v>0</v>
      </c>
      <c r="AC316">
        <f>2*0.95*5.67E-8*(((BB316+$B$7)+273)^4-(U316+273)^4)</f>
        <v>0</v>
      </c>
      <c r="AD316">
        <f>S316+AC316+AA316+AB316</f>
        <v>0</v>
      </c>
      <c r="AE316">
        <v>-0.0417549077368197</v>
      </c>
      <c r="AF316">
        <v>0.0468735418654015</v>
      </c>
      <c r="AG316">
        <v>3.49306080341269</v>
      </c>
      <c r="AH316">
        <v>0</v>
      </c>
      <c r="AI316">
        <v>0</v>
      </c>
      <c r="AJ316">
        <f>IF(AH316*$H$13&gt;=AL316,1.0,(AL316/(AL316-AH316*$H$13)))</f>
        <v>0</v>
      </c>
      <c r="AK316">
        <f>(AJ316-1)*100</f>
        <v>0</v>
      </c>
      <c r="AL316">
        <f>MAX(0,($B$13+$C$13*BG316)/(1+$D$13*BG316)*AZ316/(BB316+273)*$E$13)</f>
        <v>0</v>
      </c>
      <c r="AM316">
        <f>$B$11*BH316+$C$11*BI316+$F$11*BJ316</f>
        <v>0</v>
      </c>
      <c r="AN316">
        <f>AM316*AO316</f>
        <v>0</v>
      </c>
      <c r="AO316">
        <f>($B$11*$D$9+$C$11*$D$9+$F$11*((BW316+BO316)/MAX(BW316+BO316+BX316, 0.1)*$I$9+BX316/MAX(BW316+BO316+BX316, 0.1)*$J$9))/($B$11+$C$11+$F$11)</f>
        <v>0</v>
      </c>
      <c r="AP316">
        <f>($B$11*$K$9+$C$11*$K$9+$F$11*((BW316+BO316)/MAX(BW316+BO316+BX316, 0.1)*$P$9+BX316/MAX(BW316+BO316+BX316, 0.1)*$Q$9))/($B$11+$C$11+$F$11)</f>
        <v>0</v>
      </c>
      <c r="AQ316">
        <v>6</v>
      </c>
      <c r="AR316">
        <v>0.5</v>
      </c>
      <c r="AS316" t="s">
        <v>250</v>
      </c>
      <c r="AT316">
        <v>1559930195.66129</v>
      </c>
      <c r="AU316">
        <v>934.56435483871</v>
      </c>
      <c r="AV316">
        <v>967.979193548387</v>
      </c>
      <c r="AW316">
        <v>13.9512903225806</v>
      </c>
      <c r="AX316">
        <v>13.2894903225806</v>
      </c>
      <c r="AY316">
        <v>500.011709677419</v>
      </c>
      <c r="AZ316">
        <v>100.702806451613</v>
      </c>
      <c r="BA316">
        <v>0.200032580645161</v>
      </c>
      <c r="BB316">
        <v>20.0097096774194</v>
      </c>
      <c r="BC316">
        <v>20.4526258064516</v>
      </c>
      <c r="BD316">
        <v>999.9</v>
      </c>
      <c r="BE316">
        <v>0</v>
      </c>
      <c r="BF316">
        <v>0</v>
      </c>
      <c r="BG316">
        <v>9999.12451612903</v>
      </c>
      <c r="BH316">
        <v>0</v>
      </c>
      <c r="BI316">
        <v>198.063258064516</v>
      </c>
      <c r="BJ316">
        <v>1500.01193548387</v>
      </c>
      <c r="BK316">
        <v>0.973002032258065</v>
      </c>
      <c r="BL316">
        <v>0.0269981129032258</v>
      </c>
      <c r="BM316">
        <v>0</v>
      </c>
      <c r="BN316">
        <v>2.27805483870968</v>
      </c>
      <c r="BO316">
        <v>0</v>
      </c>
      <c r="BP316">
        <v>16820.6774193548</v>
      </c>
      <c r="BQ316">
        <v>13122.1225806452</v>
      </c>
      <c r="BR316">
        <v>37.875</v>
      </c>
      <c r="BS316">
        <v>39.812</v>
      </c>
      <c r="BT316">
        <v>39.25</v>
      </c>
      <c r="BU316">
        <v>37.9491935483871</v>
      </c>
      <c r="BV316">
        <v>37.5</v>
      </c>
      <c r="BW316">
        <v>1459.51193548387</v>
      </c>
      <c r="BX316">
        <v>40.5</v>
      </c>
      <c r="BY316">
        <v>0</v>
      </c>
      <c r="BZ316">
        <v>1559930230.7</v>
      </c>
      <c r="CA316">
        <v>2.31111153846154</v>
      </c>
      <c r="CB316">
        <v>0.177788019510251</v>
      </c>
      <c r="CC316">
        <v>273.172649820846</v>
      </c>
      <c r="CD316">
        <v>16833.3269230769</v>
      </c>
      <c r="CE316">
        <v>15</v>
      </c>
      <c r="CF316">
        <v>1559929575.5</v>
      </c>
      <c r="CG316" t="s">
        <v>251</v>
      </c>
      <c r="CH316">
        <v>12</v>
      </c>
      <c r="CI316">
        <v>2.609</v>
      </c>
      <c r="CJ316">
        <v>0.036</v>
      </c>
      <c r="CK316">
        <v>400</v>
      </c>
      <c r="CL316">
        <v>13</v>
      </c>
      <c r="CM316">
        <v>0.15</v>
      </c>
      <c r="CN316">
        <v>0.08</v>
      </c>
      <c r="CO316">
        <v>-33.4079317073171</v>
      </c>
      <c r="CP316">
        <v>-1.47114564459933</v>
      </c>
      <c r="CQ316">
        <v>0.177331881825347</v>
      </c>
      <c r="CR316">
        <v>0</v>
      </c>
      <c r="CS316">
        <v>2.31092647058824</v>
      </c>
      <c r="CT316">
        <v>-0.108579598954098</v>
      </c>
      <c r="CU316">
        <v>0.24334309875374</v>
      </c>
      <c r="CV316">
        <v>1</v>
      </c>
      <c r="CW316">
        <v>0.662098926829268</v>
      </c>
      <c r="CX316">
        <v>-0.027767038327527</v>
      </c>
      <c r="CY316">
        <v>0.00279552690954015</v>
      </c>
      <c r="CZ316">
        <v>1</v>
      </c>
      <c r="DA316">
        <v>2</v>
      </c>
      <c r="DB316">
        <v>3</v>
      </c>
      <c r="DC316" t="s">
        <v>252</v>
      </c>
      <c r="DD316">
        <v>1.85561</v>
      </c>
      <c r="DE316">
        <v>1.85364</v>
      </c>
      <c r="DF316">
        <v>1.85471</v>
      </c>
      <c r="DG316">
        <v>1.85912</v>
      </c>
      <c r="DH316">
        <v>1.85348</v>
      </c>
      <c r="DI316">
        <v>1.85788</v>
      </c>
      <c r="DJ316">
        <v>1.85501</v>
      </c>
      <c r="DK316">
        <v>1.85368</v>
      </c>
      <c r="DL316" t="s">
        <v>253</v>
      </c>
      <c r="DM316" t="s">
        <v>19</v>
      </c>
      <c r="DN316" t="s">
        <v>19</v>
      </c>
      <c r="DO316" t="s">
        <v>19</v>
      </c>
      <c r="DP316" t="s">
        <v>254</v>
      </c>
      <c r="DQ316" t="s">
        <v>255</v>
      </c>
      <c r="DR316" t="s">
        <v>256</v>
      </c>
      <c r="DS316" t="s">
        <v>256</v>
      </c>
      <c r="DT316" t="s">
        <v>256</v>
      </c>
      <c r="DU316" t="s">
        <v>256</v>
      </c>
      <c r="DV316">
        <v>0</v>
      </c>
      <c r="DW316">
        <v>100</v>
      </c>
      <c r="DX316">
        <v>100</v>
      </c>
      <c r="DY316">
        <v>2.609</v>
      </c>
      <c r="DZ316">
        <v>0.036</v>
      </c>
      <c r="EA316">
        <v>2</v>
      </c>
      <c r="EB316">
        <v>504.509</v>
      </c>
      <c r="EC316">
        <v>549.107</v>
      </c>
      <c r="ED316">
        <v>16.4036</v>
      </c>
      <c r="EE316">
        <v>19.2341</v>
      </c>
      <c r="EF316">
        <v>30.0002</v>
      </c>
      <c r="EG316">
        <v>19.1072</v>
      </c>
      <c r="EH316">
        <v>19.0821</v>
      </c>
      <c r="EI316">
        <v>40.8836</v>
      </c>
      <c r="EJ316">
        <v>28.0916</v>
      </c>
      <c r="EK316">
        <v>60.7047</v>
      </c>
      <c r="EL316">
        <v>16.4013</v>
      </c>
      <c r="EM316">
        <v>994.17</v>
      </c>
      <c r="EN316">
        <v>13.2848</v>
      </c>
      <c r="EO316">
        <v>102.27</v>
      </c>
      <c r="EP316">
        <v>102.696</v>
      </c>
    </row>
    <row r="317" spans="1:146">
      <c r="A317">
        <v>301</v>
      </c>
      <c r="B317">
        <v>1559930208</v>
      </c>
      <c r="C317">
        <v>600</v>
      </c>
      <c r="D317" t="s">
        <v>857</v>
      </c>
      <c r="E317" t="s">
        <v>858</v>
      </c>
      <c r="H317">
        <v>1559930197.66129</v>
      </c>
      <c r="I317">
        <f>AY317*AJ317*(AW317-AX317)/(100*AQ317*(1000-AJ317*AW317))</f>
        <v>0</v>
      </c>
      <c r="J317">
        <f>AY317*AJ317*(AV317-AU317*(1000-AJ317*AX317)/(1000-AJ317*AW317))/(100*AQ317)</f>
        <v>0</v>
      </c>
      <c r="K317">
        <f>AU317 - IF(AJ317&gt;1, J317*AQ317*100.0/(AL317*BG317), 0)</f>
        <v>0</v>
      </c>
      <c r="L317">
        <f>((R317-I317/2)*K317-J317)/(R317+I317/2)</f>
        <v>0</v>
      </c>
      <c r="M317">
        <f>L317*(AZ317+BA317)/1000.0</f>
        <v>0</v>
      </c>
      <c r="N317">
        <f>(AU317 - IF(AJ317&gt;1, J317*AQ317*100.0/(AL317*BG317), 0))*(AZ317+BA317)/1000.0</f>
        <v>0</v>
      </c>
      <c r="O317">
        <f>2.0/((1/Q317-1/P317)+SIGN(Q317)*SQRT((1/Q317-1/P317)*(1/Q317-1/P317) + 4*AR317/((AR317+1)*(AR317+1))*(2*1/Q317*1/P317-1/P317*1/P317)))</f>
        <v>0</v>
      </c>
      <c r="P317">
        <f>AG317+AF317*AQ317+AE317*AQ317*AQ317</f>
        <v>0</v>
      </c>
      <c r="Q317">
        <f>I317*(1000-(1000*0.61365*exp(17.502*U317/(240.97+U317))/(AZ317+BA317)+AW317)/2)/(1000*0.61365*exp(17.502*U317/(240.97+U317))/(AZ317+BA317)-AW317)</f>
        <v>0</v>
      </c>
      <c r="R317">
        <f>1/((AR317+1)/(O317/1.6)+1/(P317/1.37)) + AR317/((AR317+1)/(O317/1.6) + AR317/(P317/1.37))</f>
        <v>0</v>
      </c>
      <c r="S317">
        <f>(AN317*AP317)</f>
        <v>0</v>
      </c>
      <c r="T317">
        <f>(BB317+(S317+2*0.95*5.67E-8*(((BB317+$B$7)+273)^4-(BB317+273)^4)-44100*I317)/(1.84*29.3*P317+8*0.95*5.67E-8*(BB317+273)^3))</f>
        <v>0</v>
      </c>
      <c r="U317">
        <f>($C$7*BC317+$D$7*BD317+$E$7*T317)</f>
        <v>0</v>
      </c>
      <c r="V317">
        <f>0.61365*exp(17.502*U317/(240.97+U317))</f>
        <v>0</v>
      </c>
      <c r="W317">
        <f>(X317/Y317*100)</f>
        <v>0</v>
      </c>
      <c r="X317">
        <f>AW317*(AZ317+BA317)/1000</f>
        <v>0</v>
      </c>
      <c r="Y317">
        <f>0.61365*exp(17.502*BB317/(240.97+BB317))</f>
        <v>0</v>
      </c>
      <c r="Z317">
        <f>(V317-AW317*(AZ317+BA317)/1000)</f>
        <v>0</v>
      </c>
      <c r="AA317">
        <f>(-I317*44100)</f>
        <v>0</v>
      </c>
      <c r="AB317">
        <f>2*29.3*P317*0.92*(BB317-U317)</f>
        <v>0</v>
      </c>
      <c r="AC317">
        <f>2*0.95*5.67E-8*(((BB317+$B$7)+273)^4-(U317+273)^4)</f>
        <v>0</v>
      </c>
      <c r="AD317">
        <f>S317+AC317+AA317+AB317</f>
        <v>0</v>
      </c>
      <c r="AE317">
        <v>-0.0417676979807449</v>
      </c>
      <c r="AF317">
        <v>0.0468879000346946</v>
      </c>
      <c r="AG317">
        <v>3.49390610226534</v>
      </c>
      <c r="AH317">
        <v>0</v>
      </c>
      <c r="AI317">
        <v>0</v>
      </c>
      <c r="AJ317">
        <f>IF(AH317*$H$13&gt;=AL317,1.0,(AL317/(AL317-AH317*$H$13)))</f>
        <v>0</v>
      </c>
      <c r="AK317">
        <f>(AJ317-1)*100</f>
        <v>0</v>
      </c>
      <c r="AL317">
        <f>MAX(0,($B$13+$C$13*BG317)/(1+$D$13*BG317)*AZ317/(BB317+273)*$E$13)</f>
        <v>0</v>
      </c>
      <c r="AM317">
        <f>$B$11*BH317+$C$11*BI317+$F$11*BJ317</f>
        <v>0</v>
      </c>
      <c r="AN317">
        <f>AM317*AO317</f>
        <v>0</v>
      </c>
      <c r="AO317">
        <f>($B$11*$D$9+$C$11*$D$9+$F$11*((BW317+BO317)/MAX(BW317+BO317+BX317, 0.1)*$I$9+BX317/MAX(BW317+BO317+BX317, 0.1)*$J$9))/($B$11+$C$11+$F$11)</f>
        <v>0</v>
      </c>
      <c r="AP317">
        <f>($B$11*$K$9+$C$11*$K$9+$F$11*((BW317+BO317)/MAX(BW317+BO317+BX317, 0.1)*$P$9+BX317/MAX(BW317+BO317+BX317, 0.1)*$Q$9))/($B$11+$C$11+$F$11)</f>
        <v>0</v>
      </c>
      <c r="AQ317">
        <v>6</v>
      </c>
      <c r="AR317">
        <v>0.5</v>
      </c>
      <c r="AS317" t="s">
        <v>250</v>
      </c>
      <c r="AT317">
        <v>1559930197.66129</v>
      </c>
      <c r="AU317">
        <v>937.865612903226</v>
      </c>
      <c r="AV317">
        <v>971.316032258065</v>
      </c>
      <c r="AW317">
        <v>13.9504580645161</v>
      </c>
      <c r="AX317">
        <v>13.2896096774194</v>
      </c>
      <c r="AY317">
        <v>500.013483870968</v>
      </c>
      <c r="AZ317">
        <v>100.702806451613</v>
      </c>
      <c r="BA317">
        <v>0.200014096774194</v>
      </c>
      <c r="BB317">
        <v>20.0090161290323</v>
      </c>
      <c r="BC317">
        <v>20.4543580645161</v>
      </c>
      <c r="BD317">
        <v>999.9</v>
      </c>
      <c r="BE317">
        <v>0</v>
      </c>
      <c r="BF317">
        <v>0</v>
      </c>
      <c r="BG317">
        <v>10002.1874193548</v>
      </c>
      <c r="BH317">
        <v>0</v>
      </c>
      <c r="BI317">
        <v>191.725096774194</v>
      </c>
      <c r="BJ317">
        <v>1500.01161290323</v>
      </c>
      <c r="BK317">
        <v>0.973002032258065</v>
      </c>
      <c r="BL317">
        <v>0.0269981129032258</v>
      </c>
      <c r="BM317">
        <v>0</v>
      </c>
      <c r="BN317">
        <v>2.27175161290323</v>
      </c>
      <c r="BO317">
        <v>0</v>
      </c>
      <c r="BP317">
        <v>16829.735483871</v>
      </c>
      <c r="BQ317">
        <v>13122.1193548387</v>
      </c>
      <c r="BR317">
        <v>37.875</v>
      </c>
      <c r="BS317">
        <v>39.812</v>
      </c>
      <c r="BT317">
        <v>39.25</v>
      </c>
      <c r="BU317">
        <v>37.9512258064516</v>
      </c>
      <c r="BV317">
        <v>37.5</v>
      </c>
      <c r="BW317">
        <v>1459.51161290323</v>
      </c>
      <c r="BX317">
        <v>40.5</v>
      </c>
      <c r="BY317">
        <v>0</v>
      </c>
      <c r="BZ317">
        <v>1559930232.5</v>
      </c>
      <c r="CA317">
        <v>2.27301538461538</v>
      </c>
      <c r="CB317">
        <v>0.69549400528611</v>
      </c>
      <c r="CC317">
        <v>291.873503935256</v>
      </c>
      <c r="CD317">
        <v>16842.0730769231</v>
      </c>
      <c r="CE317">
        <v>15</v>
      </c>
      <c r="CF317">
        <v>1559929575.5</v>
      </c>
      <c r="CG317" t="s">
        <v>251</v>
      </c>
      <c r="CH317">
        <v>12</v>
      </c>
      <c r="CI317">
        <v>2.609</v>
      </c>
      <c r="CJ317">
        <v>0.036</v>
      </c>
      <c r="CK317">
        <v>400</v>
      </c>
      <c r="CL317">
        <v>13</v>
      </c>
      <c r="CM317">
        <v>0.15</v>
      </c>
      <c r="CN317">
        <v>0.08</v>
      </c>
      <c r="CO317">
        <v>-33.4328219512195</v>
      </c>
      <c r="CP317">
        <v>-1.32444250871104</v>
      </c>
      <c r="CQ317">
        <v>0.171585933120909</v>
      </c>
      <c r="CR317">
        <v>0</v>
      </c>
      <c r="CS317">
        <v>2.30292647058824</v>
      </c>
      <c r="CT317">
        <v>-0.253500373078652</v>
      </c>
      <c r="CU317">
        <v>0.242063878672824</v>
      </c>
      <c r="CV317">
        <v>1</v>
      </c>
      <c r="CW317">
        <v>0.661163707317073</v>
      </c>
      <c r="CX317">
        <v>-0.0302689337979165</v>
      </c>
      <c r="CY317">
        <v>0.00302915264046148</v>
      </c>
      <c r="CZ317">
        <v>1</v>
      </c>
      <c r="DA317">
        <v>2</v>
      </c>
      <c r="DB317">
        <v>3</v>
      </c>
      <c r="DC317" t="s">
        <v>252</v>
      </c>
      <c r="DD317">
        <v>1.85562</v>
      </c>
      <c r="DE317">
        <v>1.85364</v>
      </c>
      <c r="DF317">
        <v>1.85471</v>
      </c>
      <c r="DG317">
        <v>1.85912</v>
      </c>
      <c r="DH317">
        <v>1.85347</v>
      </c>
      <c r="DI317">
        <v>1.85788</v>
      </c>
      <c r="DJ317">
        <v>1.85502</v>
      </c>
      <c r="DK317">
        <v>1.85369</v>
      </c>
      <c r="DL317" t="s">
        <v>253</v>
      </c>
      <c r="DM317" t="s">
        <v>19</v>
      </c>
      <c r="DN317" t="s">
        <v>19</v>
      </c>
      <c r="DO317" t="s">
        <v>19</v>
      </c>
      <c r="DP317" t="s">
        <v>254</v>
      </c>
      <c r="DQ317" t="s">
        <v>255</v>
      </c>
      <c r="DR317" t="s">
        <v>256</v>
      </c>
      <c r="DS317" t="s">
        <v>256</v>
      </c>
      <c r="DT317" t="s">
        <v>256</v>
      </c>
      <c r="DU317" t="s">
        <v>256</v>
      </c>
      <c r="DV317">
        <v>0</v>
      </c>
      <c r="DW317">
        <v>100</v>
      </c>
      <c r="DX317">
        <v>100</v>
      </c>
      <c r="DY317">
        <v>2.609</v>
      </c>
      <c r="DZ317">
        <v>0.036</v>
      </c>
      <c r="EA317">
        <v>2</v>
      </c>
      <c r="EB317">
        <v>504.276</v>
      </c>
      <c r="EC317">
        <v>549.348</v>
      </c>
      <c r="ED317">
        <v>16.4009</v>
      </c>
      <c r="EE317">
        <v>19.2354</v>
      </c>
      <c r="EF317">
        <v>30.0003</v>
      </c>
      <c r="EG317">
        <v>19.108</v>
      </c>
      <c r="EH317">
        <v>19.0831</v>
      </c>
      <c r="EI317">
        <v>40.9917</v>
      </c>
      <c r="EJ317">
        <v>28.0916</v>
      </c>
      <c r="EK317">
        <v>60.7047</v>
      </c>
      <c r="EL317">
        <v>16.4013</v>
      </c>
      <c r="EM317">
        <v>999.17</v>
      </c>
      <c r="EN317">
        <v>13.2864</v>
      </c>
      <c r="EO317">
        <v>102.271</v>
      </c>
      <c r="EP317">
        <v>102.697</v>
      </c>
    </row>
    <row r="318" spans="1:146">
      <c r="A318">
        <v>302</v>
      </c>
      <c r="B318">
        <v>1559930210</v>
      </c>
      <c r="C318">
        <v>602</v>
      </c>
      <c r="D318" t="s">
        <v>859</v>
      </c>
      <c r="E318" t="s">
        <v>860</v>
      </c>
      <c r="H318">
        <v>1559930199.66129</v>
      </c>
      <c r="I318">
        <f>AY318*AJ318*(AW318-AX318)/(100*AQ318*(1000-AJ318*AW318))</f>
        <v>0</v>
      </c>
      <c r="J318">
        <f>AY318*AJ318*(AV318-AU318*(1000-AJ318*AX318)/(1000-AJ318*AW318))/(100*AQ318)</f>
        <v>0</v>
      </c>
      <c r="K318">
        <f>AU318 - IF(AJ318&gt;1, J318*AQ318*100.0/(AL318*BG318), 0)</f>
        <v>0</v>
      </c>
      <c r="L318">
        <f>((R318-I318/2)*K318-J318)/(R318+I318/2)</f>
        <v>0</v>
      </c>
      <c r="M318">
        <f>L318*(AZ318+BA318)/1000.0</f>
        <v>0</v>
      </c>
      <c r="N318">
        <f>(AU318 - IF(AJ318&gt;1, J318*AQ318*100.0/(AL318*BG318), 0))*(AZ318+BA318)/1000.0</f>
        <v>0</v>
      </c>
      <c r="O318">
        <f>2.0/((1/Q318-1/P318)+SIGN(Q318)*SQRT((1/Q318-1/P318)*(1/Q318-1/P318) + 4*AR318/((AR318+1)*(AR318+1))*(2*1/Q318*1/P318-1/P318*1/P318)))</f>
        <v>0</v>
      </c>
      <c r="P318">
        <f>AG318+AF318*AQ318+AE318*AQ318*AQ318</f>
        <v>0</v>
      </c>
      <c r="Q318">
        <f>I318*(1000-(1000*0.61365*exp(17.502*U318/(240.97+U318))/(AZ318+BA318)+AW318)/2)/(1000*0.61365*exp(17.502*U318/(240.97+U318))/(AZ318+BA318)-AW318)</f>
        <v>0</v>
      </c>
      <c r="R318">
        <f>1/((AR318+1)/(O318/1.6)+1/(P318/1.37)) + AR318/((AR318+1)/(O318/1.6) + AR318/(P318/1.37))</f>
        <v>0</v>
      </c>
      <c r="S318">
        <f>(AN318*AP318)</f>
        <v>0</v>
      </c>
      <c r="T318">
        <f>(BB318+(S318+2*0.95*5.67E-8*(((BB318+$B$7)+273)^4-(BB318+273)^4)-44100*I318)/(1.84*29.3*P318+8*0.95*5.67E-8*(BB318+273)^3))</f>
        <v>0</v>
      </c>
      <c r="U318">
        <f>($C$7*BC318+$D$7*BD318+$E$7*T318)</f>
        <v>0</v>
      </c>
      <c r="V318">
        <f>0.61365*exp(17.502*U318/(240.97+U318))</f>
        <v>0</v>
      </c>
      <c r="W318">
        <f>(X318/Y318*100)</f>
        <v>0</v>
      </c>
      <c r="X318">
        <f>AW318*(AZ318+BA318)/1000</f>
        <v>0</v>
      </c>
      <c r="Y318">
        <f>0.61365*exp(17.502*BB318/(240.97+BB318))</f>
        <v>0</v>
      </c>
      <c r="Z318">
        <f>(V318-AW318*(AZ318+BA318)/1000)</f>
        <v>0</v>
      </c>
      <c r="AA318">
        <f>(-I318*44100)</f>
        <v>0</v>
      </c>
      <c r="AB318">
        <f>2*29.3*P318*0.92*(BB318-U318)</f>
        <v>0</v>
      </c>
      <c r="AC318">
        <f>2*0.95*5.67E-8*(((BB318+$B$7)+273)^4-(U318+273)^4)</f>
        <v>0</v>
      </c>
      <c r="AD318">
        <f>S318+AC318+AA318+AB318</f>
        <v>0</v>
      </c>
      <c r="AE318">
        <v>-0.0417650106151177</v>
      </c>
      <c r="AF318">
        <v>0.0468848832313518</v>
      </c>
      <c r="AG318">
        <v>3.49372850355638</v>
      </c>
      <c r="AH318">
        <v>0</v>
      </c>
      <c r="AI318">
        <v>0</v>
      </c>
      <c r="AJ318">
        <f>IF(AH318*$H$13&gt;=AL318,1.0,(AL318/(AL318-AH318*$H$13)))</f>
        <v>0</v>
      </c>
      <c r="AK318">
        <f>(AJ318-1)*100</f>
        <v>0</v>
      </c>
      <c r="AL318">
        <f>MAX(0,($B$13+$C$13*BG318)/(1+$D$13*BG318)*AZ318/(BB318+273)*$E$13)</f>
        <v>0</v>
      </c>
      <c r="AM318">
        <f>$B$11*BH318+$C$11*BI318+$F$11*BJ318</f>
        <v>0</v>
      </c>
      <c r="AN318">
        <f>AM318*AO318</f>
        <v>0</v>
      </c>
      <c r="AO318">
        <f>($B$11*$D$9+$C$11*$D$9+$F$11*((BW318+BO318)/MAX(BW318+BO318+BX318, 0.1)*$I$9+BX318/MAX(BW318+BO318+BX318, 0.1)*$J$9))/($B$11+$C$11+$F$11)</f>
        <v>0</v>
      </c>
      <c r="AP318">
        <f>($B$11*$K$9+$C$11*$K$9+$F$11*((BW318+BO318)/MAX(BW318+BO318+BX318, 0.1)*$P$9+BX318/MAX(BW318+BO318+BX318, 0.1)*$Q$9))/($B$11+$C$11+$F$11)</f>
        <v>0</v>
      </c>
      <c r="AQ318">
        <v>6</v>
      </c>
      <c r="AR318">
        <v>0.5</v>
      </c>
      <c r="AS318" t="s">
        <v>250</v>
      </c>
      <c r="AT318">
        <v>1559930199.66129</v>
      </c>
      <c r="AU318">
        <v>941.169935483871</v>
      </c>
      <c r="AV318">
        <v>974.676870967742</v>
      </c>
      <c r="AW318">
        <v>13.9496193548387</v>
      </c>
      <c r="AX318">
        <v>13.2897225806452</v>
      </c>
      <c r="AY318">
        <v>500.014129032258</v>
      </c>
      <c r="AZ318">
        <v>100.702806451613</v>
      </c>
      <c r="BA318">
        <v>0.200039774193548</v>
      </c>
      <c r="BB318">
        <v>20.0081032258065</v>
      </c>
      <c r="BC318">
        <v>20.4545225806452</v>
      </c>
      <c r="BD318">
        <v>999.9</v>
      </c>
      <c r="BE318">
        <v>0</v>
      </c>
      <c r="BF318">
        <v>0</v>
      </c>
      <c r="BG318">
        <v>10001.5438709677</v>
      </c>
      <c r="BH318">
        <v>0</v>
      </c>
      <c r="BI318">
        <v>186.346419354839</v>
      </c>
      <c r="BJ318">
        <v>1499.99483870968</v>
      </c>
      <c r="BK318">
        <v>0.973001903225806</v>
      </c>
      <c r="BL318">
        <v>0.0269982612903226</v>
      </c>
      <c r="BM318">
        <v>0</v>
      </c>
      <c r="BN318">
        <v>2.23954838709677</v>
      </c>
      <c r="BO318">
        <v>0</v>
      </c>
      <c r="BP318">
        <v>16839.0451612903</v>
      </c>
      <c r="BQ318">
        <v>13121.9709677419</v>
      </c>
      <c r="BR318">
        <v>37.875</v>
      </c>
      <c r="BS318">
        <v>39.812</v>
      </c>
      <c r="BT318">
        <v>39.25</v>
      </c>
      <c r="BU318">
        <v>37.9491935483871</v>
      </c>
      <c r="BV318">
        <v>37.5</v>
      </c>
      <c r="BW318">
        <v>1459.49483870968</v>
      </c>
      <c r="BX318">
        <v>40.5</v>
      </c>
      <c r="BY318">
        <v>0</v>
      </c>
      <c r="BZ318">
        <v>1559930234.3</v>
      </c>
      <c r="CA318">
        <v>2.27375</v>
      </c>
      <c r="CB318">
        <v>0.0808717900598228</v>
      </c>
      <c r="CC318">
        <v>310.64957288796</v>
      </c>
      <c r="CD318">
        <v>16851.4115384615</v>
      </c>
      <c r="CE318">
        <v>15</v>
      </c>
      <c r="CF318">
        <v>1559929575.5</v>
      </c>
      <c r="CG318" t="s">
        <v>251</v>
      </c>
      <c r="CH318">
        <v>12</v>
      </c>
      <c r="CI318">
        <v>2.609</v>
      </c>
      <c r="CJ318">
        <v>0.036</v>
      </c>
      <c r="CK318">
        <v>400</v>
      </c>
      <c r="CL318">
        <v>13</v>
      </c>
      <c r="CM318">
        <v>0.15</v>
      </c>
      <c r="CN318">
        <v>0.08</v>
      </c>
      <c r="CO318">
        <v>-33.4935512195122</v>
      </c>
      <c r="CP318">
        <v>-1.20620487804881</v>
      </c>
      <c r="CQ318">
        <v>0.158108531915157</v>
      </c>
      <c r="CR318">
        <v>0</v>
      </c>
      <c r="CS318">
        <v>2.28373823529412</v>
      </c>
      <c r="CT318">
        <v>-0.245838179787973</v>
      </c>
      <c r="CU318">
        <v>0.252236478696324</v>
      </c>
      <c r="CV318">
        <v>1</v>
      </c>
      <c r="CW318">
        <v>0.660209219512195</v>
      </c>
      <c r="CX318">
        <v>-0.028493581881533</v>
      </c>
      <c r="CY318">
        <v>0.00286035526117073</v>
      </c>
      <c r="CZ318">
        <v>1</v>
      </c>
      <c r="DA318">
        <v>2</v>
      </c>
      <c r="DB318">
        <v>3</v>
      </c>
      <c r="DC318" t="s">
        <v>252</v>
      </c>
      <c r="DD318">
        <v>1.85561</v>
      </c>
      <c r="DE318">
        <v>1.85364</v>
      </c>
      <c r="DF318">
        <v>1.85471</v>
      </c>
      <c r="DG318">
        <v>1.85912</v>
      </c>
      <c r="DH318">
        <v>1.85347</v>
      </c>
      <c r="DI318">
        <v>1.85788</v>
      </c>
      <c r="DJ318">
        <v>1.85502</v>
      </c>
      <c r="DK318">
        <v>1.85369</v>
      </c>
      <c r="DL318" t="s">
        <v>253</v>
      </c>
      <c r="DM318" t="s">
        <v>19</v>
      </c>
      <c r="DN318" t="s">
        <v>19</v>
      </c>
      <c r="DO318" t="s">
        <v>19</v>
      </c>
      <c r="DP318" t="s">
        <v>254</v>
      </c>
      <c r="DQ318" t="s">
        <v>255</v>
      </c>
      <c r="DR318" t="s">
        <v>256</v>
      </c>
      <c r="DS318" t="s">
        <v>256</v>
      </c>
      <c r="DT318" t="s">
        <v>256</v>
      </c>
      <c r="DU318" t="s">
        <v>256</v>
      </c>
      <c r="DV318">
        <v>0</v>
      </c>
      <c r="DW318">
        <v>100</v>
      </c>
      <c r="DX318">
        <v>100</v>
      </c>
      <c r="DY318">
        <v>2.609</v>
      </c>
      <c r="DZ318">
        <v>0.036</v>
      </c>
      <c r="EA318">
        <v>2</v>
      </c>
      <c r="EB318">
        <v>504.435</v>
      </c>
      <c r="EC318">
        <v>549.17</v>
      </c>
      <c r="ED318">
        <v>16.3983</v>
      </c>
      <c r="EE318">
        <v>19.2364</v>
      </c>
      <c r="EF318">
        <v>30.0004</v>
      </c>
      <c r="EG318">
        <v>19.1088</v>
      </c>
      <c r="EH318">
        <v>19.0844</v>
      </c>
      <c r="EI318">
        <v>41.1242</v>
      </c>
      <c r="EJ318">
        <v>28.0916</v>
      </c>
      <c r="EK318">
        <v>60.7047</v>
      </c>
      <c r="EL318">
        <v>16.3962</v>
      </c>
      <c r="EM318">
        <v>1004.17</v>
      </c>
      <c r="EN318">
        <v>13.2864</v>
      </c>
      <c r="EO318">
        <v>102.271</v>
      </c>
      <c r="EP318">
        <v>102.697</v>
      </c>
    </row>
    <row r="319" spans="1:146">
      <c r="A319">
        <v>303</v>
      </c>
      <c r="B319">
        <v>1559930212</v>
      </c>
      <c r="C319">
        <v>604</v>
      </c>
      <c r="D319" t="s">
        <v>861</v>
      </c>
      <c r="E319" t="s">
        <v>862</v>
      </c>
      <c r="H319">
        <v>1559930201.66129</v>
      </c>
      <c r="I319">
        <f>AY319*AJ319*(AW319-AX319)/(100*AQ319*(1000-AJ319*AW319))</f>
        <v>0</v>
      </c>
      <c r="J319">
        <f>AY319*AJ319*(AV319-AU319*(1000-AJ319*AX319)/(1000-AJ319*AW319))/(100*AQ319)</f>
        <v>0</v>
      </c>
      <c r="K319">
        <f>AU319 - IF(AJ319&gt;1, J319*AQ319*100.0/(AL319*BG319), 0)</f>
        <v>0</v>
      </c>
      <c r="L319">
        <f>((R319-I319/2)*K319-J319)/(R319+I319/2)</f>
        <v>0</v>
      </c>
      <c r="M319">
        <f>L319*(AZ319+BA319)/1000.0</f>
        <v>0</v>
      </c>
      <c r="N319">
        <f>(AU319 - IF(AJ319&gt;1, J319*AQ319*100.0/(AL319*BG319), 0))*(AZ319+BA319)/1000.0</f>
        <v>0</v>
      </c>
      <c r="O319">
        <f>2.0/((1/Q319-1/P319)+SIGN(Q319)*SQRT((1/Q319-1/P319)*(1/Q319-1/P319) + 4*AR319/((AR319+1)*(AR319+1))*(2*1/Q319*1/P319-1/P319*1/P319)))</f>
        <v>0</v>
      </c>
      <c r="P319">
        <f>AG319+AF319*AQ319+AE319*AQ319*AQ319</f>
        <v>0</v>
      </c>
      <c r="Q319">
        <f>I319*(1000-(1000*0.61365*exp(17.502*U319/(240.97+U319))/(AZ319+BA319)+AW319)/2)/(1000*0.61365*exp(17.502*U319/(240.97+U319))/(AZ319+BA319)-AW319)</f>
        <v>0</v>
      </c>
      <c r="R319">
        <f>1/((AR319+1)/(O319/1.6)+1/(P319/1.37)) + AR319/((AR319+1)/(O319/1.6) + AR319/(P319/1.37))</f>
        <v>0</v>
      </c>
      <c r="S319">
        <f>(AN319*AP319)</f>
        <v>0</v>
      </c>
      <c r="T319">
        <f>(BB319+(S319+2*0.95*5.67E-8*(((BB319+$B$7)+273)^4-(BB319+273)^4)-44100*I319)/(1.84*29.3*P319+8*0.95*5.67E-8*(BB319+273)^3))</f>
        <v>0</v>
      </c>
      <c r="U319">
        <f>($C$7*BC319+$D$7*BD319+$E$7*T319)</f>
        <v>0</v>
      </c>
      <c r="V319">
        <f>0.61365*exp(17.502*U319/(240.97+U319))</f>
        <v>0</v>
      </c>
      <c r="W319">
        <f>(X319/Y319*100)</f>
        <v>0</v>
      </c>
      <c r="X319">
        <f>AW319*(AZ319+BA319)/1000</f>
        <v>0</v>
      </c>
      <c r="Y319">
        <f>0.61365*exp(17.502*BB319/(240.97+BB319))</f>
        <v>0</v>
      </c>
      <c r="Z319">
        <f>(V319-AW319*(AZ319+BA319)/1000)</f>
        <v>0</v>
      </c>
      <c r="AA319">
        <f>(-I319*44100)</f>
        <v>0</v>
      </c>
      <c r="AB319">
        <f>2*29.3*P319*0.92*(BB319-U319)</f>
        <v>0</v>
      </c>
      <c r="AC319">
        <f>2*0.95*5.67E-8*(((BB319+$B$7)+273)^4-(U319+273)^4)</f>
        <v>0</v>
      </c>
      <c r="AD319">
        <f>S319+AC319+AA319+AB319</f>
        <v>0</v>
      </c>
      <c r="AE319">
        <v>-0.0417273735057146</v>
      </c>
      <c r="AF319">
        <v>0.046842632278855</v>
      </c>
      <c r="AG319">
        <v>3.49124077627478</v>
      </c>
      <c r="AH319">
        <v>0</v>
      </c>
      <c r="AI319">
        <v>0</v>
      </c>
      <c r="AJ319">
        <f>IF(AH319*$H$13&gt;=AL319,1.0,(AL319/(AL319-AH319*$H$13)))</f>
        <v>0</v>
      </c>
      <c r="AK319">
        <f>(AJ319-1)*100</f>
        <v>0</v>
      </c>
      <c r="AL319">
        <f>MAX(0,($B$13+$C$13*BG319)/(1+$D$13*BG319)*AZ319/(BB319+273)*$E$13)</f>
        <v>0</v>
      </c>
      <c r="AM319">
        <f>$B$11*BH319+$C$11*BI319+$F$11*BJ319</f>
        <v>0</v>
      </c>
      <c r="AN319">
        <f>AM319*AO319</f>
        <v>0</v>
      </c>
      <c r="AO319">
        <f>($B$11*$D$9+$C$11*$D$9+$F$11*((BW319+BO319)/MAX(BW319+BO319+BX319, 0.1)*$I$9+BX319/MAX(BW319+BO319+BX319, 0.1)*$J$9))/($B$11+$C$11+$F$11)</f>
        <v>0</v>
      </c>
      <c r="AP319">
        <f>($B$11*$K$9+$C$11*$K$9+$F$11*((BW319+BO319)/MAX(BW319+BO319+BX319, 0.1)*$P$9+BX319/MAX(BW319+BO319+BX319, 0.1)*$Q$9))/($B$11+$C$11+$F$11)</f>
        <v>0</v>
      </c>
      <c r="AQ319">
        <v>6</v>
      </c>
      <c r="AR319">
        <v>0.5</v>
      </c>
      <c r="AS319" t="s">
        <v>250</v>
      </c>
      <c r="AT319">
        <v>1559930201.66129</v>
      </c>
      <c r="AU319">
        <v>944.474677419355</v>
      </c>
      <c r="AV319">
        <v>978.008774193549</v>
      </c>
      <c r="AW319">
        <v>13.9488096774194</v>
      </c>
      <c r="AX319">
        <v>13.2897225806452</v>
      </c>
      <c r="AY319">
        <v>500.016612903226</v>
      </c>
      <c r="AZ319">
        <v>100.702967741935</v>
      </c>
      <c r="BA319">
        <v>0.200081870967742</v>
      </c>
      <c r="BB319">
        <v>20.0074258064516</v>
      </c>
      <c r="BC319">
        <v>20.4539741935484</v>
      </c>
      <c r="BD319">
        <v>999.9</v>
      </c>
      <c r="BE319">
        <v>0</v>
      </c>
      <c r="BF319">
        <v>0</v>
      </c>
      <c r="BG319">
        <v>9992.51483870968</v>
      </c>
      <c r="BH319">
        <v>0</v>
      </c>
      <c r="BI319">
        <v>182.576612903226</v>
      </c>
      <c r="BJ319">
        <v>1499.99451612903</v>
      </c>
      <c r="BK319">
        <v>0.973001903225807</v>
      </c>
      <c r="BL319">
        <v>0.0269982612903226</v>
      </c>
      <c r="BM319">
        <v>0</v>
      </c>
      <c r="BN319">
        <v>2.25125483870968</v>
      </c>
      <c r="BO319">
        <v>0</v>
      </c>
      <c r="BP319">
        <v>16848.8129032258</v>
      </c>
      <c r="BQ319">
        <v>13121.9677419355</v>
      </c>
      <c r="BR319">
        <v>37.875</v>
      </c>
      <c r="BS319">
        <v>39.8180967741935</v>
      </c>
      <c r="BT319">
        <v>39.25</v>
      </c>
      <c r="BU319">
        <v>37.9552903225806</v>
      </c>
      <c r="BV319">
        <v>37.5</v>
      </c>
      <c r="BW319">
        <v>1459.49451612903</v>
      </c>
      <c r="BX319">
        <v>40.5</v>
      </c>
      <c r="BY319">
        <v>0</v>
      </c>
      <c r="BZ319">
        <v>1559930236.7</v>
      </c>
      <c r="CA319">
        <v>2.31451923076923</v>
      </c>
      <c r="CB319">
        <v>0.67001367895022</v>
      </c>
      <c r="CC319">
        <v>326.1059832542</v>
      </c>
      <c r="CD319">
        <v>16864.0461538462</v>
      </c>
      <c r="CE319">
        <v>15</v>
      </c>
      <c r="CF319">
        <v>1559929575.5</v>
      </c>
      <c r="CG319" t="s">
        <v>251</v>
      </c>
      <c r="CH319">
        <v>12</v>
      </c>
      <c r="CI319">
        <v>2.609</v>
      </c>
      <c r="CJ319">
        <v>0.036</v>
      </c>
      <c r="CK319">
        <v>400</v>
      </c>
      <c r="CL319">
        <v>13</v>
      </c>
      <c r="CM319">
        <v>0.15</v>
      </c>
      <c r="CN319">
        <v>0.08</v>
      </c>
      <c r="CO319">
        <v>-33.5288829268293</v>
      </c>
      <c r="CP319">
        <v>-1.34206202090612</v>
      </c>
      <c r="CQ319">
        <v>0.166006527791777</v>
      </c>
      <c r="CR319">
        <v>0</v>
      </c>
      <c r="CS319">
        <v>2.30306470588235</v>
      </c>
      <c r="CT319">
        <v>0.0616618999233352</v>
      </c>
      <c r="CU319">
        <v>0.2541118707813</v>
      </c>
      <c r="CV319">
        <v>1</v>
      </c>
      <c r="CW319">
        <v>0.659335512195122</v>
      </c>
      <c r="CX319">
        <v>-0.0250758606271809</v>
      </c>
      <c r="CY319">
        <v>0.0025379088484463</v>
      </c>
      <c r="CZ319">
        <v>1</v>
      </c>
      <c r="DA319">
        <v>2</v>
      </c>
      <c r="DB319">
        <v>3</v>
      </c>
      <c r="DC319" t="s">
        <v>252</v>
      </c>
      <c r="DD319">
        <v>1.85559</v>
      </c>
      <c r="DE319">
        <v>1.85364</v>
      </c>
      <c r="DF319">
        <v>1.85471</v>
      </c>
      <c r="DG319">
        <v>1.85913</v>
      </c>
      <c r="DH319">
        <v>1.85347</v>
      </c>
      <c r="DI319">
        <v>1.85789</v>
      </c>
      <c r="DJ319">
        <v>1.85501</v>
      </c>
      <c r="DK319">
        <v>1.85367</v>
      </c>
      <c r="DL319" t="s">
        <v>253</v>
      </c>
      <c r="DM319" t="s">
        <v>19</v>
      </c>
      <c r="DN319" t="s">
        <v>19</v>
      </c>
      <c r="DO319" t="s">
        <v>19</v>
      </c>
      <c r="DP319" t="s">
        <v>254</v>
      </c>
      <c r="DQ319" t="s">
        <v>255</v>
      </c>
      <c r="DR319" t="s">
        <v>256</v>
      </c>
      <c r="DS319" t="s">
        <v>256</v>
      </c>
      <c r="DT319" t="s">
        <v>256</v>
      </c>
      <c r="DU319" t="s">
        <v>256</v>
      </c>
      <c r="DV319">
        <v>0</v>
      </c>
      <c r="DW319">
        <v>100</v>
      </c>
      <c r="DX319">
        <v>100</v>
      </c>
      <c r="DY319">
        <v>2.609</v>
      </c>
      <c r="DZ319">
        <v>0.036</v>
      </c>
      <c r="EA319">
        <v>2</v>
      </c>
      <c r="EB319">
        <v>504.61</v>
      </c>
      <c r="EC319">
        <v>549.145</v>
      </c>
      <c r="ED319">
        <v>16.3964</v>
      </c>
      <c r="EE319">
        <v>19.2374</v>
      </c>
      <c r="EF319">
        <v>30.0004</v>
      </c>
      <c r="EG319">
        <v>19.1096</v>
      </c>
      <c r="EH319">
        <v>19.0852</v>
      </c>
      <c r="EI319">
        <v>41.2206</v>
      </c>
      <c r="EJ319">
        <v>28.0916</v>
      </c>
      <c r="EK319">
        <v>60.7047</v>
      </c>
      <c r="EL319">
        <v>16.3962</v>
      </c>
      <c r="EM319">
        <v>1004.17</v>
      </c>
      <c r="EN319">
        <v>13.2874</v>
      </c>
      <c r="EO319">
        <v>102.27</v>
      </c>
      <c r="EP319">
        <v>102.696</v>
      </c>
    </row>
    <row r="320" spans="1:146">
      <c r="A320">
        <v>304</v>
      </c>
      <c r="B320">
        <v>1559930214</v>
      </c>
      <c r="C320">
        <v>606</v>
      </c>
      <c r="D320" t="s">
        <v>863</v>
      </c>
      <c r="E320" t="s">
        <v>864</v>
      </c>
      <c r="H320">
        <v>1559930203.66129</v>
      </c>
      <c r="I320">
        <f>AY320*AJ320*(AW320-AX320)/(100*AQ320*(1000-AJ320*AW320))</f>
        <v>0</v>
      </c>
      <c r="J320">
        <f>AY320*AJ320*(AV320-AU320*(1000-AJ320*AX320)/(1000-AJ320*AW320))/(100*AQ320)</f>
        <v>0</v>
      </c>
      <c r="K320">
        <f>AU320 - IF(AJ320&gt;1, J320*AQ320*100.0/(AL320*BG320), 0)</f>
        <v>0</v>
      </c>
      <c r="L320">
        <f>((R320-I320/2)*K320-J320)/(R320+I320/2)</f>
        <v>0</v>
      </c>
      <c r="M320">
        <f>L320*(AZ320+BA320)/1000.0</f>
        <v>0</v>
      </c>
      <c r="N320">
        <f>(AU320 - IF(AJ320&gt;1, J320*AQ320*100.0/(AL320*BG320), 0))*(AZ320+BA320)/1000.0</f>
        <v>0</v>
      </c>
      <c r="O320">
        <f>2.0/((1/Q320-1/P320)+SIGN(Q320)*SQRT((1/Q320-1/P320)*(1/Q320-1/P320) + 4*AR320/((AR320+1)*(AR320+1))*(2*1/Q320*1/P320-1/P320*1/P320)))</f>
        <v>0</v>
      </c>
      <c r="P320">
        <f>AG320+AF320*AQ320+AE320*AQ320*AQ320</f>
        <v>0</v>
      </c>
      <c r="Q320">
        <f>I320*(1000-(1000*0.61365*exp(17.502*U320/(240.97+U320))/(AZ320+BA320)+AW320)/2)/(1000*0.61365*exp(17.502*U320/(240.97+U320))/(AZ320+BA320)-AW320)</f>
        <v>0</v>
      </c>
      <c r="R320">
        <f>1/((AR320+1)/(O320/1.6)+1/(P320/1.37)) + AR320/((AR320+1)/(O320/1.6) + AR320/(P320/1.37))</f>
        <v>0</v>
      </c>
      <c r="S320">
        <f>(AN320*AP320)</f>
        <v>0</v>
      </c>
      <c r="T320">
        <f>(BB320+(S320+2*0.95*5.67E-8*(((BB320+$B$7)+273)^4-(BB320+273)^4)-44100*I320)/(1.84*29.3*P320+8*0.95*5.67E-8*(BB320+273)^3))</f>
        <v>0</v>
      </c>
      <c r="U320">
        <f>($C$7*BC320+$D$7*BD320+$E$7*T320)</f>
        <v>0</v>
      </c>
      <c r="V320">
        <f>0.61365*exp(17.502*U320/(240.97+U320))</f>
        <v>0</v>
      </c>
      <c r="W320">
        <f>(X320/Y320*100)</f>
        <v>0</v>
      </c>
      <c r="X320">
        <f>AW320*(AZ320+BA320)/1000</f>
        <v>0</v>
      </c>
      <c r="Y320">
        <f>0.61365*exp(17.502*BB320/(240.97+BB320))</f>
        <v>0</v>
      </c>
      <c r="Z320">
        <f>(V320-AW320*(AZ320+BA320)/1000)</f>
        <v>0</v>
      </c>
      <c r="AA320">
        <f>(-I320*44100)</f>
        <v>0</v>
      </c>
      <c r="AB320">
        <f>2*29.3*P320*0.92*(BB320-U320)</f>
        <v>0</v>
      </c>
      <c r="AC320">
        <f>2*0.95*5.67E-8*(((BB320+$B$7)+273)^4-(U320+273)^4)</f>
        <v>0</v>
      </c>
      <c r="AD320">
        <f>S320+AC320+AA320+AB320</f>
        <v>0</v>
      </c>
      <c r="AE320">
        <v>-0.0417122525136063</v>
      </c>
      <c r="AF320">
        <v>0.0468256576405417</v>
      </c>
      <c r="AG320">
        <v>3.49024109193832</v>
      </c>
      <c r="AH320">
        <v>0</v>
      </c>
      <c r="AI320">
        <v>0</v>
      </c>
      <c r="AJ320">
        <f>IF(AH320*$H$13&gt;=AL320,1.0,(AL320/(AL320-AH320*$H$13)))</f>
        <v>0</v>
      </c>
      <c r="AK320">
        <f>(AJ320-1)*100</f>
        <v>0</v>
      </c>
      <c r="AL320">
        <f>MAX(0,($B$13+$C$13*BG320)/(1+$D$13*BG320)*AZ320/(BB320+273)*$E$13)</f>
        <v>0</v>
      </c>
      <c r="AM320">
        <f>$B$11*BH320+$C$11*BI320+$F$11*BJ320</f>
        <v>0</v>
      </c>
      <c r="AN320">
        <f>AM320*AO320</f>
        <v>0</v>
      </c>
      <c r="AO320">
        <f>($B$11*$D$9+$C$11*$D$9+$F$11*((BW320+BO320)/MAX(BW320+BO320+BX320, 0.1)*$I$9+BX320/MAX(BW320+BO320+BX320, 0.1)*$J$9))/($B$11+$C$11+$F$11)</f>
        <v>0</v>
      </c>
      <c r="AP320">
        <f>($B$11*$K$9+$C$11*$K$9+$F$11*((BW320+BO320)/MAX(BW320+BO320+BX320, 0.1)*$P$9+BX320/MAX(BW320+BO320+BX320, 0.1)*$Q$9))/($B$11+$C$11+$F$11)</f>
        <v>0</v>
      </c>
      <c r="AQ320">
        <v>6</v>
      </c>
      <c r="AR320">
        <v>0.5</v>
      </c>
      <c r="AS320" t="s">
        <v>250</v>
      </c>
      <c r="AT320">
        <v>1559930203.66129</v>
      </c>
      <c r="AU320">
        <v>947.775774193549</v>
      </c>
      <c r="AV320">
        <v>981.339193548387</v>
      </c>
      <c r="AW320">
        <v>13.948064516129</v>
      </c>
      <c r="AX320">
        <v>13.2896903225806</v>
      </c>
      <c r="AY320">
        <v>500.018451612903</v>
      </c>
      <c r="AZ320">
        <v>100.703064516129</v>
      </c>
      <c r="BA320">
        <v>0.200040612903226</v>
      </c>
      <c r="BB320">
        <v>20.0070516129032</v>
      </c>
      <c r="BC320">
        <v>20.4539935483871</v>
      </c>
      <c r="BD320">
        <v>999.9</v>
      </c>
      <c r="BE320">
        <v>0</v>
      </c>
      <c r="BF320">
        <v>0</v>
      </c>
      <c r="BG320">
        <v>9988.88419354839</v>
      </c>
      <c r="BH320">
        <v>0</v>
      </c>
      <c r="BI320">
        <v>180.771322580645</v>
      </c>
      <c r="BJ320">
        <v>1499.99451612903</v>
      </c>
      <c r="BK320">
        <v>0.973001903225807</v>
      </c>
      <c r="BL320">
        <v>0.0269982612903226</v>
      </c>
      <c r="BM320">
        <v>0</v>
      </c>
      <c r="BN320">
        <v>2.26737741935484</v>
      </c>
      <c r="BO320">
        <v>0</v>
      </c>
      <c r="BP320">
        <v>16859.1129032258</v>
      </c>
      <c r="BQ320">
        <v>13121.964516129</v>
      </c>
      <c r="BR320">
        <v>37.875</v>
      </c>
      <c r="BS320">
        <v>39.8241935483871</v>
      </c>
      <c r="BT320">
        <v>39.25</v>
      </c>
      <c r="BU320">
        <v>37.9552903225806</v>
      </c>
      <c r="BV320">
        <v>37.5</v>
      </c>
      <c r="BW320">
        <v>1459.49451612903</v>
      </c>
      <c r="BX320">
        <v>40.5</v>
      </c>
      <c r="BY320">
        <v>0</v>
      </c>
      <c r="BZ320">
        <v>1559930238.5</v>
      </c>
      <c r="CA320">
        <v>2.32613461538462</v>
      </c>
      <c r="CB320">
        <v>0.474211970706571</v>
      </c>
      <c r="CC320">
        <v>329.152136438207</v>
      </c>
      <c r="CD320">
        <v>16873.5884615385</v>
      </c>
      <c r="CE320">
        <v>15</v>
      </c>
      <c r="CF320">
        <v>1559929575.5</v>
      </c>
      <c r="CG320" t="s">
        <v>251</v>
      </c>
      <c r="CH320">
        <v>12</v>
      </c>
      <c r="CI320">
        <v>2.609</v>
      </c>
      <c r="CJ320">
        <v>0.036</v>
      </c>
      <c r="CK320">
        <v>400</v>
      </c>
      <c r="CL320">
        <v>13</v>
      </c>
      <c r="CM320">
        <v>0.15</v>
      </c>
      <c r="CN320">
        <v>0.08</v>
      </c>
      <c r="CO320">
        <v>-33.5451975609756</v>
      </c>
      <c r="CP320">
        <v>-1.15626062717789</v>
      </c>
      <c r="CQ320">
        <v>0.160959024459725</v>
      </c>
      <c r="CR320">
        <v>0</v>
      </c>
      <c r="CS320">
        <v>2.29801764705882</v>
      </c>
      <c r="CT320">
        <v>0.738959613957033</v>
      </c>
      <c r="CU320">
        <v>0.248130885137601</v>
      </c>
      <c r="CV320">
        <v>1</v>
      </c>
      <c r="CW320">
        <v>0.658594536585366</v>
      </c>
      <c r="CX320">
        <v>-0.0239777770034868</v>
      </c>
      <c r="CY320">
        <v>0.00244148797190448</v>
      </c>
      <c r="CZ320">
        <v>1</v>
      </c>
      <c r="DA320">
        <v>2</v>
      </c>
      <c r="DB320">
        <v>3</v>
      </c>
      <c r="DC320" t="s">
        <v>252</v>
      </c>
      <c r="DD320">
        <v>1.85559</v>
      </c>
      <c r="DE320">
        <v>1.85364</v>
      </c>
      <c r="DF320">
        <v>1.8547</v>
      </c>
      <c r="DG320">
        <v>1.85913</v>
      </c>
      <c r="DH320">
        <v>1.85348</v>
      </c>
      <c r="DI320">
        <v>1.85788</v>
      </c>
      <c r="DJ320">
        <v>1.85501</v>
      </c>
      <c r="DK320">
        <v>1.85366</v>
      </c>
      <c r="DL320" t="s">
        <v>253</v>
      </c>
      <c r="DM320" t="s">
        <v>19</v>
      </c>
      <c r="DN320" t="s">
        <v>19</v>
      </c>
      <c r="DO320" t="s">
        <v>19</v>
      </c>
      <c r="DP320" t="s">
        <v>254</v>
      </c>
      <c r="DQ320" t="s">
        <v>255</v>
      </c>
      <c r="DR320" t="s">
        <v>256</v>
      </c>
      <c r="DS320" t="s">
        <v>256</v>
      </c>
      <c r="DT320" t="s">
        <v>256</v>
      </c>
      <c r="DU320" t="s">
        <v>256</v>
      </c>
      <c r="DV320">
        <v>0</v>
      </c>
      <c r="DW320">
        <v>100</v>
      </c>
      <c r="DX320">
        <v>100</v>
      </c>
      <c r="DY320">
        <v>2.609</v>
      </c>
      <c r="DZ320">
        <v>0.036</v>
      </c>
      <c r="EA320">
        <v>2</v>
      </c>
      <c r="EB320">
        <v>504.306</v>
      </c>
      <c r="EC320">
        <v>549.487</v>
      </c>
      <c r="ED320">
        <v>16.3944</v>
      </c>
      <c r="EE320">
        <v>19.2383</v>
      </c>
      <c r="EF320">
        <v>30.0003</v>
      </c>
      <c r="EG320">
        <v>19.1109</v>
      </c>
      <c r="EH320">
        <v>19.086</v>
      </c>
      <c r="EI320">
        <v>41.3308</v>
      </c>
      <c r="EJ320">
        <v>28.0916</v>
      </c>
      <c r="EK320">
        <v>60.7047</v>
      </c>
      <c r="EL320">
        <v>16.3909</v>
      </c>
      <c r="EM320">
        <v>1009.17</v>
      </c>
      <c r="EN320">
        <v>13.2874</v>
      </c>
      <c r="EO320">
        <v>102.27</v>
      </c>
      <c r="EP320">
        <v>102.697</v>
      </c>
    </row>
    <row r="321" spans="1:146">
      <c r="A321">
        <v>305</v>
      </c>
      <c r="B321">
        <v>1559930216</v>
      </c>
      <c r="C321">
        <v>608</v>
      </c>
      <c r="D321" t="s">
        <v>865</v>
      </c>
      <c r="E321" t="s">
        <v>866</v>
      </c>
      <c r="H321">
        <v>1559930205.66129</v>
      </c>
      <c r="I321">
        <f>AY321*AJ321*(AW321-AX321)/(100*AQ321*(1000-AJ321*AW321))</f>
        <v>0</v>
      </c>
      <c r="J321">
        <f>AY321*AJ321*(AV321-AU321*(1000-AJ321*AX321)/(1000-AJ321*AW321))/(100*AQ321)</f>
        <v>0</v>
      </c>
      <c r="K321">
        <f>AU321 - IF(AJ321&gt;1, J321*AQ321*100.0/(AL321*BG321), 0)</f>
        <v>0</v>
      </c>
      <c r="L321">
        <f>((R321-I321/2)*K321-J321)/(R321+I321/2)</f>
        <v>0</v>
      </c>
      <c r="M321">
        <f>L321*(AZ321+BA321)/1000.0</f>
        <v>0</v>
      </c>
      <c r="N321">
        <f>(AU321 - IF(AJ321&gt;1, J321*AQ321*100.0/(AL321*BG321), 0))*(AZ321+BA321)/1000.0</f>
        <v>0</v>
      </c>
      <c r="O321">
        <f>2.0/((1/Q321-1/P321)+SIGN(Q321)*SQRT((1/Q321-1/P321)*(1/Q321-1/P321) + 4*AR321/((AR321+1)*(AR321+1))*(2*1/Q321*1/P321-1/P321*1/P321)))</f>
        <v>0</v>
      </c>
      <c r="P321">
        <f>AG321+AF321*AQ321+AE321*AQ321*AQ321</f>
        <v>0</v>
      </c>
      <c r="Q321">
        <f>I321*(1000-(1000*0.61365*exp(17.502*U321/(240.97+U321))/(AZ321+BA321)+AW321)/2)/(1000*0.61365*exp(17.502*U321/(240.97+U321))/(AZ321+BA321)-AW321)</f>
        <v>0</v>
      </c>
      <c r="R321">
        <f>1/((AR321+1)/(O321/1.6)+1/(P321/1.37)) + AR321/((AR321+1)/(O321/1.6) + AR321/(P321/1.37))</f>
        <v>0</v>
      </c>
      <c r="S321">
        <f>(AN321*AP321)</f>
        <v>0</v>
      </c>
      <c r="T321">
        <f>(BB321+(S321+2*0.95*5.67E-8*(((BB321+$B$7)+273)^4-(BB321+273)^4)-44100*I321)/(1.84*29.3*P321+8*0.95*5.67E-8*(BB321+273)^3))</f>
        <v>0</v>
      </c>
      <c r="U321">
        <f>($C$7*BC321+$D$7*BD321+$E$7*T321)</f>
        <v>0</v>
      </c>
      <c r="V321">
        <f>0.61365*exp(17.502*U321/(240.97+U321))</f>
        <v>0</v>
      </c>
      <c r="W321">
        <f>(X321/Y321*100)</f>
        <v>0</v>
      </c>
      <c r="X321">
        <f>AW321*(AZ321+BA321)/1000</f>
        <v>0</v>
      </c>
      <c r="Y321">
        <f>0.61365*exp(17.502*BB321/(240.97+BB321))</f>
        <v>0</v>
      </c>
      <c r="Z321">
        <f>(V321-AW321*(AZ321+BA321)/1000)</f>
        <v>0</v>
      </c>
      <c r="AA321">
        <f>(-I321*44100)</f>
        <v>0</v>
      </c>
      <c r="AB321">
        <f>2*29.3*P321*0.92*(BB321-U321)</f>
        <v>0</v>
      </c>
      <c r="AC321">
        <f>2*0.95*5.67E-8*(((BB321+$B$7)+273)^4-(U321+273)^4)</f>
        <v>0</v>
      </c>
      <c r="AD321">
        <f>S321+AC321+AA321+AB321</f>
        <v>0</v>
      </c>
      <c r="AE321">
        <v>-0.0417181593449215</v>
      </c>
      <c r="AF321">
        <v>0.0468322885761599</v>
      </c>
      <c r="AG321">
        <v>3.49063162153217</v>
      </c>
      <c r="AH321">
        <v>0</v>
      </c>
      <c r="AI321">
        <v>0</v>
      </c>
      <c r="AJ321">
        <f>IF(AH321*$H$13&gt;=AL321,1.0,(AL321/(AL321-AH321*$H$13)))</f>
        <v>0</v>
      </c>
      <c r="AK321">
        <f>(AJ321-1)*100</f>
        <v>0</v>
      </c>
      <c r="AL321">
        <f>MAX(0,($B$13+$C$13*BG321)/(1+$D$13*BG321)*AZ321/(BB321+273)*$E$13)</f>
        <v>0</v>
      </c>
      <c r="AM321">
        <f>$B$11*BH321+$C$11*BI321+$F$11*BJ321</f>
        <v>0</v>
      </c>
      <c r="AN321">
        <f>AM321*AO321</f>
        <v>0</v>
      </c>
      <c r="AO321">
        <f>($B$11*$D$9+$C$11*$D$9+$F$11*((BW321+BO321)/MAX(BW321+BO321+BX321, 0.1)*$I$9+BX321/MAX(BW321+BO321+BX321, 0.1)*$J$9))/($B$11+$C$11+$F$11)</f>
        <v>0</v>
      </c>
      <c r="AP321">
        <f>($B$11*$K$9+$C$11*$K$9+$F$11*((BW321+BO321)/MAX(BW321+BO321+BX321, 0.1)*$P$9+BX321/MAX(BW321+BO321+BX321, 0.1)*$Q$9))/($B$11+$C$11+$F$11)</f>
        <v>0</v>
      </c>
      <c r="AQ321">
        <v>6</v>
      </c>
      <c r="AR321">
        <v>0.5</v>
      </c>
      <c r="AS321" t="s">
        <v>250</v>
      </c>
      <c r="AT321">
        <v>1559930205.66129</v>
      </c>
      <c r="AU321">
        <v>951.077</v>
      </c>
      <c r="AV321">
        <v>984.687129032258</v>
      </c>
      <c r="AW321">
        <v>13.9474096774194</v>
      </c>
      <c r="AX321">
        <v>13.2896709677419</v>
      </c>
      <c r="AY321">
        <v>500.014741935484</v>
      </c>
      <c r="AZ321">
        <v>100.703064516129</v>
      </c>
      <c r="BA321">
        <v>0.200002806451613</v>
      </c>
      <c r="BB321">
        <v>20.0068032258065</v>
      </c>
      <c r="BC321">
        <v>20.4547032258065</v>
      </c>
      <c r="BD321">
        <v>999.9</v>
      </c>
      <c r="BE321">
        <v>0</v>
      </c>
      <c r="BF321">
        <v>0</v>
      </c>
      <c r="BG321">
        <v>9990.29870967742</v>
      </c>
      <c r="BH321">
        <v>0</v>
      </c>
      <c r="BI321">
        <v>180.96364516129</v>
      </c>
      <c r="BJ321">
        <v>1499.98612903226</v>
      </c>
      <c r="BK321">
        <v>0.973001774193548</v>
      </c>
      <c r="BL321">
        <v>0.0269984096774194</v>
      </c>
      <c r="BM321">
        <v>0</v>
      </c>
      <c r="BN321">
        <v>2.28255483870968</v>
      </c>
      <c r="BO321">
        <v>0</v>
      </c>
      <c r="BP321">
        <v>16868.5838709677</v>
      </c>
      <c r="BQ321">
        <v>13121.8903225806</v>
      </c>
      <c r="BR321">
        <v>37.875</v>
      </c>
      <c r="BS321">
        <v>39.8262258064516</v>
      </c>
      <c r="BT321">
        <v>39.25</v>
      </c>
      <c r="BU321">
        <v>37.9593548387097</v>
      </c>
      <c r="BV321">
        <v>37.504</v>
      </c>
      <c r="BW321">
        <v>1459.48612903226</v>
      </c>
      <c r="BX321">
        <v>40.5</v>
      </c>
      <c r="BY321">
        <v>0</v>
      </c>
      <c r="BZ321">
        <v>1559930240.3</v>
      </c>
      <c r="CA321">
        <v>2.33843461538462</v>
      </c>
      <c r="CB321">
        <v>0.448235901290174</v>
      </c>
      <c r="CC321">
        <v>316.376068842218</v>
      </c>
      <c r="CD321">
        <v>16882.2923076923</v>
      </c>
      <c r="CE321">
        <v>15</v>
      </c>
      <c r="CF321">
        <v>1559929575.5</v>
      </c>
      <c r="CG321" t="s">
        <v>251</v>
      </c>
      <c r="CH321">
        <v>12</v>
      </c>
      <c r="CI321">
        <v>2.609</v>
      </c>
      <c r="CJ321">
        <v>0.036</v>
      </c>
      <c r="CK321">
        <v>400</v>
      </c>
      <c r="CL321">
        <v>13</v>
      </c>
      <c r="CM321">
        <v>0.15</v>
      </c>
      <c r="CN321">
        <v>0.08</v>
      </c>
      <c r="CO321">
        <v>-33.5967829268293</v>
      </c>
      <c r="CP321">
        <v>-0.911443902439359</v>
      </c>
      <c r="CQ321">
        <v>0.136004038502519</v>
      </c>
      <c r="CR321">
        <v>0</v>
      </c>
      <c r="CS321">
        <v>2.31115294117647</v>
      </c>
      <c r="CT321">
        <v>0.446772576890912</v>
      </c>
      <c r="CU321">
        <v>0.224743438346005</v>
      </c>
      <c r="CV321">
        <v>1</v>
      </c>
      <c r="CW321">
        <v>0.657960024390244</v>
      </c>
      <c r="CX321">
        <v>-0.0221854494773587</v>
      </c>
      <c r="CY321">
        <v>0.00230166036027024</v>
      </c>
      <c r="CZ321">
        <v>1</v>
      </c>
      <c r="DA321">
        <v>2</v>
      </c>
      <c r="DB321">
        <v>3</v>
      </c>
      <c r="DC321" t="s">
        <v>252</v>
      </c>
      <c r="DD321">
        <v>1.8556</v>
      </c>
      <c r="DE321">
        <v>1.85363</v>
      </c>
      <c r="DF321">
        <v>1.85471</v>
      </c>
      <c r="DG321">
        <v>1.85913</v>
      </c>
      <c r="DH321">
        <v>1.85348</v>
      </c>
      <c r="DI321">
        <v>1.85787</v>
      </c>
      <c r="DJ321">
        <v>1.85501</v>
      </c>
      <c r="DK321">
        <v>1.85367</v>
      </c>
      <c r="DL321" t="s">
        <v>253</v>
      </c>
      <c r="DM321" t="s">
        <v>19</v>
      </c>
      <c r="DN321" t="s">
        <v>19</v>
      </c>
      <c r="DO321" t="s">
        <v>19</v>
      </c>
      <c r="DP321" t="s">
        <v>254</v>
      </c>
      <c r="DQ321" t="s">
        <v>255</v>
      </c>
      <c r="DR321" t="s">
        <v>256</v>
      </c>
      <c r="DS321" t="s">
        <v>256</v>
      </c>
      <c r="DT321" t="s">
        <v>256</v>
      </c>
      <c r="DU321" t="s">
        <v>256</v>
      </c>
      <c r="DV321">
        <v>0</v>
      </c>
      <c r="DW321">
        <v>100</v>
      </c>
      <c r="DX321">
        <v>100</v>
      </c>
      <c r="DY321">
        <v>2.609</v>
      </c>
      <c r="DZ321">
        <v>0.036</v>
      </c>
      <c r="EA321">
        <v>2</v>
      </c>
      <c r="EB321">
        <v>504.301</v>
      </c>
      <c r="EC321">
        <v>549.306</v>
      </c>
      <c r="ED321">
        <v>16.3929</v>
      </c>
      <c r="EE321">
        <v>19.2391</v>
      </c>
      <c r="EF321">
        <v>30.0003</v>
      </c>
      <c r="EG321">
        <v>19.1119</v>
      </c>
      <c r="EH321">
        <v>19.087</v>
      </c>
      <c r="EI321">
        <v>41.4125</v>
      </c>
      <c r="EJ321">
        <v>28.0916</v>
      </c>
      <c r="EK321">
        <v>60.7047</v>
      </c>
      <c r="EL321">
        <v>16.3909</v>
      </c>
      <c r="EM321">
        <v>1010</v>
      </c>
      <c r="EN321">
        <v>13.2885</v>
      </c>
      <c r="EO321">
        <v>102.27</v>
      </c>
      <c r="EP321">
        <v>102.697</v>
      </c>
    </row>
    <row r="322" spans="1:146">
      <c r="A322">
        <v>306</v>
      </c>
      <c r="B322">
        <v>1559930218</v>
      </c>
      <c r="C322">
        <v>610</v>
      </c>
      <c r="D322" t="s">
        <v>867</v>
      </c>
      <c r="E322" t="s">
        <v>868</v>
      </c>
      <c r="H322">
        <v>1559930207.66129</v>
      </c>
      <c r="I322">
        <f>AY322*AJ322*(AW322-AX322)/(100*AQ322*(1000-AJ322*AW322))</f>
        <v>0</v>
      </c>
      <c r="J322">
        <f>AY322*AJ322*(AV322-AU322*(1000-AJ322*AX322)/(1000-AJ322*AW322))/(100*AQ322)</f>
        <v>0</v>
      </c>
      <c r="K322">
        <f>AU322 - IF(AJ322&gt;1, J322*AQ322*100.0/(AL322*BG322), 0)</f>
        <v>0</v>
      </c>
      <c r="L322">
        <f>((R322-I322/2)*K322-J322)/(R322+I322/2)</f>
        <v>0</v>
      </c>
      <c r="M322">
        <f>L322*(AZ322+BA322)/1000.0</f>
        <v>0</v>
      </c>
      <c r="N322">
        <f>(AU322 - IF(AJ322&gt;1, J322*AQ322*100.0/(AL322*BG322), 0))*(AZ322+BA322)/1000.0</f>
        <v>0</v>
      </c>
      <c r="O322">
        <f>2.0/((1/Q322-1/P322)+SIGN(Q322)*SQRT((1/Q322-1/P322)*(1/Q322-1/P322) + 4*AR322/((AR322+1)*(AR322+1))*(2*1/Q322*1/P322-1/P322*1/P322)))</f>
        <v>0</v>
      </c>
      <c r="P322">
        <f>AG322+AF322*AQ322+AE322*AQ322*AQ322</f>
        <v>0</v>
      </c>
      <c r="Q322">
        <f>I322*(1000-(1000*0.61365*exp(17.502*U322/(240.97+U322))/(AZ322+BA322)+AW322)/2)/(1000*0.61365*exp(17.502*U322/(240.97+U322))/(AZ322+BA322)-AW322)</f>
        <v>0</v>
      </c>
      <c r="R322">
        <f>1/((AR322+1)/(O322/1.6)+1/(P322/1.37)) + AR322/((AR322+1)/(O322/1.6) + AR322/(P322/1.37))</f>
        <v>0</v>
      </c>
      <c r="S322">
        <f>(AN322*AP322)</f>
        <v>0</v>
      </c>
      <c r="T322">
        <f>(BB322+(S322+2*0.95*5.67E-8*(((BB322+$B$7)+273)^4-(BB322+273)^4)-44100*I322)/(1.84*29.3*P322+8*0.95*5.67E-8*(BB322+273)^3))</f>
        <v>0</v>
      </c>
      <c r="U322">
        <f>($C$7*BC322+$D$7*BD322+$E$7*T322)</f>
        <v>0</v>
      </c>
      <c r="V322">
        <f>0.61365*exp(17.502*U322/(240.97+U322))</f>
        <v>0</v>
      </c>
      <c r="W322">
        <f>(X322/Y322*100)</f>
        <v>0</v>
      </c>
      <c r="X322">
        <f>AW322*(AZ322+BA322)/1000</f>
        <v>0</v>
      </c>
      <c r="Y322">
        <f>0.61365*exp(17.502*BB322/(240.97+BB322))</f>
        <v>0</v>
      </c>
      <c r="Z322">
        <f>(V322-AW322*(AZ322+BA322)/1000)</f>
        <v>0</v>
      </c>
      <c r="AA322">
        <f>(-I322*44100)</f>
        <v>0</v>
      </c>
      <c r="AB322">
        <f>2*29.3*P322*0.92*(BB322-U322)</f>
        <v>0</v>
      </c>
      <c r="AC322">
        <f>2*0.95*5.67E-8*(((BB322+$B$7)+273)^4-(U322+273)^4)</f>
        <v>0</v>
      </c>
      <c r="AD322">
        <f>S322+AC322+AA322+AB322</f>
        <v>0</v>
      </c>
      <c r="AE322">
        <v>-0.0417284639959904</v>
      </c>
      <c r="AF322">
        <v>0.0468438564497218</v>
      </c>
      <c r="AG322">
        <v>3.49131286624941</v>
      </c>
      <c r="AH322">
        <v>0</v>
      </c>
      <c r="AI322">
        <v>0</v>
      </c>
      <c r="AJ322">
        <f>IF(AH322*$H$13&gt;=AL322,1.0,(AL322/(AL322-AH322*$H$13)))</f>
        <v>0</v>
      </c>
      <c r="AK322">
        <f>(AJ322-1)*100</f>
        <v>0</v>
      </c>
      <c r="AL322">
        <f>MAX(0,($B$13+$C$13*BG322)/(1+$D$13*BG322)*AZ322/(BB322+273)*$E$13)</f>
        <v>0</v>
      </c>
      <c r="AM322">
        <f>$B$11*BH322+$C$11*BI322+$F$11*BJ322</f>
        <v>0</v>
      </c>
      <c r="AN322">
        <f>AM322*AO322</f>
        <v>0</v>
      </c>
      <c r="AO322">
        <f>($B$11*$D$9+$C$11*$D$9+$F$11*((BW322+BO322)/MAX(BW322+BO322+BX322, 0.1)*$I$9+BX322/MAX(BW322+BO322+BX322, 0.1)*$J$9))/($B$11+$C$11+$F$11)</f>
        <v>0</v>
      </c>
      <c r="AP322">
        <f>($B$11*$K$9+$C$11*$K$9+$F$11*((BW322+BO322)/MAX(BW322+BO322+BX322, 0.1)*$P$9+BX322/MAX(BW322+BO322+BX322, 0.1)*$Q$9))/($B$11+$C$11+$F$11)</f>
        <v>0</v>
      </c>
      <c r="AQ322">
        <v>6</v>
      </c>
      <c r="AR322">
        <v>0.5</v>
      </c>
      <c r="AS322" t="s">
        <v>250</v>
      </c>
      <c r="AT322">
        <v>1559930207.66129</v>
      </c>
      <c r="AU322">
        <v>954.37835483871</v>
      </c>
      <c r="AV322">
        <v>988.010645161291</v>
      </c>
      <c r="AW322">
        <v>13.9467935483871</v>
      </c>
      <c r="AX322">
        <v>13.2897677419355</v>
      </c>
      <c r="AY322">
        <v>500.009225806452</v>
      </c>
      <c r="AZ322">
        <v>100.703161290323</v>
      </c>
      <c r="BA322">
        <v>0.199983451612903</v>
      </c>
      <c r="BB322">
        <v>20.0065064516129</v>
      </c>
      <c r="BC322">
        <v>20.4549967741936</v>
      </c>
      <c r="BD322">
        <v>999.9</v>
      </c>
      <c r="BE322">
        <v>0</v>
      </c>
      <c r="BF322">
        <v>0</v>
      </c>
      <c r="BG322">
        <v>9992.75677419355</v>
      </c>
      <c r="BH322">
        <v>0</v>
      </c>
      <c r="BI322">
        <v>182.405612903226</v>
      </c>
      <c r="BJ322">
        <v>1499.9935483871</v>
      </c>
      <c r="BK322">
        <v>0.973001774193548</v>
      </c>
      <c r="BL322">
        <v>0.0269984096774194</v>
      </c>
      <c r="BM322">
        <v>0</v>
      </c>
      <c r="BN322">
        <v>2.31867096774194</v>
      </c>
      <c r="BO322">
        <v>0</v>
      </c>
      <c r="BP322">
        <v>16877.6935483871</v>
      </c>
      <c r="BQ322">
        <v>13121.9548387097</v>
      </c>
      <c r="BR322">
        <v>37.875</v>
      </c>
      <c r="BS322">
        <v>39.8302903225806</v>
      </c>
      <c r="BT322">
        <v>39.25</v>
      </c>
      <c r="BU322">
        <v>37.9573225806451</v>
      </c>
      <c r="BV322">
        <v>37.504</v>
      </c>
      <c r="BW322">
        <v>1459.4935483871</v>
      </c>
      <c r="BX322">
        <v>40.5</v>
      </c>
      <c r="BY322">
        <v>0</v>
      </c>
      <c r="BZ322">
        <v>1559930242.7</v>
      </c>
      <c r="CA322">
        <v>2.3504</v>
      </c>
      <c r="CB322">
        <v>0.11967863081484</v>
      </c>
      <c r="CC322">
        <v>275.658120107204</v>
      </c>
      <c r="CD322">
        <v>16892.9692307692</v>
      </c>
      <c r="CE322">
        <v>15</v>
      </c>
      <c r="CF322">
        <v>1559929575.5</v>
      </c>
      <c r="CG322" t="s">
        <v>251</v>
      </c>
      <c r="CH322">
        <v>12</v>
      </c>
      <c r="CI322">
        <v>2.609</v>
      </c>
      <c r="CJ322">
        <v>0.036</v>
      </c>
      <c r="CK322">
        <v>400</v>
      </c>
      <c r="CL322">
        <v>13</v>
      </c>
      <c r="CM322">
        <v>0.15</v>
      </c>
      <c r="CN322">
        <v>0.08</v>
      </c>
      <c r="CO322">
        <v>-33.6282219512195</v>
      </c>
      <c r="CP322">
        <v>-0.899431358885022</v>
      </c>
      <c r="CQ322">
        <v>0.134806632087332</v>
      </c>
      <c r="CR322">
        <v>0</v>
      </c>
      <c r="CS322">
        <v>2.3216</v>
      </c>
      <c r="CT322">
        <v>0.385557599267779</v>
      </c>
      <c r="CU322">
        <v>0.206915053613227</v>
      </c>
      <c r="CV322">
        <v>1</v>
      </c>
      <c r="CW322">
        <v>0.657271536585366</v>
      </c>
      <c r="CX322">
        <v>-0.0198494425087113</v>
      </c>
      <c r="CY322">
        <v>0.00208811068879539</v>
      </c>
      <c r="CZ322">
        <v>1</v>
      </c>
      <c r="DA322">
        <v>2</v>
      </c>
      <c r="DB322">
        <v>3</v>
      </c>
      <c r="DC322" t="s">
        <v>252</v>
      </c>
      <c r="DD322">
        <v>1.8556</v>
      </c>
      <c r="DE322">
        <v>1.85363</v>
      </c>
      <c r="DF322">
        <v>1.85471</v>
      </c>
      <c r="DG322">
        <v>1.85913</v>
      </c>
      <c r="DH322">
        <v>1.85348</v>
      </c>
      <c r="DI322">
        <v>1.85788</v>
      </c>
      <c r="DJ322">
        <v>1.85501</v>
      </c>
      <c r="DK322">
        <v>1.85371</v>
      </c>
      <c r="DL322" t="s">
        <v>253</v>
      </c>
      <c r="DM322" t="s">
        <v>19</v>
      </c>
      <c r="DN322" t="s">
        <v>19</v>
      </c>
      <c r="DO322" t="s">
        <v>19</v>
      </c>
      <c r="DP322" t="s">
        <v>254</v>
      </c>
      <c r="DQ322" t="s">
        <v>255</v>
      </c>
      <c r="DR322" t="s">
        <v>256</v>
      </c>
      <c r="DS322" t="s">
        <v>256</v>
      </c>
      <c r="DT322" t="s">
        <v>256</v>
      </c>
      <c r="DU322" t="s">
        <v>256</v>
      </c>
      <c r="DV322">
        <v>0</v>
      </c>
      <c r="DW322">
        <v>100</v>
      </c>
      <c r="DX322">
        <v>100</v>
      </c>
      <c r="DY322">
        <v>2.609</v>
      </c>
      <c r="DZ322">
        <v>0.036</v>
      </c>
      <c r="EA322">
        <v>2</v>
      </c>
      <c r="EB322">
        <v>504.493</v>
      </c>
      <c r="EC322">
        <v>549.197</v>
      </c>
      <c r="ED322">
        <v>16.391</v>
      </c>
      <c r="EE322">
        <v>19.2403</v>
      </c>
      <c r="EF322">
        <v>30.0003</v>
      </c>
      <c r="EG322">
        <v>19.1129</v>
      </c>
      <c r="EH322">
        <v>19.088</v>
      </c>
      <c r="EI322">
        <v>41.4423</v>
      </c>
      <c r="EJ322">
        <v>28.0916</v>
      </c>
      <c r="EK322">
        <v>60.7047</v>
      </c>
      <c r="EL322">
        <v>16.3909</v>
      </c>
      <c r="EM322">
        <v>1010</v>
      </c>
      <c r="EN322">
        <v>13.2907</v>
      </c>
      <c r="EO322">
        <v>102.27</v>
      </c>
      <c r="EP322">
        <v>102.698</v>
      </c>
    </row>
    <row r="323" spans="1:146">
      <c r="A323">
        <v>307</v>
      </c>
      <c r="B323">
        <v>1559930220</v>
      </c>
      <c r="C323">
        <v>612</v>
      </c>
      <c r="D323" t="s">
        <v>869</v>
      </c>
      <c r="E323" t="s">
        <v>870</v>
      </c>
      <c r="H323">
        <v>1559930209.66129</v>
      </c>
      <c r="I323">
        <f>AY323*AJ323*(AW323-AX323)/(100*AQ323*(1000-AJ323*AW323))</f>
        <v>0</v>
      </c>
      <c r="J323">
        <f>AY323*AJ323*(AV323-AU323*(1000-AJ323*AX323)/(1000-AJ323*AW323))/(100*AQ323)</f>
        <v>0</v>
      </c>
      <c r="K323">
        <f>AU323 - IF(AJ323&gt;1, J323*AQ323*100.0/(AL323*BG323), 0)</f>
        <v>0</v>
      </c>
      <c r="L323">
        <f>((R323-I323/2)*K323-J323)/(R323+I323/2)</f>
        <v>0</v>
      </c>
      <c r="M323">
        <f>L323*(AZ323+BA323)/1000.0</f>
        <v>0</v>
      </c>
      <c r="N323">
        <f>(AU323 - IF(AJ323&gt;1, J323*AQ323*100.0/(AL323*BG323), 0))*(AZ323+BA323)/1000.0</f>
        <v>0</v>
      </c>
      <c r="O323">
        <f>2.0/((1/Q323-1/P323)+SIGN(Q323)*SQRT((1/Q323-1/P323)*(1/Q323-1/P323) + 4*AR323/((AR323+1)*(AR323+1))*(2*1/Q323*1/P323-1/P323*1/P323)))</f>
        <v>0</v>
      </c>
      <c r="P323">
        <f>AG323+AF323*AQ323+AE323*AQ323*AQ323</f>
        <v>0</v>
      </c>
      <c r="Q323">
        <f>I323*(1000-(1000*0.61365*exp(17.502*U323/(240.97+U323))/(AZ323+BA323)+AW323)/2)/(1000*0.61365*exp(17.502*U323/(240.97+U323))/(AZ323+BA323)-AW323)</f>
        <v>0</v>
      </c>
      <c r="R323">
        <f>1/((AR323+1)/(O323/1.6)+1/(P323/1.37)) + AR323/((AR323+1)/(O323/1.6) + AR323/(P323/1.37))</f>
        <v>0</v>
      </c>
      <c r="S323">
        <f>(AN323*AP323)</f>
        <v>0</v>
      </c>
      <c r="T323">
        <f>(BB323+(S323+2*0.95*5.67E-8*(((BB323+$B$7)+273)^4-(BB323+273)^4)-44100*I323)/(1.84*29.3*P323+8*0.95*5.67E-8*(BB323+273)^3))</f>
        <v>0</v>
      </c>
      <c r="U323">
        <f>($C$7*BC323+$D$7*BD323+$E$7*T323)</f>
        <v>0</v>
      </c>
      <c r="V323">
        <f>0.61365*exp(17.502*U323/(240.97+U323))</f>
        <v>0</v>
      </c>
      <c r="W323">
        <f>(X323/Y323*100)</f>
        <v>0</v>
      </c>
      <c r="X323">
        <f>AW323*(AZ323+BA323)/1000</f>
        <v>0</v>
      </c>
      <c r="Y323">
        <f>0.61365*exp(17.502*BB323/(240.97+BB323))</f>
        <v>0</v>
      </c>
      <c r="Z323">
        <f>(V323-AW323*(AZ323+BA323)/1000)</f>
        <v>0</v>
      </c>
      <c r="AA323">
        <f>(-I323*44100)</f>
        <v>0</v>
      </c>
      <c r="AB323">
        <f>2*29.3*P323*0.92*(BB323-U323)</f>
        <v>0</v>
      </c>
      <c r="AC323">
        <f>2*0.95*5.67E-8*(((BB323+$B$7)+273)^4-(U323+273)^4)</f>
        <v>0</v>
      </c>
      <c r="AD323">
        <f>S323+AC323+AA323+AB323</f>
        <v>0</v>
      </c>
      <c r="AE323">
        <v>-0.0417294871372609</v>
      </c>
      <c r="AF323">
        <v>0.04684500501543</v>
      </c>
      <c r="AG323">
        <v>3.49138050332612</v>
      </c>
      <c r="AH323">
        <v>0</v>
      </c>
      <c r="AI323">
        <v>0</v>
      </c>
      <c r="AJ323">
        <f>IF(AH323*$H$13&gt;=AL323,1.0,(AL323/(AL323-AH323*$H$13)))</f>
        <v>0</v>
      </c>
      <c r="AK323">
        <f>(AJ323-1)*100</f>
        <v>0</v>
      </c>
      <c r="AL323">
        <f>MAX(0,($B$13+$C$13*BG323)/(1+$D$13*BG323)*AZ323/(BB323+273)*$E$13)</f>
        <v>0</v>
      </c>
      <c r="AM323">
        <f>$B$11*BH323+$C$11*BI323+$F$11*BJ323</f>
        <v>0</v>
      </c>
      <c r="AN323">
        <f>AM323*AO323</f>
        <v>0</v>
      </c>
      <c r="AO323">
        <f>($B$11*$D$9+$C$11*$D$9+$F$11*((BW323+BO323)/MAX(BW323+BO323+BX323, 0.1)*$I$9+BX323/MAX(BW323+BO323+BX323, 0.1)*$J$9))/($B$11+$C$11+$F$11)</f>
        <v>0</v>
      </c>
      <c r="AP323">
        <f>($B$11*$K$9+$C$11*$K$9+$F$11*((BW323+BO323)/MAX(BW323+BO323+BX323, 0.1)*$P$9+BX323/MAX(BW323+BO323+BX323, 0.1)*$Q$9))/($B$11+$C$11+$F$11)</f>
        <v>0</v>
      </c>
      <c r="AQ323">
        <v>6</v>
      </c>
      <c r="AR323">
        <v>0.5</v>
      </c>
      <c r="AS323" t="s">
        <v>250</v>
      </c>
      <c r="AT323">
        <v>1559930209.66129</v>
      </c>
      <c r="AU323">
        <v>957.672451612903</v>
      </c>
      <c r="AV323">
        <v>991.306774193548</v>
      </c>
      <c r="AW323">
        <v>13.9460967741935</v>
      </c>
      <c r="AX323">
        <v>13.2898870967742</v>
      </c>
      <c r="AY323">
        <v>500.017580645161</v>
      </c>
      <c r="AZ323">
        <v>100.70335483871</v>
      </c>
      <c r="BA323">
        <v>0.199985290322581</v>
      </c>
      <c r="BB323">
        <v>20.0061387096774</v>
      </c>
      <c r="BC323">
        <v>20.4541032258065</v>
      </c>
      <c r="BD323">
        <v>999.9</v>
      </c>
      <c r="BE323">
        <v>0</v>
      </c>
      <c r="BF323">
        <v>0</v>
      </c>
      <c r="BG323">
        <v>9992.98258064516</v>
      </c>
      <c r="BH323">
        <v>0</v>
      </c>
      <c r="BI323">
        <v>184.631322580645</v>
      </c>
      <c r="BJ323">
        <v>1499.98612903226</v>
      </c>
      <c r="BK323">
        <v>0.97300164516129</v>
      </c>
      <c r="BL323">
        <v>0.0269985580645161</v>
      </c>
      <c r="BM323">
        <v>0</v>
      </c>
      <c r="BN323">
        <v>2.34154838709677</v>
      </c>
      <c r="BO323">
        <v>0</v>
      </c>
      <c r="BP323">
        <v>16886.1387096774</v>
      </c>
      <c r="BQ323">
        <v>13121.8903225806</v>
      </c>
      <c r="BR323">
        <v>37.875</v>
      </c>
      <c r="BS323">
        <v>39.8363870967742</v>
      </c>
      <c r="BT323">
        <v>39.25</v>
      </c>
      <c r="BU323">
        <v>37.9634193548387</v>
      </c>
      <c r="BV323">
        <v>37.504</v>
      </c>
      <c r="BW323">
        <v>1459.48612903226</v>
      </c>
      <c r="BX323">
        <v>40.5</v>
      </c>
      <c r="BY323">
        <v>0</v>
      </c>
      <c r="BZ323">
        <v>1559930244.5</v>
      </c>
      <c r="CA323">
        <v>2.36564615384615</v>
      </c>
      <c r="CB323">
        <v>0.270249576969917</v>
      </c>
      <c r="CC323">
        <v>229.811965730924</v>
      </c>
      <c r="CD323">
        <v>16899.9615384615</v>
      </c>
      <c r="CE323">
        <v>15</v>
      </c>
      <c r="CF323">
        <v>1559929575.5</v>
      </c>
      <c r="CG323" t="s">
        <v>251</v>
      </c>
      <c r="CH323">
        <v>12</v>
      </c>
      <c r="CI323">
        <v>2.609</v>
      </c>
      <c r="CJ323">
        <v>0.036</v>
      </c>
      <c r="CK323">
        <v>400</v>
      </c>
      <c r="CL323">
        <v>13</v>
      </c>
      <c r="CM323">
        <v>0.15</v>
      </c>
      <c r="CN323">
        <v>0.08</v>
      </c>
      <c r="CO323">
        <v>-33.6374707317073</v>
      </c>
      <c r="CP323">
        <v>-0.600652264808366</v>
      </c>
      <c r="CQ323">
        <v>0.129780855147742</v>
      </c>
      <c r="CR323">
        <v>0</v>
      </c>
      <c r="CS323">
        <v>2.3314</v>
      </c>
      <c r="CT323">
        <v>0.268353596801814</v>
      </c>
      <c r="CU323">
        <v>0.19618530555994</v>
      </c>
      <c r="CV323">
        <v>1</v>
      </c>
      <c r="CW323">
        <v>0.656472463414634</v>
      </c>
      <c r="CX323">
        <v>-0.0184162578397219</v>
      </c>
      <c r="CY323">
        <v>0.00192461921602959</v>
      </c>
      <c r="CZ323">
        <v>1</v>
      </c>
      <c r="DA323">
        <v>2</v>
      </c>
      <c r="DB323">
        <v>3</v>
      </c>
      <c r="DC323" t="s">
        <v>252</v>
      </c>
      <c r="DD323">
        <v>1.8556</v>
      </c>
      <c r="DE323">
        <v>1.85364</v>
      </c>
      <c r="DF323">
        <v>1.85471</v>
      </c>
      <c r="DG323">
        <v>1.85913</v>
      </c>
      <c r="DH323">
        <v>1.85348</v>
      </c>
      <c r="DI323">
        <v>1.8579</v>
      </c>
      <c r="DJ323">
        <v>1.85501</v>
      </c>
      <c r="DK323">
        <v>1.85371</v>
      </c>
      <c r="DL323" t="s">
        <v>253</v>
      </c>
      <c r="DM323" t="s">
        <v>19</v>
      </c>
      <c r="DN323" t="s">
        <v>19</v>
      </c>
      <c r="DO323" t="s">
        <v>19</v>
      </c>
      <c r="DP323" t="s">
        <v>254</v>
      </c>
      <c r="DQ323" t="s">
        <v>255</v>
      </c>
      <c r="DR323" t="s">
        <v>256</v>
      </c>
      <c r="DS323" t="s">
        <v>256</v>
      </c>
      <c r="DT323" t="s">
        <v>256</v>
      </c>
      <c r="DU323" t="s">
        <v>256</v>
      </c>
      <c r="DV323">
        <v>0</v>
      </c>
      <c r="DW323">
        <v>100</v>
      </c>
      <c r="DX323">
        <v>100</v>
      </c>
      <c r="DY323">
        <v>2.609</v>
      </c>
      <c r="DZ323">
        <v>0.036</v>
      </c>
      <c r="EA323">
        <v>2</v>
      </c>
      <c r="EB323">
        <v>504.34</v>
      </c>
      <c r="EC323">
        <v>549.369</v>
      </c>
      <c r="ED323">
        <v>16.3892</v>
      </c>
      <c r="EE323">
        <v>19.2414</v>
      </c>
      <c r="EF323">
        <v>30.0002</v>
      </c>
      <c r="EG323">
        <v>19.1142</v>
      </c>
      <c r="EH323">
        <v>19.0893</v>
      </c>
      <c r="EI323">
        <v>41.4519</v>
      </c>
      <c r="EJ323">
        <v>28.0916</v>
      </c>
      <c r="EK323">
        <v>60.7047</v>
      </c>
      <c r="EL323">
        <v>16.3833</v>
      </c>
      <c r="EM323">
        <v>1010</v>
      </c>
      <c r="EN323">
        <v>13.2912</v>
      </c>
      <c r="EO323">
        <v>102.27</v>
      </c>
      <c r="EP323">
        <v>102.697</v>
      </c>
    </row>
    <row r="324" spans="1:146">
      <c r="A324">
        <v>308</v>
      </c>
      <c r="B324">
        <v>1559930222</v>
      </c>
      <c r="C324">
        <v>614</v>
      </c>
      <c r="D324" t="s">
        <v>871</v>
      </c>
      <c r="E324" t="s">
        <v>872</v>
      </c>
      <c r="H324">
        <v>1559930211.66129</v>
      </c>
      <c r="I324">
        <f>AY324*AJ324*(AW324-AX324)/(100*AQ324*(1000-AJ324*AW324))</f>
        <v>0</v>
      </c>
      <c r="J324">
        <f>AY324*AJ324*(AV324-AU324*(1000-AJ324*AX324)/(1000-AJ324*AW324))/(100*AQ324)</f>
        <v>0</v>
      </c>
      <c r="K324">
        <f>AU324 - IF(AJ324&gt;1, J324*AQ324*100.0/(AL324*BG324), 0)</f>
        <v>0</v>
      </c>
      <c r="L324">
        <f>((R324-I324/2)*K324-J324)/(R324+I324/2)</f>
        <v>0</v>
      </c>
      <c r="M324">
        <f>L324*(AZ324+BA324)/1000.0</f>
        <v>0</v>
      </c>
      <c r="N324">
        <f>(AU324 - IF(AJ324&gt;1, J324*AQ324*100.0/(AL324*BG324), 0))*(AZ324+BA324)/1000.0</f>
        <v>0</v>
      </c>
      <c r="O324">
        <f>2.0/((1/Q324-1/P324)+SIGN(Q324)*SQRT((1/Q324-1/P324)*(1/Q324-1/P324) + 4*AR324/((AR324+1)*(AR324+1))*(2*1/Q324*1/P324-1/P324*1/P324)))</f>
        <v>0</v>
      </c>
      <c r="P324">
        <f>AG324+AF324*AQ324+AE324*AQ324*AQ324</f>
        <v>0</v>
      </c>
      <c r="Q324">
        <f>I324*(1000-(1000*0.61365*exp(17.502*U324/(240.97+U324))/(AZ324+BA324)+AW324)/2)/(1000*0.61365*exp(17.502*U324/(240.97+U324))/(AZ324+BA324)-AW324)</f>
        <v>0</v>
      </c>
      <c r="R324">
        <f>1/((AR324+1)/(O324/1.6)+1/(P324/1.37)) + AR324/((AR324+1)/(O324/1.6) + AR324/(P324/1.37))</f>
        <v>0</v>
      </c>
      <c r="S324">
        <f>(AN324*AP324)</f>
        <v>0</v>
      </c>
      <c r="T324">
        <f>(BB324+(S324+2*0.95*5.67E-8*(((BB324+$B$7)+273)^4-(BB324+273)^4)-44100*I324)/(1.84*29.3*P324+8*0.95*5.67E-8*(BB324+273)^3))</f>
        <v>0</v>
      </c>
      <c r="U324">
        <f>($C$7*BC324+$D$7*BD324+$E$7*T324)</f>
        <v>0</v>
      </c>
      <c r="V324">
        <f>0.61365*exp(17.502*U324/(240.97+U324))</f>
        <v>0</v>
      </c>
      <c r="W324">
        <f>(X324/Y324*100)</f>
        <v>0</v>
      </c>
      <c r="X324">
        <f>AW324*(AZ324+BA324)/1000</f>
        <v>0</v>
      </c>
      <c r="Y324">
        <f>0.61365*exp(17.502*BB324/(240.97+BB324))</f>
        <v>0</v>
      </c>
      <c r="Z324">
        <f>(V324-AW324*(AZ324+BA324)/1000)</f>
        <v>0</v>
      </c>
      <c r="AA324">
        <f>(-I324*44100)</f>
        <v>0</v>
      </c>
      <c r="AB324">
        <f>2*29.3*P324*0.92*(BB324-U324)</f>
        <v>0</v>
      </c>
      <c r="AC324">
        <f>2*0.95*5.67E-8*(((BB324+$B$7)+273)^4-(U324+273)^4)</f>
        <v>0</v>
      </c>
      <c r="AD324">
        <f>S324+AC324+AA324+AB324</f>
        <v>0</v>
      </c>
      <c r="AE324">
        <v>-0.0417095971700014</v>
      </c>
      <c r="AF324">
        <v>0.0468226767847244</v>
      </c>
      <c r="AG324">
        <v>3.49006552784381</v>
      </c>
      <c r="AH324">
        <v>0</v>
      </c>
      <c r="AI324">
        <v>0</v>
      </c>
      <c r="AJ324">
        <f>IF(AH324*$H$13&gt;=AL324,1.0,(AL324/(AL324-AH324*$H$13)))</f>
        <v>0</v>
      </c>
      <c r="AK324">
        <f>(AJ324-1)*100</f>
        <v>0</v>
      </c>
      <c r="AL324">
        <f>MAX(0,($B$13+$C$13*BG324)/(1+$D$13*BG324)*AZ324/(BB324+273)*$E$13)</f>
        <v>0</v>
      </c>
      <c r="AM324">
        <f>$B$11*BH324+$C$11*BI324+$F$11*BJ324</f>
        <v>0</v>
      </c>
      <c r="AN324">
        <f>AM324*AO324</f>
        <v>0</v>
      </c>
      <c r="AO324">
        <f>($B$11*$D$9+$C$11*$D$9+$F$11*((BW324+BO324)/MAX(BW324+BO324+BX324, 0.1)*$I$9+BX324/MAX(BW324+BO324+BX324, 0.1)*$J$9))/($B$11+$C$11+$F$11)</f>
        <v>0</v>
      </c>
      <c r="AP324">
        <f>($B$11*$K$9+$C$11*$K$9+$F$11*((BW324+BO324)/MAX(BW324+BO324+BX324, 0.1)*$P$9+BX324/MAX(BW324+BO324+BX324, 0.1)*$Q$9))/($B$11+$C$11+$F$11)</f>
        <v>0</v>
      </c>
      <c r="AQ324">
        <v>6</v>
      </c>
      <c r="AR324">
        <v>0.5</v>
      </c>
      <c r="AS324" t="s">
        <v>250</v>
      </c>
      <c r="AT324">
        <v>1559930211.66129</v>
      </c>
      <c r="AU324">
        <v>960.952709677419</v>
      </c>
      <c r="AV324">
        <v>994.484870967742</v>
      </c>
      <c r="AW324">
        <v>13.9453774193548</v>
      </c>
      <c r="AX324">
        <v>13.289964516129</v>
      </c>
      <c r="AY324">
        <v>500.023483870968</v>
      </c>
      <c r="AZ324">
        <v>100.703548387097</v>
      </c>
      <c r="BA324">
        <v>0.200006741935484</v>
      </c>
      <c r="BB324">
        <v>20.0059774193548</v>
      </c>
      <c r="BC324">
        <v>20.4532129032258</v>
      </c>
      <c r="BD324">
        <v>999.9</v>
      </c>
      <c r="BE324">
        <v>0</v>
      </c>
      <c r="BF324">
        <v>0</v>
      </c>
      <c r="BG324">
        <v>9988.20032258065</v>
      </c>
      <c r="BH324">
        <v>0</v>
      </c>
      <c r="BI324">
        <v>187.438419354839</v>
      </c>
      <c r="BJ324">
        <v>1499.9864516129</v>
      </c>
      <c r="BK324">
        <v>0.97300164516129</v>
      </c>
      <c r="BL324">
        <v>0.0269985580645161</v>
      </c>
      <c r="BM324">
        <v>0</v>
      </c>
      <c r="BN324">
        <v>2.3321064516129</v>
      </c>
      <c r="BO324">
        <v>0</v>
      </c>
      <c r="BP324">
        <v>16894.0161290323</v>
      </c>
      <c r="BQ324">
        <v>13121.8903225806</v>
      </c>
      <c r="BR324">
        <v>37.875</v>
      </c>
      <c r="BS324">
        <v>39.8424838709677</v>
      </c>
      <c r="BT324">
        <v>39.25</v>
      </c>
      <c r="BU324">
        <v>37.9654516129032</v>
      </c>
      <c r="BV324">
        <v>37.504</v>
      </c>
      <c r="BW324">
        <v>1459.4864516129</v>
      </c>
      <c r="BX324">
        <v>40.5</v>
      </c>
      <c r="BY324">
        <v>0</v>
      </c>
      <c r="BZ324">
        <v>1559930246.3</v>
      </c>
      <c r="CA324">
        <v>2.32450384615385</v>
      </c>
      <c r="CB324">
        <v>0.121295737045273</v>
      </c>
      <c r="CC324">
        <v>175.193162753852</v>
      </c>
      <c r="CD324">
        <v>16906.6615384615</v>
      </c>
      <c r="CE324">
        <v>15</v>
      </c>
      <c r="CF324">
        <v>1559929575.5</v>
      </c>
      <c r="CG324" t="s">
        <v>251</v>
      </c>
      <c r="CH324">
        <v>12</v>
      </c>
      <c r="CI324">
        <v>2.609</v>
      </c>
      <c r="CJ324">
        <v>0.036</v>
      </c>
      <c r="CK324">
        <v>400</v>
      </c>
      <c r="CL324">
        <v>13</v>
      </c>
      <c r="CM324">
        <v>0.15</v>
      </c>
      <c r="CN324">
        <v>0.08</v>
      </c>
      <c r="CO324">
        <v>-33.5929975609756</v>
      </c>
      <c r="CP324">
        <v>1.06180557491311</v>
      </c>
      <c r="CQ324">
        <v>0.268597242678586</v>
      </c>
      <c r="CR324">
        <v>0</v>
      </c>
      <c r="CS324">
        <v>2.33932352941176</v>
      </c>
      <c r="CT324">
        <v>-0.0820998622761558</v>
      </c>
      <c r="CU324">
        <v>0.212682425583895</v>
      </c>
      <c r="CV324">
        <v>1</v>
      </c>
      <c r="CW324">
        <v>0.65571356097561</v>
      </c>
      <c r="CX324">
        <v>-0.018724850174217</v>
      </c>
      <c r="CY324">
        <v>0.00195760960567556</v>
      </c>
      <c r="CZ324">
        <v>1</v>
      </c>
      <c r="DA324">
        <v>2</v>
      </c>
      <c r="DB324">
        <v>3</v>
      </c>
      <c r="DC324" t="s">
        <v>252</v>
      </c>
      <c r="DD324">
        <v>1.8556</v>
      </c>
      <c r="DE324">
        <v>1.85364</v>
      </c>
      <c r="DF324">
        <v>1.85471</v>
      </c>
      <c r="DG324">
        <v>1.85913</v>
      </c>
      <c r="DH324">
        <v>1.85348</v>
      </c>
      <c r="DI324">
        <v>1.8579</v>
      </c>
      <c r="DJ324">
        <v>1.85501</v>
      </c>
      <c r="DK324">
        <v>1.85369</v>
      </c>
      <c r="DL324" t="s">
        <v>253</v>
      </c>
      <c r="DM324" t="s">
        <v>19</v>
      </c>
      <c r="DN324" t="s">
        <v>19</v>
      </c>
      <c r="DO324" t="s">
        <v>19</v>
      </c>
      <c r="DP324" t="s">
        <v>254</v>
      </c>
      <c r="DQ324" t="s">
        <v>255</v>
      </c>
      <c r="DR324" t="s">
        <v>256</v>
      </c>
      <c r="DS324" t="s">
        <v>256</v>
      </c>
      <c r="DT324" t="s">
        <v>256</v>
      </c>
      <c r="DU324" t="s">
        <v>256</v>
      </c>
      <c r="DV324">
        <v>0</v>
      </c>
      <c r="DW324">
        <v>100</v>
      </c>
      <c r="DX324">
        <v>100</v>
      </c>
      <c r="DY324">
        <v>2.609</v>
      </c>
      <c r="DZ324">
        <v>0.036</v>
      </c>
      <c r="EA324">
        <v>2</v>
      </c>
      <c r="EB324">
        <v>504.275</v>
      </c>
      <c r="EC324">
        <v>549.433</v>
      </c>
      <c r="ED324">
        <v>16.387</v>
      </c>
      <c r="EE324">
        <v>19.2424</v>
      </c>
      <c r="EF324">
        <v>30.0002</v>
      </c>
      <c r="EG324">
        <v>19.1152</v>
      </c>
      <c r="EH324">
        <v>19.0903</v>
      </c>
      <c r="EI324">
        <v>41.4551</v>
      </c>
      <c r="EJ324">
        <v>28.0916</v>
      </c>
      <c r="EK324">
        <v>60.7047</v>
      </c>
      <c r="EL324">
        <v>16.3833</v>
      </c>
      <c r="EM324">
        <v>1010</v>
      </c>
      <c r="EN324">
        <v>13.2915</v>
      </c>
      <c r="EO324">
        <v>102.27</v>
      </c>
      <c r="EP324">
        <v>102.696</v>
      </c>
    </row>
    <row r="325" spans="1:146">
      <c r="A325">
        <v>309</v>
      </c>
      <c r="B325">
        <v>1559930224</v>
      </c>
      <c r="C325">
        <v>616</v>
      </c>
      <c r="D325" t="s">
        <v>873</v>
      </c>
      <c r="E325" t="s">
        <v>874</v>
      </c>
      <c r="H325">
        <v>1559930213.66129</v>
      </c>
      <c r="I325">
        <f>AY325*AJ325*(AW325-AX325)/(100*AQ325*(1000-AJ325*AW325))</f>
        <v>0</v>
      </c>
      <c r="J325">
        <f>AY325*AJ325*(AV325-AU325*(1000-AJ325*AX325)/(1000-AJ325*AW325))/(100*AQ325)</f>
        <v>0</v>
      </c>
      <c r="K325">
        <f>AU325 - IF(AJ325&gt;1, J325*AQ325*100.0/(AL325*BG325), 0)</f>
        <v>0</v>
      </c>
      <c r="L325">
        <f>((R325-I325/2)*K325-J325)/(R325+I325/2)</f>
        <v>0</v>
      </c>
      <c r="M325">
        <f>L325*(AZ325+BA325)/1000.0</f>
        <v>0</v>
      </c>
      <c r="N325">
        <f>(AU325 - IF(AJ325&gt;1, J325*AQ325*100.0/(AL325*BG325), 0))*(AZ325+BA325)/1000.0</f>
        <v>0</v>
      </c>
      <c r="O325">
        <f>2.0/((1/Q325-1/P325)+SIGN(Q325)*SQRT((1/Q325-1/P325)*(1/Q325-1/P325) + 4*AR325/((AR325+1)*(AR325+1))*(2*1/Q325*1/P325-1/P325*1/P325)))</f>
        <v>0</v>
      </c>
      <c r="P325">
        <f>AG325+AF325*AQ325+AE325*AQ325*AQ325</f>
        <v>0</v>
      </c>
      <c r="Q325">
        <f>I325*(1000-(1000*0.61365*exp(17.502*U325/(240.97+U325))/(AZ325+BA325)+AW325)/2)/(1000*0.61365*exp(17.502*U325/(240.97+U325))/(AZ325+BA325)-AW325)</f>
        <v>0</v>
      </c>
      <c r="R325">
        <f>1/((AR325+1)/(O325/1.6)+1/(P325/1.37)) + AR325/((AR325+1)/(O325/1.6) + AR325/(P325/1.37))</f>
        <v>0</v>
      </c>
      <c r="S325">
        <f>(AN325*AP325)</f>
        <v>0</v>
      </c>
      <c r="T325">
        <f>(BB325+(S325+2*0.95*5.67E-8*(((BB325+$B$7)+273)^4-(BB325+273)^4)-44100*I325)/(1.84*29.3*P325+8*0.95*5.67E-8*(BB325+273)^3))</f>
        <v>0</v>
      </c>
      <c r="U325">
        <f>($C$7*BC325+$D$7*BD325+$E$7*T325)</f>
        <v>0</v>
      </c>
      <c r="V325">
        <f>0.61365*exp(17.502*U325/(240.97+U325))</f>
        <v>0</v>
      </c>
      <c r="W325">
        <f>(X325/Y325*100)</f>
        <v>0</v>
      </c>
      <c r="X325">
        <f>AW325*(AZ325+BA325)/1000</f>
        <v>0</v>
      </c>
      <c r="Y325">
        <f>0.61365*exp(17.502*BB325/(240.97+BB325))</f>
        <v>0</v>
      </c>
      <c r="Z325">
        <f>(V325-AW325*(AZ325+BA325)/1000)</f>
        <v>0</v>
      </c>
      <c r="AA325">
        <f>(-I325*44100)</f>
        <v>0</v>
      </c>
      <c r="AB325">
        <f>2*29.3*P325*0.92*(BB325-U325)</f>
        <v>0</v>
      </c>
      <c r="AC325">
        <f>2*0.95*5.67E-8*(((BB325+$B$7)+273)^4-(U325+273)^4)</f>
        <v>0</v>
      </c>
      <c r="AD325">
        <f>S325+AC325+AA325+AB325</f>
        <v>0</v>
      </c>
      <c r="AE325">
        <v>-0.0417174583995184</v>
      </c>
      <c r="AF325">
        <v>0.0468315017035387</v>
      </c>
      <c r="AG325">
        <v>3.49058527960478</v>
      </c>
      <c r="AH325">
        <v>0</v>
      </c>
      <c r="AI325">
        <v>0</v>
      </c>
      <c r="AJ325">
        <f>IF(AH325*$H$13&gt;=AL325,1.0,(AL325/(AL325-AH325*$H$13)))</f>
        <v>0</v>
      </c>
      <c r="AK325">
        <f>(AJ325-1)*100</f>
        <v>0</v>
      </c>
      <c r="AL325">
        <f>MAX(0,($B$13+$C$13*BG325)/(1+$D$13*BG325)*AZ325/(BB325+273)*$E$13)</f>
        <v>0</v>
      </c>
      <c r="AM325">
        <f>$B$11*BH325+$C$11*BI325+$F$11*BJ325</f>
        <v>0</v>
      </c>
      <c r="AN325">
        <f>AM325*AO325</f>
        <v>0</v>
      </c>
      <c r="AO325">
        <f>($B$11*$D$9+$C$11*$D$9+$F$11*((BW325+BO325)/MAX(BW325+BO325+BX325, 0.1)*$I$9+BX325/MAX(BW325+BO325+BX325, 0.1)*$J$9))/($B$11+$C$11+$F$11)</f>
        <v>0</v>
      </c>
      <c r="AP325">
        <f>($B$11*$K$9+$C$11*$K$9+$F$11*((BW325+BO325)/MAX(BW325+BO325+BX325, 0.1)*$P$9+BX325/MAX(BW325+BO325+BX325, 0.1)*$Q$9))/($B$11+$C$11+$F$11)</f>
        <v>0</v>
      </c>
      <c r="AQ325">
        <v>6</v>
      </c>
      <c r="AR325">
        <v>0.5</v>
      </c>
      <c r="AS325" t="s">
        <v>250</v>
      </c>
      <c r="AT325">
        <v>1559930213.66129</v>
      </c>
      <c r="AU325">
        <v>964.194548387097</v>
      </c>
      <c r="AV325">
        <v>997.406258064516</v>
      </c>
      <c r="AW325">
        <v>13.9447290322581</v>
      </c>
      <c r="AX325">
        <v>13.2901161290323</v>
      </c>
      <c r="AY325">
        <v>500.020258064516</v>
      </c>
      <c r="AZ325">
        <v>100.703612903226</v>
      </c>
      <c r="BA325">
        <v>0.199972516129032</v>
      </c>
      <c r="BB325">
        <v>20.0059516129032</v>
      </c>
      <c r="BC325">
        <v>20.4526548387097</v>
      </c>
      <c r="BD325">
        <v>999.9</v>
      </c>
      <c r="BE325">
        <v>0</v>
      </c>
      <c r="BF325">
        <v>0</v>
      </c>
      <c r="BG325">
        <v>9990.0764516129</v>
      </c>
      <c r="BH325">
        <v>0</v>
      </c>
      <c r="BI325">
        <v>190.460677419355</v>
      </c>
      <c r="BJ325">
        <v>1499.98774193548</v>
      </c>
      <c r="BK325">
        <v>0.97300164516129</v>
      </c>
      <c r="BL325">
        <v>0.0269985580645161</v>
      </c>
      <c r="BM325">
        <v>0</v>
      </c>
      <c r="BN325">
        <v>2.34071290322581</v>
      </c>
      <c r="BO325">
        <v>0</v>
      </c>
      <c r="BP325">
        <v>16900.835483871</v>
      </c>
      <c r="BQ325">
        <v>13121.9</v>
      </c>
      <c r="BR325">
        <v>37.875</v>
      </c>
      <c r="BS325">
        <v>39.8485806451613</v>
      </c>
      <c r="BT325">
        <v>39.25</v>
      </c>
      <c r="BU325">
        <v>37.9695161290322</v>
      </c>
      <c r="BV325">
        <v>37.504</v>
      </c>
      <c r="BW325">
        <v>1459.48774193548</v>
      </c>
      <c r="BX325">
        <v>40.5</v>
      </c>
      <c r="BY325">
        <v>0</v>
      </c>
      <c r="BZ325">
        <v>1559930248.7</v>
      </c>
      <c r="CA325">
        <v>2.36913076923077</v>
      </c>
      <c r="CB325">
        <v>-0.0719999959771595</v>
      </c>
      <c r="CC325">
        <v>111.658119867931</v>
      </c>
      <c r="CD325">
        <v>16913.1076923077</v>
      </c>
      <c r="CE325">
        <v>15</v>
      </c>
      <c r="CF325">
        <v>1559929575.5</v>
      </c>
      <c r="CG325" t="s">
        <v>251</v>
      </c>
      <c r="CH325">
        <v>12</v>
      </c>
      <c r="CI325">
        <v>2.609</v>
      </c>
      <c r="CJ325">
        <v>0.036</v>
      </c>
      <c r="CK325">
        <v>400</v>
      </c>
      <c r="CL325">
        <v>13</v>
      </c>
      <c r="CM325">
        <v>0.15</v>
      </c>
      <c r="CN325">
        <v>0.08</v>
      </c>
      <c r="CO325">
        <v>-33.3512609756098</v>
      </c>
      <c r="CP325">
        <v>4.78806689895525</v>
      </c>
      <c r="CQ325">
        <v>0.788840579238103</v>
      </c>
      <c r="CR325">
        <v>0</v>
      </c>
      <c r="CS325">
        <v>2.35160588235294</v>
      </c>
      <c r="CT325">
        <v>0.0913766663969673</v>
      </c>
      <c r="CU325">
        <v>0.223402043201432</v>
      </c>
      <c r="CV325">
        <v>1</v>
      </c>
      <c r="CW325">
        <v>0.654906609756097</v>
      </c>
      <c r="CX325">
        <v>-0.0195422926829276</v>
      </c>
      <c r="CY325">
        <v>0.00205296785616371</v>
      </c>
      <c r="CZ325">
        <v>1</v>
      </c>
      <c r="DA325">
        <v>2</v>
      </c>
      <c r="DB325">
        <v>3</v>
      </c>
      <c r="DC325" t="s">
        <v>252</v>
      </c>
      <c r="DD325">
        <v>1.8556</v>
      </c>
      <c r="DE325">
        <v>1.85363</v>
      </c>
      <c r="DF325">
        <v>1.85471</v>
      </c>
      <c r="DG325">
        <v>1.85913</v>
      </c>
      <c r="DH325">
        <v>1.85348</v>
      </c>
      <c r="DI325">
        <v>1.85789</v>
      </c>
      <c r="DJ325">
        <v>1.85501</v>
      </c>
      <c r="DK325">
        <v>1.85369</v>
      </c>
      <c r="DL325" t="s">
        <v>253</v>
      </c>
      <c r="DM325" t="s">
        <v>19</v>
      </c>
      <c r="DN325" t="s">
        <v>19</v>
      </c>
      <c r="DO325" t="s">
        <v>19</v>
      </c>
      <c r="DP325" t="s">
        <v>254</v>
      </c>
      <c r="DQ325" t="s">
        <v>255</v>
      </c>
      <c r="DR325" t="s">
        <v>256</v>
      </c>
      <c r="DS325" t="s">
        <v>256</v>
      </c>
      <c r="DT325" t="s">
        <v>256</v>
      </c>
      <c r="DU325" t="s">
        <v>256</v>
      </c>
      <c r="DV325">
        <v>0</v>
      </c>
      <c r="DW325">
        <v>100</v>
      </c>
      <c r="DX325">
        <v>100</v>
      </c>
      <c r="DY325">
        <v>2.609</v>
      </c>
      <c r="DZ325">
        <v>0.036</v>
      </c>
      <c r="EA325">
        <v>2</v>
      </c>
      <c r="EB325">
        <v>504.406</v>
      </c>
      <c r="EC325">
        <v>549.377</v>
      </c>
      <c r="ED325">
        <v>16.3843</v>
      </c>
      <c r="EE325">
        <v>19.2437</v>
      </c>
      <c r="EF325">
        <v>30.0002</v>
      </c>
      <c r="EG325">
        <v>19.1162</v>
      </c>
      <c r="EH325">
        <v>19.0914</v>
      </c>
      <c r="EI325">
        <v>41.4596</v>
      </c>
      <c r="EJ325">
        <v>28.0916</v>
      </c>
      <c r="EK325">
        <v>60.7047</v>
      </c>
      <c r="EL325">
        <v>16.3777</v>
      </c>
      <c r="EM325">
        <v>1010</v>
      </c>
      <c r="EN325">
        <v>13.2919</v>
      </c>
      <c r="EO325">
        <v>102.27</v>
      </c>
      <c r="EP325">
        <v>102.696</v>
      </c>
    </row>
    <row r="326" spans="1:146">
      <c r="A326">
        <v>310</v>
      </c>
      <c r="B326">
        <v>1559930226</v>
      </c>
      <c r="C326">
        <v>618</v>
      </c>
      <c r="D326" t="s">
        <v>875</v>
      </c>
      <c r="E326" t="s">
        <v>876</v>
      </c>
      <c r="H326">
        <v>1559930215.66129</v>
      </c>
      <c r="I326">
        <f>AY326*AJ326*(AW326-AX326)/(100*AQ326*(1000-AJ326*AW326))</f>
        <v>0</v>
      </c>
      <c r="J326">
        <f>AY326*AJ326*(AV326-AU326*(1000-AJ326*AX326)/(1000-AJ326*AW326))/(100*AQ326)</f>
        <v>0</v>
      </c>
      <c r="K326">
        <f>AU326 - IF(AJ326&gt;1, J326*AQ326*100.0/(AL326*BG326), 0)</f>
        <v>0</v>
      </c>
      <c r="L326">
        <f>((R326-I326/2)*K326-J326)/(R326+I326/2)</f>
        <v>0</v>
      </c>
      <c r="M326">
        <f>L326*(AZ326+BA326)/1000.0</f>
        <v>0</v>
      </c>
      <c r="N326">
        <f>(AU326 - IF(AJ326&gt;1, J326*AQ326*100.0/(AL326*BG326), 0))*(AZ326+BA326)/1000.0</f>
        <v>0</v>
      </c>
      <c r="O326">
        <f>2.0/((1/Q326-1/P326)+SIGN(Q326)*SQRT((1/Q326-1/P326)*(1/Q326-1/P326) + 4*AR326/((AR326+1)*(AR326+1))*(2*1/Q326*1/P326-1/P326*1/P326)))</f>
        <v>0</v>
      </c>
      <c r="P326">
        <f>AG326+AF326*AQ326+AE326*AQ326*AQ326</f>
        <v>0</v>
      </c>
      <c r="Q326">
        <f>I326*(1000-(1000*0.61365*exp(17.502*U326/(240.97+U326))/(AZ326+BA326)+AW326)/2)/(1000*0.61365*exp(17.502*U326/(240.97+U326))/(AZ326+BA326)-AW326)</f>
        <v>0</v>
      </c>
      <c r="R326">
        <f>1/((AR326+1)/(O326/1.6)+1/(P326/1.37)) + AR326/((AR326+1)/(O326/1.6) + AR326/(P326/1.37))</f>
        <v>0</v>
      </c>
      <c r="S326">
        <f>(AN326*AP326)</f>
        <v>0</v>
      </c>
      <c r="T326">
        <f>(BB326+(S326+2*0.95*5.67E-8*(((BB326+$B$7)+273)^4-(BB326+273)^4)-44100*I326)/(1.84*29.3*P326+8*0.95*5.67E-8*(BB326+273)^3))</f>
        <v>0</v>
      </c>
      <c r="U326">
        <f>($C$7*BC326+$D$7*BD326+$E$7*T326)</f>
        <v>0</v>
      </c>
      <c r="V326">
        <f>0.61365*exp(17.502*U326/(240.97+U326))</f>
        <v>0</v>
      </c>
      <c r="W326">
        <f>(X326/Y326*100)</f>
        <v>0</v>
      </c>
      <c r="X326">
        <f>AW326*(AZ326+BA326)/1000</f>
        <v>0</v>
      </c>
      <c r="Y326">
        <f>0.61365*exp(17.502*BB326/(240.97+BB326))</f>
        <v>0</v>
      </c>
      <c r="Z326">
        <f>(V326-AW326*(AZ326+BA326)/1000)</f>
        <v>0</v>
      </c>
      <c r="AA326">
        <f>(-I326*44100)</f>
        <v>0</v>
      </c>
      <c r="AB326">
        <f>2*29.3*P326*0.92*(BB326-U326)</f>
        <v>0</v>
      </c>
      <c r="AC326">
        <f>2*0.95*5.67E-8*(((BB326+$B$7)+273)^4-(U326+273)^4)</f>
        <v>0</v>
      </c>
      <c r="AD326">
        <f>S326+AC326+AA326+AB326</f>
        <v>0</v>
      </c>
      <c r="AE326">
        <v>-0.0417480472706601</v>
      </c>
      <c r="AF326">
        <v>0.0468658403911275</v>
      </c>
      <c r="AG326">
        <v>3.49260736231744</v>
      </c>
      <c r="AH326">
        <v>0</v>
      </c>
      <c r="AI326">
        <v>0</v>
      </c>
      <c r="AJ326">
        <f>IF(AH326*$H$13&gt;=AL326,1.0,(AL326/(AL326-AH326*$H$13)))</f>
        <v>0</v>
      </c>
      <c r="AK326">
        <f>(AJ326-1)*100</f>
        <v>0</v>
      </c>
      <c r="AL326">
        <f>MAX(0,($B$13+$C$13*BG326)/(1+$D$13*BG326)*AZ326/(BB326+273)*$E$13)</f>
        <v>0</v>
      </c>
      <c r="AM326">
        <f>$B$11*BH326+$C$11*BI326+$F$11*BJ326</f>
        <v>0</v>
      </c>
      <c r="AN326">
        <f>AM326*AO326</f>
        <v>0</v>
      </c>
      <c r="AO326">
        <f>($B$11*$D$9+$C$11*$D$9+$F$11*((BW326+BO326)/MAX(BW326+BO326+BX326, 0.1)*$I$9+BX326/MAX(BW326+BO326+BX326, 0.1)*$J$9))/($B$11+$C$11+$F$11)</f>
        <v>0</v>
      </c>
      <c r="AP326">
        <f>($B$11*$K$9+$C$11*$K$9+$F$11*((BW326+BO326)/MAX(BW326+BO326+BX326, 0.1)*$P$9+BX326/MAX(BW326+BO326+BX326, 0.1)*$Q$9))/($B$11+$C$11+$F$11)</f>
        <v>0</v>
      </c>
      <c r="AQ326">
        <v>6</v>
      </c>
      <c r="AR326">
        <v>0.5</v>
      </c>
      <c r="AS326" t="s">
        <v>250</v>
      </c>
      <c r="AT326">
        <v>1559930215.66129</v>
      </c>
      <c r="AU326">
        <v>967.345741935484</v>
      </c>
      <c r="AV326">
        <v>1000.03893548387</v>
      </c>
      <c r="AW326">
        <v>13.9441967741935</v>
      </c>
      <c r="AX326">
        <v>13.2902774193548</v>
      </c>
      <c r="AY326">
        <v>500.024096774194</v>
      </c>
      <c r="AZ326">
        <v>100.703677419355</v>
      </c>
      <c r="BA326">
        <v>0.19994664516129</v>
      </c>
      <c r="BB326">
        <v>20.0057387096774</v>
      </c>
      <c r="BC326">
        <v>20.4517290322581</v>
      </c>
      <c r="BD326">
        <v>999.9</v>
      </c>
      <c r="BE326">
        <v>0</v>
      </c>
      <c r="BF326">
        <v>0</v>
      </c>
      <c r="BG326">
        <v>9997.39516129032</v>
      </c>
      <c r="BH326">
        <v>0</v>
      </c>
      <c r="BI326">
        <v>194.005</v>
      </c>
      <c r="BJ326">
        <v>1499.98096774194</v>
      </c>
      <c r="BK326">
        <v>0.97300164516129</v>
      </c>
      <c r="BL326">
        <v>0.0269985580645161</v>
      </c>
      <c r="BM326">
        <v>0</v>
      </c>
      <c r="BN326">
        <v>2.3137064516129</v>
      </c>
      <c r="BO326">
        <v>0</v>
      </c>
      <c r="BP326">
        <v>16907.0580645161</v>
      </c>
      <c r="BQ326">
        <v>13121.835483871</v>
      </c>
      <c r="BR326">
        <v>37.875</v>
      </c>
      <c r="BS326">
        <v>39.8546774193548</v>
      </c>
      <c r="BT326">
        <v>39.25</v>
      </c>
      <c r="BU326">
        <v>37.9756129032258</v>
      </c>
      <c r="BV326">
        <v>37.504</v>
      </c>
      <c r="BW326">
        <v>1459.48096774194</v>
      </c>
      <c r="BX326">
        <v>40.5</v>
      </c>
      <c r="BY326">
        <v>0</v>
      </c>
      <c r="BZ326">
        <v>1559930250.5</v>
      </c>
      <c r="CA326">
        <v>2.35647692307692</v>
      </c>
      <c r="CB326">
        <v>-0.477784612289497</v>
      </c>
      <c r="CC326">
        <v>85.5521368354081</v>
      </c>
      <c r="CD326">
        <v>16916.4615384615</v>
      </c>
      <c r="CE326">
        <v>15</v>
      </c>
      <c r="CF326">
        <v>1559929575.5</v>
      </c>
      <c r="CG326" t="s">
        <v>251</v>
      </c>
      <c r="CH326">
        <v>12</v>
      </c>
      <c r="CI326">
        <v>2.609</v>
      </c>
      <c r="CJ326">
        <v>0.036</v>
      </c>
      <c r="CK326">
        <v>400</v>
      </c>
      <c r="CL326">
        <v>13</v>
      </c>
      <c r="CM326">
        <v>0.15</v>
      </c>
      <c r="CN326">
        <v>0.08</v>
      </c>
      <c r="CO326">
        <v>-32.8981536585366</v>
      </c>
      <c r="CP326">
        <v>10.8156522648081</v>
      </c>
      <c r="CQ326">
        <v>1.49458018627918</v>
      </c>
      <c r="CR326">
        <v>0</v>
      </c>
      <c r="CS326">
        <v>2.34919705882353</v>
      </c>
      <c r="CT326">
        <v>-0.0655875119083914</v>
      </c>
      <c r="CU326">
        <v>0.214497457115455</v>
      </c>
      <c r="CV326">
        <v>1</v>
      </c>
      <c r="CW326">
        <v>0.65416156097561</v>
      </c>
      <c r="CX326">
        <v>-0.0211249756097555</v>
      </c>
      <c r="CY326">
        <v>0.00221656267674536</v>
      </c>
      <c r="CZ326">
        <v>1</v>
      </c>
      <c r="DA326">
        <v>2</v>
      </c>
      <c r="DB326">
        <v>3</v>
      </c>
      <c r="DC326" t="s">
        <v>252</v>
      </c>
      <c r="DD326">
        <v>1.8556</v>
      </c>
      <c r="DE326">
        <v>1.85363</v>
      </c>
      <c r="DF326">
        <v>1.85471</v>
      </c>
      <c r="DG326">
        <v>1.85913</v>
      </c>
      <c r="DH326">
        <v>1.85347</v>
      </c>
      <c r="DI326">
        <v>1.85788</v>
      </c>
      <c r="DJ326">
        <v>1.85501</v>
      </c>
      <c r="DK326">
        <v>1.85369</v>
      </c>
      <c r="DL326" t="s">
        <v>253</v>
      </c>
      <c r="DM326" t="s">
        <v>19</v>
      </c>
      <c r="DN326" t="s">
        <v>19</v>
      </c>
      <c r="DO326" t="s">
        <v>19</v>
      </c>
      <c r="DP326" t="s">
        <v>254</v>
      </c>
      <c r="DQ326" t="s">
        <v>255</v>
      </c>
      <c r="DR326" t="s">
        <v>256</v>
      </c>
      <c r="DS326" t="s">
        <v>256</v>
      </c>
      <c r="DT326" t="s">
        <v>256</v>
      </c>
      <c r="DU326" t="s">
        <v>256</v>
      </c>
      <c r="DV326">
        <v>0</v>
      </c>
      <c r="DW326">
        <v>100</v>
      </c>
      <c r="DX326">
        <v>100</v>
      </c>
      <c r="DY326">
        <v>2.609</v>
      </c>
      <c r="DZ326">
        <v>0.036</v>
      </c>
      <c r="EA326">
        <v>2</v>
      </c>
      <c r="EB326">
        <v>504.324</v>
      </c>
      <c r="EC326">
        <v>549.374</v>
      </c>
      <c r="ED326">
        <v>16.3822</v>
      </c>
      <c r="EE326">
        <v>19.2447</v>
      </c>
      <c r="EF326">
        <v>30.0002</v>
      </c>
      <c r="EG326">
        <v>19.117</v>
      </c>
      <c r="EH326">
        <v>19.0926</v>
      </c>
      <c r="EI326">
        <v>41.4617</v>
      </c>
      <c r="EJ326">
        <v>28.0916</v>
      </c>
      <c r="EK326">
        <v>60.7047</v>
      </c>
      <c r="EL326">
        <v>16.3777</v>
      </c>
      <c r="EM326">
        <v>1010</v>
      </c>
      <c r="EN326">
        <v>13.296</v>
      </c>
      <c r="EO326">
        <v>102.27</v>
      </c>
      <c r="EP326">
        <v>102.697</v>
      </c>
    </row>
    <row r="327" spans="1:146">
      <c r="A327">
        <v>311</v>
      </c>
      <c r="B327">
        <v>1559930228</v>
      </c>
      <c r="C327">
        <v>620</v>
      </c>
      <c r="D327" t="s">
        <v>877</v>
      </c>
      <c r="E327" t="s">
        <v>878</v>
      </c>
      <c r="H327">
        <v>1559930217.66129</v>
      </c>
      <c r="I327">
        <f>AY327*AJ327*(AW327-AX327)/(100*AQ327*(1000-AJ327*AW327))</f>
        <v>0</v>
      </c>
      <c r="J327">
        <f>AY327*AJ327*(AV327-AU327*(1000-AJ327*AX327)/(1000-AJ327*AW327))/(100*AQ327)</f>
        <v>0</v>
      </c>
      <c r="K327">
        <f>AU327 - IF(AJ327&gt;1, J327*AQ327*100.0/(AL327*BG327), 0)</f>
        <v>0</v>
      </c>
      <c r="L327">
        <f>((R327-I327/2)*K327-J327)/(R327+I327/2)</f>
        <v>0</v>
      </c>
      <c r="M327">
        <f>L327*(AZ327+BA327)/1000.0</f>
        <v>0</v>
      </c>
      <c r="N327">
        <f>(AU327 - IF(AJ327&gt;1, J327*AQ327*100.0/(AL327*BG327), 0))*(AZ327+BA327)/1000.0</f>
        <v>0</v>
      </c>
      <c r="O327">
        <f>2.0/((1/Q327-1/P327)+SIGN(Q327)*SQRT((1/Q327-1/P327)*(1/Q327-1/P327) + 4*AR327/((AR327+1)*(AR327+1))*(2*1/Q327*1/P327-1/P327*1/P327)))</f>
        <v>0</v>
      </c>
      <c r="P327">
        <f>AG327+AF327*AQ327+AE327*AQ327*AQ327</f>
        <v>0</v>
      </c>
      <c r="Q327">
        <f>I327*(1000-(1000*0.61365*exp(17.502*U327/(240.97+U327))/(AZ327+BA327)+AW327)/2)/(1000*0.61365*exp(17.502*U327/(240.97+U327))/(AZ327+BA327)-AW327)</f>
        <v>0</v>
      </c>
      <c r="R327">
        <f>1/((AR327+1)/(O327/1.6)+1/(P327/1.37)) + AR327/((AR327+1)/(O327/1.6) + AR327/(P327/1.37))</f>
        <v>0</v>
      </c>
      <c r="S327">
        <f>(AN327*AP327)</f>
        <v>0</v>
      </c>
      <c r="T327">
        <f>(BB327+(S327+2*0.95*5.67E-8*(((BB327+$B$7)+273)^4-(BB327+273)^4)-44100*I327)/(1.84*29.3*P327+8*0.95*5.67E-8*(BB327+273)^3))</f>
        <v>0</v>
      </c>
      <c r="U327">
        <f>($C$7*BC327+$D$7*BD327+$E$7*T327)</f>
        <v>0</v>
      </c>
      <c r="V327">
        <f>0.61365*exp(17.502*U327/(240.97+U327))</f>
        <v>0</v>
      </c>
      <c r="W327">
        <f>(X327/Y327*100)</f>
        <v>0</v>
      </c>
      <c r="X327">
        <f>AW327*(AZ327+BA327)/1000</f>
        <v>0</v>
      </c>
      <c r="Y327">
        <f>0.61365*exp(17.502*BB327/(240.97+BB327))</f>
        <v>0</v>
      </c>
      <c r="Z327">
        <f>(V327-AW327*(AZ327+BA327)/1000)</f>
        <v>0</v>
      </c>
      <c r="AA327">
        <f>(-I327*44100)</f>
        <v>0</v>
      </c>
      <c r="AB327">
        <f>2*29.3*P327*0.92*(BB327-U327)</f>
        <v>0</v>
      </c>
      <c r="AC327">
        <f>2*0.95*5.67E-8*(((BB327+$B$7)+273)^4-(U327+273)^4)</f>
        <v>0</v>
      </c>
      <c r="AD327">
        <f>S327+AC327+AA327+AB327</f>
        <v>0</v>
      </c>
      <c r="AE327">
        <v>-0.04174893603962</v>
      </c>
      <c r="AF327">
        <v>0.0468668381121455</v>
      </c>
      <c r="AG327">
        <v>3.4926661067899</v>
      </c>
      <c r="AH327">
        <v>0</v>
      </c>
      <c r="AI327">
        <v>0</v>
      </c>
      <c r="AJ327">
        <f>IF(AH327*$H$13&gt;=AL327,1.0,(AL327/(AL327-AH327*$H$13)))</f>
        <v>0</v>
      </c>
      <c r="AK327">
        <f>(AJ327-1)*100</f>
        <v>0</v>
      </c>
      <c r="AL327">
        <f>MAX(0,($B$13+$C$13*BG327)/(1+$D$13*BG327)*AZ327/(BB327+273)*$E$13)</f>
        <v>0</v>
      </c>
      <c r="AM327">
        <f>$B$11*BH327+$C$11*BI327+$F$11*BJ327</f>
        <v>0</v>
      </c>
      <c r="AN327">
        <f>AM327*AO327</f>
        <v>0</v>
      </c>
      <c r="AO327">
        <f>($B$11*$D$9+$C$11*$D$9+$F$11*((BW327+BO327)/MAX(BW327+BO327+BX327, 0.1)*$I$9+BX327/MAX(BW327+BO327+BX327, 0.1)*$J$9))/($B$11+$C$11+$F$11)</f>
        <v>0</v>
      </c>
      <c r="AP327">
        <f>($B$11*$K$9+$C$11*$K$9+$F$11*((BW327+BO327)/MAX(BW327+BO327+BX327, 0.1)*$P$9+BX327/MAX(BW327+BO327+BX327, 0.1)*$Q$9))/($B$11+$C$11+$F$11)</f>
        <v>0</v>
      </c>
      <c r="AQ327">
        <v>6</v>
      </c>
      <c r="AR327">
        <v>0.5</v>
      </c>
      <c r="AS327" t="s">
        <v>250</v>
      </c>
      <c r="AT327">
        <v>1559930217.66129</v>
      </c>
      <c r="AU327">
        <v>970.357032258064</v>
      </c>
      <c r="AV327">
        <v>1002.37035483871</v>
      </c>
      <c r="AW327">
        <v>13.9437032258065</v>
      </c>
      <c r="AX327">
        <v>13.2903709677419</v>
      </c>
      <c r="AY327">
        <v>500.024387096774</v>
      </c>
      <c r="AZ327">
        <v>100.703774193548</v>
      </c>
      <c r="BA327">
        <v>0.199984064516129</v>
      </c>
      <c r="BB327">
        <v>20.0053483870968</v>
      </c>
      <c r="BC327">
        <v>20.4505032258065</v>
      </c>
      <c r="BD327">
        <v>999.9</v>
      </c>
      <c r="BE327">
        <v>0</v>
      </c>
      <c r="BF327">
        <v>0</v>
      </c>
      <c r="BG327">
        <v>9997.59838709677</v>
      </c>
      <c r="BH327">
        <v>0</v>
      </c>
      <c r="BI327">
        <v>198.263258064516</v>
      </c>
      <c r="BJ327">
        <v>1499.98193548387</v>
      </c>
      <c r="BK327">
        <v>0.97300164516129</v>
      </c>
      <c r="BL327">
        <v>0.0269985580645161</v>
      </c>
      <c r="BM327">
        <v>0</v>
      </c>
      <c r="BN327">
        <v>2.33084193548387</v>
      </c>
      <c r="BO327">
        <v>0</v>
      </c>
      <c r="BP327">
        <v>16912.8580645161</v>
      </c>
      <c r="BQ327">
        <v>13121.8387096774</v>
      </c>
      <c r="BR327">
        <v>37.875</v>
      </c>
      <c r="BS327">
        <v>39.8607741935484</v>
      </c>
      <c r="BT327">
        <v>39.25</v>
      </c>
      <c r="BU327">
        <v>37.9796774193548</v>
      </c>
      <c r="BV327">
        <v>37.504</v>
      </c>
      <c r="BW327">
        <v>1459.48193548387</v>
      </c>
      <c r="BX327">
        <v>40.5</v>
      </c>
      <c r="BY327">
        <v>0</v>
      </c>
      <c r="BZ327">
        <v>1559930252.3</v>
      </c>
      <c r="CA327">
        <v>2.34574230769231</v>
      </c>
      <c r="CB327">
        <v>-0.0695213654968343</v>
      </c>
      <c r="CC327">
        <v>68.5538463236342</v>
      </c>
      <c r="CD327">
        <v>16919.4076923077</v>
      </c>
      <c r="CE327">
        <v>15</v>
      </c>
      <c r="CF327">
        <v>1559929575.5</v>
      </c>
      <c r="CG327" t="s">
        <v>251</v>
      </c>
      <c r="CH327">
        <v>12</v>
      </c>
      <c r="CI327">
        <v>2.609</v>
      </c>
      <c r="CJ327">
        <v>0.036</v>
      </c>
      <c r="CK327">
        <v>400</v>
      </c>
      <c r="CL327">
        <v>13</v>
      </c>
      <c r="CM327">
        <v>0.15</v>
      </c>
      <c r="CN327">
        <v>0.08</v>
      </c>
      <c r="CO327">
        <v>-32.275556097561</v>
      </c>
      <c r="CP327">
        <v>18.6412222996516</v>
      </c>
      <c r="CQ327">
        <v>2.25466614867368</v>
      </c>
      <c r="CR327">
        <v>0</v>
      </c>
      <c r="CS327">
        <v>2.35180588235294</v>
      </c>
      <c r="CT327">
        <v>-0.0725255540252484</v>
      </c>
      <c r="CU327">
        <v>0.198372501565017</v>
      </c>
      <c r="CV327">
        <v>1</v>
      </c>
      <c r="CW327">
        <v>0.653525073170732</v>
      </c>
      <c r="CX327">
        <v>-0.0239264320557495</v>
      </c>
      <c r="CY327">
        <v>0.00243977608319073</v>
      </c>
      <c r="CZ327">
        <v>1</v>
      </c>
      <c r="DA327">
        <v>2</v>
      </c>
      <c r="DB327">
        <v>3</v>
      </c>
      <c r="DC327" t="s">
        <v>252</v>
      </c>
      <c r="DD327">
        <v>1.85559</v>
      </c>
      <c r="DE327">
        <v>1.85364</v>
      </c>
      <c r="DF327">
        <v>1.85471</v>
      </c>
      <c r="DG327">
        <v>1.85913</v>
      </c>
      <c r="DH327">
        <v>1.85347</v>
      </c>
      <c r="DI327">
        <v>1.85788</v>
      </c>
      <c r="DJ327">
        <v>1.85501</v>
      </c>
      <c r="DK327">
        <v>1.85369</v>
      </c>
      <c r="DL327" t="s">
        <v>253</v>
      </c>
      <c r="DM327" t="s">
        <v>19</v>
      </c>
      <c r="DN327" t="s">
        <v>19</v>
      </c>
      <c r="DO327" t="s">
        <v>19</v>
      </c>
      <c r="DP327" t="s">
        <v>254</v>
      </c>
      <c r="DQ327" t="s">
        <v>255</v>
      </c>
      <c r="DR327" t="s">
        <v>256</v>
      </c>
      <c r="DS327" t="s">
        <v>256</v>
      </c>
      <c r="DT327" t="s">
        <v>256</v>
      </c>
      <c r="DU327" t="s">
        <v>256</v>
      </c>
      <c r="DV327">
        <v>0</v>
      </c>
      <c r="DW327">
        <v>100</v>
      </c>
      <c r="DX327">
        <v>100</v>
      </c>
      <c r="DY327">
        <v>2.609</v>
      </c>
      <c r="DZ327">
        <v>0.036</v>
      </c>
      <c r="EA327">
        <v>2</v>
      </c>
      <c r="EB327">
        <v>504.227</v>
      </c>
      <c r="EC327">
        <v>549.506</v>
      </c>
      <c r="ED327">
        <v>16.3793</v>
      </c>
      <c r="EE327">
        <v>19.2457</v>
      </c>
      <c r="EF327">
        <v>30.0003</v>
      </c>
      <c r="EG327">
        <v>19.1178</v>
      </c>
      <c r="EH327">
        <v>19.0934</v>
      </c>
      <c r="EI327">
        <v>41.4602</v>
      </c>
      <c r="EJ327">
        <v>28.0916</v>
      </c>
      <c r="EK327">
        <v>60.7047</v>
      </c>
      <c r="EL327">
        <v>16.3777</v>
      </c>
      <c r="EM327">
        <v>1010</v>
      </c>
      <c r="EN327">
        <v>13.2947</v>
      </c>
      <c r="EO327">
        <v>102.269</v>
      </c>
      <c r="EP327">
        <v>102.696</v>
      </c>
    </row>
    <row r="328" spans="1:146">
      <c r="A328">
        <v>312</v>
      </c>
      <c r="B328">
        <v>1559930230</v>
      </c>
      <c r="C328">
        <v>622</v>
      </c>
      <c r="D328" t="s">
        <v>879</v>
      </c>
      <c r="E328" t="s">
        <v>880</v>
      </c>
      <c r="H328">
        <v>1559930219.66129</v>
      </c>
      <c r="I328">
        <f>AY328*AJ328*(AW328-AX328)/(100*AQ328*(1000-AJ328*AW328))</f>
        <v>0</v>
      </c>
      <c r="J328">
        <f>AY328*AJ328*(AV328-AU328*(1000-AJ328*AX328)/(1000-AJ328*AW328))/(100*AQ328)</f>
        <v>0</v>
      </c>
      <c r="K328">
        <f>AU328 - IF(AJ328&gt;1, J328*AQ328*100.0/(AL328*BG328), 0)</f>
        <v>0</v>
      </c>
      <c r="L328">
        <f>((R328-I328/2)*K328-J328)/(R328+I328/2)</f>
        <v>0</v>
      </c>
      <c r="M328">
        <f>L328*(AZ328+BA328)/1000.0</f>
        <v>0</v>
      </c>
      <c r="N328">
        <f>(AU328 - IF(AJ328&gt;1, J328*AQ328*100.0/(AL328*BG328), 0))*(AZ328+BA328)/1000.0</f>
        <v>0</v>
      </c>
      <c r="O328">
        <f>2.0/((1/Q328-1/P328)+SIGN(Q328)*SQRT((1/Q328-1/P328)*(1/Q328-1/P328) + 4*AR328/((AR328+1)*(AR328+1))*(2*1/Q328*1/P328-1/P328*1/P328)))</f>
        <v>0</v>
      </c>
      <c r="P328">
        <f>AG328+AF328*AQ328+AE328*AQ328*AQ328</f>
        <v>0</v>
      </c>
      <c r="Q328">
        <f>I328*(1000-(1000*0.61365*exp(17.502*U328/(240.97+U328))/(AZ328+BA328)+AW328)/2)/(1000*0.61365*exp(17.502*U328/(240.97+U328))/(AZ328+BA328)-AW328)</f>
        <v>0</v>
      </c>
      <c r="R328">
        <f>1/((AR328+1)/(O328/1.6)+1/(P328/1.37)) + AR328/((AR328+1)/(O328/1.6) + AR328/(P328/1.37))</f>
        <v>0</v>
      </c>
      <c r="S328">
        <f>(AN328*AP328)</f>
        <v>0</v>
      </c>
      <c r="T328">
        <f>(BB328+(S328+2*0.95*5.67E-8*(((BB328+$B$7)+273)^4-(BB328+273)^4)-44100*I328)/(1.84*29.3*P328+8*0.95*5.67E-8*(BB328+273)^3))</f>
        <v>0</v>
      </c>
      <c r="U328">
        <f>($C$7*BC328+$D$7*BD328+$E$7*T328)</f>
        <v>0</v>
      </c>
      <c r="V328">
        <f>0.61365*exp(17.502*U328/(240.97+U328))</f>
        <v>0</v>
      </c>
      <c r="W328">
        <f>(X328/Y328*100)</f>
        <v>0</v>
      </c>
      <c r="X328">
        <f>AW328*(AZ328+BA328)/1000</f>
        <v>0</v>
      </c>
      <c r="Y328">
        <f>0.61365*exp(17.502*BB328/(240.97+BB328))</f>
        <v>0</v>
      </c>
      <c r="Z328">
        <f>(V328-AW328*(AZ328+BA328)/1000)</f>
        <v>0</v>
      </c>
      <c r="AA328">
        <f>(-I328*44100)</f>
        <v>0</v>
      </c>
      <c r="AB328">
        <f>2*29.3*P328*0.92*(BB328-U328)</f>
        <v>0</v>
      </c>
      <c r="AC328">
        <f>2*0.95*5.67E-8*(((BB328+$B$7)+273)^4-(U328+273)^4)</f>
        <v>0</v>
      </c>
      <c r="AD328">
        <f>S328+AC328+AA328+AB328</f>
        <v>0</v>
      </c>
      <c r="AE328">
        <v>-0.0417500941261349</v>
      </c>
      <c r="AF328">
        <v>0.0468681381657124</v>
      </c>
      <c r="AG328">
        <v>3.49274265153927</v>
      </c>
      <c r="AH328">
        <v>0</v>
      </c>
      <c r="AI328">
        <v>0</v>
      </c>
      <c r="AJ328">
        <f>IF(AH328*$H$13&gt;=AL328,1.0,(AL328/(AL328-AH328*$H$13)))</f>
        <v>0</v>
      </c>
      <c r="AK328">
        <f>(AJ328-1)*100</f>
        <v>0</v>
      </c>
      <c r="AL328">
        <f>MAX(0,($B$13+$C$13*BG328)/(1+$D$13*BG328)*AZ328/(BB328+273)*$E$13)</f>
        <v>0</v>
      </c>
      <c r="AM328">
        <f>$B$11*BH328+$C$11*BI328+$F$11*BJ328</f>
        <v>0</v>
      </c>
      <c r="AN328">
        <f>AM328*AO328</f>
        <v>0</v>
      </c>
      <c r="AO328">
        <f>($B$11*$D$9+$C$11*$D$9+$F$11*((BW328+BO328)/MAX(BW328+BO328+BX328, 0.1)*$I$9+BX328/MAX(BW328+BO328+BX328, 0.1)*$J$9))/($B$11+$C$11+$F$11)</f>
        <v>0</v>
      </c>
      <c r="AP328">
        <f>($B$11*$K$9+$C$11*$K$9+$F$11*((BW328+BO328)/MAX(BW328+BO328+BX328, 0.1)*$P$9+BX328/MAX(BW328+BO328+BX328, 0.1)*$Q$9))/($B$11+$C$11+$F$11)</f>
        <v>0</v>
      </c>
      <c r="AQ328">
        <v>6</v>
      </c>
      <c r="AR328">
        <v>0.5</v>
      </c>
      <c r="AS328" t="s">
        <v>250</v>
      </c>
      <c r="AT328">
        <v>1559930219.66129</v>
      </c>
      <c r="AU328">
        <v>973.192516129032</v>
      </c>
      <c r="AV328">
        <v>1004.36838709677</v>
      </c>
      <c r="AW328">
        <v>13.9431870967742</v>
      </c>
      <c r="AX328">
        <v>13.2905193548387</v>
      </c>
      <c r="AY328">
        <v>500.02264516129</v>
      </c>
      <c r="AZ328">
        <v>100.703903225806</v>
      </c>
      <c r="BA328">
        <v>0.199989161290323</v>
      </c>
      <c r="BB328">
        <v>20.0050193548387</v>
      </c>
      <c r="BC328">
        <v>20.4495064516129</v>
      </c>
      <c r="BD328">
        <v>999.9</v>
      </c>
      <c r="BE328">
        <v>0</v>
      </c>
      <c r="BF328">
        <v>0</v>
      </c>
      <c r="BG328">
        <v>9997.86290322581</v>
      </c>
      <c r="BH328">
        <v>0</v>
      </c>
      <c r="BI328">
        <v>203.145483870968</v>
      </c>
      <c r="BJ328">
        <v>1499.99064516129</v>
      </c>
      <c r="BK328">
        <v>0.973001774193548</v>
      </c>
      <c r="BL328">
        <v>0.0269984096774194</v>
      </c>
      <c r="BM328">
        <v>0</v>
      </c>
      <c r="BN328">
        <v>2.34732903225806</v>
      </c>
      <c r="BO328">
        <v>0</v>
      </c>
      <c r="BP328">
        <v>16916.7774193548</v>
      </c>
      <c r="BQ328">
        <v>13121.9129032258</v>
      </c>
      <c r="BR328">
        <v>37.875</v>
      </c>
      <c r="BS328">
        <v>39.8668709677419</v>
      </c>
      <c r="BT328">
        <v>39.25</v>
      </c>
      <c r="BU328">
        <v>37.9837419354839</v>
      </c>
      <c r="BV328">
        <v>37.504</v>
      </c>
      <c r="BW328">
        <v>1459.49064516129</v>
      </c>
      <c r="BX328">
        <v>40.5</v>
      </c>
      <c r="BY328">
        <v>0</v>
      </c>
      <c r="BZ328">
        <v>1559930254.7</v>
      </c>
      <c r="CA328">
        <v>2.33058846153846</v>
      </c>
      <c r="CB328">
        <v>-0.413179480851768</v>
      </c>
      <c r="CC328">
        <v>46.2940170734815</v>
      </c>
      <c r="CD328">
        <v>16921.85</v>
      </c>
      <c r="CE328">
        <v>15</v>
      </c>
      <c r="CF328">
        <v>1559929575.5</v>
      </c>
      <c r="CG328" t="s">
        <v>251</v>
      </c>
      <c r="CH328">
        <v>12</v>
      </c>
      <c r="CI328">
        <v>2.609</v>
      </c>
      <c r="CJ328">
        <v>0.036</v>
      </c>
      <c r="CK328">
        <v>400</v>
      </c>
      <c r="CL328">
        <v>13</v>
      </c>
      <c r="CM328">
        <v>0.15</v>
      </c>
      <c r="CN328">
        <v>0.08</v>
      </c>
      <c r="CO328">
        <v>-31.4839536585366</v>
      </c>
      <c r="CP328">
        <v>26.3700313588832</v>
      </c>
      <c r="CQ328">
        <v>2.94065543043305</v>
      </c>
      <c r="CR328">
        <v>0</v>
      </c>
      <c r="CS328">
        <v>2.36805294117647</v>
      </c>
      <c r="CT328">
        <v>0.0374826557742893</v>
      </c>
      <c r="CU328">
        <v>0.19367178305105</v>
      </c>
      <c r="CV328">
        <v>1</v>
      </c>
      <c r="CW328">
        <v>0.652916512195122</v>
      </c>
      <c r="CX328">
        <v>-0.0244217770034832</v>
      </c>
      <c r="CY328">
        <v>0.00247615277043527</v>
      </c>
      <c r="CZ328">
        <v>1</v>
      </c>
      <c r="DA328">
        <v>2</v>
      </c>
      <c r="DB328">
        <v>3</v>
      </c>
      <c r="DC328" t="s">
        <v>252</v>
      </c>
      <c r="DD328">
        <v>1.8556</v>
      </c>
      <c r="DE328">
        <v>1.85364</v>
      </c>
      <c r="DF328">
        <v>1.85471</v>
      </c>
      <c r="DG328">
        <v>1.85913</v>
      </c>
      <c r="DH328">
        <v>1.85348</v>
      </c>
      <c r="DI328">
        <v>1.85788</v>
      </c>
      <c r="DJ328">
        <v>1.85501</v>
      </c>
      <c r="DK328">
        <v>1.8537</v>
      </c>
      <c r="DL328" t="s">
        <v>253</v>
      </c>
      <c r="DM328" t="s">
        <v>19</v>
      </c>
      <c r="DN328" t="s">
        <v>19</v>
      </c>
      <c r="DO328" t="s">
        <v>19</v>
      </c>
      <c r="DP328" t="s">
        <v>254</v>
      </c>
      <c r="DQ328" t="s">
        <v>255</v>
      </c>
      <c r="DR328" t="s">
        <v>256</v>
      </c>
      <c r="DS328" t="s">
        <v>256</v>
      </c>
      <c r="DT328" t="s">
        <v>256</v>
      </c>
      <c r="DU328" t="s">
        <v>256</v>
      </c>
      <c r="DV328">
        <v>0</v>
      </c>
      <c r="DW328">
        <v>100</v>
      </c>
      <c r="DX328">
        <v>100</v>
      </c>
      <c r="DY328">
        <v>2.609</v>
      </c>
      <c r="DZ328">
        <v>0.036</v>
      </c>
      <c r="EA328">
        <v>2</v>
      </c>
      <c r="EB328">
        <v>504.285</v>
      </c>
      <c r="EC328">
        <v>549.499</v>
      </c>
      <c r="ED328">
        <v>16.3766</v>
      </c>
      <c r="EE328">
        <v>19.247</v>
      </c>
      <c r="EF328">
        <v>30.0002</v>
      </c>
      <c r="EG328">
        <v>19.1191</v>
      </c>
      <c r="EH328">
        <v>19.0942</v>
      </c>
      <c r="EI328">
        <v>41.4631</v>
      </c>
      <c r="EJ328">
        <v>28.0916</v>
      </c>
      <c r="EK328">
        <v>60.7047</v>
      </c>
      <c r="EL328">
        <v>16.3754</v>
      </c>
      <c r="EM328">
        <v>1010</v>
      </c>
      <c r="EN328">
        <v>13.2987</v>
      </c>
      <c r="EO328">
        <v>102.269</v>
      </c>
      <c r="EP328">
        <v>102.695</v>
      </c>
    </row>
    <row r="329" spans="1:146">
      <c r="A329">
        <v>313</v>
      </c>
      <c r="B329">
        <v>1559930232</v>
      </c>
      <c r="C329">
        <v>624</v>
      </c>
      <c r="D329" t="s">
        <v>881</v>
      </c>
      <c r="E329" t="s">
        <v>882</v>
      </c>
      <c r="H329">
        <v>1559930221.66129</v>
      </c>
      <c r="I329">
        <f>AY329*AJ329*(AW329-AX329)/(100*AQ329*(1000-AJ329*AW329))</f>
        <v>0</v>
      </c>
      <c r="J329">
        <f>AY329*AJ329*(AV329-AU329*(1000-AJ329*AX329)/(1000-AJ329*AW329))/(100*AQ329)</f>
        <v>0</v>
      </c>
      <c r="K329">
        <f>AU329 - IF(AJ329&gt;1, J329*AQ329*100.0/(AL329*BG329), 0)</f>
        <v>0</v>
      </c>
      <c r="L329">
        <f>((R329-I329/2)*K329-J329)/(R329+I329/2)</f>
        <v>0</v>
      </c>
      <c r="M329">
        <f>L329*(AZ329+BA329)/1000.0</f>
        <v>0</v>
      </c>
      <c r="N329">
        <f>(AU329 - IF(AJ329&gt;1, J329*AQ329*100.0/(AL329*BG329), 0))*(AZ329+BA329)/1000.0</f>
        <v>0</v>
      </c>
      <c r="O329">
        <f>2.0/((1/Q329-1/P329)+SIGN(Q329)*SQRT((1/Q329-1/P329)*(1/Q329-1/P329) + 4*AR329/((AR329+1)*(AR329+1))*(2*1/Q329*1/P329-1/P329*1/P329)))</f>
        <v>0</v>
      </c>
      <c r="P329">
        <f>AG329+AF329*AQ329+AE329*AQ329*AQ329</f>
        <v>0</v>
      </c>
      <c r="Q329">
        <f>I329*(1000-(1000*0.61365*exp(17.502*U329/(240.97+U329))/(AZ329+BA329)+AW329)/2)/(1000*0.61365*exp(17.502*U329/(240.97+U329))/(AZ329+BA329)-AW329)</f>
        <v>0</v>
      </c>
      <c r="R329">
        <f>1/((AR329+1)/(O329/1.6)+1/(P329/1.37)) + AR329/((AR329+1)/(O329/1.6) + AR329/(P329/1.37))</f>
        <v>0</v>
      </c>
      <c r="S329">
        <f>(AN329*AP329)</f>
        <v>0</v>
      </c>
      <c r="T329">
        <f>(BB329+(S329+2*0.95*5.67E-8*(((BB329+$B$7)+273)^4-(BB329+273)^4)-44100*I329)/(1.84*29.3*P329+8*0.95*5.67E-8*(BB329+273)^3))</f>
        <v>0</v>
      </c>
      <c r="U329">
        <f>($C$7*BC329+$D$7*BD329+$E$7*T329)</f>
        <v>0</v>
      </c>
      <c r="V329">
        <f>0.61365*exp(17.502*U329/(240.97+U329))</f>
        <v>0</v>
      </c>
      <c r="W329">
        <f>(X329/Y329*100)</f>
        <v>0</v>
      </c>
      <c r="X329">
        <f>AW329*(AZ329+BA329)/1000</f>
        <v>0</v>
      </c>
      <c r="Y329">
        <f>0.61365*exp(17.502*BB329/(240.97+BB329))</f>
        <v>0</v>
      </c>
      <c r="Z329">
        <f>(V329-AW329*(AZ329+BA329)/1000)</f>
        <v>0</v>
      </c>
      <c r="AA329">
        <f>(-I329*44100)</f>
        <v>0</v>
      </c>
      <c r="AB329">
        <f>2*29.3*P329*0.92*(BB329-U329)</f>
        <v>0</v>
      </c>
      <c r="AC329">
        <f>2*0.95*5.67E-8*(((BB329+$B$7)+273)^4-(U329+273)^4)</f>
        <v>0</v>
      </c>
      <c r="AD329">
        <f>S329+AC329+AA329+AB329</f>
        <v>0</v>
      </c>
      <c r="AE329">
        <v>-0.0417776409018364</v>
      </c>
      <c r="AF329">
        <v>0.0468990618346674</v>
      </c>
      <c r="AG329">
        <v>3.49456316074942</v>
      </c>
      <c r="AH329">
        <v>0</v>
      </c>
      <c r="AI329">
        <v>0</v>
      </c>
      <c r="AJ329">
        <f>IF(AH329*$H$13&gt;=AL329,1.0,(AL329/(AL329-AH329*$H$13)))</f>
        <v>0</v>
      </c>
      <c r="AK329">
        <f>(AJ329-1)*100</f>
        <v>0</v>
      </c>
      <c r="AL329">
        <f>MAX(0,($B$13+$C$13*BG329)/(1+$D$13*BG329)*AZ329/(BB329+273)*$E$13)</f>
        <v>0</v>
      </c>
      <c r="AM329">
        <f>$B$11*BH329+$C$11*BI329+$F$11*BJ329</f>
        <v>0</v>
      </c>
      <c r="AN329">
        <f>AM329*AO329</f>
        <v>0</v>
      </c>
      <c r="AO329">
        <f>($B$11*$D$9+$C$11*$D$9+$F$11*((BW329+BO329)/MAX(BW329+BO329+BX329, 0.1)*$I$9+BX329/MAX(BW329+BO329+BX329, 0.1)*$J$9))/($B$11+$C$11+$F$11)</f>
        <v>0</v>
      </c>
      <c r="AP329">
        <f>($B$11*$K$9+$C$11*$K$9+$F$11*((BW329+BO329)/MAX(BW329+BO329+BX329, 0.1)*$P$9+BX329/MAX(BW329+BO329+BX329, 0.1)*$Q$9))/($B$11+$C$11+$F$11)</f>
        <v>0</v>
      </c>
      <c r="AQ329">
        <v>6</v>
      </c>
      <c r="AR329">
        <v>0.5</v>
      </c>
      <c r="AS329" t="s">
        <v>250</v>
      </c>
      <c r="AT329">
        <v>1559930221.66129</v>
      </c>
      <c r="AU329">
        <v>975.818677419355</v>
      </c>
      <c r="AV329">
        <v>1006.05216129032</v>
      </c>
      <c r="AW329">
        <v>13.9425483870968</v>
      </c>
      <c r="AX329">
        <v>13.2908096774194</v>
      </c>
      <c r="AY329">
        <v>500.023774193548</v>
      </c>
      <c r="AZ329">
        <v>100.704161290323</v>
      </c>
      <c r="BA329">
        <v>0.19995735483871</v>
      </c>
      <c r="BB329">
        <v>20.0046741935484</v>
      </c>
      <c r="BC329">
        <v>20.4487838709677</v>
      </c>
      <c r="BD329">
        <v>999.9</v>
      </c>
      <c r="BE329">
        <v>0</v>
      </c>
      <c r="BF329">
        <v>0</v>
      </c>
      <c r="BG329">
        <v>10004.4338709677</v>
      </c>
      <c r="BH329">
        <v>0</v>
      </c>
      <c r="BI329">
        <v>208.656903225807</v>
      </c>
      <c r="BJ329">
        <v>1499.98225806452</v>
      </c>
      <c r="BK329">
        <v>0.97300164516129</v>
      </c>
      <c r="BL329">
        <v>0.0269985580645161</v>
      </c>
      <c r="BM329">
        <v>0</v>
      </c>
      <c r="BN329">
        <v>2.33665806451613</v>
      </c>
      <c r="BO329">
        <v>0</v>
      </c>
      <c r="BP329">
        <v>16919.6774193548</v>
      </c>
      <c r="BQ329">
        <v>13121.8387096774</v>
      </c>
      <c r="BR329">
        <v>37.875</v>
      </c>
      <c r="BS329">
        <v>39.8689032258065</v>
      </c>
      <c r="BT329">
        <v>39.254</v>
      </c>
      <c r="BU329">
        <v>37.9857741935484</v>
      </c>
      <c r="BV329">
        <v>37.504</v>
      </c>
      <c r="BW329">
        <v>1459.48225806452</v>
      </c>
      <c r="BX329">
        <v>40.5</v>
      </c>
      <c r="BY329">
        <v>0</v>
      </c>
      <c r="BZ329">
        <v>1559930256.5</v>
      </c>
      <c r="CA329">
        <v>2.33532692307692</v>
      </c>
      <c r="CB329">
        <v>-0.233726486722755</v>
      </c>
      <c r="CC329">
        <v>43.0324785008809</v>
      </c>
      <c r="CD329">
        <v>16922.8653846154</v>
      </c>
      <c r="CE329">
        <v>15</v>
      </c>
      <c r="CF329">
        <v>1559929575.5</v>
      </c>
      <c r="CG329" t="s">
        <v>251</v>
      </c>
      <c r="CH329">
        <v>12</v>
      </c>
      <c r="CI329">
        <v>2.609</v>
      </c>
      <c r="CJ329">
        <v>0.036</v>
      </c>
      <c r="CK329">
        <v>400</v>
      </c>
      <c r="CL329">
        <v>13</v>
      </c>
      <c r="CM329">
        <v>0.15</v>
      </c>
      <c r="CN329">
        <v>0.08</v>
      </c>
      <c r="CO329">
        <v>-30.5702365853659</v>
      </c>
      <c r="CP329">
        <v>33.1251094076637</v>
      </c>
      <c r="CQ329">
        <v>3.49880537297087</v>
      </c>
      <c r="CR329">
        <v>0</v>
      </c>
      <c r="CS329">
        <v>2.35044411764706</v>
      </c>
      <c r="CT329">
        <v>-0.326336772498381</v>
      </c>
      <c r="CU329">
        <v>0.202596476932344</v>
      </c>
      <c r="CV329">
        <v>1</v>
      </c>
      <c r="CW329">
        <v>0.65209787804878</v>
      </c>
      <c r="CX329">
        <v>-0.0258851498257826</v>
      </c>
      <c r="CY329">
        <v>0.0026199559966061</v>
      </c>
      <c r="CZ329">
        <v>1</v>
      </c>
      <c r="DA329">
        <v>2</v>
      </c>
      <c r="DB329">
        <v>3</v>
      </c>
      <c r="DC329" t="s">
        <v>252</v>
      </c>
      <c r="DD329">
        <v>1.85562</v>
      </c>
      <c r="DE329">
        <v>1.85364</v>
      </c>
      <c r="DF329">
        <v>1.85471</v>
      </c>
      <c r="DG329">
        <v>1.85913</v>
      </c>
      <c r="DH329">
        <v>1.85348</v>
      </c>
      <c r="DI329">
        <v>1.85788</v>
      </c>
      <c r="DJ329">
        <v>1.85501</v>
      </c>
      <c r="DK329">
        <v>1.85371</v>
      </c>
      <c r="DL329" t="s">
        <v>253</v>
      </c>
      <c r="DM329" t="s">
        <v>19</v>
      </c>
      <c r="DN329" t="s">
        <v>19</v>
      </c>
      <c r="DO329" t="s">
        <v>19</v>
      </c>
      <c r="DP329" t="s">
        <v>254</v>
      </c>
      <c r="DQ329" t="s">
        <v>255</v>
      </c>
      <c r="DR329" t="s">
        <v>256</v>
      </c>
      <c r="DS329" t="s">
        <v>256</v>
      </c>
      <c r="DT329" t="s">
        <v>256</v>
      </c>
      <c r="DU329" t="s">
        <v>256</v>
      </c>
      <c r="DV329">
        <v>0</v>
      </c>
      <c r="DW329">
        <v>100</v>
      </c>
      <c r="DX329">
        <v>100</v>
      </c>
      <c r="DY329">
        <v>2.609</v>
      </c>
      <c r="DZ329">
        <v>0.036</v>
      </c>
      <c r="EA329">
        <v>2</v>
      </c>
      <c r="EB329">
        <v>504.22</v>
      </c>
      <c r="EC329">
        <v>549.44</v>
      </c>
      <c r="ED329">
        <v>16.3751</v>
      </c>
      <c r="EE329">
        <v>19.248</v>
      </c>
      <c r="EF329">
        <v>30.0003</v>
      </c>
      <c r="EG329">
        <v>19.1202</v>
      </c>
      <c r="EH329">
        <v>19.0952</v>
      </c>
      <c r="EI329">
        <v>41.461</v>
      </c>
      <c r="EJ329">
        <v>28.0916</v>
      </c>
      <c r="EK329">
        <v>60.7047</v>
      </c>
      <c r="EL329">
        <v>16.3754</v>
      </c>
      <c r="EM329">
        <v>1010</v>
      </c>
      <c r="EN329">
        <v>13.2987</v>
      </c>
      <c r="EO329">
        <v>102.269</v>
      </c>
      <c r="EP329">
        <v>102.696</v>
      </c>
    </row>
    <row r="330" spans="1:146">
      <c r="A330">
        <v>314</v>
      </c>
      <c r="B330">
        <v>1559930234</v>
      </c>
      <c r="C330">
        <v>626</v>
      </c>
      <c r="D330" t="s">
        <v>883</v>
      </c>
      <c r="E330" t="s">
        <v>884</v>
      </c>
      <c r="H330">
        <v>1559930223.66129</v>
      </c>
      <c r="I330">
        <f>AY330*AJ330*(AW330-AX330)/(100*AQ330*(1000-AJ330*AW330))</f>
        <v>0</v>
      </c>
      <c r="J330">
        <f>AY330*AJ330*(AV330-AU330*(1000-AJ330*AX330)/(1000-AJ330*AW330))/(100*AQ330)</f>
        <v>0</v>
      </c>
      <c r="K330">
        <f>AU330 - IF(AJ330&gt;1, J330*AQ330*100.0/(AL330*BG330), 0)</f>
        <v>0</v>
      </c>
      <c r="L330">
        <f>((R330-I330/2)*K330-J330)/(R330+I330/2)</f>
        <v>0</v>
      </c>
      <c r="M330">
        <f>L330*(AZ330+BA330)/1000.0</f>
        <v>0</v>
      </c>
      <c r="N330">
        <f>(AU330 - IF(AJ330&gt;1, J330*AQ330*100.0/(AL330*BG330), 0))*(AZ330+BA330)/1000.0</f>
        <v>0</v>
      </c>
      <c r="O330">
        <f>2.0/((1/Q330-1/P330)+SIGN(Q330)*SQRT((1/Q330-1/P330)*(1/Q330-1/P330) + 4*AR330/((AR330+1)*(AR330+1))*(2*1/Q330*1/P330-1/P330*1/P330)))</f>
        <v>0</v>
      </c>
      <c r="P330">
        <f>AG330+AF330*AQ330+AE330*AQ330*AQ330</f>
        <v>0</v>
      </c>
      <c r="Q330">
        <f>I330*(1000-(1000*0.61365*exp(17.502*U330/(240.97+U330))/(AZ330+BA330)+AW330)/2)/(1000*0.61365*exp(17.502*U330/(240.97+U330))/(AZ330+BA330)-AW330)</f>
        <v>0</v>
      </c>
      <c r="R330">
        <f>1/((AR330+1)/(O330/1.6)+1/(P330/1.37)) + AR330/((AR330+1)/(O330/1.6) + AR330/(P330/1.37))</f>
        <v>0</v>
      </c>
      <c r="S330">
        <f>(AN330*AP330)</f>
        <v>0</v>
      </c>
      <c r="T330">
        <f>(BB330+(S330+2*0.95*5.67E-8*(((BB330+$B$7)+273)^4-(BB330+273)^4)-44100*I330)/(1.84*29.3*P330+8*0.95*5.67E-8*(BB330+273)^3))</f>
        <v>0</v>
      </c>
      <c r="U330">
        <f>($C$7*BC330+$D$7*BD330+$E$7*T330)</f>
        <v>0</v>
      </c>
      <c r="V330">
        <f>0.61365*exp(17.502*U330/(240.97+U330))</f>
        <v>0</v>
      </c>
      <c r="W330">
        <f>(X330/Y330*100)</f>
        <v>0</v>
      </c>
      <c r="X330">
        <f>AW330*(AZ330+BA330)/1000</f>
        <v>0</v>
      </c>
      <c r="Y330">
        <f>0.61365*exp(17.502*BB330/(240.97+BB330))</f>
        <v>0</v>
      </c>
      <c r="Z330">
        <f>(V330-AW330*(AZ330+BA330)/1000)</f>
        <v>0</v>
      </c>
      <c r="AA330">
        <f>(-I330*44100)</f>
        <v>0</v>
      </c>
      <c r="AB330">
        <f>2*29.3*P330*0.92*(BB330-U330)</f>
        <v>0</v>
      </c>
      <c r="AC330">
        <f>2*0.95*5.67E-8*(((BB330+$B$7)+273)^4-(U330+273)^4)</f>
        <v>0</v>
      </c>
      <c r="AD330">
        <f>S330+AC330+AA330+AB330</f>
        <v>0</v>
      </c>
      <c r="AE330">
        <v>-0.0417881944197529</v>
      </c>
      <c r="AF330">
        <v>0.0469109090830676</v>
      </c>
      <c r="AG330">
        <v>3.49526050936047</v>
      </c>
      <c r="AH330">
        <v>0</v>
      </c>
      <c r="AI330">
        <v>0</v>
      </c>
      <c r="AJ330">
        <f>IF(AH330*$H$13&gt;=AL330,1.0,(AL330/(AL330-AH330*$H$13)))</f>
        <v>0</v>
      </c>
      <c r="AK330">
        <f>(AJ330-1)*100</f>
        <v>0</v>
      </c>
      <c r="AL330">
        <f>MAX(0,($B$13+$C$13*BG330)/(1+$D$13*BG330)*AZ330/(BB330+273)*$E$13)</f>
        <v>0</v>
      </c>
      <c r="AM330">
        <f>$B$11*BH330+$C$11*BI330+$F$11*BJ330</f>
        <v>0</v>
      </c>
      <c r="AN330">
        <f>AM330*AO330</f>
        <v>0</v>
      </c>
      <c r="AO330">
        <f>($B$11*$D$9+$C$11*$D$9+$F$11*((BW330+BO330)/MAX(BW330+BO330+BX330, 0.1)*$I$9+BX330/MAX(BW330+BO330+BX330, 0.1)*$J$9))/($B$11+$C$11+$F$11)</f>
        <v>0</v>
      </c>
      <c r="AP330">
        <f>($B$11*$K$9+$C$11*$K$9+$F$11*((BW330+BO330)/MAX(BW330+BO330+BX330, 0.1)*$P$9+BX330/MAX(BW330+BO330+BX330, 0.1)*$Q$9))/($B$11+$C$11+$F$11)</f>
        <v>0</v>
      </c>
      <c r="AQ330">
        <v>6</v>
      </c>
      <c r="AR330">
        <v>0.5</v>
      </c>
      <c r="AS330" t="s">
        <v>250</v>
      </c>
      <c r="AT330">
        <v>1559930223.66129</v>
      </c>
      <c r="AU330">
        <v>978.204548387097</v>
      </c>
      <c r="AV330">
        <v>1007.439</v>
      </c>
      <c r="AW330">
        <v>13.9418580645161</v>
      </c>
      <c r="AX330">
        <v>13.2911548387097</v>
      </c>
      <c r="AY330">
        <v>500.021838709677</v>
      </c>
      <c r="AZ330">
        <v>100.704451612903</v>
      </c>
      <c r="BA330">
        <v>0.199968709677419</v>
      </c>
      <c r="BB330">
        <v>20.0041838709677</v>
      </c>
      <c r="BC330">
        <v>20.4486483870968</v>
      </c>
      <c r="BD330">
        <v>999.9</v>
      </c>
      <c r="BE330">
        <v>0</v>
      </c>
      <c r="BF330">
        <v>0</v>
      </c>
      <c r="BG330">
        <v>10006.9322580645</v>
      </c>
      <c r="BH330">
        <v>0</v>
      </c>
      <c r="BI330">
        <v>215.022483870968</v>
      </c>
      <c r="BJ330">
        <v>1499.98193548387</v>
      </c>
      <c r="BK330">
        <v>0.97300164516129</v>
      </c>
      <c r="BL330">
        <v>0.0269985580645161</v>
      </c>
      <c r="BM330">
        <v>0</v>
      </c>
      <c r="BN330">
        <v>2.33183870967742</v>
      </c>
      <c r="BO330">
        <v>0</v>
      </c>
      <c r="BP330">
        <v>16921.5258064516</v>
      </c>
      <c r="BQ330">
        <v>13121.8387096774</v>
      </c>
      <c r="BR330">
        <v>37.875</v>
      </c>
      <c r="BS330">
        <v>39.8689032258065</v>
      </c>
      <c r="BT330">
        <v>39.254</v>
      </c>
      <c r="BU330">
        <v>37.9898387096774</v>
      </c>
      <c r="BV330">
        <v>37.504</v>
      </c>
      <c r="BW330">
        <v>1459.48193548387</v>
      </c>
      <c r="BX330">
        <v>40.5</v>
      </c>
      <c r="BY330">
        <v>0</v>
      </c>
      <c r="BZ330">
        <v>1559930258.3</v>
      </c>
      <c r="CA330">
        <v>2.3478</v>
      </c>
      <c r="CB330">
        <v>0.180047873958926</v>
      </c>
      <c r="CC330">
        <v>31.2512820082419</v>
      </c>
      <c r="CD330">
        <v>16923.9653846154</v>
      </c>
      <c r="CE330">
        <v>15</v>
      </c>
      <c r="CF330">
        <v>1559929575.5</v>
      </c>
      <c r="CG330" t="s">
        <v>251</v>
      </c>
      <c r="CH330">
        <v>12</v>
      </c>
      <c r="CI330">
        <v>2.609</v>
      </c>
      <c r="CJ330">
        <v>0.036</v>
      </c>
      <c r="CK330">
        <v>400</v>
      </c>
      <c r="CL330">
        <v>13</v>
      </c>
      <c r="CM330">
        <v>0.15</v>
      </c>
      <c r="CN330">
        <v>0.08</v>
      </c>
      <c r="CO330">
        <v>-29.5857707317073</v>
      </c>
      <c r="CP330">
        <v>38.4312731707244</v>
      </c>
      <c r="CQ330">
        <v>3.90961886323063</v>
      </c>
      <c r="CR330">
        <v>0</v>
      </c>
      <c r="CS330">
        <v>2.33925</v>
      </c>
      <c r="CT330">
        <v>0.0419289345186571</v>
      </c>
      <c r="CU330">
        <v>0.198492018286704</v>
      </c>
      <c r="CV330">
        <v>1</v>
      </c>
      <c r="CW330">
        <v>0.651086951219512</v>
      </c>
      <c r="CX330">
        <v>-0.0294965644599256</v>
      </c>
      <c r="CY330">
        <v>0.00299885962839063</v>
      </c>
      <c r="CZ330">
        <v>1</v>
      </c>
      <c r="DA330">
        <v>2</v>
      </c>
      <c r="DB330">
        <v>3</v>
      </c>
      <c r="DC330" t="s">
        <v>252</v>
      </c>
      <c r="DD330">
        <v>1.85561</v>
      </c>
      <c r="DE330">
        <v>1.85364</v>
      </c>
      <c r="DF330">
        <v>1.85471</v>
      </c>
      <c r="DG330">
        <v>1.85913</v>
      </c>
      <c r="DH330">
        <v>1.85348</v>
      </c>
      <c r="DI330">
        <v>1.85789</v>
      </c>
      <c r="DJ330">
        <v>1.85501</v>
      </c>
      <c r="DK330">
        <v>1.85374</v>
      </c>
      <c r="DL330" t="s">
        <v>253</v>
      </c>
      <c r="DM330" t="s">
        <v>19</v>
      </c>
      <c r="DN330" t="s">
        <v>19</v>
      </c>
      <c r="DO330" t="s">
        <v>19</v>
      </c>
      <c r="DP330" t="s">
        <v>254</v>
      </c>
      <c r="DQ330" t="s">
        <v>255</v>
      </c>
      <c r="DR330" t="s">
        <v>256</v>
      </c>
      <c r="DS330" t="s">
        <v>256</v>
      </c>
      <c r="DT330" t="s">
        <v>256</v>
      </c>
      <c r="DU330" t="s">
        <v>256</v>
      </c>
      <c r="DV330">
        <v>0</v>
      </c>
      <c r="DW330">
        <v>100</v>
      </c>
      <c r="DX330">
        <v>100</v>
      </c>
      <c r="DY330">
        <v>2.609</v>
      </c>
      <c r="DZ330">
        <v>0.036</v>
      </c>
      <c r="EA330">
        <v>2</v>
      </c>
      <c r="EB330">
        <v>504.231</v>
      </c>
      <c r="EC330">
        <v>549.453</v>
      </c>
      <c r="ED330">
        <v>16.3742</v>
      </c>
      <c r="EE330">
        <v>19.249</v>
      </c>
      <c r="EF330">
        <v>30.0003</v>
      </c>
      <c r="EG330">
        <v>19.1212</v>
      </c>
      <c r="EH330">
        <v>19.0963</v>
      </c>
      <c r="EI330">
        <v>41.4597</v>
      </c>
      <c r="EJ330">
        <v>28.0916</v>
      </c>
      <c r="EK330">
        <v>60.7047</v>
      </c>
      <c r="EL330">
        <v>16.375</v>
      </c>
      <c r="EM330">
        <v>1010</v>
      </c>
      <c r="EN330">
        <v>13.3016</v>
      </c>
      <c r="EO330">
        <v>102.269</v>
      </c>
      <c r="EP330">
        <v>102.697</v>
      </c>
    </row>
    <row r="331" spans="1:146">
      <c r="A331">
        <v>315</v>
      </c>
      <c r="B331">
        <v>1559930236</v>
      </c>
      <c r="C331">
        <v>628</v>
      </c>
      <c r="D331" t="s">
        <v>885</v>
      </c>
      <c r="E331" t="s">
        <v>886</v>
      </c>
      <c r="H331">
        <v>1559930225.66129</v>
      </c>
      <c r="I331">
        <f>AY331*AJ331*(AW331-AX331)/(100*AQ331*(1000-AJ331*AW331))</f>
        <v>0</v>
      </c>
      <c r="J331">
        <f>AY331*AJ331*(AV331-AU331*(1000-AJ331*AX331)/(1000-AJ331*AW331))/(100*AQ331)</f>
        <v>0</v>
      </c>
      <c r="K331">
        <f>AU331 - IF(AJ331&gt;1, J331*AQ331*100.0/(AL331*BG331), 0)</f>
        <v>0</v>
      </c>
      <c r="L331">
        <f>((R331-I331/2)*K331-J331)/(R331+I331/2)</f>
        <v>0</v>
      </c>
      <c r="M331">
        <f>L331*(AZ331+BA331)/1000.0</f>
        <v>0</v>
      </c>
      <c r="N331">
        <f>(AU331 - IF(AJ331&gt;1, J331*AQ331*100.0/(AL331*BG331), 0))*(AZ331+BA331)/1000.0</f>
        <v>0</v>
      </c>
      <c r="O331">
        <f>2.0/((1/Q331-1/P331)+SIGN(Q331)*SQRT((1/Q331-1/P331)*(1/Q331-1/P331) + 4*AR331/((AR331+1)*(AR331+1))*(2*1/Q331*1/P331-1/P331*1/P331)))</f>
        <v>0</v>
      </c>
      <c r="P331">
        <f>AG331+AF331*AQ331+AE331*AQ331*AQ331</f>
        <v>0</v>
      </c>
      <c r="Q331">
        <f>I331*(1000-(1000*0.61365*exp(17.502*U331/(240.97+U331))/(AZ331+BA331)+AW331)/2)/(1000*0.61365*exp(17.502*U331/(240.97+U331))/(AZ331+BA331)-AW331)</f>
        <v>0</v>
      </c>
      <c r="R331">
        <f>1/((AR331+1)/(O331/1.6)+1/(P331/1.37)) + AR331/((AR331+1)/(O331/1.6) + AR331/(P331/1.37))</f>
        <v>0</v>
      </c>
      <c r="S331">
        <f>(AN331*AP331)</f>
        <v>0</v>
      </c>
      <c r="T331">
        <f>(BB331+(S331+2*0.95*5.67E-8*(((BB331+$B$7)+273)^4-(BB331+273)^4)-44100*I331)/(1.84*29.3*P331+8*0.95*5.67E-8*(BB331+273)^3))</f>
        <v>0</v>
      </c>
      <c r="U331">
        <f>($C$7*BC331+$D$7*BD331+$E$7*T331)</f>
        <v>0</v>
      </c>
      <c r="V331">
        <f>0.61365*exp(17.502*U331/(240.97+U331))</f>
        <v>0</v>
      </c>
      <c r="W331">
        <f>(X331/Y331*100)</f>
        <v>0</v>
      </c>
      <c r="X331">
        <f>AW331*(AZ331+BA331)/1000</f>
        <v>0</v>
      </c>
      <c r="Y331">
        <f>0.61365*exp(17.502*BB331/(240.97+BB331))</f>
        <v>0</v>
      </c>
      <c r="Z331">
        <f>(V331-AW331*(AZ331+BA331)/1000)</f>
        <v>0</v>
      </c>
      <c r="AA331">
        <f>(-I331*44100)</f>
        <v>0</v>
      </c>
      <c r="AB331">
        <f>2*29.3*P331*0.92*(BB331-U331)</f>
        <v>0</v>
      </c>
      <c r="AC331">
        <f>2*0.95*5.67E-8*(((BB331+$B$7)+273)^4-(U331+273)^4)</f>
        <v>0</v>
      </c>
      <c r="AD331">
        <f>S331+AC331+AA331+AB331</f>
        <v>0</v>
      </c>
      <c r="AE331">
        <v>-0.0417802083614688</v>
      </c>
      <c r="AF331">
        <v>0.0469019440330266</v>
      </c>
      <c r="AG331">
        <v>3.49473281739035</v>
      </c>
      <c r="AH331">
        <v>0</v>
      </c>
      <c r="AI331">
        <v>0</v>
      </c>
      <c r="AJ331">
        <f>IF(AH331*$H$13&gt;=AL331,1.0,(AL331/(AL331-AH331*$H$13)))</f>
        <v>0</v>
      </c>
      <c r="AK331">
        <f>(AJ331-1)*100</f>
        <v>0</v>
      </c>
      <c r="AL331">
        <f>MAX(0,($B$13+$C$13*BG331)/(1+$D$13*BG331)*AZ331/(BB331+273)*$E$13)</f>
        <v>0</v>
      </c>
      <c r="AM331">
        <f>$B$11*BH331+$C$11*BI331+$F$11*BJ331</f>
        <v>0</v>
      </c>
      <c r="AN331">
        <f>AM331*AO331</f>
        <v>0</v>
      </c>
      <c r="AO331">
        <f>($B$11*$D$9+$C$11*$D$9+$F$11*((BW331+BO331)/MAX(BW331+BO331+BX331, 0.1)*$I$9+BX331/MAX(BW331+BO331+BX331, 0.1)*$J$9))/($B$11+$C$11+$F$11)</f>
        <v>0</v>
      </c>
      <c r="AP331">
        <f>($B$11*$K$9+$C$11*$K$9+$F$11*((BW331+BO331)/MAX(BW331+BO331+BX331, 0.1)*$P$9+BX331/MAX(BW331+BO331+BX331, 0.1)*$Q$9))/($B$11+$C$11+$F$11)</f>
        <v>0</v>
      </c>
      <c r="AQ331">
        <v>6</v>
      </c>
      <c r="AR331">
        <v>0.5</v>
      </c>
      <c r="AS331" t="s">
        <v>250</v>
      </c>
      <c r="AT331">
        <v>1559930225.66129</v>
      </c>
      <c r="AU331">
        <v>980.334096774194</v>
      </c>
      <c r="AV331">
        <v>1008.49838709677</v>
      </c>
      <c r="AW331">
        <v>13.9412129032258</v>
      </c>
      <c r="AX331">
        <v>13.2916161290323</v>
      </c>
      <c r="AY331">
        <v>500.022903225806</v>
      </c>
      <c r="AZ331">
        <v>100.704677419355</v>
      </c>
      <c r="BA331">
        <v>0.200000064516129</v>
      </c>
      <c r="BB331">
        <v>20.0036741935484</v>
      </c>
      <c r="BC331">
        <v>20.4485903225806</v>
      </c>
      <c r="BD331">
        <v>999.9</v>
      </c>
      <c r="BE331">
        <v>0</v>
      </c>
      <c r="BF331">
        <v>0</v>
      </c>
      <c r="BG331">
        <v>10004.9974193548</v>
      </c>
      <c r="BH331">
        <v>0</v>
      </c>
      <c r="BI331">
        <v>220.687677419355</v>
      </c>
      <c r="BJ331">
        <v>1499.98225806452</v>
      </c>
      <c r="BK331">
        <v>0.97300164516129</v>
      </c>
      <c r="BL331">
        <v>0.0269985580645161</v>
      </c>
      <c r="BM331">
        <v>0</v>
      </c>
      <c r="BN331">
        <v>2.33470322580645</v>
      </c>
      <c r="BO331">
        <v>0</v>
      </c>
      <c r="BP331">
        <v>16924.5774193548</v>
      </c>
      <c r="BQ331">
        <v>13121.8419354839</v>
      </c>
      <c r="BR331">
        <v>37.875</v>
      </c>
      <c r="BS331">
        <v>39.870935483871</v>
      </c>
      <c r="BT331">
        <v>39.254</v>
      </c>
      <c r="BU331">
        <v>37.9939032258065</v>
      </c>
      <c r="BV331">
        <v>37.502</v>
      </c>
      <c r="BW331">
        <v>1459.48225806452</v>
      </c>
      <c r="BX331">
        <v>40.5</v>
      </c>
      <c r="BY331">
        <v>0</v>
      </c>
      <c r="BZ331">
        <v>1559930260.7</v>
      </c>
      <c r="CA331">
        <v>2.34429230769231</v>
      </c>
      <c r="CB331">
        <v>-0.128847866637075</v>
      </c>
      <c r="CC331">
        <v>78.8000000001068</v>
      </c>
      <c r="CD331">
        <v>16928.1884615385</v>
      </c>
      <c r="CE331">
        <v>15</v>
      </c>
      <c r="CF331">
        <v>1559929575.5</v>
      </c>
      <c r="CG331" t="s">
        <v>251</v>
      </c>
      <c r="CH331">
        <v>12</v>
      </c>
      <c r="CI331">
        <v>2.609</v>
      </c>
      <c r="CJ331">
        <v>0.036</v>
      </c>
      <c r="CK331">
        <v>400</v>
      </c>
      <c r="CL331">
        <v>13</v>
      </c>
      <c r="CM331">
        <v>0.15</v>
      </c>
      <c r="CN331">
        <v>0.08</v>
      </c>
      <c r="CO331">
        <v>-28.5277829268293</v>
      </c>
      <c r="CP331">
        <v>40.9890020905916</v>
      </c>
      <c r="CQ331">
        <v>4.10536138202541</v>
      </c>
      <c r="CR331">
        <v>0</v>
      </c>
      <c r="CS331">
        <v>2.34715</v>
      </c>
      <c r="CT331">
        <v>0.0453484349412024</v>
      </c>
      <c r="CU331">
        <v>0.205308247807162</v>
      </c>
      <c r="CV331">
        <v>1</v>
      </c>
      <c r="CW331">
        <v>0.649993121951219</v>
      </c>
      <c r="CX331">
        <v>-0.0316027526132393</v>
      </c>
      <c r="CY331">
        <v>0.00321570154842493</v>
      </c>
      <c r="CZ331">
        <v>1</v>
      </c>
      <c r="DA331">
        <v>2</v>
      </c>
      <c r="DB331">
        <v>3</v>
      </c>
      <c r="DC331" t="s">
        <v>252</v>
      </c>
      <c r="DD331">
        <v>1.8556</v>
      </c>
      <c r="DE331">
        <v>1.85364</v>
      </c>
      <c r="DF331">
        <v>1.85471</v>
      </c>
      <c r="DG331">
        <v>1.85913</v>
      </c>
      <c r="DH331">
        <v>1.85349</v>
      </c>
      <c r="DI331">
        <v>1.85788</v>
      </c>
      <c r="DJ331">
        <v>1.85501</v>
      </c>
      <c r="DK331">
        <v>1.85371</v>
      </c>
      <c r="DL331" t="s">
        <v>253</v>
      </c>
      <c r="DM331" t="s">
        <v>19</v>
      </c>
      <c r="DN331" t="s">
        <v>19</v>
      </c>
      <c r="DO331" t="s">
        <v>19</v>
      </c>
      <c r="DP331" t="s">
        <v>254</v>
      </c>
      <c r="DQ331" t="s">
        <v>255</v>
      </c>
      <c r="DR331" t="s">
        <v>256</v>
      </c>
      <c r="DS331" t="s">
        <v>256</v>
      </c>
      <c r="DT331" t="s">
        <v>256</v>
      </c>
      <c r="DU331" t="s">
        <v>256</v>
      </c>
      <c r="DV331">
        <v>0</v>
      </c>
      <c r="DW331">
        <v>100</v>
      </c>
      <c r="DX331">
        <v>100</v>
      </c>
      <c r="DY331">
        <v>2.609</v>
      </c>
      <c r="DZ331">
        <v>0.036</v>
      </c>
      <c r="EA331">
        <v>2</v>
      </c>
      <c r="EB331">
        <v>504.379</v>
      </c>
      <c r="EC331">
        <v>549.433</v>
      </c>
      <c r="ED331">
        <v>16.3736</v>
      </c>
      <c r="EE331">
        <v>19.2499</v>
      </c>
      <c r="EF331">
        <v>30.0002</v>
      </c>
      <c r="EG331">
        <v>19.1224</v>
      </c>
      <c r="EH331">
        <v>19.0975</v>
      </c>
      <c r="EI331">
        <v>41.46</v>
      </c>
      <c r="EJ331">
        <v>28.0916</v>
      </c>
      <c r="EK331">
        <v>60.7047</v>
      </c>
      <c r="EL331">
        <v>16.375</v>
      </c>
      <c r="EM331">
        <v>1010</v>
      </c>
      <c r="EN331">
        <v>13.3024</v>
      </c>
      <c r="EO331">
        <v>102.268</v>
      </c>
      <c r="EP331">
        <v>102.696</v>
      </c>
    </row>
    <row r="332" spans="1:146">
      <c r="A332">
        <v>316</v>
      </c>
      <c r="B332">
        <v>1559930238</v>
      </c>
      <c r="C332">
        <v>630</v>
      </c>
      <c r="D332" t="s">
        <v>887</v>
      </c>
      <c r="E332" t="s">
        <v>888</v>
      </c>
      <c r="H332">
        <v>1559930227.66129</v>
      </c>
      <c r="I332">
        <f>AY332*AJ332*(AW332-AX332)/(100*AQ332*(1000-AJ332*AW332))</f>
        <v>0</v>
      </c>
      <c r="J332">
        <f>AY332*AJ332*(AV332-AU332*(1000-AJ332*AX332)/(1000-AJ332*AW332))/(100*AQ332)</f>
        <v>0</v>
      </c>
      <c r="K332">
        <f>AU332 - IF(AJ332&gt;1, J332*AQ332*100.0/(AL332*BG332), 0)</f>
        <v>0</v>
      </c>
      <c r="L332">
        <f>((R332-I332/2)*K332-J332)/(R332+I332/2)</f>
        <v>0</v>
      </c>
      <c r="M332">
        <f>L332*(AZ332+BA332)/1000.0</f>
        <v>0</v>
      </c>
      <c r="N332">
        <f>(AU332 - IF(AJ332&gt;1, J332*AQ332*100.0/(AL332*BG332), 0))*(AZ332+BA332)/1000.0</f>
        <v>0</v>
      </c>
      <c r="O332">
        <f>2.0/((1/Q332-1/P332)+SIGN(Q332)*SQRT((1/Q332-1/P332)*(1/Q332-1/P332) + 4*AR332/((AR332+1)*(AR332+1))*(2*1/Q332*1/P332-1/P332*1/P332)))</f>
        <v>0</v>
      </c>
      <c r="P332">
        <f>AG332+AF332*AQ332+AE332*AQ332*AQ332</f>
        <v>0</v>
      </c>
      <c r="Q332">
        <f>I332*(1000-(1000*0.61365*exp(17.502*U332/(240.97+U332))/(AZ332+BA332)+AW332)/2)/(1000*0.61365*exp(17.502*U332/(240.97+U332))/(AZ332+BA332)-AW332)</f>
        <v>0</v>
      </c>
      <c r="R332">
        <f>1/((AR332+1)/(O332/1.6)+1/(P332/1.37)) + AR332/((AR332+1)/(O332/1.6) + AR332/(P332/1.37))</f>
        <v>0</v>
      </c>
      <c r="S332">
        <f>(AN332*AP332)</f>
        <v>0</v>
      </c>
      <c r="T332">
        <f>(BB332+(S332+2*0.95*5.67E-8*(((BB332+$B$7)+273)^4-(BB332+273)^4)-44100*I332)/(1.84*29.3*P332+8*0.95*5.67E-8*(BB332+273)^3))</f>
        <v>0</v>
      </c>
      <c r="U332">
        <f>($C$7*BC332+$D$7*BD332+$E$7*T332)</f>
        <v>0</v>
      </c>
      <c r="V332">
        <f>0.61365*exp(17.502*U332/(240.97+U332))</f>
        <v>0</v>
      </c>
      <c r="W332">
        <f>(X332/Y332*100)</f>
        <v>0</v>
      </c>
      <c r="X332">
        <f>AW332*(AZ332+BA332)/1000</f>
        <v>0</v>
      </c>
      <c r="Y332">
        <f>0.61365*exp(17.502*BB332/(240.97+BB332))</f>
        <v>0</v>
      </c>
      <c r="Z332">
        <f>(V332-AW332*(AZ332+BA332)/1000)</f>
        <v>0</v>
      </c>
      <c r="AA332">
        <f>(-I332*44100)</f>
        <v>0</v>
      </c>
      <c r="AB332">
        <f>2*29.3*P332*0.92*(BB332-U332)</f>
        <v>0</v>
      </c>
      <c r="AC332">
        <f>2*0.95*5.67E-8*(((BB332+$B$7)+273)^4-(U332+273)^4)</f>
        <v>0</v>
      </c>
      <c r="AD332">
        <f>S332+AC332+AA332+AB332</f>
        <v>0</v>
      </c>
      <c r="AE332">
        <v>-0.0417664610883427</v>
      </c>
      <c r="AF332">
        <v>0.0468865115146153</v>
      </c>
      <c r="AG332">
        <v>3.49382436081755</v>
      </c>
      <c r="AH332">
        <v>0</v>
      </c>
      <c r="AI332">
        <v>0</v>
      </c>
      <c r="AJ332">
        <f>IF(AH332*$H$13&gt;=AL332,1.0,(AL332/(AL332-AH332*$H$13)))</f>
        <v>0</v>
      </c>
      <c r="AK332">
        <f>(AJ332-1)*100</f>
        <v>0</v>
      </c>
      <c r="AL332">
        <f>MAX(0,($B$13+$C$13*BG332)/(1+$D$13*BG332)*AZ332/(BB332+273)*$E$13)</f>
        <v>0</v>
      </c>
      <c r="AM332">
        <f>$B$11*BH332+$C$11*BI332+$F$11*BJ332</f>
        <v>0</v>
      </c>
      <c r="AN332">
        <f>AM332*AO332</f>
        <v>0</v>
      </c>
      <c r="AO332">
        <f>($B$11*$D$9+$C$11*$D$9+$F$11*((BW332+BO332)/MAX(BW332+BO332+BX332, 0.1)*$I$9+BX332/MAX(BW332+BO332+BX332, 0.1)*$J$9))/($B$11+$C$11+$F$11)</f>
        <v>0</v>
      </c>
      <c r="AP332">
        <f>($B$11*$K$9+$C$11*$K$9+$F$11*((BW332+BO332)/MAX(BW332+BO332+BX332, 0.1)*$P$9+BX332/MAX(BW332+BO332+BX332, 0.1)*$Q$9))/($B$11+$C$11+$F$11)</f>
        <v>0</v>
      </c>
      <c r="AQ332">
        <v>6</v>
      </c>
      <c r="AR332">
        <v>0.5</v>
      </c>
      <c r="AS332" t="s">
        <v>250</v>
      </c>
      <c r="AT332">
        <v>1559930227.66129</v>
      </c>
      <c r="AU332">
        <v>982.196451612903</v>
      </c>
      <c r="AV332">
        <v>1009.23225806452</v>
      </c>
      <c r="AW332">
        <v>13.9404774193548</v>
      </c>
      <c r="AX332">
        <v>13.2921032258065</v>
      </c>
      <c r="AY332">
        <v>500.028032258065</v>
      </c>
      <c r="AZ332">
        <v>100.704806451613</v>
      </c>
      <c r="BA332">
        <v>0.200020032258065</v>
      </c>
      <c r="BB332">
        <v>20.0032193548387</v>
      </c>
      <c r="BC332">
        <v>20.4475548387097</v>
      </c>
      <c r="BD332">
        <v>999.9</v>
      </c>
      <c r="BE332">
        <v>0</v>
      </c>
      <c r="BF332">
        <v>0</v>
      </c>
      <c r="BG332">
        <v>10001.6925806452</v>
      </c>
      <c r="BH332">
        <v>0</v>
      </c>
      <c r="BI332">
        <v>224.75835483871</v>
      </c>
      <c r="BJ332">
        <v>1499.96677419355</v>
      </c>
      <c r="BK332">
        <v>0.973001516129032</v>
      </c>
      <c r="BL332">
        <v>0.0269987064516129</v>
      </c>
      <c r="BM332">
        <v>0</v>
      </c>
      <c r="BN332">
        <v>2.31917096774194</v>
      </c>
      <c r="BO332">
        <v>0</v>
      </c>
      <c r="BP332">
        <v>16928.8225806452</v>
      </c>
      <c r="BQ332">
        <v>13121.7064516129</v>
      </c>
      <c r="BR332">
        <v>37.879</v>
      </c>
      <c r="BS332">
        <v>39.875</v>
      </c>
      <c r="BT332">
        <v>39.254</v>
      </c>
      <c r="BU332">
        <v>37.9979677419355</v>
      </c>
      <c r="BV332">
        <v>37.504</v>
      </c>
      <c r="BW332">
        <v>1459.46677419355</v>
      </c>
      <c r="BX332">
        <v>40.5</v>
      </c>
      <c r="BY332">
        <v>0</v>
      </c>
      <c r="BZ332">
        <v>1559930262.5</v>
      </c>
      <c r="CA332">
        <v>2.31848076923077</v>
      </c>
      <c r="CB332">
        <v>-0.32414701788228</v>
      </c>
      <c r="CC332">
        <v>157.439316020226</v>
      </c>
      <c r="CD332">
        <v>16933.4192307692</v>
      </c>
      <c r="CE332">
        <v>15</v>
      </c>
      <c r="CF332">
        <v>1559929575.5</v>
      </c>
      <c r="CG332" t="s">
        <v>251</v>
      </c>
      <c r="CH332">
        <v>12</v>
      </c>
      <c r="CI332">
        <v>2.609</v>
      </c>
      <c r="CJ332">
        <v>0.036</v>
      </c>
      <c r="CK332">
        <v>400</v>
      </c>
      <c r="CL332">
        <v>13</v>
      </c>
      <c r="CM332">
        <v>0.15</v>
      </c>
      <c r="CN332">
        <v>0.08</v>
      </c>
      <c r="CO332">
        <v>-27.4110097560976</v>
      </c>
      <c r="CP332">
        <v>40.7177289198603</v>
      </c>
      <c r="CQ332">
        <v>4.08269457378722</v>
      </c>
      <c r="CR332">
        <v>0</v>
      </c>
      <c r="CS332">
        <v>2.33931176470588</v>
      </c>
      <c r="CT332">
        <v>-0.0814271891207552</v>
      </c>
      <c r="CU332">
        <v>0.208887018103519</v>
      </c>
      <c r="CV332">
        <v>1</v>
      </c>
      <c r="CW332">
        <v>0.648774097560975</v>
      </c>
      <c r="CX332">
        <v>-0.0336015470383272</v>
      </c>
      <c r="CY332">
        <v>0.00342978301813065</v>
      </c>
      <c r="CZ332">
        <v>1</v>
      </c>
      <c r="DA332">
        <v>2</v>
      </c>
      <c r="DB332">
        <v>3</v>
      </c>
      <c r="DC332" t="s">
        <v>252</v>
      </c>
      <c r="DD332">
        <v>1.8556</v>
      </c>
      <c r="DE332">
        <v>1.85364</v>
      </c>
      <c r="DF332">
        <v>1.85471</v>
      </c>
      <c r="DG332">
        <v>1.85913</v>
      </c>
      <c r="DH332">
        <v>1.85349</v>
      </c>
      <c r="DI332">
        <v>1.85789</v>
      </c>
      <c r="DJ332">
        <v>1.85501</v>
      </c>
      <c r="DK332">
        <v>1.8537</v>
      </c>
      <c r="DL332" t="s">
        <v>253</v>
      </c>
      <c r="DM332" t="s">
        <v>19</v>
      </c>
      <c r="DN332" t="s">
        <v>19</v>
      </c>
      <c r="DO332" t="s">
        <v>19</v>
      </c>
      <c r="DP332" t="s">
        <v>254</v>
      </c>
      <c r="DQ332" t="s">
        <v>255</v>
      </c>
      <c r="DR332" t="s">
        <v>256</v>
      </c>
      <c r="DS332" t="s">
        <v>256</v>
      </c>
      <c r="DT332" t="s">
        <v>256</v>
      </c>
      <c r="DU332" t="s">
        <v>256</v>
      </c>
      <c r="DV332">
        <v>0</v>
      </c>
      <c r="DW332">
        <v>100</v>
      </c>
      <c r="DX332">
        <v>100</v>
      </c>
      <c r="DY332">
        <v>2.609</v>
      </c>
      <c r="DZ332">
        <v>0.036</v>
      </c>
      <c r="EA332">
        <v>2</v>
      </c>
      <c r="EB332">
        <v>504.297</v>
      </c>
      <c r="EC332">
        <v>549.479</v>
      </c>
      <c r="ED332">
        <v>16.3733</v>
      </c>
      <c r="EE332">
        <v>19.2507</v>
      </c>
      <c r="EF332">
        <v>30.0002</v>
      </c>
      <c r="EG332">
        <v>19.1232</v>
      </c>
      <c r="EH332">
        <v>19.0985</v>
      </c>
      <c r="EI332">
        <v>41.4613</v>
      </c>
      <c r="EJ332">
        <v>28.0916</v>
      </c>
      <c r="EK332">
        <v>60.7047</v>
      </c>
      <c r="EL332">
        <v>16.375</v>
      </c>
      <c r="EM332">
        <v>1010</v>
      </c>
      <c r="EN332">
        <v>13.3045</v>
      </c>
      <c r="EO332">
        <v>102.268</v>
      </c>
      <c r="EP332">
        <v>102.696</v>
      </c>
    </row>
    <row r="333" spans="1:146">
      <c r="A333">
        <v>317</v>
      </c>
      <c r="B333">
        <v>1559930240</v>
      </c>
      <c r="C333">
        <v>632</v>
      </c>
      <c r="D333" t="s">
        <v>889</v>
      </c>
      <c r="E333" t="s">
        <v>890</v>
      </c>
      <c r="H333">
        <v>1559930229.66129</v>
      </c>
      <c r="I333">
        <f>AY333*AJ333*(AW333-AX333)/(100*AQ333*(1000-AJ333*AW333))</f>
        <v>0</v>
      </c>
      <c r="J333">
        <f>AY333*AJ333*(AV333-AU333*(1000-AJ333*AX333)/(1000-AJ333*AW333))/(100*AQ333)</f>
        <v>0</v>
      </c>
      <c r="K333">
        <f>AU333 - IF(AJ333&gt;1, J333*AQ333*100.0/(AL333*BG333), 0)</f>
        <v>0</v>
      </c>
      <c r="L333">
        <f>((R333-I333/2)*K333-J333)/(R333+I333/2)</f>
        <v>0</v>
      </c>
      <c r="M333">
        <f>L333*(AZ333+BA333)/1000.0</f>
        <v>0</v>
      </c>
      <c r="N333">
        <f>(AU333 - IF(AJ333&gt;1, J333*AQ333*100.0/(AL333*BG333), 0))*(AZ333+BA333)/1000.0</f>
        <v>0</v>
      </c>
      <c r="O333">
        <f>2.0/((1/Q333-1/P333)+SIGN(Q333)*SQRT((1/Q333-1/P333)*(1/Q333-1/P333) + 4*AR333/((AR333+1)*(AR333+1))*(2*1/Q333*1/P333-1/P333*1/P333)))</f>
        <v>0</v>
      </c>
      <c r="P333">
        <f>AG333+AF333*AQ333+AE333*AQ333*AQ333</f>
        <v>0</v>
      </c>
      <c r="Q333">
        <f>I333*(1000-(1000*0.61365*exp(17.502*U333/(240.97+U333))/(AZ333+BA333)+AW333)/2)/(1000*0.61365*exp(17.502*U333/(240.97+U333))/(AZ333+BA333)-AW333)</f>
        <v>0</v>
      </c>
      <c r="R333">
        <f>1/((AR333+1)/(O333/1.6)+1/(P333/1.37)) + AR333/((AR333+1)/(O333/1.6) + AR333/(P333/1.37))</f>
        <v>0</v>
      </c>
      <c r="S333">
        <f>(AN333*AP333)</f>
        <v>0</v>
      </c>
      <c r="T333">
        <f>(BB333+(S333+2*0.95*5.67E-8*(((BB333+$B$7)+273)^4-(BB333+273)^4)-44100*I333)/(1.84*29.3*P333+8*0.95*5.67E-8*(BB333+273)^3))</f>
        <v>0</v>
      </c>
      <c r="U333">
        <f>($C$7*BC333+$D$7*BD333+$E$7*T333)</f>
        <v>0</v>
      </c>
      <c r="V333">
        <f>0.61365*exp(17.502*U333/(240.97+U333))</f>
        <v>0</v>
      </c>
      <c r="W333">
        <f>(X333/Y333*100)</f>
        <v>0</v>
      </c>
      <c r="X333">
        <f>AW333*(AZ333+BA333)/1000</f>
        <v>0</v>
      </c>
      <c r="Y333">
        <f>0.61365*exp(17.502*BB333/(240.97+BB333))</f>
        <v>0</v>
      </c>
      <c r="Z333">
        <f>(V333-AW333*(AZ333+BA333)/1000)</f>
        <v>0</v>
      </c>
      <c r="AA333">
        <f>(-I333*44100)</f>
        <v>0</v>
      </c>
      <c r="AB333">
        <f>2*29.3*P333*0.92*(BB333-U333)</f>
        <v>0</v>
      </c>
      <c r="AC333">
        <f>2*0.95*5.67E-8*(((BB333+$B$7)+273)^4-(U333+273)^4)</f>
        <v>0</v>
      </c>
      <c r="AD333">
        <f>S333+AC333+AA333+AB333</f>
        <v>0</v>
      </c>
      <c r="AE333">
        <v>-0.0417633197973455</v>
      </c>
      <c r="AF333">
        <v>0.0468829851402787</v>
      </c>
      <c r="AG333">
        <v>3.49361676119959</v>
      </c>
      <c r="AH333">
        <v>0</v>
      </c>
      <c r="AI333">
        <v>0</v>
      </c>
      <c r="AJ333">
        <f>IF(AH333*$H$13&gt;=AL333,1.0,(AL333/(AL333-AH333*$H$13)))</f>
        <v>0</v>
      </c>
      <c r="AK333">
        <f>(AJ333-1)*100</f>
        <v>0</v>
      </c>
      <c r="AL333">
        <f>MAX(0,($B$13+$C$13*BG333)/(1+$D$13*BG333)*AZ333/(BB333+273)*$E$13)</f>
        <v>0</v>
      </c>
      <c r="AM333">
        <f>$B$11*BH333+$C$11*BI333+$F$11*BJ333</f>
        <v>0</v>
      </c>
      <c r="AN333">
        <f>AM333*AO333</f>
        <v>0</v>
      </c>
      <c r="AO333">
        <f>($B$11*$D$9+$C$11*$D$9+$F$11*((BW333+BO333)/MAX(BW333+BO333+BX333, 0.1)*$I$9+BX333/MAX(BW333+BO333+BX333, 0.1)*$J$9))/($B$11+$C$11+$F$11)</f>
        <v>0</v>
      </c>
      <c r="AP333">
        <f>($B$11*$K$9+$C$11*$K$9+$F$11*((BW333+BO333)/MAX(BW333+BO333+BX333, 0.1)*$P$9+BX333/MAX(BW333+BO333+BX333, 0.1)*$Q$9))/($B$11+$C$11+$F$11)</f>
        <v>0</v>
      </c>
      <c r="AQ333">
        <v>6</v>
      </c>
      <c r="AR333">
        <v>0.5</v>
      </c>
      <c r="AS333" t="s">
        <v>250</v>
      </c>
      <c r="AT333">
        <v>1559930229.66129</v>
      </c>
      <c r="AU333">
        <v>983.779483870968</v>
      </c>
      <c r="AV333">
        <v>1009.66032258065</v>
      </c>
      <c r="AW333">
        <v>13.9397612903226</v>
      </c>
      <c r="AX333">
        <v>13.2926</v>
      </c>
      <c r="AY333">
        <v>500.022580645161</v>
      </c>
      <c r="AZ333">
        <v>100.704774193548</v>
      </c>
      <c r="BA333">
        <v>0.200004967741935</v>
      </c>
      <c r="BB333">
        <v>20.0025903225806</v>
      </c>
      <c r="BC333">
        <v>20.4471290322581</v>
      </c>
      <c r="BD333">
        <v>999.9</v>
      </c>
      <c r="BE333">
        <v>0</v>
      </c>
      <c r="BF333">
        <v>0</v>
      </c>
      <c r="BG333">
        <v>10000.9435483871</v>
      </c>
      <c r="BH333">
        <v>0</v>
      </c>
      <c r="BI333">
        <v>228.535193548387</v>
      </c>
      <c r="BJ333">
        <v>1499.97548387097</v>
      </c>
      <c r="BK333">
        <v>0.97300164516129</v>
      </c>
      <c r="BL333">
        <v>0.0269985580645161</v>
      </c>
      <c r="BM333">
        <v>0</v>
      </c>
      <c r="BN333">
        <v>2.31814838709677</v>
      </c>
      <c r="BO333">
        <v>0</v>
      </c>
      <c r="BP333">
        <v>16934.564516129</v>
      </c>
      <c r="BQ333">
        <v>13121.7774193548</v>
      </c>
      <c r="BR333">
        <v>37.879</v>
      </c>
      <c r="BS333">
        <v>39.875</v>
      </c>
      <c r="BT333">
        <v>39.254</v>
      </c>
      <c r="BU333">
        <v>38</v>
      </c>
      <c r="BV333">
        <v>37.504</v>
      </c>
      <c r="BW333">
        <v>1459.47548387097</v>
      </c>
      <c r="BX333">
        <v>40.5</v>
      </c>
      <c r="BY333">
        <v>0</v>
      </c>
      <c r="BZ333">
        <v>1559930264.3</v>
      </c>
      <c r="CA333">
        <v>2.31518461538462</v>
      </c>
      <c r="CB333">
        <v>-0.0406495789430388</v>
      </c>
      <c r="CC333">
        <v>222.858119596255</v>
      </c>
      <c r="CD333">
        <v>16939.6</v>
      </c>
      <c r="CE333">
        <v>15</v>
      </c>
      <c r="CF333">
        <v>1559929575.5</v>
      </c>
      <c r="CG333" t="s">
        <v>251</v>
      </c>
      <c r="CH333">
        <v>12</v>
      </c>
      <c r="CI333">
        <v>2.609</v>
      </c>
      <c r="CJ333">
        <v>0.036</v>
      </c>
      <c r="CK333">
        <v>400</v>
      </c>
      <c r="CL333">
        <v>13</v>
      </c>
      <c r="CM333">
        <v>0.15</v>
      </c>
      <c r="CN333">
        <v>0.08</v>
      </c>
      <c r="CO333">
        <v>-26.2546780487805</v>
      </c>
      <c r="CP333">
        <v>37.6879567944278</v>
      </c>
      <c r="CQ333">
        <v>3.82382012081471</v>
      </c>
      <c r="CR333">
        <v>0</v>
      </c>
      <c r="CS333">
        <v>2.32550294117647</v>
      </c>
      <c r="CT333">
        <v>-0.262213146362837</v>
      </c>
      <c r="CU333">
        <v>0.212261415525199</v>
      </c>
      <c r="CV333">
        <v>1</v>
      </c>
      <c r="CW333">
        <v>0.647544268292683</v>
      </c>
      <c r="CX333">
        <v>-0.0364400069686431</v>
      </c>
      <c r="CY333">
        <v>0.00371475402477799</v>
      </c>
      <c r="CZ333">
        <v>1</v>
      </c>
      <c r="DA333">
        <v>2</v>
      </c>
      <c r="DB333">
        <v>3</v>
      </c>
      <c r="DC333" t="s">
        <v>252</v>
      </c>
      <c r="DD333">
        <v>1.8556</v>
      </c>
      <c r="DE333">
        <v>1.85364</v>
      </c>
      <c r="DF333">
        <v>1.85471</v>
      </c>
      <c r="DG333">
        <v>1.85913</v>
      </c>
      <c r="DH333">
        <v>1.85349</v>
      </c>
      <c r="DI333">
        <v>1.85789</v>
      </c>
      <c r="DJ333">
        <v>1.85501</v>
      </c>
      <c r="DK333">
        <v>1.8537</v>
      </c>
      <c r="DL333" t="s">
        <v>253</v>
      </c>
      <c r="DM333" t="s">
        <v>19</v>
      </c>
      <c r="DN333" t="s">
        <v>19</v>
      </c>
      <c r="DO333" t="s">
        <v>19</v>
      </c>
      <c r="DP333" t="s">
        <v>254</v>
      </c>
      <c r="DQ333" t="s">
        <v>255</v>
      </c>
      <c r="DR333" t="s">
        <v>256</v>
      </c>
      <c r="DS333" t="s">
        <v>256</v>
      </c>
      <c r="DT333" t="s">
        <v>256</v>
      </c>
      <c r="DU333" t="s">
        <v>256</v>
      </c>
      <c r="DV333">
        <v>0</v>
      </c>
      <c r="DW333">
        <v>100</v>
      </c>
      <c r="DX333">
        <v>100</v>
      </c>
      <c r="DY333">
        <v>2.609</v>
      </c>
      <c r="DZ333">
        <v>0.036</v>
      </c>
      <c r="EA333">
        <v>2</v>
      </c>
      <c r="EB333">
        <v>504.321</v>
      </c>
      <c r="EC333">
        <v>549.51</v>
      </c>
      <c r="ED333">
        <v>16.3733</v>
      </c>
      <c r="EE333">
        <v>19.2519</v>
      </c>
      <c r="EF333">
        <v>30.0002</v>
      </c>
      <c r="EG333">
        <v>19.1241</v>
      </c>
      <c r="EH333">
        <v>19.0995</v>
      </c>
      <c r="EI333">
        <v>41.4601</v>
      </c>
      <c r="EJ333">
        <v>28.0916</v>
      </c>
      <c r="EK333">
        <v>60.7047</v>
      </c>
      <c r="EL333">
        <v>16.3723</v>
      </c>
      <c r="EM333">
        <v>1010</v>
      </c>
      <c r="EN333">
        <v>13.3056</v>
      </c>
      <c r="EO333">
        <v>102.268</v>
      </c>
      <c r="EP333">
        <v>102.696</v>
      </c>
    </row>
    <row r="334" spans="1:146">
      <c r="A334">
        <v>318</v>
      </c>
      <c r="B334">
        <v>1559930242</v>
      </c>
      <c r="C334">
        <v>634</v>
      </c>
      <c r="D334" t="s">
        <v>891</v>
      </c>
      <c r="E334" t="s">
        <v>892</v>
      </c>
      <c r="H334">
        <v>1559930231.66129</v>
      </c>
      <c r="I334">
        <f>AY334*AJ334*(AW334-AX334)/(100*AQ334*(1000-AJ334*AW334))</f>
        <v>0</v>
      </c>
      <c r="J334">
        <f>AY334*AJ334*(AV334-AU334*(1000-AJ334*AX334)/(1000-AJ334*AW334))/(100*AQ334)</f>
        <v>0</v>
      </c>
      <c r="K334">
        <f>AU334 - IF(AJ334&gt;1, J334*AQ334*100.0/(AL334*BG334), 0)</f>
        <v>0</v>
      </c>
      <c r="L334">
        <f>((R334-I334/2)*K334-J334)/(R334+I334/2)</f>
        <v>0</v>
      </c>
      <c r="M334">
        <f>L334*(AZ334+BA334)/1000.0</f>
        <v>0</v>
      </c>
      <c r="N334">
        <f>(AU334 - IF(AJ334&gt;1, J334*AQ334*100.0/(AL334*BG334), 0))*(AZ334+BA334)/1000.0</f>
        <v>0</v>
      </c>
      <c r="O334">
        <f>2.0/((1/Q334-1/P334)+SIGN(Q334)*SQRT((1/Q334-1/P334)*(1/Q334-1/P334) + 4*AR334/((AR334+1)*(AR334+1))*(2*1/Q334*1/P334-1/P334*1/P334)))</f>
        <v>0</v>
      </c>
      <c r="P334">
        <f>AG334+AF334*AQ334+AE334*AQ334*AQ334</f>
        <v>0</v>
      </c>
      <c r="Q334">
        <f>I334*(1000-(1000*0.61365*exp(17.502*U334/(240.97+U334))/(AZ334+BA334)+AW334)/2)/(1000*0.61365*exp(17.502*U334/(240.97+U334))/(AZ334+BA334)-AW334)</f>
        <v>0</v>
      </c>
      <c r="R334">
        <f>1/((AR334+1)/(O334/1.6)+1/(P334/1.37)) + AR334/((AR334+1)/(O334/1.6) + AR334/(P334/1.37))</f>
        <v>0</v>
      </c>
      <c r="S334">
        <f>(AN334*AP334)</f>
        <v>0</v>
      </c>
      <c r="T334">
        <f>(BB334+(S334+2*0.95*5.67E-8*(((BB334+$B$7)+273)^4-(BB334+273)^4)-44100*I334)/(1.84*29.3*P334+8*0.95*5.67E-8*(BB334+273)^3))</f>
        <v>0</v>
      </c>
      <c r="U334">
        <f>($C$7*BC334+$D$7*BD334+$E$7*T334)</f>
        <v>0</v>
      </c>
      <c r="V334">
        <f>0.61365*exp(17.502*U334/(240.97+U334))</f>
        <v>0</v>
      </c>
      <c r="W334">
        <f>(X334/Y334*100)</f>
        <v>0</v>
      </c>
      <c r="X334">
        <f>AW334*(AZ334+BA334)/1000</f>
        <v>0</v>
      </c>
      <c r="Y334">
        <f>0.61365*exp(17.502*BB334/(240.97+BB334))</f>
        <v>0</v>
      </c>
      <c r="Z334">
        <f>(V334-AW334*(AZ334+BA334)/1000)</f>
        <v>0</v>
      </c>
      <c r="AA334">
        <f>(-I334*44100)</f>
        <v>0</v>
      </c>
      <c r="AB334">
        <f>2*29.3*P334*0.92*(BB334-U334)</f>
        <v>0</v>
      </c>
      <c r="AC334">
        <f>2*0.95*5.67E-8*(((BB334+$B$7)+273)^4-(U334+273)^4)</f>
        <v>0</v>
      </c>
      <c r="AD334">
        <f>S334+AC334+AA334+AB334</f>
        <v>0</v>
      </c>
      <c r="AE334">
        <v>-0.0417794780709281</v>
      </c>
      <c r="AF334">
        <v>0.0469011242179177</v>
      </c>
      <c r="AG334">
        <v>3.49468456047388</v>
      </c>
      <c r="AH334">
        <v>0</v>
      </c>
      <c r="AI334">
        <v>0</v>
      </c>
      <c r="AJ334">
        <f>IF(AH334*$H$13&gt;=AL334,1.0,(AL334/(AL334-AH334*$H$13)))</f>
        <v>0</v>
      </c>
      <c r="AK334">
        <f>(AJ334-1)*100</f>
        <v>0</v>
      </c>
      <c r="AL334">
        <f>MAX(0,($B$13+$C$13*BG334)/(1+$D$13*BG334)*AZ334/(BB334+273)*$E$13)</f>
        <v>0</v>
      </c>
      <c r="AM334">
        <f>$B$11*BH334+$C$11*BI334+$F$11*BJ334</f>
        <v>0</v>
      </c>
      <c r="AN334">
        <f>AM334*AO334</f>
        <v>0</v>
      </c>
      <c r="AO334">
        <f>($B$11*$D$9+$C$11*$D$9+$F$11*((BW334+BO334)/MAX(BW334+BO334+BX334, 0.1)*$I$9+BX334/MAX(BW334+BO334+BX334, 0.1)*$J$9))/($B$11+$C$11+$F$11)</f>
        <v>0</v>
      </c>
      <c r="AP334">
        <f>($B$11*$K$9+$C$11*$K$9+$F$11*((BW334+BO334)/MAX(BW334+BO334+BX334, 0.1)*$P$9+BX334/MAX(BW334+BO334+BX334, 0.1)*$Q$9))/($B$11+$C$11+$F$11)</f>
        <v>0</v>
      </c>
      <c r="AQ334">
        <v>6</v>
      </c>
      <c r="AR334">
        <v>0.5</v>
      </c>
      <c r="AS334" t="s">
        <v>250</v>
      </c>
      <c r="AT334">
        <v>1559930231.66129</v>
      </c>
      <c r="AU334">
        <v>985.08264516129</v>
      </c>
      <c r="AV334">
        <v>1009.86225806452</v>
      </c>
      <c r="AW334">
        <v>13.9391129032258</v>
      </c>
      <c r="AX334">
        <v>13.2931774193548</v>
      </c>
      <c r="AY334">
        <v>500.013580645161</v>
      </c>
      <c r="AZ334">
        <v>100.704741935484</v>
      </c>
      <c r="BA334">
        <v>0.199968516129032</v>
      </c>
      <c r="BB334">
        <v>20.0019935483871</v>
      </c>
      <c r="BC334">
        <v>20.4480677419355</v>
      </c>
      <c r="BD334">
        <v>999.9</v>
      </c>
      <c r="BE334">
        <v>0</v>
      </c>
      <c r="BF334">
        <v>0</v>
      </c>
      <c r="BG334">
        <v>10004.8161290323</v>
      </c>
      <c r="BH334">
        <v>0</v>
      </c>
      <c r="BI334">
        <v>232.387419354839</v>
      </c>
      <c r="BJ334">
        <v>1499.99161290323</v>
      </c>
      <c r="BK334">
        <v>0.973001774193548</v>
      </c>
      <c r="BL334">
        <v>0.0269984096774194</v>
      </c>
      <c r="BM334">
        <v>0</v>
      </c>
      <c r="BN334">
        <v>2.31278387096774</v>
      </c>
      <c r="BO334">
        <v>0</v>
      </c>
      <c r="BP334">
        <v>16940.9258064516</v>
      </c>
      <c r="BQ334">
        <v>13121.9193548387</v>
      </c>
      <c r="BR334">
        <v>37.879</v>
      </c>
      <c r="BS334">
        <v>39.875</v>
      </c>
      <c r="BT334">
        <v>39.254</v>
      </c>
      <c r="BU334">
        <v>38</v>
      </c>
      <c r="BV334">
        <v>37.506</v>
      </c>
      <c r="BW334">
        <v>1459.49161290323</v>
      </c>
      <c r="BX334">
        <v>40.5</v>
      </c>
      <c r="BY334">
        <v>0</v>
      </c>
      <c r="BZ334">
        <v>1559930266.7</v>
      </c>
      <c r="CA334">
        <v>2.30541923076923</v>
      </c>
      <c r="CB334">
        <v>-0.621165819602865</v>
      </c>
      <c r="CC334">
        <v>297.6170941198</v>
      </c>
      <c r="CD334">
        <v>16948.6115384615</v>
      </c>
      <c r="CE334">
        <v>15</v>
      </c>
      <c r="CF334">
        <v>1559929575.5</v>
      </c>
      <c r="CG334" t="s">
        <v>251</v>
      </c>
      <c r="CH334">
        <v>12</v>
      </c>
      <c r="CI334">
        <v>2.609</v>
      </c>
      <c r="CJ334">
        <v>0.036</v>
      </c>
      <c r="CK334">
        <v>400</v>
      </c>
      <c r="CL334">
        <v>13</v>
      </c>
      <c r="CM334">
        <v>0.15</v>
      </c>
      <c r="CN334">
        <v>0.08</v>
      </c>
      <c r="CO334">
        <v>-25.1147926829268</v>
      </c>
      <c r="CP334">
        <v>31.9418759581856</v>
      </c>
      <c r="CQ334">
        <v>3.28748496889007</v>
      </c>
      <c r="CR334">
        <v>0</v>
      </c>
      <c r="CS334">
        <v>2.31904411764706</v>
      </c>
      <c r="CT334">
        <v>-0.384160571851957</v>
      </c>
      <c r="CU334">
        <v>0.196705607431028</v>
      </c>
      <c r="CV334">
        <v>1</v>
      </c>
      <c r="CW334">
        <v>0.64634087804878</v>
      </c>
      <c r="CX334">
        <v>-0.038926327526128</v>
      </c>
      <c r="CY334">
        <v>0.00394305180925811</v>
      </c>
      <c r="CZ334">
        <v>1</v>
      </c>
      <c r="DA334">
        <v>2</v>
      </c>
      <c r="DB334">
        <v>3</v>
      </c>
      <c r="DC334" t="s">
        <v>252</v>
      </c>
      <c r="DD334">
        <v>1.8556</v>
      </c>
      <c r="DE334">
        <v>1.85364</v>
      </c>
      <c r="DF334">
        <v>1.8547</v>
      </c>
      <c r="DG334">
        <v>1.85913</v>
      </c>
      <c r="DH334">
        <v>1.85349</v>
      </c>
      <c r="DI334">
        <v>1.85788</v>
      </c>
      <c r="DJ334">
        <v>1.85501</v>
      </c>
      <c r="DK334">
        <v>1.85368</v>
      </c>
      <c r="DL334" t="s">
        <v>253</v>
      </c>
      <c r="DM334" t="s">
        <v>19</v>
      </c>
      <c r="DN334" t="s">
        <v>19</v>
      </c>
      <c r="DO334" t="s">
        <v>19</v>
      </c>
      <c r="DP334" t="s">
        <v>254</v>
      </c>
      <c r="DQ334" t="s">
        <v>255</v>
      </c>
      <c r="DR334" t="s">
        <v>256</v>
      </c>
      <c r="DS334" t="s">
        <v>256</v>
      </c>
      <c r="DT334" t="s">
        <v>256</v>
      </c>
      <c r="DU334" t="s">
        <v>256</v>
      </c>
      <c r="DV334">
        <v>0</v>
      </c>
      <c r="DW334">
        <v>100</v>
      </c>
      <c r="DX334">
        <v>100</v>
      </c>
      <c r="DY334">
        <v>2.609</v>
      </c>
      <c r="DZ334">
        <v>0.036</v>
      </c>
      <c r="EA334">
        <v>2</v>
      </c>
      <c r="EB334">
        <v>504.453</v>
      </c>
      <c r="EC334">
        <v>549.432</v>
      </c>
      <c r="ED334">
        <v>16.3729</v>
      </c>
      <c r="EE334">
        <v>19.253</v>
      </c>
      <c r="EF334">
        <v>30.0002</v>
      </c>
      <c r="EG334">
        <v>19.1251</v>
      </c>
      <c r="EH334">
        <v>19.1004</v>
      </c>
      <c r="EI334">
        <v>41.4575</v>
      </c>
      <c r="EJ334">
        <v>28.0916</v>
      </c>
      <c r="EK334">
        <v>60.7047</v>
      </c>
      <c r="EL334">
        <v>16.3723</v>
      </c>
      <c r="EM334">
        <v>1010</v>
      </c>
      <c r="EN334">
        <v>13.3084</v>
      </c>
      <c r="EO334">
        <v>102.268</v>
      </c>
      <c r="EP334">
        <v>102.695</v>
      </c>
    </row>
    <row r="335" spans="1:146">
      <c r="A335">
        <v>319</v>
      </c>
      <c r="B335">
        <v>1559930244</v>
      </c>
      <c r="C335">
        <v>636</v>
      </c>
      <c r="D335" t="s">
        <v>893</v>
      </c>
      <c r="E335" t="s">
        <v>894</v>
      </c>
      <c r="H335">
        <v>1559930233.66129</v>
      </c>
      <c r="I335">
        <f>AY335*AJ335*(AW335-AX335)/(100*AQ335*(1000-AJ335*AW335))</f>
        <v>0</v>
      </c>
      <c r="J335">
        <f>AY335*AJ335*(AV335-AU335*(1000-AJ335*AX335)/(1000-AJ335*AW335))/(100*AQ335)</f>
        <v>0</v>
      </c>
      <c r="K335">
        <f>AU335 - IF(AJ335&gt;1, J335*AQ335*100.0/(AL335*BG335), 0)</f>
        <v>0</v>
      </c>
      <c r="L335">
        <f>((R335-I335/2)*K335-J335)/(R335+I335/2)</f>
        <v>0</v>
      </c>
      <c r="M335">
        <f>L335*(AZ335+BA335)/1000.0</f>
        <v>0</v>
      </c>
      <c r="N335">
        <f>(AU335 - IF(AJ335&gt;1, J335*AQ335*100.0/(AL335*BG335), 0))*(AZ335+BA335)/1000.0</f>
        <v>0</v>
      </c>
      <c r="O335">
        <f>2.0/((1/Q335-1/P335)+SIGN(Q335)*SQRT((1/Q335-1/P335)*(1/Q335-1/P335) + 4*AR335/((AR335+1)*(AR335+1))*(2*1/Q335*1/P335-1/P335*1/P335)))</f>
        <v>0</v>
      </c>
      <c r="P335">
        <f>AG335+AF335*AQ335+AE335*AQ335*AQ335</f>
        <v>0</v>
      </c>
      <c r="Q335">
        <f>I335*(1000-(1000*0.61365*exp(17.502*U335/(240.97+U335))/(AZ335+BA335)+AW335)/2)/(1000*0.61365*exp(17.502*U335/(240.97+U335))/(AZ335+BA335)-AW335)</f>
        <v>0</v>
      </c>
      <c r="R335">
        <f>1/((AR335+1)/(O335/1.6)+1/(P335/1.37)) + AR335/((AR335+1)/(O335/1.6) + AR335/(P335/1.37))</f>
        <v>0</v>
      </c>
      <c r="S335">
        <f>(AN335*AP335)</f>
        <v>0</v>
      </c>
      <c r="T335">
        <f>(BB335+(S335+2*0.95*5.67E-8*(((BB335+$B$7)+273)^4-(BB335+273)^4)-44100*I335)/(1.84*29.3*P335+8*0.95*5.67E-8*(BB335+273)^3))</f>
        <v>0</v>
      </c>
      <c r="U335">
        <f>($C$7*BC335+$D$7*BD335+$E$7*T335)</f>
        <v>0</v>
      </c>
      <c r="V335">
        <f>0.61365*exp(17.502*U335/(240.97+U335))</f>
        <v>0</v>
      </c>
      <c r="W335">
        <f>(X335/Y335*100)</f>
        <v>0</v>
      </c>
      <c r="X335">
        <f>AW335*(AZ335+BA335)/1000</f>
        <v>0</v>
      </c>
      <c r="Y335">
        <f>0.61365*exp(17.502*BB335/(240.97+BB335))</f>
        <v>0</v>
      </c>
      <c r="Z335">
        <f>(V335-AW335*(AZ335+BA335)/1000)</f>
        <v>0</v>
      </c>
      <c r="AA335">
        <f>(-I335*44100)</f>
        <v>0</v>
      </c>
      <c r="AB335">
        <f>2*29.3*P335*0.92*(BB335-U335)</f>
        <v>0</v>
      </c>
      <c r="AC335">
        <f>2*0.95*5.67E-8*(((BB335+$B$7)+273)^4-(U335+273)^4)</f>
        <v>0</v>
      </c>
      <c r="AD335">
        <f>S335+AC335+AA335+AB335</f>
        <v>0</v>
      </c>
      <c r="AE335">
        <v>-0.0417793838634384</v>
      </c>
      <c r="AF335">
        <v>0.0469010184617575</v>
      </c>
      <c r="AG335">
        <v>3.49467833530946</v>
      </c>
      <c r="AH335">
        <v>0</v>
      </c>
      <c r="AI335">
        <v>0</v>
      </c>
      <c r="AJ335">
        <f>IF(AH335*$H$13&gt;=AL335,1.0,(AL335/(AL335-AH335*$H$13)))</f>
        <v>0</v>
      </c>
      <c r="AK335">
        <f>(AJ335-1)*100</f>
        <v>0</v>
      </c>
      <c r="AL335">
        <f>MAX(0,($B$13+$C$13*BG335)/(1+$D$13*BG335)*AZ335/(BB335+273)*$E$13)</f>
        <v>0</v>
      </c>
      <c r="AM335">
        <f>$B$11*BH335+$C$11*BI335+$F$11*BJ335</f>
        <v>0</v>
      </c>
      <c r="AN335">
        <f>AM335*AO335</f>
        <v>0</v>
      </c>
      <c r="AO335">
        <f>($B$11*$D$9+$C$11*$D$9+$F$11*((BW335+BO335)/MAX(BW335+BO335+BX335, 0.1)*$I$9+BX335/MAX(BW335+BO335+BX335, 0.1)*$J$9))/($B$11+$C$11+$F$11)</f>
        <v>0</v>
      </c>
      <c r="AP335">
        <f>($B$11*$K$9+$C$11*$K$9+$F$11*((BW335+BO335)/MAX(BW335+BO335+BX335, 0.1)*$P$9+BX335/MAX(BW335+BO335+BX335, 0.1)*$Q$9))/($B$11+$C$11+$F$11)</f>
        <v>0</v>
      </c>
      <c r="AQ335">
        <v>6</v>
      </c>
      <c r="AR335">
        <v>0.5</v>
      </c>
      <c r="AS335" t="s">
        <v>250</v>
      </c>
      <c r="AT335">
        <v>1559930233.66129</v>
      </c>
      <c r="AU335">
        <v>986.117387096774</v>
      </c>
      <c r="AV335">
        <v>1009.95193548387</v>
      </c>
      <c r="AW335">
        <v>13.9385709677419</v>
      </c>
      <c r="AX335">
        <v>13.2938741935484</v>
      </c>
      <c r="AY335">
        <v>500.016677419355</v>
      </c>
      <c r="AZ335">
        <v>100.704709677419</v>
      </c>
      <c r="BA335">
        <v>0.199979419354839</v>
      </c>
      <c r="BB335">
        <v>20.0013419354839</v>
      </c>
      <c r="BC335">
        <v>20.4481903225807</v>
      </c>
      <c r="BD335">
        <v>999.9</v>
      </c>
      <c r="BE335">
        <v>0</v>
      </c>
      <c r="BF335">
        <v>0</v>
      </c>
      <c r="BG335">
        <v>10004.7967741935</v>
      </c>
      <c r="BH335">
        <v>0</v>
      </c>
      <c r="BI335">
        <v>236.453258064516</v>
      </c>
      <c r="BJ335">
        <v>1499.98290322581</v>
      </c>
      <c r="BK335">
        <v>0.97300164516129</v>
      </c>
      <c r="BL335">
        <v>0.0269985580645161</v>
      </c>
      <c r="BM335">
        <v>0</v>
      </c>
      <c r="BN335">
        <v>2.29663225806452</v>
      </c>
      <c r="BO335">
        <v>0</v>
      </c>
      <c r="BP335">
        <v>16946.7677419355</v>
      </c>
      <c r="BQ335">
        <v>13121.8419354839</v>
      </c>
      <c r="BR335">
        <v>37.879</v>
      </c>
      <c r="BS335">
        <v>39.875</v>
      </c>
      <c r="BT335">
        <v>39.254</v>
      </c>
      <c r="BU335">
        <v>38</v>
      </c>
      <c r="BV335">
        <v>37.51</v>
      </c>
      <c r="BW335">
        <v>1459.48290322581</v>
      </c>
      <c r="BX335">
        <v>40.5</v>
      </c>
      <c r="BY335">
        <v>0</v>
      </c>
      <c r="BZ335">
        <v>1559930268.5</v>
      </c>
      <c r="CA335">
        <v>2.27842692307692</v>
      </c>
      <c r="CB335">
        <v>-0.291941894357716</v>
      </c>
      <c r="CC335">
        <v>328.704272825283</v>
      </c>
      <c r="CD335">
        <v>16955.8307692308</v>
      </c>
      <c r="CE335">
        <v>15</v>
      </c>
      <c r="CF335">
        <v>1559929575.5</v>
      </c>
      <c r="CG335" t="s">
        <v>251</v>
      </c>
      <c r="CH335">
        <v>12</v>
      </c>
      <c r="CI335">
        <v>2.609</v>
      </c>
      <c r="CJ335">
        <v>0.036</v>
      </c>
      <c r="CK335">
        <v>400</v>
      </c>
      <c r="CL335">
        <v>13</v>
      </c>
      <c r="CM335">
        <v>0.15</v>
      </c>
      <c r="CN335">
        <v>0.08</v>
      </c>
      <c r="CO335">
        <v>-24.1104463414634</v>
      </c>
      <c r="CP335">
        <v>25.3403728222994</v>
      </c>
      <c r="CQ335">
        <v>2.63412836966091</v>
      </c>
      <c r="CR335">
        <v>0</v>
      </c>
      <c r="CS335">
        <v>2.31511470588235</v>
      </c>
      <c r="CT335">
        <v>-0.162230994825591</v>
      </c>
      <c r="CU335">
        <v>0.187363481488527</v>
      </c>
      <c r="CV335">
        <v>1</v>
      </c>
      <c r="CW335">
        <v>0.645131829268293</v>
      </c>
      <c r="CX335">
        <v>-0.0417374006968633</v>
      </c>
      <c r="CY335">
        <v>0.00418663223933461</v>
      </c>
      <c r="CZ335">
        <v>1</v>
      </c>
      <c r="DA335">
        <v>2</v>
      </c>
      <c r="DB335">
        <v>3</v>
      </c>
      <c r="DC335" t="s">
        <v>252</v>
      </c>
      <c r="DD335">
        <v>1.8556</v>
      </c>
      <c r="DE335">
        <v>1.85364</v>
      </c>
      <c r="DF335">
        <v>1.85469</v>
      </c>
      <c r="DG335">
        <v>1.85913</v>
      </c>
      <c r="DH335">
        <v>1.85349</v>
      </c>
      <c r="DI335">
        <v>1.85788</v>
      </c>
      <c r="DJ335">
        <v>1.85501</v>
      </c>
      <c r="DK335">
        <v>1.85368</v>
      </c>
      <c r="DL335" t="s">
        <v>253</v>
      </c>
      <c r="DM335" t="s">
        <v>19</v>
      </c>
      <c r="DN335" t="s">
        <v>19</v>
      </c>
      <c r="DO335" t="s">
        <v>19</v>
      </c>
      <c r="DP335" t="s">
        <v>254</v>
      </c>
      <c r="DQ335" t="s">
        <v>255</v>
      </c>
      <c r="DR335" t="s">
        <v>256</v>
      </c>
      <c r="DS335" t="s">
        <v>256</v>
      </c>
      <c r="DT335" t="s">
        <v>256</v>
      </c>
      <c r="DU335" t="s">
        <v>256</v>
      </c>
      <c r="DV335">
        <v>0</v>
      </c>
      <c r="DW335">
        <v>100</v>
      </c>
      <c r="DX335">
        <v>100</v>
      </c>
      <c r="DY335">
        <v>2.609</v>
      </c>
      <c r="DZ335">
        <v>0.036</v>
      </c>
      <c r="EA335">
        <v>2</v>
      </c>
      <c r="EB335">
        <v>504.342</v>
      </c>
      <c r="EC335">
        <v>549.635</v>
      </c>
      <c r="ED335">
        <v>16.3719</v>
      </c>
      <c r="EE335">
        <v>19.254</v>
      </c>
      <c r="EF335">
        <v>30.0002</v>
      </c>
      <c r="EG335">
        <v>19.1261</v>
      </c>
      <c r="EH335">
        <v>19.1012</v>
      </c>
      <c r="EI335">
        <v>41.4594</v>
      </c>
      <c r="EJ335">
        <v>28.0916</v>
      </c>
      <c r="EK335">
        <v>60.7047</v>
      </c>
      <c r="EL335">
        <v>16.5306</v>
      </c>
      <c r="EM335">
        <v>1010</v>
      </c>
      <c r="EN335">
        <v>13.31</v>
      </c>
      <c r="EO335">
        <v>102.268</v>
      </c>
      <c r="EP335">
        <v>102.694</v>
      </c>
    </row>
    <row r="336" spans="1:146">
      <c r="A336">
        <v>320</v>
      </c>
      <c r="B336">
        <v>1559930246</v>
      </c>
      <c r="C336">
        <v>638</v>
      </c>
      <c r="D336" t="s">
        <v>895</v>
      </c>
      <c r="E336" t="s">
        <v>896</v>
      </c>
      <c r="H336">
        <v>1559930235.66129</v>
      </c>
      <c r="I336">
        <f>AY336*AJ336*(AW336-AX336)/(100*AQ336*(1000-AJ336*AW336))</f>
        <v>0</v>
      </c>
      <c r="J336">
        <f>AY336*AJ336*(AV336-AU336*(1000-AJ336*AX336)/(1000-AJ336*AW336))/(100*AQ336)</f>
        <v>0</v>
      </c>
      <c r="K336">
        <f>AU336 - IF(AJ336&gt;1, J336*AQ336*100.0/(AL336*BG336), 0)</f>
        <v>0</v>
      </c>
      <c r="L336">
        <f>((R336-I336/2)*K336-J336)/(R336+I336/2)</f>
        <v>0</v>
      </c>
      <c r="M336">
        <f>L336*(AZ336+BA336)/1000.0</f>
        <v>0</v>
      </c>
      <c r="N336">
        <f>(AU336 - IF(AJ336&gt;1, J336*AQ336*100.0/(AL336*BG336), 0))*(AZ336+BA336)/1000.0</f>
        <v>0</v>
      </c>
      <c r="O336">
        <f>2.0/((1/Q336-1/P336)+SIGN(Q336)*SQRT((1/Q336-1/P336)*(1/Q336-1/P336) + 4*AR336/((AR336+1)*(AR336+1))*(2*1/Q336*1/P336-1/P336*1/P336)))</f>
        <v>0</v>
      </c>
      <c r="P336">
        <f>AG336+AF336*AQ336+AE336*AQ336*AQ336</f>
        <v>0</v>
      </c>
      <c r="Q336">
        <f>I336*(1000-(1000*0.61365*exp(17.502*U336/(240.97+U336))/(AZ336+BA336)+AW336)/2)/(1000*0.61365*exp(17.502*U336/(240.97+U336))/(AZ336+BA336)-AW336)</f>
        <v>0</v>
      </c>
      <c r="R336">
        <f>1/((AR336+1)/(O336/1.6)+1/(P336/1.37)) + AR336/((AR336+1)/(O336/1.6) + AR336/(P336/1.37))</f>
        <v>0</v>
      </c>
      <c r="S336">
        <f>(AN336*AP336)</f>
        <v>0</v>
      </c>
      <c r="T336">
        <f>(BB336+(S336+2*0.95*5.67E-8*(((BB336+$B$7)+273)^4-(BB336+273)^4)-44100*I336)/(1.84*29.3*P336+8*0.95*5.67E-8*(BB336+273)^3))</f>
        <v>0</v>
      </c>
      <c r="U336">
        <f>($C$7*BC336+$D$7*BD336+$E$7*T336)</f>
        <v>0</v>
      </c>
      <c r="V336">
        <f>0.61365*exp(17.502*U336/(240.97+U336))</f>
        <v>0</v>
      </c>
      <c r="W336">
        <f>(X336/Y336*100)</f>
        <v>0</v>
      </c>
      <c r="X336">
        <f>AW336*(AZ336+BA336)/1000</f>
        <v>0</v>
      </c>
      <c r="Y336">
        <f>0.61365*exp(17.502*BB336/(240.97+BB336))</f>
        <v>0</v>
      </c>
      <c r="Z336">
        <f>(V336-AW336*(AZ336+BA336)/1000)</f>
        <v>0</v>
      </c>
      <c r="AA336">
        <f>(-I336*44100)</f>
        <v>0</v>
      </c>
      <c r="AB336">
        <f>2*29.3*P336*0.92*(BB336-U336)</f>
        <v>0</v>
      </c>
      <c r="AC336">
        <f>2*0.95*5.67E-8*(((BB336+$B$7)+273)^4-(U336+273)^4)</f>
        <v>0</v>
      </c>
      <c r="AD336">
        <f>S336+AC336+AA336+AB336</f>
        <v>0</v>
      </c>
      <c r="AE336">
        <v>-0.0417616767377812</v>
      </c>
      <c r="AF336">
        <v>0.0468811406619779</v>
      </c>
      <c r="AG336">
        <v>3.49350817355708</v>
      </c>
      <c r="AH336">
        <v>0</v>
      </c>
      <c r="AI336">
        <v>0</v>
      </c>
      <c r="AJ336">
        <f>IF(AH336*$H$13&gt;=AL336,1.0,(AL336/(AL336-AH336*$H$13)))</f>
        <v>0</v>
      </c>
      <c r="AK336">
        <f>(AJ336-1)*100</f>
        <v>0</v>
      </c>
      <c r="AL336">
        <f>MAX(0,($B$13+$C$13*BG336)/(1+$D$13*BG336)*AZ336/(BB336+273)*$E$13)</f>
        <v>0</v>
      </c>
      <c r="AM336">
        <f>$B$11*BH336+$C$11*BI336+$F$11*BJ336</f>
        <v>0</v>
      </c>
      <c r="AN336">
        <f>AM336*AO336</f>
        <v>0</v>
      </c>
      <c r="AO336">
        <f>($B$11*$D$9+$C$11*$D$9+$F$11*((BW336+BO336)/MAX(BW336+BO336+BX336, 0.1)*$I$9+BX336/MAX(BW336+BO336+BX336, 0.1)*$J$9))/($B$11+$C$11+$F$11)</f>
        <v>0</v>
      </c>
      <c r="AP336">
        <f>($B$11*$K$9+$C$11*$K$9+$F$11*((BW336+BO336)/MAX(BW336+BO336+BX336, 0.1)*$P$9+BX336/MAX(BW336+BO336+BX336, 0.1)*$Q$9))/($B$11+$C$11+$F$11)</f>
        <v>0</v>
      </c>
      <c r="AQ336">
        <v>6</v>
      </c>
      <c r="AR336">
        <v>0.5</v>
      </c>
      <c r="AS336" t="s">
        <v>250</v>
      </c>
      <c r="AT336">
        <v>1559930235.66129</v>
      </c>
      <c r="AU336">
        <v>986.919548387097</v>
      </c>
      <c r="AV336">
        <v>1009.98709677419</v>
      </c>
      <c r="AW336">
        <v>13.9380677419355</v>
      </c>
      <c r="AX336">
        <v>13.2946709677419</v>
      </c>
      <c r="AY336">
        <v>500.019032258064</v>
      </c>
      <c r="AZ336">
        <v>100.70464516129</v>
      </c>
      <c r="BA336">
        <v>0.200009838709677</v>
      </c>
      <c r="BB336">
        <v>20.0003903225806</v>
      </c>
      <c r="BC336">
        <v>20.447135483871</v>
      </c>
      <c r="BD336">
        <v>999.9</v>
      </c>
      <c r="BE336">
        <v>0</v>
      </c>
      <c r="BF336">
        <v>0</v>
      </c>
      <c r="BG336">
        <v>10000.5629032258</v>
      </c>
      <c r="BH336">
        <v>0</v>
      </c>
      <c r="BI336">
        <v>240.559903225806</v>
      </c>
      <c r="BJ336">
        <v>1499.98193548387</v>
      </c>
      <c r="BK336">
        <v>0.97300164516129</v>
      </c>
      <c r="BL336">
        <v>0.0269985580645161</v>
      </c>
      <c r="BM336">
        <v>0</v>
      </c>
      <c r="BN336">
        <v>2.3227064516129</v>
      </c>
      <c r="BO336">
        <v>0</v>
      </c>
      <c r="BP336">
        <v>16953.7677419355</v>
      </c>
      <c r="BQ336">
        <v>13121.8387096774</v>
      </c>
      <c r="BR336">
        <v>37.879</v>
      </c>
      <c r="BS336">
        <v>39.875</v>
      </c>
      <c r="BT336">
        <v>39.254</v>
      </c>
      <c r="BU336">
        <v>38</v>
      </c>
      <c r="BV336">
        <v>37.514</v>
      </c>
      <c r="BW336">
        <v>1459.48193548387</v>
      </c>
      <c r="BX336">
        <v>40.5</v>
      </c>
      <c r="BY336">
        <v>0</v>
      </c>
      <c r="BZ336">
        <v>1559930270.3</v>
      </c>
      <c r="CA336">
        <v>2.32760384615385</v>
      </c>
      <c r="CB336">
        <v>-0.095989759415426</v>
      </c>
      <c r="CC336">
        <v>330.102564207224</v>
      </c>
      <c r="CD336">
        <v>16963.85</v>
      </c>
      <c r="CE336">
        <v>15</v>
      </c>
      <c r="CF336">
        <v>1559929575.5</v>
      </c>
      <c r="CG336" t="s">
        <v>251</v>
      </c>
      <c r="CH336">
        <v>12</v>
      </c>
      <c r="CI336">
        <v>2.609</v>
      </c>
      <c r="CJ336">
        <v>0.036</v>
      </c>
      <c r="CK336">
        <v>400</v>
      </c>
      <c r="CL336">
        <v>13</v>
      </c>
      <c r="CM336">
        <v>0.15</v>
      </c>
      <c r="CN336">
        <v>0.08</v>
      </c>
      <c r="CO336">
        <v>-23.2884780487805</v>
      </c>
      <c r="CP336">
        <v>19.590033449479</v>
      </c>
      <c r="CQ336">
        <v>2.04257747173877</v>
      </c>
      <c r="CR336">
        <v>0</v>
      </c>
      <c r="CS336">
        <v>2.31455294117647</v>
      </c>
      <c r="CT336">
        <v>-0.167850056341514</v>
      </c>
      <c r="CU336">
        <v>0.195957716380337</v>
      </c>
      <c r="CV336">
        <v>1</v>
      </c>
      <c r="CW336">
        <v>0.643866341463415</v>
      </c>
      <c r="CX336">
        <v>-0.0441881602787495</v>
      </c>
      <c r="CY336">
        <v>0.00439656819387607</v>
      </c>
      <c r="CZ336">
        <v>1</v>
      </c>
      <c r="DA336">
        <v>2</v>
      </c>
      <c r="DB336">
        <v>3</v>
      </c>
      <c r="DC336" t="s">
        <v>252</v>
      </c>
      <c r="DD336">
        <v>1.8556</v>
      </c>
      <c r="DE336">
        <v>1.85364</v>
      </c>
      <c r="DF336">
        <v>1.85469</v>
      </c>
      <c r="DG336">
        <v>1.85913</v>
      </c>
      <c r="DH336">
        <v>1.85349</v>
      </c>
      <c r="DI336">
        <v>1.85789</v>
      </c>
      <c r="DJ336">
        <v>1.85501</v>
      </c>
      <c r="DK336">
        <v>1.85368</v>
      </c>
      <c r="DL336" t="s">
        <v>253</v>
      </c>
      <c r="DM336" t="s">
        <v>19</v>
      </c>
      <c r="DN336" t="s">
        <v>19</v>
      </c>
      <c r="DO336" t="s">
        <v>19</v>
      </c>
      <c r="DP336" t="s">
        <v>254</v>
      </c>
      <c r="DQ336" t="s">
        <v>255</v>
      </c>
      <c r="DR336" t="s">
        <v>256</v>
      </c>
      <c r="DS336" t="s">
        <v>256</v>
      </c>
      <c r="DT336" t="s">
        <v>256</v>
      </c>
      <c r="DU336" t="s">
        <v>256</v>
      </c>
      <c r="DV336">
        <v>0</v>
      </c>
      <c r="DW336">
        <v>100</v>
      </c>
      <c r="DX336">
        <v>100</v>
      </c>
      <c r="DY336">
        <v>2.609</v>
      </c>
      <c r="DZ336">
        <v>0.036</v>
      </c>
      <c r="EA336">
        <v>2</v>
      </c>
      <c r="EB336">
        <v>504.355</v>
      </c>
      <c r="EC336">
        <v>549.667</v>
      </c>
      <c r="ED336">
        <v>16.3827</v>
      </c>
      <c r="EE336">
        <v>19.2548</v>
      </c>
      <c r="EF336">
        <v>30.0002</v>
      </c>
      <c r="EG336">
        <v>19.1273</v>
      </c>
      <c r="EH336">
        <v>19.1024</v>
      </c>
      <c r="EI336">
        <v>41.4628</v>
      </c>
      <c r="EJ336">
        <v>28.0916</v>
      </c>
      <c r="EK336">
        <v>60.7047</v>
      </c>
      <c r="EL336">
        <v>16.5306</v>
      </c>
      <c r="EM336">
        <v>1010</v>
      </c>
      <c r="EN336">
        <v>13.3093</v>
      </c>
      <c r="EO336">
        <v>102.266</v>
      </c>
      <c r="EP336">
        <v>102.694</v>
      </c>
    </row>
    <row r="337" spans="1:146">
      <c r="A337">
        <v>321</v>
      </c>
      <c r="B337">
        <v>1559930248</v>
      </c>
      <c r="C337">
        <v>640</v>
      </c>
      <c r="D337" t="s">
        <v>897</v>
      </c>
      <c r="E337" t="s">
        <v>898</v>
      </c>
      <c r="H337">
        <v>1559930237.66129</v>
      </c>
      <c r="I337">
        <f>AY337*AJ337*(AW337-AX337)/(100*AQ337*(1000-AJ337*AW337))</f>
        <v>0</v>
      </c>
      <c r="J337">
        <f>AY337*AJ337*(AV337-AU337*(1000-AJ337*AX337)/(1000-AJ337*AW337))/(100*AQ337)</f>
        <v>0</v>
      </c>
      <c r="K337">
        <f>AU337 - IF(AJ337&gt;1, J337*AQ337*100.0/(AL337*BG337), 0)</f>
        <v>0</v>
      </c>
      <c r="L337">
        <f>((R337-I337/2)*K337-J337)/(R337+I337/2)</f>
        <v>0</v>
      </c>
      <c r="M337">
        <f>L337*(AZ337+BA337)/1000.0</f>
        <v>0</v>
      </c>
      <c r="N337">
        <f>(AU337 - IF(AJ337&gt;1, J337*AQ337*100.0/(AL337*BG337), 0))*(AZ337+BA337)/1000.0</f>
        <v>0</v>
      </c>
      <c r="O337">
        <f>2.0/((1/Q337-1/P337)+SIGN(Q337)*SQRT((1/Q337-1/P337)*(1/Q337-1/P337) + 4*AR337/((AR337+1)*(AR337+1))*(2*1/Q337*1/P337-1/P337*1/P337)))</f>
        <v>0</v>
      </c>
      <c r="P337">
        <f>AG337+AF337*AQ337+AE337*AQ337*AQ337</f>
        <v>0</v>
      </c>
      <c r="Q337">
        <f>I337*(1000-(1000*0.61365*exp(17.502*U337/(240.97+U337))/(AZ337+BA337)+AW337)/2)/(1000*0.61365*exp(17.502*U337/(240.97+U337))/(AZ337+BA337)-AW337)</f>
        <v>0</v>
      </c>
      <c r="R337">
        <f>1/((AR337+1)/(O337/1.6)+1/(P337/1.37)) + AR337/((AR337+1)/(O337/1.6) + AR337/(P337/1.37))</f>
        <v>0</v>
      </c>
      <c r="S337">
        <f>(AN337*AP337)</f>
        <v>0</v>
      </c>
      <c r="T337">
        <f>(BB337+(S337+2*0.95*5.67E-8*(((BB337+$B$7)+273)^4-(BB337+273)^4)-44100*I337)/(1.84*29.3*P337+8*0.95*5.67E-8*(BB337+273)^3))</f>
        <v>0</v>
      </c>
      <c r="U337">
        <f>($C$7*BC337+$D$7*BD337+$E$7*T337)</f>
        <v>0</v>
      </c>
      <c r="V337">
        <f>0.61365*exp(17.502*U337/(240.97+U337))</f>
        <v>0</v>
      </c>
      <c r="W337">
        <f>(X337/Y337*100)</f>
        <v>0</v>
      </c>
      <c r="X337">
        <f>AW337*(AZ337+BA337)/1000</f>
        <v>0</v>
      </c>
      <c r="Y337">
        <f>0.61365*exp(17.502*BB337/(240.97+BB337))</f>
        <v>0</v>
      </c>
      <c r="Z337">
        <f>(V337-AW337*(AZ337+BA337)/1000)</f>
        <v>0</v>
      </c>
      <c r="AA337">
        <f>(-I337*44100)</f>
        <v>0</v>
      </c>
      <c r="AB337">
        <f>2*29.3*P337*0.92*(BB337-U337)</f>
        <v>0</v>
      </c>
      <c r="AC337">
        <f>2*0.95*5.67E-8*(((BB337+$B$7)+273)^4-(U337+273)^4)</f>
        <v>0</v>
      </c>
      <c r="AD337">
        <f>S337+AC337+AA337+AB337</f>
        <v>0</v>
      </c>
      <c r="AE337">
        <v>-0.0417572987439168</v>
      </c>
      <c r="AF337">
        <v>0.0468762259803317</v>
      </c>
      <c r="AG337">
        <v>3.4932188304008</v>
      </c>
      <c r="AH337">
        <v>0</v>
      </c>
      <c r="AI337">
        <v>0</v>
      </c>
      <c r="AJ337">
        <f>IF(AH337*$H$13&gt;=AL337,1.0,(AL337/(AL337-AH337*$H$13)))</f>
        <v>0</v>
      </c>
      <c r="AK337">
        <f>(AJ337-1)*100</f>
        <v>0</v>
      </c>
      <c r="AL337">
        <f>MAX(0,($B$13+$C$13*BG337)/(1+$D$13*BG337)*AZ337/(BB337+273)*$E$13)</f>
        <v>0</v>
      </c>
      <c r="AM337">
        <f>$B$11*BH337+$C$11*BI337+$F$11*BJ337</f>
        <v>0</v>
      </c>
      <c r="AN337">
        <f>AM337*AO337</f>
        <v>0</v>
      </c>
      <c r="AO337">
        <f>($B$11*$D$9+$C$11*$D$9+$F$11*((BW337+BO337)/MAX(BW337+BO337+BX337, 0.1)*$I$9+BX337/MAX(BW337+BO337+BX337, 0.1)*$J$9))/($B$11+$C$11+$F$11)</f>
        <v>0</v>
      </c>
      <c r="AP337">
        <f>($B$11*$K$9+$C$11*$K$9+$F$11*((BW337+BO337)/MAX(BW337+BO337+BX337, 0.1)*$P$9+BX337/MAX(BW337+BO337+BX337, 0.1)*$Q$9))/($B$11+$C$11+$F$11)</f>
        <v>0</v>
      </c>
      <c r="AQ337">
        <v>6</v>
      </c>
      <c r="AR337">
        <v>0.5</v>
      </c>
      <c r="AS337" t="s">
        <v>250</v>
      </c>
      <c r="AT337">
        <v>1559930237.66129</v>
      </c>
      <c r="AU337">
        <v>987.535935483871</v>
      </c>
      <c r="AV337">
        <v>1009.99774193548</v>
      </c>
      <c r="AW337">
        <v>13.9375677419355</v>
      </c>
      <c r="AX337">
        <v>13.2955387096774</v>
      </c>
      <c r="AY337">
        <v>500.009516129032</v>
      </c>
      <c r="AZ337">
        <v>100.70464516129</v>
      </c>
      <c r="BA337">
        <v>0.199997193548387</v>
      </c>
      <c r="BB337">
        <v>19.9994967741935</v>
      </c>
      <c r="BC337">
        <v>20.4462451612903</v>
      </c>
      <c r="BD337">
        <v>999.9</v>
      </c>
      <c r="BE337">
        <v>0</v>
      </c>
      <c r="BF337">
        <v>0</v>
      </c>
      <c r="BG337">
        <v>9999.51451612903</v>
      </c>
      <c r="BH337">
        <v>0</v>
      </c>
      <c r="BI337">
        <v>244.385612903226</v>
      </c>
      <c r="BJ337">
        <v>1499.98096774194</v>
      </c>
      <c r="BK337">
        <v>0.97300164516129</v>
      </c>
      <c r="BL337">
        <v>0.0269985580645161</v>
      </c>
      <c r="BM337">
        <v>0</v>
      </c>
      <c r="BN337">
        <v>2.32225161290323</v>
      </c>
      <c r="BO337">
        <v>0</v>
      </c>
      <c r="BP337">
        <v>16961.4032258065</v>
      </c>
      <c r="BQ337">
        <v>13121.835483871</v>
      </c>
      <c r="BR337">
        <v>37.879</v>
      </c>
      <c r="BS337">
        <v>39.875</v>
      </c>
      <c r="BT337">
        <v>39.254</v>
      </c>
      <c r="BU337">
        <v>38</v>
      </c>
      <c r="BV337">
        <v>37.52</v>
      </c>
      <c r="BW337">
        <v>1459.48096774194</v>
      </c>
      <c r="BX337">
        <v>40.5</v>
      </c>
      <c r="BY337">
        <v>0</v>
      </c>
      <c r="BZ337">
        <v>1559930272.7</v>
      </c>
      <c r="CA337">
        <v>2.29451153846154</v>
      </c>
      <c r="CB337">
        <v>-0.278006853952579</v>
      </c>
      <c r="CC337">
        <v>297.979487120752</v>
      </c>
      <c r="CD337">
        <v>16976.2038461538</v>
      </c>
      <c r="CE337">
        <v>15</v>
      </c>
      <c r="CF337">
        <v>1559929575.5</v>
      </c>
      <c r="CG337" t="s">
        <v>251</v>
      </c>
      <c r="CH337">
        <v>12</v>
      </c>
      <c r="CI337">
        <v>2.609</v>
      </c>
      <c r="CJ337">
        <v>0.036</v>
      </c>
      <c r="CK337">
        <v>400</v>
      </c>
      <c r="CL337">
        <v>13</v>
      </c>
      <c r="CM337">
        <v>0.15</v>
      </c>
      <c r="CN337">
        <v>0.08</v>
      </c>
      <c r="CO337">
        <v>-22.6327268292683</v>
      </c>
      <c r="CP337">
        <v>15.2482850174221</v>
      </c>
      <c r="CQ337">
        <v>1.58147484392358</v>
      </c>
      <c r="CR337">
        <v>0</v>
      </c>
      <c r="CS337">
        <v>2.31937941176471</v>
      </c>
      <c r="CT337">
        <v>-0.069300016811877</v>
      </c>
      <c r="CU337">
        <v>0.191904815222381</v>
      </c>
      <c r="CV337">
        <v>1</v>
      </c>
      <c r="CW337">
        <v>0.642520902439024</v>
      </c>
      <c r="CX337">
        <v>-0.0444961254355418</v>
      </c>
      <c r="CY337">
        <v>0.00442422217942554</v>
      </c>
      <c r="CZ337">
        <v>1</v>
      </c>
      <c r="DA337">
        <v>2</v>
      </c>
      <c r="DB337">
        <v>3</v>
      </c>
      <c r="DC337" t="s">
        <v>252</v>
      </c>
      <c r="DD337">
        <v>1.85561</v>
      </c>
      <c r="DE337">
        <v>1.85364</v>
      </c>
      <c r="DF337">
        <v>1.85471</v>
      </c>
      <c r="DG337">
        <v>1.85913</v>
      </c>
      <c r="DH337">
        <v>1.85349</v>
      </c>
      <c r="DI337">
        <v>1.8579</v>
      </c>
      <c r="DJ337">
        <v>1.85501</v>
      </c>
      <c r="DK337">
        <v>1.85369</v>
      </c>
      <c r="DL337" t="s">
        <v>253</v>
      </c>
      <c r="DM337" t="s">
        <v>19</v>
      </c>
      <c r="DN337" t="s">
        <v>19</v>
      </c>
      <c r="DO337" t="s">
        <v>19</v>
      </c>
      <c r="DP337" t="s">
        <v>254</v>
      </c>
      <c r="DQ337" t="s">
        <v>255</v>
      </c>
      <c r="DR337" t="s">
        <v>256</v>
      </c>
      <c r="DS337" t="s">
        <v>256</v>
      </c>
      <c r="DT337" t="s">
        <v>256</v>
      </c>
      <c r="DU337" t="s">
        <v>256</v>
      </c>
      <c r="DV337">
        <v>0</v>
      </c>
      <c r="DW337">
        <v>100</v>
      </c>
      <c r="DX337">
        <v>100</v>
      </c>
      <c r="DY337">
        <v>2.609</v>
      </c>
      <c r="DZ337">
        <v>0.036</v>
      </c>
      <c r="EA337">
        <v>2</v>
      </c>
      <c r="EB337">
        <v>504.5</v>
      </c>
      <c r="EC337">
        <v>549.467</v>
      </c>
      <c r="ED337">
        <v>16.4376</v>
      </c>
      <c r="EE337">
        <v>19.2556</v>
      </c>
      <c r="EF337">
        <v>30</v>
      </c>
      <c r="EG337">
        <v>19.1282</v>
      </c>
      <c r="EH337">
        <v>19.1032</v>
      </c>
      <c r="EI337">
        <v>41.4595</v>
      </c>
      <c r="EJ337">
        <v>28.0916</v>
      </c>
      <c r="EK337">
        <v>60.7047</v>
      </c>
      <c r="EL337">
        <v>16.5306</v>
      </c>
      <c r="EM337">
        <v>1010</v>
      </c>
      <c r="EN337">
        <v>13.3116</v>
      </c>
      <c r="EO337">
        <v>102.265</v>
      </c>
      <c r="EP337">
        <v>102.695</v>
      </c>
    </row>
    <row r="338" spans="1:146">
      <c r="A338">
        <v>322</v>
      </c>
      <c r="B338">
        <v>1559930250</v>
      </c>
      <c r="C338">
        <v>642</v>
      </c>
      <c r="D338" t="s">
        <v>899</v>
      </c>
      <c r="E338" t="s">
        <v>900</v>
      </c>
      <c r="H338">
        <v>1559930239.66129</v>
      </c>
      <c r="I338">
        <f>AY338*AJ338*(AW338-AX338)/(100*AQ338*(1000-AJ338*AW338))</f>
        <v>0</v>
      </c>
      <c r="J338">
        <f>AY338*AJ338*(AV338-AU338*(1000-AJ338*AX338)/(1000-AJ338*AW338))/(100*AQ338)</f>
        <v>0</v>
      </c>
      <c r="K338">
        <f>AU338 - IF(AJ338&gt;1, J338*AQ338*100.0/(AL338*BG338), 0)</f>
        <v>0</v>
      </c>
      <c r="L338">
        <f>((R338-I338/2)*K338-J338)/(R338+I338/2)</f>
        <v>0</v>
      </c>
      <c r="M338">
        <f>L338*(AZ338+BA338)/1000.0</f>
        <v>0</v>
      </c>
      <c r="N338">
        <f>(AU338 - IF(AJ338&gt;1, J338*AQ338*100.0/(AL338*BG338), 0))*(AZ338+BA338)/1000.0</f>
        <v>0</v>
      </c>
      <c r="O338">
        <f>2.0/((1/Q338-1/P338)+SIGN(Q338)*SQRT((1/Q338-1/P338)*(1/Q338-1/P338) + 4*AR338/((AR338+1)*(AR338+1))*(2*1/Q338*1/P338-1/P338*1/P338)))</f>
        <v>0</v>
      </c>
      <c r="P338">
        <f>AG338+AF338*AQ338+AE338*AQ338*AQ338</f>
        <v>0</v>
      </c>
      <c r="Q338">
        <f>I338*(1000-(1000*0.61365*exp(17.502*U338/(240.97+U338))/(AZ338+BA338)+AW338)/2)/(1000*0.61365*exp(17.502*U338/(240.97+U338))/(AZ338+BA338)-AW338)</f>
        <v>0</v>
      </c>
      <c r="R338">
        <f>1/((AR338+1)/(O338/1.6)+1/(P338/1.37)) + AR338/((AR338+1)/(O338/1.6) + AR338/(P338/1.37))</f>
        <v>0</v>
      </c>
      <c r="S338">
        <f>(AN338*AP338)</f>
        <v>0</v>
      </c>
      <c r="T338">
        <f>(BB338+(S338+2*0.95*5.67E-8*(((BB338+$B$7)+273)^4-(BB338+273)^4)-44100*I338)/(1.84*29.3*P338+8*0.95*5.67E-8*(BB338+273)^3))</f>
        <v>0</v>
      </c>
      <c r="U338">
        <f>($C$7*BC338+$D$7*BD338+$E$7*T338)</f>
        <v>0</v>
      </c>
      <c r="V338">
        <f>0.61365*exp(17.502*U338/(240.97+U338))</f>
        <v>0</v>
      </c>
      <c r="W338">
        <f>(X338/Y338*100)</f>
        <v>0</v>
      </c>
      <c r="X338">
        <f>AW338*(AZ338+BA338)/1000</f>
        <v>0</v>
      </c>
      <c r="Y338">
        <f>0.61365*exp(17.502*BB338/(240.97+BB338))</f>
        <v>0</v>
      </c>
      <c r="Z338">
        <f>(V338-AW338*(AZ338+BA338)/1000)</f>
        <v>0</v>
      </c>
      <c r="AA338">
        <f>(-I338*44100)</f>
        <v>0</v>
      </c>
      <c r="AB338">
        <f>2*29.3*P338*0.92*(BB338-U338)</f>
        <v>0</v>
      </c>
      <c r="AC338">
        <f>2*0.95*5.67E-8*(((BB338+$B$7)+273)^4-(U338+273)^4)</f>
        <v>0</v>
      </c>
      <c r="AD338">
        <f>S338+AC338+AA338+AB338</f>
        <v>0</v>
      </c>
      <c r="AE338">
        <v>-0.0417576595704278</v>
      </c>
      <c r="AF338">
        <v>0.0468766310397005</v>
      </c>
      <c r="AG338">
        <v>3.49324267795384</v>
      </c>
      <c r="AH338">
        <v>0</v>
      </c>
      <c r="AI338">
        <v>0</v>
      </c>
      <c r="AJ338">
        <f>IF(AH338*$H$13&gt;=AL338,1.0,(AL338/(AL338-AH338*$H$13)))</f>
        <v>0</v>
      </c>
      <c r="AK338">
        <f>(AJ338-1)*100</f>
        <v>0</v>
      </c>
      <c r="AL338">
        <f>MAX(0,($B$13+$C$13*BG338)/(1+$D$13*BG338)*AZ338/(BB338+273)*$E$13)</f>
        <v>0</v>
      </c>
      <c r="AM338">
        <f>$B$11*BH338+$C$11*BI338+$F$11*BJ338</f>
        <v>0</v>
      </c>
      <c r="AN338">
        <f>AM338*AO338</f>
        <v>0</v>
      </c>
      <c r="AO338">
        <f>($B$11*$D$9+$C$11*$D$9+$F$11*((BW338+BO338)/MAX(BW338+BO338+BX338, 0.1)*$I$9+BX338/MAX(BW338+BO338+BX338, 0.1)*$J$9))/($B$11+$C$11+$F$11)</f>
        <v>0</v>
      </c>
      <c r="AP338">
        <f>($B$11*$K$9+$C$11*$K$9+$F$11*((BW338+BO338)/MAX(BW338+BO338+BX338, 0.1)*$P$9+BX338/MAX(BW338+BO338+BX338, 0.1)*$Q$9))/($B$11+$C$11+$F$11)</f>
        <v>0</v>
      </c>
      <c r="AQ338">
        <v>6</v>
      </c>
      <c r="AR338">
        <v>0.5</v>
      </c>
      <c r="AS338" t="s">
        <v>250</v>
      </c>
      <c r="AT338">
        <v>1559930239.66129</v>
      </c>
      <c r="AU338">
        <v>987.999838709677</v>
      </c>
      <c r="AV338">
        <v>1010.00870967742</v>
      </c>
      <c r="AW338">
        <v>13.937064516129</v>
      </c>
      <c r="AX338">
        <v>13.2964064516129</v>
      </c>
      <c r="AY338">
        <v>500.008064516129</v>
      </c>
      <c r="AZ338">
        <v>100.704709677419</v>
      </c>
      <c r="BA338">
        <v>0.199983935483871</v>
      </c>
      <c r="BB338">
        <v>19.9986741935484</v>
      </c>
      <c r="BC338">
        <v>20.4461064516129</v>
      </c>
      <c r="BD338">
        <v>999.9</v>
      </c>
      <c r="BE338">
        <v>0</v>
      </c>
      <c r="BF338">
        <v>0</v>
      </c>
      <c r="BG338">
        <v>9999.59451612903</v>
      </c>
      <c r="BH338">
        <v>0</v>
      </c>
      <c r="BI338">
        <v>247.668516129032</v>
      </c>
      <c r="BJ338">
        <v>1499.98838709677</v>
      </c>
      <c r="BK338">
        <v>0.973001774193548</v>
      </c>
      <c r="BL338">
        <v>0.0269984096774193</v>
      </c>
      <c r="BM338">
        <v>0</v>
      </c>
      <c r="BN338">
        <v>2.2925</v>
      </c>
      <c r="BO338">
        <v>0</v>
      </c>
      <c r="BP338">
        <v>16969.5258064516</v>
      </c>
      <c r="BQ338">
        <v>13121.9064516129</v>
      </c>
      <c r="BR338">
        <v>37.879</v>
      </c>
      <c r="BS338">
        <v>39.875</v>
      </c>
      <c r="BT338">
        <v>39.254</v>
      </c>
      <c r="BU338">
        <v>38</v>
      </c>
      <c r="BV338">
        <v>37.522</v>
      </c>
      <c r="BW338">
        <v>1459.48838709677</v>
      </c>
      <c r="BX338">
        <v>40.5</v>
      </c>
      <c r="BY338">
        <v>0</v>
      </c>
      <c r="BZ338">
        <v>1559930274.5</v>
      </c>
      <c r="CA338">
        <v>2.2872</v>
      </c>
      <c r="CB338">
        <v>0.00367862075937256</v>
      </c>
      <c r="CC338">
        <v>247.329914130257</v>
      </c>
      <c r="CD338">
        <v>16985.8076923077</v>
      </c>
      <c r="CE338">
        <v>15</v>
      </c>
      <c r="CF338">
        <v>1559929575.5</v>
      </c>
      <c r="CG338" t="s">
        <v>251</v>
      </c>
      <c r="CH338">
        <v>12</v>
      </c>
      <c r="CI338">
        <v>2.609</v>
      </c>
      <c r="CJ338">
        <v>0.036</v>
      </c>
      <c r="CK338">
        <v>400</v>
      </c>
      <c r="CL338">
        <v>13</v>
      </c>
      <c r="CM338">
        <v>0.15</v>
      </c>
      <c r="CN338">
        <v>0.08</v>
      </c>
      <c r="CO338">
        <v>-22.1327658536585</v>
      </c>
      <c r="CP338">
        <v>11.7904682926812</v>
      </c>
      <c r="CQ338">
        <v>1.21971670353521</v>
      </c>
      <c r="CR338">
        <v>0</v>
      </c>
      <c r="CS338">
        <v>2.28844411764706</v>
      </c>
      <c r="CT338">
        <v>-0.0743767473427819</v>
      </c>
      <c r="CU338">
        <v>0.193378099908499</v>
      </c>
      <c r="CV338">
        <v>1</v>
      </c>
      <c r="CW338">
        <v>0.641079609756098</v>
      </c>
      <c r="CX338">
        <v>-0.0413837351916312</v>
      </c>
      <c r="CY338">
        <v>0.00411813246140297</v>
      </c>
      <c r="CZ338">
        <v>1</v>
      </c>
      <c r="DA338">
        <v>2</v>
      </c>
      <c r="DB338">
        <v>3</v>
      </c>
      <c r="DC338" t="s">
        <v>252</v>
      </c>
      <c r="DD338">
        <v>1.85562</v>
      </c>
      <c r="DE338">
        <v>1.85364</v>
      </c>
      <c r="DF338">
        <v>1.85471</v>
      </c>
      <c r="DG338">
        <v>1.85913</v>
      </c>
      <c r="DH338">
        <v>1.85349</v>
      </c>
      <c r="DI338">
        <v>1.8579</v>
      </c>
      <c r="DJ338">
        <v>1.85501</v>
      </c>
      <c r="DK338">
        <v>1.85371</v>
      </c>
      <c r="DL338" t="s">
        <v>253</v>
      </c>
      <c r="DM338" t="s">
        <v>19</v>
      </c>
      <c r="DN338" t="s">
        <v>19</v>
      </c>
      <c r="DO338" t="s">
        <v>19</v>
      </c>
      <c r="DP338" t="s">
        <v>254</v>
      </c>
      <c r="DQ338" t="s">
        <v>255</v>
      </c>
      <c r="DR338" t="s">
        <v>256</v>
      </c>
      <c r="DS338" t="s">
        <v>256</v>
      </c>
      <c r="DT338" t="s">
        <v>256</v>
      </c>
      <c r="DU338" t="s">
        <v>256</v>
      </c>
      <c r="DV338">
        <v>0</v>
      </c>
      <c r="DW338">
        <v>100</v>
      </c>
      <c r="DX338">
        <v>100</v>
      </c>
      <c r="DY338">
        <v>2.609</v>
      </c>
      <c r="DZ338">
        <v>0.036</v>
      </c>
      <c r="EA338">
        <v>2</v>
      </c>
      <c r="EB338">
        <v>504.221</v>
      </c>
      <c r="EC338">
        <v>549.635</v>
      </c>
      <c r="ED338">
        <v>16.5018</v>
      </c>
      <c r="EE338">
        <v>19.2569</v>
      </c>
      <c r="EF338">
        <v>29.9998</v>
      </c>
      <c r="EG338">
        <v>19.129</v>
      </c>
      <c r="EH338">
        <v>19.104</v>
      </c>
      <c r="EI338">
        <v>41.4574</v>
      </c>
      <c r="EJ338">
        <v>28.0916</v>
      </c>
      <c r="EK338">
        <v>60.7047</v>
      </c>
      <c r="EL338">
        <v>16.535</v>
      </c>
      <c r="EM338">
        <v>1010</v>
      </c>
      <c r="EN338">
        <v>13.3098</v>
      </c>
      <c r="EO338">
        <v>102.265</v>
      </c>
      <c r="EP338">
        <v>102.696</v>
      </c>
    </row>
    <row r="339" spans="1:146">
      <c r="A339">
        <v>323</v>
      </c>
      <c r="B339">
        <v>1559930252</v>
      </c>
      <c r="C339">
        <v>644</v>
      </c>
      <c r="D339" t="s">
        <v>901</v>
      </c>
      <c r="E339" t="s">
        <v>902</v>
      </c>
      <c r="H339">
        <v>1559930241.66129</v>
      </c>
      <c r="I339">
        <f>AY339*AJ339*(AW339-AX339)/(100*AQ339*(1000-AJ339*AW339))</f>
        <v>0</v>
      </c>
      <c r="J339">
        <f>AY339*AJ339*(AV339-AU339*(1000-AJ339*AX339)/(1000-AJ339*AW339))/(100*AQ339)</f>
        <v>0</v>
      </c>
      <c r="K339">
        <f>AU339 - IF(AJ339&gt;1, J339*AQ339*100.0/(AL339*BG339), 0)</f>
        <v>0</v>
      </c>
      <c r="L339">
        <f>((R339-I339/2)*K339-J339)/(R339+I339/2)</f>
        <v>0</v>
      </c>
      <c r="M339">
        <f>L339*(AZ339+BA339)/1000.0</f>
        <v>0</v>
      </c>
      <c r="N339">
        <f>(AU339 - IF(AJ339&gt;1, J339*AQ339*100.0/(AL339*BG339), 0))*(AZ339+BA339)/1000.0</f>
        <v>0</v>
      </c>
      <c r="O339">
        <f>2.0/((1/Q339-1/P339)+SIGN(Q339)*SQRT((1/Q339-1/P339)*(1/Q339-1/P339) + 4*AR339/((AR339+1)*(AR339+1))*(2*1/Q339*1/P339-1/P339*1/P339)))</f>
        <v>0</v>
      </c>
      <c r="P339">
        <f>AG339+AF339*AQ339+AE339*AQ339*AQ339</f>
        <v>0</v>
      </c>
      <c r="Q339">
        <f>I339*(1000-(1000*0.61365*exp(17.502*U339/(240.97+U339))/(AZ339+BA339)+AW339)/2)/(1000*0.61365*exp(17.502*U339/(240.97+U339))/(AZ339+BA339)-AW339)</f>
        <v>0</v>
      </c>
      <c r="R339">
        <f>1/((AR339+1)/(O339/1.6)+1/(P339/1.37)) + AR339/((AR339+1)/(O339/1.6) + AR339/(P339/1.37))</f>
        <v>0</v>
      </c>
      <c r="S339">
        <f>(AN339*AP339)</f>
        <v>0</v>
      </c>
      <c r="T339">
        <f>(BB339+(S339+2*0.95*5.67E-8*(((BB339+$B$7)+273)^4-(BB339+273)^4)-44100*I339)/(1.84*29.3*P339+8*0.95*5.67E-8*(BB339+273)^3))</f>
        <v>0</v>
      </c>
      <c r="U339">
        <f>($C$7*BC339+$D$7*BD339+$E$7*T339)</f>
        <v>0</v>
      </c>
      <c r="V339">
        <f>0.61365*exp(17.502*U339/(240.97+U339))</f>
        <v>0</v>
      </c>
      <c r="W339">
        <f>(X339/Y339*100)</f>
        <v>0</v>
      </c>
      <c r="X339">
        <f>AW339*(AZ339+BA339)/1000</f>
        <v>0</v>
      </c>
      <c r="Y339">
        <f>0.61365*exp(17.502*BB339/(240.97+BB339))</f>
        <v>0</v>
      </c>
      <c r="Z339">
        <f>(V339-AW339*(AZ339+BA339)/1000)</f>
        <v>0</v>
      </c>
      <c r="AA339">
        <f>(-I339*44100)</f>
        <v>0</v>
      </c>
      <c r="AB339">
        <f>2*29.3*P339*0.92*(BB339-U339)</f>
        <v>0</v>
      </c>
      <c r="AC339">
        <f>2*0.95*5.67E-8*(((BB339+$B$7)+273)^4-(U339+273)^4)</f>
        <v>0</v>
      </c>
      <c r="AD339">
        <f>S339+AC339+AA339+AB339</f>
        <v>0</v>
      </c>
      <c r="AE339">
        <v>-0.0417475030103316</v>
      </c>
      <c r="AF339">
        <v>0.046865229411229</v>
      </c>
      <c r="AG339">
        <v>3.49257138842603</v>
      </c>
      <c r="AH339">
        <v>0</v>
      </c>
      <c r="AI339">
        <v>0</v>
      </c>
      <c r="AJ339">
        <f>IF(AH339*$H$13&gt;=AL339,1.0,(AL339/(AL339-AH339*$H$13)))</f>
        <v>0</v>
      </c>
      <c r="AK339">
        <f>(AJ339-1)*100</f>
        <v>0</v>
      </c>
      <c r="AL339">
        <f>MAX(0,($B$13+$C$13*BG339)/(1+$D$13*BG339)*AZ339/(BB339+273)*$E$13)</f>
        <v>0</v>
      </c>
      <c r="AM339">
        <f>$B$11*BH339+$C$11*BI339+$F$11*BJ339</f>
        <v>0</v>
      </c>
      <c r="AN339">
        <f>AM339*AO339</f>
        <v>0</v>
      </c>
      <c r="AO339">
        <f>($B$11*$D$9+$C$11*$D$9+$F$11*((BW339+BO339)/MAX(BW339+BO339+BX339, 0.1)*$I$9+BX339/MAX(BW339+BO339+BX339, 0.1)*$J$9))/($B$11+$C$11+$F$11)</f>
        <v>0</v>
      </c>
      <c r="AP339">
        <f>($B$11*$K$9+$C$11*$K$9+$F$11*((BW339+BO339)/MAX(BW339+BO339+BX339, 0.1)*$P$9+BX339/MAX(BW339+BO339+BX339, 0.1)*$Q$9))/($B$11+$C$11+$F$11)</f>
        <v>0</v>
      </c>
      <c r="AQ339">
        <v>6</v>
      </c>
      <c r="AR339">
        <v>0.5</v>
      </c>
      <c r="AS339" t="s">
        <v>250</v>
      </c>
      <c r="AT339">
        <v>1559930241.66129</v>
      </c>
      <c r="AU339">
        <v>988.350032258065</v>
      </c>
      <c r="AV339">
        <v>1010.02161290323</v>
      </c>
      <c r="AW339">
        <v>13.9369064516129</v>
      </c>
      <c r="AX339">
        <v>13.2972935483871</v>
      </c>
      <c r="AY339">
        <v>500.012258064516</v>
      </c>
      <c r="AZ339">
        <v>100.704580645161</v>
      </c>
      <c r="BA339">
        <v>0.199987032258065</v>
      </c>
      <c r="BB339">
        <v>19.9978516129032</v>
      </c>
      <c r="BC339">
        <v>20.4461580645161</v>
      </c>
      <c r="BD339">
        <v>999.9</v>
      </c>
      <c r="BE339">
        <v>0</v>
      </c>
      <c r="BF339">
        <v>0</v>
      </c>
      <c r="BG339">
        <v>9997.17516129032</v>
      </c>
      <c r="BH339">
        <v>0</v>
      </c>
      <c r="BI339">
        <v>249.880677419355</v>
      </c>
      <c r="BJ339">
        <v>1499.98064516129</v>
      </c>
      <c r="BK339">
        <v>0.97300164516129</v>
      </c>
      <c r="BL339">
        <v>0.0269985580645161</v>
      </c>
      <c r="BM339">
        <v>0</v>
      </c>
      <c r="BN339">
        <v>2.31767741935484</v>
      </c>
      <c r="BO339">
        <v>0</v>
      </c>
      <c r="BP339">
        <v>16977.9258064516</v>
      </c>
      <c r="BQ339">
        <v>13121.8387096774</v>
      </c>
      <c r="BR339">
        <v>37.879</v>
      </c>
      <c r="BS339">
        <v>39.875</v>
      </c>
      <c r="BT339">
        <v>39.258</v>
      </c>
      <c r="BU339">
        <v>38</v>
      </c>
      <c r="BV339">
        <v>37.528</v>
      </c>
      <c r="BW339">
        <v>1459.48064516129</v>
      </c>
      <c r="BX339">
        <v>40.5</v>
      </c>
      <c r="BY339">
        <v>0</v>
      </c>
      <c r="BZ339">
        <v>1559930276.3</v>
      </c>
      <c r="CA339">
        <v>2.28007307692308</v>
      </c>
      <c r="CB339">
        <v>0.143613666600491</v>
      </c>
      <c r="CC339">
        <v>209.788034268537</v>
      </c>
      <c r="CD339">
        <v>16993.2730769231</v>
      </c>
      <c r="CE339">
        <v>15</v>
      </c>
      <c r="CF339">
        <v>1559929575.5</v>
      </c>
      <c r="CG339" t="s">
        <v>251</v>
      </c>
      <c r="CH339">
        <v>12</v>
      </c>
      <c r="CI339">
        <v>2.609</v>
      </c>
      <c r="CJ339">
        <v>0.036</v>
      </c>
      <c r="CK339">
        <v>400</v>
      </c>
      <c r="CL339">
        <v>13</v>
      </c>
      <c r="CM339">
        <v>0.15</v>
      </c>
      <c r="CN339">
        <v>0.08</v>
      </c>
      <c r="CO339">
        <v>-21.7675243902439</v>
      </c>
      <c r="CP339">
        <v>8.93382439024231</v>
      </c>
      <c r="CQ339">
        <v>0.936040333918464</v>
      </c>
      <c r="CR339">
        <v>0</v>
      </c>
      <c r="CS339">
        <v>2.30895294117647</v>
      </c>
      <c r="CT339">
        <v>-0.080564517340729</v>
      </c>
      <c r="CU339">
        <v>0.17321606574601</v>
      </c>
      <c r="CV339">
        <v>1</v>
      </c>
      <c r="CW339">
        <v>0.639891463414634</v>
      </c>
      <c r="CX339">
        <v>-0.0347896515679372</v>
      </c>
      <c r="CY339">
        <v>0.00352466726398851</v>
      </c>
      <c r="CZ339">
        <v>1</v>
      </c>
      <c r="DA339">
        <v>2</v>
      </c>
      <c r="DB339">
        <v>3</v>
      </c>
      <c r="DC339" t="s">
        <v>252</v>
      </c>
      <c r="DD339">
        <v>1.85561</v>
      </c>
      <c r="DE339">
        <v>1.85364</v>
      </c>
      <c r="DF339">
        <v>1.85471</v>
      </c>
      <c r="DG339">
        <v>1.85913</v>
      </c>
      <c r="DH339">
        <v>1.85349</v>
      </c>
      <c r="DI339">
        <v>1.8579</v>
      </c>
      <c r="DJ339">
        <v>1.85501</v>
      </c>
      <c r="DK339">
        <v>1.85371</v>
      </c>
      <c r="DL339" t="s">
        <v>253</v>
      </c>
      <c r="DM339" t="s">
        <v>19</v>
      </c>
      <c r="DN339" t="s">
        <v>19</v>
      </c>
      <c r="DO339" t="s">
        <v>19</v>
      </c>
      <c r="DP339" t="s">
        <v>254</v>
      </c>
      <c r="DQ339" t="s">
        <v>255</v>
      </c>
      <c r="DR339" t="s">
        <v>256</v>
      </c>
      <c r="DS339" t="s">
        <v>256</v>
      </c>
      <c r="DT339" t="s">
        <v>256</v>
      </c>
      <c r="DU339" t="s">
        <v>256</v>
      </c>
      <c r="DV339">
        <v>0</v>
      </c>
      <c r="DW339">
        <v>100</v>
      </c>
      <c r="DX339">
        <v>100</v>
      </c>
      <c r="DY339">
        <v>2.609</v>
      </c>
      <c r="DZ339">
        <v>0.036</v>
      </c>
      <c r="EA339">
        <v>2</v>
      </c>
      <c r="EB339">
        <v>504.275</v>
      </c>
      <c r="EC339">
        <v>549.452</v>
      </c>
      <c r="ED339">
        <v>16.5311</v>
      </c>
      <c r="EE339">
        <v>19.2577</v>
      </c>
      <c r="EF339">
        <v>29.9999</v>
      </c>
      <c r="EG339">
        <v>19.1298</v>
      </c>
      <c r="EH339">
        <v>19.1049</v>
      </c>
      <c r="EI339">
        <v>41.4607</v>
      </c>
      <c r="EJ339">
        <v>28.0916</v>
      </c>
      <c r="EK339">
        <v>60.7047</v>
      </c>
      <c r="EL339">
        <v>16.535</v>
      </c>
      <c r="EM339">
        <v>1010</v>
      </c>
      <c r="EN339">
        <v>13.3104</v>
      </c>
      <c r="EO339">
        <v>102.266</v>
      </c>
      <c r="EP339">
        <v>102.696</v>
      </c>
    </row>
    <row r="340" spans="1:146">
      <c r="A340">
        <v>324</v>
      </c>
      <c r="B340">
        <v>1559930254</v>
      </c>
      <c r="C340">
        <v>646</v>
      </c>
      <c r="D340" t="s">
        <v>903</v>
      </c>
      <c r="E340" t="s">
        <v>904</v>
      </c>
      <c r="H340">
        <v>1559930243.66129</v>
      </c>
      <c r="I340">
        <f>AY340*AJ340*(AW340-AX340)/(100*AQ340*(1000-AJ340*AW340))</f>
        <v>0</v>
      </c>
      <c r="J340">
        <f>AY340*AJ340*(AV340-AU340*(1000-AJ340*AX340)/(1000-AJ340*AW340))/(100*AQ340)</f>
        <v>0</v>
      </c>
      <c r="K340">
        <f>AU340 - IF(AJ340&gt;1, J340*AQ340*100.0/(AL340*BG340), 0)</f>
        <v>0</v>
      </c>
      <c r="L340">
        <f>((R340-I340/2)*K340-J340)/(R340+I340/2)</f>
        <v>0</v>
      </c>
      <c r="M340">
        <f>L340*(AZ340+BA340)/1000.0</f>
        <v>0</v>
      </c>
      <c r="N340">
        <f>(AU340 - IF(AJ340&gt;1, J340*AQ340*100.0/(AL340*BG340), 0))*(AZ340+BA340)/1000.0</f>
        <v>0</v>
      </c>
      <c r="O340">
        <f>2.0/((1/Q340-1/P340)+SIGN(Q340)*SQRT((1/Q340-1/P340)*(1/Q340-1/P340) + 4*AR340/((AR340+1)*(AR340+1))*(2*1/Q340*1/P340-1/P340*1/P340)))</f>
        <v>0</v>
      </c>
      <c r="P340">
        <f>AG340+AF340*AQ340+AE340*AQ340*AQ340</f>
        <v>0</v>
      </c>
      <c r="Q340">
        <f>I340*(1000-(1000*0.61365*exp(17.502*U340/(240.97+U340))/(AZ340+BA340)+AW340)/2)/(1000*0.61365*exp(17.502*U340/(240.97+U340))/(AZ340+BA340)-AW340)</f>
        <v>0</v>
      </c>
      <c r="R340">
        <f>1/((AR340+1)/(O340/1.6)+1/(P340/1.37)) + AR340/((AR340+1)/(O340/1.6) + AR340/(P340/1.37))</f>
        <v>0</v>
      </c>
      <c r="S340">
        <f>(AN340*AP340)</f>
        <v>0</v>
      </c>
      <c r="T340">
        <f>(BB340+(S340+2*0.95*5.67E-8*(((BB340+$B$7)+273)^4-(BB340+273)^4)-44100*I340)/(1.84*29.3*P340+8*0.95*5.67E-8*(BB340+273)^3))</f>
        <v>0</v>
      </c>
      <c r="U340">
        <f>($C$7*BC340+$D$7*BD340+$E$7*T340)</f>
        <v>0</v>
      </c>
      <c r="V340">
        <f>0.61365*exp(17.502*U340/(240.97+U340))</f>
        <v>0</v>
      </c>
      <c r="W340">
        <f>(X340/Y340*100)</f>
        <v>0</v>
      </c>
      <c r="X340">
        <f>AW340*(AZ340+BA340)/1000</f>
        <v>0</v>
      </c>
      <c r="Y340">
        <f>0.61365*exp(17.502*BB340/(240.97+BB340))</f>
        <v>0</v>
      </c>
      <c r="Z340">
        <f>(V340-AW340*(AZ340+BA340)/1000)</f>
        <v>0</v>
      </c>
      <c r="AA340">
        <f>(-I340*44100)</f>
        <v>0</v>
      </c>
      <c r="AB340">
        <f>2*29.3*P340*0.92*(BB340-U340)</f>
        <v>0</v>
      </c>
      <c r="AC340">
        <f>2*0.95*5.67E-8*(((BB340+$B$7)+273)^4-(U340+273)^4)</f>
        <v>0</v>
      </c>
      <c r="AD340">
        <f>S340+AC340+AA340+AB340</f>
        <v>0</v>
      </c>
      <c r="AE340">
        <v>-0.0417525149936976</v>
      </c>
      <c r="AF340">
        <v>0.0468708558016311</v>
      </c>
      <c r="AG340">
        <v>3.49290265851346</v>
      </c>
      <c r="AH340">
        <v>0</v>
      </c>
      <c r="AI340">
        <v>0</v>
      </c>
      <c r="AJ340">
        <f>IF(AH340*$H$13&gt;=AL340,1.0,(AL340/(AL340-AH340*$H$13)))</f>
        <v>0</v>
      </c>
      <c r="AK340">
        <f>(AJ340-1)*100</f>
        <v>0</v>
      </c>
      <c r="AL340">
        <f>MAX(0,($B$13+$C$13*BG340)/(1+$D$13*BG340)*AZ340/(BB340+273)*$E$13)</f>
        <v>0</v>
      </c>
      <c r="AM340">
        <f>$B$11*BH340+$C$11*BI340+$F$11*BJ340</f>
        <v>0</v>
      </c>
      <c r="AN340">
        <f>AM340*AO340</f>
        <v>0</v>
      </c>
      <c r="AO340">
        <f>($B$11*$D$9+$C$11*$D$9+$F$11*((BW340+BO340)/MAX(BW340+BO340+BX340, 0.1)*$I$9+BX340/MAX(BW340+BO340+BX340, 0.1)*$J$9))/($B$11+$C$11+$F$11)</f>
        <v>0</v>
      </c>
      <c r="AP340">
        <f>($B$11*$K$9+$C$11*$K$9+$F$11*((BW340+BO340)/MAX(BW340+BO340+BX340, 0.1)*$P$9+BX340/MAX(BW340+BO340+BX340, 0.1)*$Q$9))/($B$11+$C$11+$F$11)</f>
        <v>0</v>
      </c>
      <c r="AQ340">
        <v>6</v>
      </c>
      <c r="AR340">
        <v>0.5</v>
      </c>
      <c r="AS340" t="s">
        <v>250</v>
      </c>
      <c r="AT340">
        <v>1559930243.66129</v>
      </c>
      <c r="AU340">
        <v>988.62264516129</v>
      </c>
      <c r="AV340">
        <v>1010.02387096774</v>
      </c>
      <c r="AW340">
        <v>13.9372096774194</v>
      </c>
      <c r="AX340">
        <v>13.2983225806452</v>
      </c>
      <c r="AY340">
        <v>500.012806451613</v>
      </c>
      <c r="AZ340">
        <v>100.704290322581</v>
      </c>
      <c r="BA340">
        <v>0.19997835483871</v>
      </c>
      <c r="BB340">
        <v>19.9971161290323</v>
      </c>
      <c r="BC340">
        <v>20.4457516129032</v>
      </c>
      <c r="BD340">
        <v>999.9</v>
      </c>
      <c r="BE340">
        <v>0</v>
      </c>
      <c r="BF340">
        <v>0</v>
      </c>
      <c r="BG340">
        <v>9998.40419354839</v>
      </c>
      <c r="BH340">
        <v>0</v>
      </c>
      <c r="BI340">
        <v>250.461064516129</v>
      </c>
      <c r="BJ340">
        <v>1499.99709677419</v>
      </c>
      <c r="BK340">
        <v>0.973001774193548</v>
      </c>
      <c r="BL340">
        <v>0.0269984096774193</v>
      </c>
      <c r="BM340">
        <v>0</v>
      </c>
      <c r="BN340">
        <v>2.31648387096774</v>
      </c>
      <c r="BO340">
        <v>0</v>
      </c>
      <c r="BP340">
        <v>16986.9870967742</v>
      </c>
      <c r="BQ340">
        <v>13121.9838709677</v>
      </c>
      <c r="BR340">
        <v>37.879</v>
      </c>
      <c r="BS340">
        <v>39.875</v>
      </c>
      <c r="BT340">
        <v>39.262</v>
      </c>
      <c r="BU340">
        <v>38</v>
      </c>
      <c r="BV340">
        <v>37.534</v>
      </c>
      <c r="BW340">
        <v>1459.49709677419</v>
      </c>
      <c r="BX340">
        <v>40.5</v>
      </c>
      <c r="BY340">
        <v>0</v>
      </c>
      <c r="BZ340">
        <v>1559930278.7</v>
      </c>
      <c r="CA340">
        <v>2.31932692307692</v>
      </c>
      <c r="CB340">
        <v>0.277623921183279</v>
      </c>
      <c r="CC340">
        <v>193.805128392767</v>
      </c>
      <c r="CD340">
        <v>17000.4153846154</v>
      </c>
      <c r="CE340">
        <v>15</v>
      </c>
      <c r="CF340">
        <v>1559929575.5</v>
      </c>
      <c r="CG340" t="s">
        <v>251</v>
      </c>
      <c r="CH340">
        <v>12</v>
      </c>
      <c r="CI340">
        <v>2.609</v>
      </c>
      <c r="CJ340">
        <v>0.036</v>
      </c>
      <c r="CK340">
        <v>400</v>
      </c>
      <c r="CL340">
        <v>13</v>
      </c>
      <c r="CM340">
        <v>0.15</v>
      </c>
      <c r="CN340">
        <v>0.08</v>
      </c>
      <c r="CO340">
        <v>-21.4791756097561</v>
      </c>
      <c r="CP340">
        <v>6.96731707317132</v>
      </c>
      <c r="CQ340">
        <v>0.737402656917851</v>
      </c>
      <c r="CR340">
        <v>0</v>
      </c>
      <c r="CS340">
        <v>2.29721764705882</v>
      </c>
      <c r="CT340">
        <v>-0.0859493527436666</v>
      </c>
      <c r="CU340">
        <v>0.189448306577419</v>
      </c>
      <c r="CV340">
        <v>1</v>
      </c>
      <c r="CW340">
        <v>0.639084829268293</v>
      </c>
      <c r="CX340">
        <v>-0.0270599372822324</v>
      </c>
      <c r="CY340">
        <v>0.00296681067899471</v>
      </c>
      <c r="CZ340">
        <v>1</v>
      </c>
      <c r="DA340">
        <v>2</v>
      </c>
      <c r="DB340">
        <v>3</v>
      </c>
      <c r="DC340" t="s">
        <v>252</v>
      </c>
      <c r="DD340">
        <v>1.85561</v>
      </c>
      <c r="DE340">
        <v>1.85364</v>
      </c>
      <c r="DF340">
        <v>1.85471</v>
      </c>
      <c r="DG340">
        <v>1.85913</v>
      </c>
      <c r="DH340">
        <v>1.85349</v>
      </c>
      <c r="DI340">
        <v>1.8579</v>
      </c>
      <c r="DJ340">
        <v>1.85501</v>
      </c>
      <c r="DK340">
        <v>1.85369</v>
      </c>
      <c r="DL340" t="s">
        <v>253</v>
      </c>
      <c r="DM340" t="s">
        <v>19</v>
      </c>
      <c r="DN340" t="s">
        <v>19</v>
      </c>
      <c r="DO340" t="s">
        <v>19</v>
      </c>
      <c r="DP340" t="s">
        <v>254</v>
      </c>
      <c r="DQ340" t="s">
        <v>255</v>
      </c>
      <c r="DR340" t="s">
        <v>256</v>
      </c>
      <c r="DS340" t="s">
        <v>256</v>
      </c>
      <c r="DT340" t="s">
        <v>256</v>
      </c>
      <c r="DU340" t="s">
        <v>256</v>
      </c>
      <c r="DV340">
        <v>0</v>
      </c>
      <c r="DW340">
        <v>100</v>
      </c>
      <c r="DX340">
        <v>100</v>
      </c>
      <c r="DY340">
        <v>2.609</v>
      </c>
      <c r="DZ340">
        <v>0.036</v>
      </c>
      <c r="EA340">
        <v>2</v>
      </c>
      <c r="EB340">
        <v>504.555</v>
      </c>
      <c r="EC340">
        <v>549.321</v>
      </c>
      <c r="ED340">
        <v>16.5449</v>
      </c>
      <c r="EE340">
        <v>19.2585</v>
      </c>
      <c r="EF340">
        <v>30</v>
      </c>
      <c r="EG340">
        <v>19.1306</v>
      </c>
      <c r="EH340">
        <v>19.1057</v>
      </c>
      <c r="EI340">
        <v>41.457</v>
      </c>
      <c r="EJ340">
        <v>28.0916</v>
      </c>
      <c r="EK340">
        <v>60.7047</v>
      </c>
      <c r="EL340">
        <v>16.5406</v>
      </c>
      <c r="EM340">
        <v>1010</v>
      </c>
      <c r="EN340">
        <v>13.3128</v>
      </c>
      <c r="EO340">
        <v>102.266</v>
      </c>
      <c r="EP340">
        <v>102.696</v>
      </c>
    </row>
    <row r="341" spans="1:146">
      <c r="A341">
        <v>325</v>
      </c>
      <c r="B341">
        <v>1559930256</v>
      </c>
      <c r="C341">
        <v>648</v>
      </c>
      <c r="D341" t="s">
        <v>905</v>
      </c>
      <c r="E341" t="s">
        <v>906</v>
      </c>
      <c r="H341">
        <v>1559930245.66129</v>
      </c>
      <c r="I341">
        <f>AY341*AJ341*(AW341-AX341)/(100*AQ341*(1000-AJ341*AW341))</f>
        <v>0</v>
      </c>
      <c r="J341">
        <f>AY341*AJ341*(AV341-AU341*(1000-AJ341*AX341)/(1000-AJ341*AW341))/(100*AQ341)</f>
        <v>0</v>
      </c>
      <c r="K341">
        <f>AU341 - IF(AJ341&gt;1, J341*AQ341*100.0/(AL341*BG341), 0)</f>
        <v>0</v>
      </c>
      <c r="L341">
        <f>((R341-I341/2)*K341-J341)/(R341+I341/2)</f>
        <v>0</v>
      </c>
      <c r="M341">
        <f>L341*(AZ341+BA341)/1000.0</f>
        <v>0</v>
      </c>
      <c r="N341">
        <f>(AU341 - IF(AJ341&gt;1, J341*AQ341*100.0/(AL341*BG341), 0))*(AZ341+BA341)/1000.0</f>
        <v>0</v>
      </c>
      <c r="O341">
        <f>2.0/((1/Q341-1/P341)+SIGN(Q341)*SQRT((1/Q341-1/P341)*(1/Q341-1/P341) + 4*AR341/((AR341+1)*(AR341+1))*(2*1/Q341*1/P341-1/P341*1/P341)))</f>
        <v>0</v>
      </c>
      <c r="P341">
        <f>AG341+AF341*AQ341+AE341*AQ341*AQ341</f>
        <v>0</v>
      </c>
      <c r="Q341">
        <f>I341*(1000-(1000*0.61365*exp(17.502*U341/(240.97+U341))/(AZ341+BA341)+AW341)/2)/(1000*0.61365*exp(17.502*U341/(240.97+U341))/(AZ341+BA341)-AW341)</f>
        <v>0</v>
      </c>
      <c r="R341">
        <f>1/((AR341+1)/(O341/1.6)+1/(P341/1.37)) + AR341/((AR341+1)/(O341/1.6) + AR341/(P341/1.37))</f>
        <v>0</v>
      </c>
      <c r="S341">
        <f>(AN341*AP341)</f>
        <v>0</v>
      </c>
      <c r="T341">
        <f>(BB341+(S341+2*0.95*5.67E-8*(((BB341+$B$7)+273)^4-(BB341+273)^4)-44100*I341)/(1.84*29.3*P341+8*0.95*5.67E-8*(BB341+273)^3))</f>
        <v>0</v>
      </c>
      <c r="U341">
        <f>($C$7*BC341+$D$7*BD341+$E$7*T341)</f>
        <v>0</v>
      </c>
      <c r="V341">
        <f>0.61365*exp(17.502*U341/(240.97+U341))</f>
        <v>0</v>
      </c>
      <c r="W341">
        <f>(X341/Y341*100)</f>
        <v>0</v>
      </c>
      <c r="X341">
        <f>AW341*(AZ341+BA341)/1000</f>
        <v>0</v>
      </c>
      <c r="Y341">
        <f>0.61365*exp(17.502*BB341/(240.97+BB341))</f>
        <v>0</v>
      </c>
      <c r="Z341">
        <f>(V341-AW341*(AZ341+BA341)/1000)</f>
        <v>0</v>
      </c>
      <c r="AA341">
        <f>(-I341*44100)</f>
        <v>0</v>
      </c>
      <c r="AB341">
        <f>2*29.3*P341*0.92*(BB341-U341)</f>
        <v>0</v>
      </c>
      <c r="AC341">
        <f>2*0.95*5.67E-8*(((BB341+$B$7)+273)^4-(U341+273)^4)</f>
        <v>0</v>
      </c>
      <c r="AD341">
        <f>S341+AC341+AA341+AB341</f>
        <v>0</v>
      </c>
      <c r="AE341">
        <v>-0.041751004161647</v>
      </c>
      <c r="AF341">
        <v>0.0468691597602982</v>
      </c>
      <c r="AG341">
        <v>3.49280280061712</v>
      </c>
      <c r="AH341">
        <v>0</v>
      </c>
      <c r="AI341">
        <v>0</v>
      </c>
      <c r="AJ341">
        <f>IF(AH341*$H$13&gt;=AL341,1.0,(AL341/(AL341-AH341*$H$13)))</f>
        <v>0</v>
      </c>
      <c r="AK341">
        <f>(AJ341-1)*100</f>
        <v>0</v>
      </c>
      <c r="AL341">
        <f>MAX(0,($B$13+$C$13*BG341)/(1+$D$13*BG341)*AZ341/(BB341+273)*$E$13)</f>
        <v>0</v>
      </c>
      <c r="AM341">
        <f>$B$11*BH341+$C$11*BI341+$F$11*BJ341</f>
        <v>0</v>
      </c>
      <c r="AN341">
        <f>AM341*AO341</f>
        <v>0</v>
      </c>
      <c r="AO341">
        <f>($B$11*$D$9+$C$11*$D$9+$F$11*((BW341+BO341)/MAX(BW341+BO341+BX341, 0.1)*$I$9+BX341/MAX(BW341+BO341+BX341, 0.1)*$J$9))/($B$11+$C$11+$F$11)</f>
        <v>0</v>
      </c>
      <c r="AP341">
        <f>($B$11*$K$9+$C$11*$K$9+$F$11*((BW341+BO341)/MAX(BW341+BO341+BX341, 0.1)*$P$9+BX341/MAX(BW341+BO341+BX341, 0.1)*$Q$9))/($B$11+$C$11+$F$11)</f>
        <v>0</v>
      </c>
      <c r="AQ341">
        <v>6</v>
      </c>
      <c r="AR341">
        <v>0.5</v>
      </c>
      <c r="AS341" t="s">
        <v>250</v>
      </c>
      <c r="AT341">
        <v>1559930245.66129</v>
      </c>
      <c r="AU341">
        <v>988.832032258065</v>
      </c>
      <c r="AV341">
        <v>1010.02322580645</v>
      </c>
      <c r="AW341">
        <v>13.9375548387097</v>
      </c>
      <c r="AX341">
        <v>13.2994096774194</v>
      </c>
      <c r="AY341">
        <v>500.018258064516</v>
      </c>
      <c r="AZ341">
        <v>100.704096774194</v>
      </c>
      <c r="BA341">
        <v>0.199994161290323</v>
      </c>
      <c r="BB341">
        <v>19.9964709677419</v>
      </c>
      <c r="BC341">
        <v>20.4451032258064</v>
      </c>
      <c r="BD341">
        <v>999.9</v>
      </c>
      <c r="BE341">
        <v>0</v>
      </c>
      <c r="BF341">
        <v>0</v>
      </c>
      <c r="BG341">
        <v>9998.06161290323</v>
      </c>
      <c r="BH341">
        <v>0</v>
      </c>
      <c r="BI341">
        <v>250.147129032258</v>
      </c>
      <c r="BJ341">
        <v>1499.98903225806</v>
      </c>
      <c r="BK341">
        <v>0.97300164516129</v>
      </c>
      <c r="BL341">
        <v>0.0269985580645161</v>
      </c>
      <c r="BM341">
        <v>0</v>
      </c>
      <c r="BN341">
        <v>2.31141290322581</v>
      </c>
      <c r="BO341">
        <v>0</v>
      </c>
      <c r="BP341">
        <v>16995.2612903226</v>
      </c>
      <c r="BQ341">
        <v>13121.9129032258</v>
      </c>
      <c r="BR341">
        <v>37.879</v>
      </c>
      <c r="BS341">
        <v>39.875</v>
      </c>
      <c r="BT341">
        <v>39.268</v>
      </c>
      <c r="BU341">
        <v>38</v>
      </c>
      <c r="BV341">
        <v>37.54</v>
      </c>
      <c r="BW341">
        <v>1459.48903225806</v>
      </c>
      <c r="BX341">
        <v>40.5</v>
      </c>
      <c r="BY341">
        <v>0</v>
      </c>
      <c r="BZ341">
        <v>1559930280.5</v>
      </c>
      <c r="CA341">
        <v>2.29743846153846</v>
      </c>
      <c r="CB341">
        <v>-0.0133675336494021</v>
      </c>
      <c r="CC341">
        <v>166.34529893732</v>
      </c>
      <c r="CD341">
        <v>17005.8076923077</v>
      </c>
      <c r="CE341">
        <v>15</v>
      </c>
      <c r="CF341">
        <v>1559929575.5</v>
      </c>
      <c r="CG341" t="s">
        <v>251</v>
      </c>
      <c r="CH341">
        <v>12</v>
      </c>
      <c r="CI341">
        <v>2.609</v>
      </c>
      <c r="CJ341">
        <v>0.036</v>
      </c>
      <c r="CK341">
        <v>400</v>
      </c>
      <c r="CL341">
        <v>13</v>
      </c>
      <c r="CM341">
        <v>0.15</v>
      </c>
      <c r="CN341">
        <v>0.08</v>
      </c>
      <c r="CO341">
        <v>-21.2490146341463</v>
      </c>
      <c r="CP341">
        <v>5.26017073170739</v>
      </c>
      <c r="CQ341">
        <v>0.560493928324189</v>
      </c>
      <c r="CR341">
        <v>0</v>
      </c>
      <c r="CS341">
        <v>2.30629117647059</v>
      </c>
      <c r="CT341">
        <v>0.288292077882434</v>
      </c>
      <c r="CU341">
        <v>0.18922843084429</v>
      </c>
      <c r="CV341">
        <v>1</v>
      </c>
      <c r="CW341">
        <v>0.638394073170732</v>
      </c>
      <c r="CX341">
        <v>-0.0197182369337982</v>
      </c>
      <c r="CY341">
        <v>0.00241643758545553</v>
      </c>
      <c r="CZ341">
        <v>1</v>
      </c>
      <c r="DA341">
        <v>2</v>
      </c>
      <c r="DB341">
        <v>3</v>
      </c>
      <c r="DC341" t="s">
        <v>252</v>
      </c>
      <c r="DD341">
        <v>1.85562</v>
      </c>
      <c r="DE341">
        <v>1.85364</v>
      </c>
      <c r="DF341">
        <v>1.85471</v>
      </c>
      <c r="DG341">
        <v>1.85913</v>
      </c>
      <c r="DH341">
        <v>1.85349</v>
      </c>
      <c r="DI341">
        <v>1.8579</v>
      </c>
      <c r="DJ341">
        <v>1.85501</v>
      </c>
      <c r="DK341">
        <v>1.8537</v>
      </c>
      <c r="DL341" t="s">
        <v>253</v>
      </c>
      <c r="DM341" t="s">
        <v>19</v>
      </c>
      <c r="DN341" t="s">
        <v>19</v>
      </c>
      <c r="DO341" t="s">
        <v>19</v>
      </c>
      <c r="DP341" t="s">
        <v>254</v>
      </c>
      <c r="DQ341" t="s">
        <v>255</v>
      </c>
      <c r="DR341" t="s">
        <v>256</v>
      </c>
      <c r="DS341" t="s">
        <v>256</v>
      </c>
      <c r="DT341" t="s">
        <v>256</v>
      </c>
      <c r="DU341" t="s">
        <v>256</v>
      </c>
      <c r="DV341">
        <v>0</v>
      </c>
      <c r="DW341">
        <v>100</v>
      </c>
      <c r="DX341">
        <v>100</v>
      </c>
      <c r="DY341">
        <v>2.609</v>
      </c>
      <c r="DZ341">
        <v>0.036</v>
      </c>
      <c r="EA341">
        <v>2</v>
      </c>
      <c r="EB341">
        <v>504.475</v>
      </c>
      <c r="EC341">
        <v>549.471</v>
      </c>
      <c r="ED341">
        <v>16.5525</v>
      </c>
      <c r="EE341">
        <v>19.2594</v>
      </c>
      <c r="EF341">
        <v>30</v>
      </c>
      <c r="EG341">
        <v>19.1317</v>
      </c>
      <c r="EH341">
        <v>19.1065</v>
      </c>
      <c r="EI341">
        <v>41.4556</v>
      </c>
      <c r="EJ341">
        <v>28.0916</v>
      </c>
      <c r="EK341">
        <v>60.7047</v>
      </c>
      <c r="EL341">
        <v>16.5406</v>
      </c>
      <c r="EM341">
        <v>1010</v>
      </c>
      <c r="EN341">
        <v>13.309</v>
      </c>
      <c r="EO341">
        <v>102.265</v>
      </c>
      <c r="EP341">
        <v>102.695</v>
      </c>
    </row>
    <row r="342" spans="1:146">
      <c r="A342">
        <v>326</v>
      </c>
      <c r="B342">
        <v>1559930258</v>
      </c>
      <c r="C342">
        <v>650</v>
      </c>
      <c r="D342" t="s">
        <v>907</v>
      </c>
      <c r="E342" t="s">
        <v>908</v>
      </c>
      <c r="H342">
        <v>1559930247.66129</v>
      </c>
      <c r="I342">
        <f>AY342*AJ342*(AW342-AX342)/(100*AQ342*(1000-AJ342*AW342))</f>
        <v>0</v>
      </c>
      <c r="J342">
        <f>AY342*AJ342*(AV342-AU342*(1000-AJ342*AX342)/(1000-AJ342*AW342))/(100*AQ342)</f>
        <v>0</v>
      </c>
      <c r="K342">
        <f>AU342 - IF(AJ342&gt;1, J342*AQ342*100.0/(AL342*BG342), 0)</f>
        <v>0</v>
      </c>
      <c r="L342">
        <f>((R342-I342/2)*K342-J342)/(R342+I342/2)</f>
        <v>0</v>
      </c>
      <c r="M342">
        <f>L342*(AZ342+BA342)/1000.0</f>
        <v>0</v>
      </c>
      <c r="N342">
        <f>(AU342 - IF(AJ342&gt;1, J342*AQ342*100.0/(AL342*BG342), 0))*(AZ342+BA342)/1000.0</f>
        <v>0</v>
      </c>
      <c r="O342">
        <f>2.0/((1/Q342-1/P342)+SIGN(Q342)*SQRT((1/Q342-1/P342)*(1/Q342-1/P342) + 4*AR342/((AR342+1)*(AR342+1))*(2*1/Q342*1/P342-1/P342*1/P342)))</f>
        <v>0</v>
      </c>
      <c r="P342">
        <f>AG342+AF342*AQ342+AE342*AQ342*AQ342</f>
        <v>0</v>
      </c>
      <c r="Q342">
        <f>I342*(1000-(1000*0.61365*exp(17.502*U342/(240.97+U342))/(AZ342+BA342)+AW342)/2)/(1000*0.61365*exp(17.502*U342/(240.97+U342))/(AZ342+BA342)-AW342)</f>
        <v>0</v>
      </c>
      <c r="R342">
        <f>1/((AR342+1)/(O342/1.6)+1/(P342/1.37)) + AR342/((AR342+1)/(O342/1.6) + AR342/(P342/1.37))</f>
        <v>0</v>
      </c>
      <c r="S342">
        <f>(AN342*AP342)</f>
        <v>0</v>
      </c>
      <c r="T342">
        <f>(BB342+(S342+2*0.95*5.67E-8*(((BB342+$B$7)+273)^4-(BB342+273)^4)-44100*I342)/(1.84*29.3*P342+8*0.95*5.67E-8*(BB342+273)^3))</f>
        <v>0</v>
      </c>
      <c r="U342">
        <f>($C$7*BC342+$D$7*BD342+$E$7*T342)</f>
        <v>0</v>
      </c>
      <c r="V342">
        <f>0.61365*exp(17.502*U342/(240.97+U342))</f>
        <v>0</v>
      </c>
      <c r="W342">
        <f>(X342/Y342*100)</f>
        <v>0</v>
      </c>
      <c r="X342">
        <f>AW342*(AZ342+BA342)/1000</f>
        <v>0</v>
      </c>
      <c r="Y342">
        <f>0.61365*exp(17.502*BB342/(240.97+BB342))</f>
        <v>0</v>
      </c>
      <c r="Z342">
        <f>(V342-AW342*(AZ342+BA342)/1000)</f>
        <v>0</v>
      </c>
      <c r="AA342">
        <f>(-I342*44100)</f>
        <v>0</v>
      </c>
      <c r="AB342">
        <f>2*29.3*P342*0.92*(BB342-U342)</f>
        <v>0</v>
      </c>
      <c r="AC342">
        <f>2*0.95*5.67E-8*(((BB342+$B$7)+273)^4-(U342+273)^4)</f>
        <v>0</v>
      </c>
      <c r="AD342">
        <f>S342+AC342+AA342+AB342</f>
        <v>0</v>
      </c>
      <c r="AE342">
        <v>-0.0417402576563449</v>
      </c>
      <c r="AF342">
        <v>0.0468570958666511</v>
      </c>
      <c r="AG342">
        <v>3.49209247772851</v>
      </c>
      <c r="AH342">
        <v>0</v>
      </c>
      <c r="AI342">
        <v>0</v>
      </c>
      <c r="AJ342">
        <f>IF(AH342*$H$13&gt;=AL342,1.0,(AL342/(AL342-AH342*$H$13)))</f>
        <v>0</v>
      </c>
      <c r="AK342">
        <f>(AJ342-1)*100</f>
        <v>0</v>
      </c>
      <c r="AL342">
        <f>MAX(0,($B$13+$C$13*BG342)/(1+$D$13*BG342)*AZ342/(BB342+273)*$E$13)</f>
        <v>0</v>
      </c>
      <c r="AM342">
        <f>$B$11*BH342+$C$11*BI342+$F$11*BJ342</f>
        <v>0</v>
      </c>
      <c r="AN342">
        <f>AM342*AO342</f>
        <v>0</v>
      </c>
      <c r="AO342">
        <f>($B$11*$D$9+$C$11*$D$9+$F$11*((BW342+BO342)/MAX(BW342+BO342+BX342, 0.1)*$I$9+BX342/MAX(BW342+BO342+BX342, 0.1)*$J$9))/($B$11+$C$11+$F$11)</f>
        <v>0</v>
      </c>
      <c r="AP342">
        <f>($B$11*$K$9+$C$11*$K$9+$F$11*((BW342+BO342)/MAX(BW342+BO342+BX342, 0.1)*$P$9+BX342/MAX(BW342+BO342+BX342, 0.1)*$Q$9))/($B$11+$C$11+$F$11)</f>
        <v>0</v>
      </c>
      <c r="AQ342">
        <v>6</v>
      </c>
      <c r="AR342">
        <v>0.5</v>
      </c>
      <c r="AS342" t="s">
        <v>250</v>
      </c>
      <c r="AT342">
        <v>1559930247.66129</v>
      </c>
      <c r="AU342">
        <v>988.990064516129</v>
      </c>
      <c r="AV342">
        <v>1010.02483870968</v>
      </c>
      <c r="AW342">
        <v>13.9380451612903</v>
      </c>
      <c r="AX342">
        <v>13.3004225806452</v>
      </c>
      <c r="AY342">
        <v>500.018290322581</v>
      </c>
      <c r="AZ342">
        <v>100.703967741936</v>
      </c>
      <c r="BA342">
        <v>0.200003548387097</v>
      </c>
      <c r="BB342">
        <v>19.9958516129032</v>
      </c>
      <c r="BC342">
        <v>20.4449322580645</v>
      </c>
      <c r="BD342">
        <v>999.9</v>
      </c>
      <c r="BE342">
        <v>0</v>
      </c>
      <c r="BF342">
        <v>0</v>
      </c>
      <c r="BG342">
        <v>9995.50096774194</v>
      </c>
      <c r="BH342">
        <v>0</v>
      </c>
      <c r="BI342">
        <v>250.543483870968</v>
      </c>
      <c r="BJ342">
        <v>1499.98838709677</v>
      </c>
      <c r="BK342">
        <v>0.97300164516129</v>
      </c>
      <c r="BL342">
        <v>0.0269985580645161</v>
      </c>
      <c r="BM342">
        <v>0</v>
      </c>
      <c r="BN342">
        <v>2.29182903225806</v>
      </c>
      <c r="BO342">
        <v>0</v>
      </c>
      <c r="BP342">
        <v>17001.8064516129</v>
      </c>
      <c r="BQ342">
        <v>13121.9096774194</v>
      </c>
      <c r="BR342">
        <v>37.877</v>
      </c>
      <c r="BS342">
        <v>39.875</v>
      </c>
      <c r="BT342">
        <v>39.274</v>
      </c>
      <c r="BU342">
        <v>38</v>
      </c>
      <c r="BV342">
        <v>37.544</v>
      </c>
      <c r="BW342">
        <v>1459.48838709677</v>
      </c>
      <c r="BX342">
        <v>40.5</v>
      </c>
      <c r="BY342">
        <v>0</v>
      </c>
      <c r="BZ342">
        <v>1559930282.3</v>
      </c>
      <c r="CA342">
        <v>2.27927692307692</v>
      </c>
      <c r="CB342">
        <v>-0.789087185448765</v>
      </c>
      <c r="CC342">
        <v>147.018803638969</v>
      </c>
      <c r="CD342">
        <v>17010.1576923077</v>
      </c>
      <c r="CE342">
        <v>15</v>
      </c>
      <c r="CF342">
        <v>1559929575.5</v>
      </c>
      <c r="CG342" t="s">
        <v>251</v>
      </c>
      <c r="CH342">
        <v>12</v>
      </c>
      <c r="CI342">
        <v>2.609</v>
      </c>
      <c r="CJ342">
        <v>0.036</v>
      </c>
      <c r="CK342">
        <v>400</v>
      </c>
      <c r="CL342">
        <v>13</v>
      </c>
      <c r="CM342">
        <v>0.15</v>
      </c>
      <c r="CN342">
        <v>0.08</v>
      </c>
      <c r="CO342">
        <v>-21.0779146341463</v>
      </c>
      <c r="CP342">
        <v>3.75442578397176</v>
      </c>
      <c r="CQ342">
        <v>0.402798620968511</v>
      </c>
      <c r="CR342">
        <v>0</v>
      </c>
      <c r="CS342">
        <v>2.26923529411765</v>
      </c>
      <c r="CT342">
        <v>-0.201412795793235</v>
      </c>
      <c r="CU342">
        <v>0.21522672981048</v>
      </c>
      <c r="CV342">
        <v>1</v>
      </c>
      <c r="CW342">
        <v>0.637766902439024</v>
      </c>
      <c r="CX342">
        <v>-0.0132572613240395</v>
      </c>
      <c r="CY342">
        <v>0.00185751786657039</v>
      </c>
      <c r="CZ342">
        <v>1</v>
      </c>
      <c r="DA342">
        <v>2</v>
      </c>
      <c r="DB342">
        <v>3</v>
      </c>
      <c r="DC342" t="s">
        <v>252</v>
      </c>
      <c r="DD342">
        <v>1.85562</v>
      </c>
      <c r="DE342">
        <v>1.85364</v>
      </c>
      <c r="DF342">
        <v>1.85471</v>
      </c>
      <c r="DG342">
        <v>1.85913</v>
      </c>
      <c r="DH342">
        <v>1.85349</v>
      </c>
      <c r="DI342">
        <v>1.8579</v>
      </c>
      <c r="DJ342">
        <v>1.85501</v>
      </c>
      <c r="DK342">
        <v>1.85371</v>
      </c>
      <c r="DL342" t="s">
        <v>253</v>
      </c>
      <c r="DM342" t="s">
        <v>19</v>
      </c>
      <c r="DN342" t="s">
        <v>19</v>
      </c>
      <c r="DO342" t="s">
        <v>19</v>
      </c>
      <c r="DP342" t="s">
        <v>254</v>
      </c>
      <c r="DQ342" t="s">
        <v>255</v>
      </c>
      <c r="DR342" t="s">
        <v>256</v>
      </c>
      <c r="DS342" t="s">
        <v>256</v>
      </c>
      <c r="DT342" t="s">
        <v>256</v>
      </c>
      <c r="DU342" t="s">
        <v>256</v>
      </c>
      <c r="DV342">
        <v>0</v>
      </c>
      <c r="DW342">
        <v>100</v>
      </c>
      <c r="DX342">
        <v>100</v>
      </c>
      <c r="DY342">
        <v>2.609</v>
      </c>
      <c r="DZ342">
        <v>0.036</v>
      </c>
      <c r="EA342">
        <v>2</v>
      </c>
      <c r="EB342">
        <v>504.41</v>
      </c>
      <c r="EC342">
        <v>549.551</v>
      </c>
      <c r="ED342">
        <v>16.5567</v>
      </c>
      <c r="EE342">
        <v>19.2602</v>
      </c>
      <c r="EF342">
        <v>30</v>
      </c>
      <c r="EG342">
        <v>19.1327</v>
      </c>
      <c r="EH342">
        <v>19.1073</v>
      </c>
      <c r="EI342">
        <v>41.4562</v>
      </c>
      <c r="EJ342">
        <v>28.0916</v>
      </c>
      <c r="EK342">
        <v>60.7047</v>
      </c>
      <c r="EL342">
        <v>16.5406</v>
      </c>
      <c r="EM342">
        <v>1010</v>
      </c>
      <c r="EN342">
        <v>13.3108</v>
      </c>
      <c r="EO342">
        <v>102.265</v>
      </c>
      <c r="EP342">
        <v>102.695</v>
      </c>
    </row>
    <row r="343" spans="1:146">
      <c r="A343">
        <v>327</v>
      </c>
      <c r="B343">
        <v>1559930260</v>
      </c>
      <c r="C343">
        <v>652</v>
      </c>
      <c r="D343" t="s">
        <v>909</v>
      </c>
      <c r="E343" t="s">
        <v>910</v>
      </c>
      <c r="H343">
        <v>1559930249.66129</v>
      </c>
      <c r="I343">
        <f>AY343*AJ343*(AW343-AX343)/(100*AQ343*(1000-AJ343*AW343))</f>
        <v>0</v>
      </c>
      <c r="J343">
        <f>AY343*AJ343*(AV343-AU343*(1000-AJ343*AX343)/(1000-AJ343*AW343))/(100*AQ343)</f>
        <v>0</v>
      </c>
      <c r="K343">
        <f>AU343 - IF(AJ343&gt;1, J343*AQ343*100.0/(AL343*BG343), 0)</f>
        <v>0</v>
      </c>
      <c r="L343">
        <f>((R343-I343/2)*K343-J343)/(R343+I343/2)</f>
        <v>0</v>
      </c>
      <c r="M343">
        <f>L343*(AZ343+BA343)/1000.0</f>
        <v>0</v>
      </c>
      <c r="N343">
        <f>(AU343 - IF(AJ343&gt;1, J343*AQ343*100.0/(AL343*BG343), 0))*(AZ343+BA343)/1000.0</f>
        <v>0</v>
      </c>
      <c r="O343">
        <f>2.0/((1/Q343-1/P343)+SIGN(Q343)*SQRT((1/Q343-1/P343)*(1/Q343-1/P343) + 4*AR343/((AR343+1)*(AR343+1))*(2*1/Q343*1/P343-1/P343*1/P343)))</f>
        <v>0</v>
      </c>
      <c r="P343">
        <f>AG343+AF343*AQ343+AE343*AQ343*AQ343</f>
        <v>0</v>
      </c>
      <c r="Q343">
        <f>I343*(1000-(1000*0.61365*exp(17.502*U343/(240.97+U343))/(AZ343+BA343)+AW343)/2)/(1000*0.61365*exp(17.502*U343/(240.97+U343))/(AZ343+BA343)-AW343)</f>
        <v>0</v>
      </c>
      <c r="R343">
        <f>1/((AR343+1)/(O343/1.6)+1/(P343/1.37)) + AR343/((AR343+1)/(O343/1.6) + AR343/(P343/1.37))</f>
        <v>0</v>
      </c>
      <c r="S343">
        <f>(AN343*AP343)</f>
        <v>0</v>
      </c>
      <c r="T343">
        <f>(BB343+(S343+2*0.95*5.67E-8*(((BB343+$B$7)+273)^4-(BB343+273)^4)-44100*I343)/(1.84*29.3*P343+8*0.95*5.67E-8*(BB343+273)^3))</f>
        <v>0</v>
      </c>
      <c r="U343">
        <f>($C$7*BC343+$D$7*BD343+$E$7*T343)</f>
        <v>0</v>
      </c>
      <c r="V343">
        <f>0.61365*exp(17.502*U343/(240.97+U343))</f>
        <v>0</v>
      </c>
      <c r="W343">
        <f>(X343/Y343*100)</f>
        <v>0</v>
      </c>
      <c r="X343">
        <f>AW343*(AZ343+BA343)/1000</f>
        <v>0</v>
      </c>
      <c r="Y343">
        <f>0.61365*exp(17.502*BB343/(240.97+BB343))</f>
        <v>0</v>
      </c>
      <c r="Z343">
        <f>(V343-AW343*(AZ343+BA343)/1000)</f>
        <v>0</v>
      </c>
      <c r="AA343">
        <f>(-I343*44100)</f>
        <v>0</v>
      </c>
      <c r="AB343">
        <f>2*29.3*P343*0.92*(BB343-U343)</f>
        <v>0</v>
      </c>
      <c r="AC343">
        <f>2*0.95*5.67E-8*(((BB343+$B$7)+273)^4-(U343+273)^4)</f>
        <v>0</v>
      </c>
      <c r="AD343">
        <f>S343+AC343+AA343+AB343</f>
        <v>0</v>
      </c>
      <c r="AE343">
        <v>-0.0417447165434697</v>
      </c>
      <c r="AF343">
        <v>0.0468621013580686</v>
      </c>
      <c r="AG343">
        <v>3.49238720918044</v>
      </c>
      <c r="AH343">
        <v>0</v>
      </c>
      <c r="AI343">
        <v>0</v>
      </c>
      <c r="AJ343">
        <f>IF(AH343*$H$13&gt;=AL343,1.0,(AL343/(AL343-AH343*$H$13)))</f>
        <v>0</v>
      </c>
      <c r="AK343">
        <f>(AJ343-1)*100</f>
        <v>0</v>
      </c>
      <c r="AL343">
        <f>MAX(0,($B$13+$C$13*BG343)/(1+$D$13*BG343)*AZ343/(BB343+273)*$E$13)</f>
        <v>0</v>
      </c>
      <c r="AM343">
        <f>$B$11*BH343+$C$11*BI343+$F$11*BJ343</f>
        <v>0</v>
      </c>
      <c r="AN343">
        <f>AM343*AO343</f>
        <v>0</v>
      </c>
      <c r="AO343">
        <f>($B$11*$D$9+$C$11*$D$9+$F$11*((BW343+BO343)/MAX(BW343+BO343+BX343, 0.1)*$I$9+BX343/MAX(BW343+BO343+BX343, 0.1)*$J$9))/($B$11+$C$11+$F$11)</f>
        <v>0</v>
      </c>
      <c r="AP343">
        <f>($B$11*$K$9+$C$11*$K$9+$F$11*((BW343+BO343)/MAX(BW343+BO343+BX343, 0.1)*$P$9+BX343/MAX(BW343+BO343+BX343, 0.1)*$Q$9))/($B$11+$C$11+$F$11)</f>
        <v>0</v>
      </c>
      <c r="AQ343">
        <v>6</v>
      </c>
      <c r="AR343">
        <v>0.5</v>
      </c>
      <c r="AS343" t="s">
        <v>250</v>
      </c>
      <c r="AT343">
        <v>1559930249.66129</v>
      </c>
      <c r="AU343">
        <v>989.108387096774</v>
      </c>
      <c r="AV343">
        <v>1010.02193548387</v>
      </c>
      <c r="AW343">
        <v>13.9387935483871</v>
      </c>
      <c r="AX343">
        <v>13.3013612903226</v>
      </c>
      <c r="AY343">
        <v>500.015387096774</v>
      </c>
      <c r="AZ343">
        <v>100.703935483871</v>
      </c>
      <c r="BA343">
        <v>0.19997764516129</v>
      </c>
      <c r="BB343">
        <v>19.9956032258065</v>
      </c>
      <c r="BC343">
        <v>20.4450451612903</v>
      </c>
      <c r="BD343">
        <v>999.9</v>
      </c>
      <c r="BE343">
        <v>0</v>
      </c>
      <c r="BF343">
        <v>0</v>
      </c>
      <c r="BG343">
        <v>9996.57193548387</v>
      </c>
      <c r="BH343">
        <v>0</v>
      </c>
      <c r="BI343">
        <v>251.586258064516</v>
      </c>
      <c r="BJ343">
        <v>1499.98806451613</v>
      </c>
      <c r="BK343">
        <v>0.97300164516129</v>
      </c>
      <c r="BL343">
        <v>0.0269985580645161</v>
      </c>
      <c r="BM343">
        <v>0</v>
      </c>
      <c r="BN343">
        <v>2.30748387096774</v>
      </c>
      <c r="BO343">
        <v>0</v>
      </c>
      <c r="BP343">
        <v>17006.9709677419</v>
      </c>
      <c r="BQ343">
        <v>13121.9096774194</v>
      </c>
      <c r="BR343">
        <v>37.875</v>
      </c>
      <c r="BS343">
        <v>39.875</v>
      </c>
      <c r="BT343">
        <v>39.28</v>
      </c>
      <c r="BU343">
        <v>38</v>
      </c>
      <c r="BV343">
        <v>37.548</v>
      </c>
      <c r="BW343">
        <v>1459.48806451613</v>
      </c>
      <c r="BX343">
        <v>40.5</v>
      </c>
      <c r="BY343">
        <v>0</v>
      </c>
      <c r="BZ343">
        <v>1559930284.7</v>
      </c>
      <c r="CA343">
        <v>2.28656153846154</v>
      </c>
      <c r="CB343">
        <v>-0.567535044576175</v>
      </c>
      <c r="CC343">
        <v>121.254701075929</v>
      </c>
      <c r="CD343">
        <v>17015.9038461538</v>
      </c>
      <c r="CE343">
        <v>15</v>
      </c>
      <c r="CF343">
        <v>1559929575.5</v>
      </c>
      <c r="CG343" t="s">
        <v>251</v>
      </c>
      <c r="CH343">
        <v>12</v>
      </c>
      <c r="CI343">
        <v>2.609</v>
      </c>
      <c r="CJ343">
        <v>0.036</v>
      </c>
      <c r="CK343">
        <v>400</v>
      </c>
      <c r="CL343">
        <v>13</v>
      </c>
      <c r="CM343">
        <v>0.15</v>
      </c>
      <c r="CN343">
        <v>0.08</v>
      </c>
      <c r="CO343">
        <v>-20.9483073170732</v>
      </c>
      <c r="CP343">
        <v>2.93025783972122</v>
      </c>
      <c r="CQ343">
        <v>0.31450286081156</v>
      </c>
      <c r="CR343">
        <v>0</v>
      </c>
      <c r="CS343">
        <v>2.28663235294118</v>
      </c>
      <c r="CT343">
        <v>-0.265106182256148</v>
      </c>
      <c r="CU343">
        <v>0.21755287622389</v>
      </c>
      <c r="CV343">
        <v>1</v>
      </c>
      <c r="CW343">
        <v>0.637440219512195</v>
      </c>
      <c r="CX343">
        <v>-0.00546790243902317</v>
      </c>
      <c r="CY343">
        <v>0.00141242572025187</v>
      </c>
      <c r="CZ343">
        <v>1</v>
      </c>
      <c r="DA343">
        <v>2</v>
      </c>
      <c r="DB343">
        <v>3</v>
      </c>
      <c r="DC343" t="s">
        <v>252</v>
      </c>
      <c r="DD343">
        <v>1.85562</v>
      </c>
      <c r="DE343">
        <v>1.85364</v>
      </c>
      <c r="DF343">
        <v>1.85471</v>
      </c>
      <c r="DG343">
        <v>1.85913</v>
      </c>
      <c r="DH343">
        <v>1.85348</v>
      </c>
      <c r="DI343">
        <v>1.85788</v>
      </c>
      <c r="DJ343">
        <v>1.85501</v>
      </c>
      <c r="DK343">
        <v>1.8537</v>
      </c>
      <c r="DL343" t="s">
        <v>253</v>
      </c>
      <c r="DM343" t="s">
        <v>19</v>
      </c>
      <c r="DN343" t="s">
        <v>19</v>
      </c>
      <c r="DO343" t="s">
        <v>19</v>
      </c>
      <c r="DP343" t="s">
        <v>254</v>
      </c>
      <c r="DQ343" t="s">
        <v>255</v>
      </c>
      <c r="DR343" t="s">
        <v>256</v>
      </c>
      <c r="DS343" t="s">
        <v>256</v>
      </c>
      <c r="DT343" t="s">
        <v>256</v>
      </c>
      <c r="DU343" t="s">
        <v>256</v>
      </c>
      <c r="DV343">
        <v>0</v>
      </c>
      <c r="DW343">
        <v>100</v>
      </c>
      <c r="DX343">
        <v>100</v>
      </c>
      <c r="DY343">
        <v>2.609</v>
      </c>
      <c r="DZ343">
        <v>0.036</v>
      </c>
      <c r="EA343">
        <v>2</v>
      </c>
      <c r="EB343">
        <v>504.298</v>
      </c>
      <c r="EC343">
        <v>549.631</v>
      </c>
      <c r="ED343">
        <v>16.5585</v>
      </c>
      <c r="EE343">
        <v>19.261</v>
      </c>
      <c r="EF343">
        <v>30.0002</v>
      </c>
      <c r="EG343">
        <v>19.1335</v>
      </c>
      <c r="EH343">
        <v>19.1081</v>
      </c>
      <c r="EI343">
        <v>41.4608</v>
      </c>
      <c r="EJ343">
        <v>28.0916</v>
      </c>
      <c r="EK343">
        <v>60.7047</v>
      </c>
      <c r="EL343">
        <v>16.5426</v>
      </c>
      <c r="EM343">
        <v>1010</v>
      </c>
      <c r="EN343">
        <v>13.3114</v>
      </c>
      <c r="EO343">
        <v>102.265</v>
      </c>
      <c r="EP343">
        <v>102.694</v>
      </c>
    </row>
    <row r="344" spans="1:146">
      <c r="A344">
        <v>328</v>
      </c>
      <c r="B344">
        <v>1559930262</v>
      </c>
      <c r="C344">
        <v>654</v>
      </c>
      <c r="D344" t="s">
        <v>911</v>
      </c>
      <c r="E344" t="s">
        <v>912</v>
      </c>
      <c r="H344">
        <v>1559930251.66129</v>
      </c>
      <c r="I344">
        <f>AY344*AJ344*(AW344-AX344)/(100*AQ344*(1000-AJ344*AW344))</f>
        <v>0</v>
      </c>
      <c r="J344">
        <f>AY344*AJ344*(AV344-AU344*(1000-AJ344*AX344)/(1000-AJ344*AW344))/(100*AQ344)</f>
        <v>0</v>
      </c>
      <c r="K344">
        <f>AU344 - IF(AJ344&gt;1, J344*AQ344*100.0/(AL344*BG344), 0)</f>
        <v>0</v>
      </c>
      <c r="L344">
        <f>((R344-I344/2)*K344-J344)/(R344+I344/2)</f>
        <v>0</v>
      </c>
      <c r="M344">
        <f>L344*(AZ344+BA344)/1000.0</f>
        <v>0</v>
      </c>
      <c r="N344">
        <f>(AU344 - IF(AJ344&gt;1, J344*AQ344*100.0/(AL344*BG344), 0))*(AZ344+BA344)/1000.0</f>
        <v>0</v>
      </c>
      <c r="O344">
        <f>2.0/((1/Q344-1/P344)+SIGN(Q344)*SQRT((1/Q344-1/P344)*(1/Q344-1/P344) + 4*AR344/((AR344+1)*(AR344+1))*(2*1/Q344*1/P344-1/P344*1/P344)))</f>
        <v>0</v>
      </c>
      <c r="P344">
        <f>AG344+AF344*AQ344+AE344*AQ344*AQ344</f>
        <v>0</v>
      </c>
      <c r="Q344">
        <f>I344*(1000-(1000*0.61365*exp(17.502*U344/(240.97+U344))/(AZ344+BA344)+AW344)/2)/(1000*0.61365*exp(17.502*U344/(240.97+U344))/(AZ344+BA344)-AW344)</f>
        <v>0</v>
      </c>
      <c r="R344">
        <f>1/((AR344+1)/(O344/1.6)+1/(P344/1.37)) + AR344/((AR344+1)/(O344/1.6) + AR344/(P344/1.37))</f>
        <v>0</v>
      </c>
      <c r="S344">
        <f>(AN344*AP344)</f>
        <v>0</v>
      </c>
      <c r="T344">
        <f>(BB344+(S344+2*0.95*5.67E-8*(((BB344+$B$7)+273)^4-(BB344+273)^4)-44100*I344)/(1.84*29.3*P344+8*0.95*5.67E-8*(BB344+273)^3))</f>
        <v>0</v>
      </c>
      <c r="U344">
        <f>($C$7*BC344+$D$7*BD344+$E$7*T344)</f>
        <v>0</v>
      </c>
      <c r="V344">
        <f>0.61365*exp(17.502*U344/(240.97+U344))</f>
        <v>0</v>
      </c>
      <c r="W344">
        <f>(X344/Y344*100)</f>
        <v>0</v>
      </c>
      <c r="X344">
        <f>AW344*(AZ344+BA344)/1000</f>
        <v>0</v>
      </c>
      <c r="Y344">
        <f>0.61365*exp(17.502*BB344/(240.97+BB344))</f>
        <v>0</v>
      </c>
      <c r="Z344">
        <f>(V344-AW344*(AZ344+BA344)/1000)</f>
        <v>0</v>
      </c>
      <c r="AA344">
        <f>(-I344*44100)</f>
        <v>0</v>
      </c>
      <c r="AB344">
        <f>2*29.3*P344*0.92*(BB344-U344)</f>
        <v>0</v>
      </c>
      <c r="AC344">
        <f>2*0.95*5.67E-8*(((BB344+$B$7)+273)^4-(U344+273)^4)</f>
        <v>0</v>
      </c>
      <c r="AD344">
        <f>S344+AC344+AA344+AB344</f>
        <v>0</v>
      </c>
      <c r="AE344">
        <v>-0.0417435177542643</v>
      </c>
      <c r="AF344">
        <v>0.0468607556121658</v>
      </c>
      <c r="AG344">
        <v>3.49230797056282</v>
      </c>
      <c r="AH344">
        <v>0</v>
      </c>
      <c r="AI344">
        <v>0</v>
      </c>
      <c r="AJ344">
        <f>IF(AH344*$H$13&gt;=AL344,1.0,(AL344/(AL344-AH344*$H$13)))</f>
        <v>0</v>
      </c>
      <c r="AK344">
        <f>(AJ344-1)*100</f>
        <v>0</v>
      </c>
      <c r="AL344">
        <f>MAX(0,($B$13+$C$13*BG344)/(1+$D$13*BG344)*AZ344/(BB344+273)*$E$13)</f>
        <v>0</v>
      </c>
      <c r="AM344">
        <f>$B$11*BH344+$C$11*BI344+$F$11*BJ344</f>
        <v>0</v>
      </c>
      <c r="AN344">
        <f>AM344*AO344</f>
        <v>0</v>
      </c>
      <c r="AO344">
        <f>($B$11*$D$9+$C$11*$D$9+$F$11*((BW344+BO344)/MAX(BW344+BO344+BX344, 0.1)*$I$9+BX344/MAX(BW344+BO344+BX344, 0.1)*$J$9))/($B$11+$C$11+$F$11)</f>
        <v>0</v>
      </c>
      <c r="AP344">
        <f>($B$11*$K$9+$C$11*$K$9+$F$11*((BW344+BO344)/MAX(BW344+BO344+BX344, 0.1)*$P$9+BX344/MAX(BW344+BO344+BX344, 0.1)*$Q$9))/($B$11+$C$11+$F$11)</f>
        <v>0</v>
      </c>
      <c r="AQ344">
        <v>6</v>
      </c>
      <c r="AR344">
        <v>0.5</v>
      </c>
      <c r="AS344" t="s">
        <v>250</v>
      </c>
      <c r="AT344">
        <v>1559930251.66129</v>
      </c>
      <c r="AU344">
        <v>989.199774193548</v>
      </c>
      <c r="AV344">
        <v>1010.01548387097</v>
      </c>
      <c r="AW344">
        <v>13.9395741935484</v>
      </c>
      <c r="AX344">
        <v>13.3023483870968</v>
      </c>
      <c r="AY344">
        <v>500.019419354839</v>
      </c>
      <c r="AZ344">
        <v>100.703903225806</v>
      </c>
      <c r="BA344">
        <v>0.199979935483871</v>
      </c>
      <c r="BB344">
        <v>19.9955612903226</v>
      </c>
      <c r="BC344">
        <v>20.4450548387097</v>
      </c>
      <c r="BD344">
        <v>999.9</v>
      </c>
      <c r="BE344">
        <v>0</v>
      </c>
      <c r="BF344">
        <v>0</v>
      </c>
      <c r="BG344">
        <v>9996.28806451613</v>
      </c>
      <c r="BH344">
        <v>0</v>
      </c>
      <c r="BI344">
        <v>252.560161290323</v>
      </c>
      <c r="BJ344">
        <v>1499.97935483871</v>
      </c>
      <c r="BK344">
        <v>0.97300164516129</v>
      </c>
      <c r="BL344">
        <v>0.0269985580645161</v>
      </c>
      <c r="BM344">
        <v>0</v>
      </c>
      <c r="BN344">
        <v>2.32797741935484</v>
      </c>
      <c r="BO344">
        <v>0</v>
      </c>
      <c r="BP344">
        <v>17011.6419354839</v>
      </c>
      <c r="BQ344">
        <v>13121.835483871</v>
      </c>
      <c r="BR344">
        <v>37.875</v>
      </c>
      <c r="BS344">
        <v>39.875</v>
      </c>
      <c r="BT344">
        <v>39.282</v>
      </c>
      <c r="BU344">
        <v>38</v>
      </c>
      <c r="BV344">
        <v>37.552</v>
      </c>
      <c r="BW344">
        <v>1459.47935483871</v>
      </c>
      <c r="BX344">
        <v>40.5</v>
      </c>
      <c r="BY344">
        <v>0</v>
      </c>
      <c r="BZ344">
        <v>1559930286.5</v>
      </c>
      <c r="CA344">
        <v>2.28271153846154</v>
      </c>
      <c r="CB344">
        <v>0.501008543407962</v>
      </c>
      <c r="CC344">
        <v>88.1880342364264</v>
      </c>
      <c r="CD344">
        <v>17019.45</v>
      </c>
      <c r="CE344">
        <v>15</v>
      </c>
      <c r="CF344">
        <v>1559929575.5</v>
      </c>
      <c r="CG344" t="s">
        <v>251</v>
      </c>
      <c r="CH344">
        <v>12</v>
      </c>
      <c r="CI344">
        <v>2.609</v>
      </c>
      <c r="CJ344">
        <v>0.036</v>
      </c>
      <c r="CK344">
        <v>400</v>
      </c>
      <c r="CL344">
        <v>13</v>
      </c>
      <c r="CM344">
        <v>0.15</v>
      </c>
      <c r="CN344">
        <v>0.08</v>
      </c>
      <c r="CO344">
        <v>-20.8423926829268</v>
      </c>
      <c r="CP344">
        <v>2.50696515679478</v>
      </c>
      <c r="CQ344">
        <v>0.270009562965466</v>
      </c>
      <c r="CR344">
        <v>0</v>
      </c>
      <c r="CS344">
        <v>2.29267352941176</v>
      </c>
      <c r="CT344">
        <v>0.0512565072525947</v>
      </c>
      <c r="CU344">
        <v>0.224785835733408</v>
      </c>
      <c r="CV344">
        <v>1</v>
      </c>
      <c r="CW344">
        <v>0.637269951219512</v>
      </c>
      <c r="CX344">
        <v>0.00158331010452854</v>
      </c>
      <c r="CY344">
        <v>0.00115307237416368</v>
      </c>
      <c r="CZ344">
        <v>1</v>
      </c>
      <c r="DA344">
        <v>2</v>
      </c>
      <c r="DB344">
        <v>3</v>
      </c>
      <c r="DC344" t="s">
        <v>252</v>
      </c>
      <c r="DD344">
        <v>1.85562</v>
      </c>
      <c r="DE344">
        <v>1.85364</v>
      </c>
      <c r="DF344">
        <v>1.85471</v>
      </c>
      <c r="DG344">
        <v>1.85913</v>
      </c>
      <c r="DH344">
        <v>1.85347</v>
      </c>
      <c r="DI344">
        <v>1.85786</v>
      </c>
      <c r="DJ344">
        <v>1.85501</v>
      </c>
      <c r="DK344">
        <v>1.85369</v>
      </c>
      <c r="DL344" t="s">
        <v>253</v>
      </c>
      <c r="DM344" t="s">
        <v>19</v>
      </c>
      <c r="DN344" t="s">
        <v>19</v>
      </c>
      <c r="DO344" t="s">
        <v>19</v>
      </c>
      <c r="DP344" t="s">
        <v>254</v>
      </c>
      <c r="DQ344" t="s">
        <v>255</v>
      </c>
      <c r="DR344" t="s">
        <v>256</v>
      </c>
      <c r="DS344" t="s">
        <v>256</v>
      </c>
      <c r="DT344" t="s">
        <v>256</v>
      </c>
      <c r="DU344" t="s">
        <v>256</v>
      </c>
      <c r="DV344">
        <v>0</v>
      </c>
      <c r="DW344">
        <v>100</v>
      </c>
      <c r="DX344">
        <v>100</v>
      </c>
      <c r="DY344">
        <v>2.609</v>
      </c>
      <c r="DZ344">
        <v>0.036</v>
      </c>
      <c r="EA344">
        <v>2</v>
      </c>
      <c r="EB344">
        <v>504.292</v>
      </c>
      <c r="EC344">
        <v>549.531</v>
      </c>
      <c r="ED344">
        <v>16.5579</v>
      </c>
      <c r="EE344">
        <v>19.2619</v>
      </c>
      <c r="EF344">
        <v>30.0003</v>
      </c>
      <c r="EG344">
        <v>19.1344</v>
      </c>
      <c r="EH344">
        <v>19.1086</v>
      </c>
      <c r="EI344">
        <v>41.4579</v>
      </c>
      <c r="EJ344">
        <v>28.0916</v>
      </c>
      <c r="EK344">
        <v>60.7047</v>
      </c>
      <c r="EL344">
        <v>16.5426</v>
      </c>
      <c r="EM344">
        <v>1010</v>
      </c>
      <c r="EN344">
        <v>13.3119</v>
      </c>
      <c r="EO344">
        <v>102.266</v>
      </c>
      <c r="EP344">
        <v>102.694</v>
      </c>
    </row>
    <row r="345" spans="1:146">
      <c r="A345">
        <v>329</v>
      </c>
      <c r="B345">
        <v>1559930264</v>
      </c>
      <c r="C345">
        <v>656</v>
      </c>
      <c r="D345" t="s">
        <v>913</v>
      </c>
      <c r="E345" t="s">
        <v>914</v>
      </c>
      <c r="H345">
        <v>1559930253.66129</v>
      </c>
      <c r="I345">
        <f>AY345*AJ345*(AW345-AX345)/(100*AQ345*(1000-AJ345*AW345))</f>
        <v>0</v>
      </c>
      <c r="J345">
        <f>AY345*AJ345*(AV345-AU345*(1000-AJ345*AX345)/(1000-AJ345*AW345))/(100*AQ345)</f>
        <v>0</v>
      </c>
      <c r="K345">
        <f>AU345 - IF(AJ345&gt;1, J345*AQ345*100.0/(AL345*BG345), 0)</f>
        <v>0</v>
      </c>
      <c r="L345">
        <f>((R345-I345/2)*K345-J345)/(R345+I345/2)</f>
        <v>0</v>
      </c>
      <c r="M345">
        <f>L345*(AZ345+BA345)/1000.0</f>
        <v>0</v>
      </c>
      <c r="N345">
        <f>(AU345 - IF(AJ345&gt;1, J345*AQ345*100.0/(AL345*BG345), 0))*(AZ345+BA345)/1000.0</f>
        <v>0</v>
      </c>
      <c r="O345">
        <f>2.0/((1/Q345-1/P345)+SIGN(Q345)*SQRT((1/Q345-1/P345)*(1/Q345-1/P345) + 4*AR345/((AR345+1)*(AR345+1))*(2*1/Q345*1/P345-1/P345*1/P345)))</f>
        <v>0</v>
      </c>
      <c r="P345">
        <f>AG345+AF345*AQ345+AE345*AQ345*AQ345</f>
        <v>0</v>
      </c>
      <c r="Q345">
        <f>I345*(1000-(1000*0.61365*exp(17.502*U345/(240.97+U345))/(AZ345+BA345)+AW345)/2)/(1000*0.61365*exp(17.502*U345/(240.97+U345))/(AZ345+BA345)-AW345)</f>
        <v>0</v>
      </c>
      <c r="R345">
        <f>1/((AR345+1)/(O345/1.6)+1/(P345/1.37)) + AR345/((AR345+1)/(O345/1.6) + AR345/(P345/1.37))</f>
        <v>0</v>
      </c>
      <c r="S345">
        <f>(AN345*AP345)</f>
        <v>0</v>
      </c>
      <c r="T345">
        <f>(BB345+(S345+2*0.95*5.67E-8*(((BB345+$B$7)+273)^4-(BB345+273)^4)-44100*I345)/(1.84*29.3*P345+8*0.95*5.67E-8*(BB345+273)^3))</f>
        <v>0</v>
      </c>
      <c r="U345">
        <f>($C$7*BC345+$D$7*BD345+$E$7*T345)</f>
        <v>0</v>
      </c>
      <c r="V345">
        <f>0.61365*exp(17.502*U345/(240.97+U345))</f>
        <v>0</v>
      </c>
      <c r="W345">
        <f>(X345/Y345*100)</f>
        <v>0</v>
      </c>
      <c r="X345">
        <f>AW345*(AZ345+BA345)/1000</f>
        <v>0</v>
      </c>
      <c r="Y345">
        <f>0.61365*exp(17.502*BB345/(240.97+BB345))</f>
        <v>0</v>
      </c>
      <c r="Z345">
        <f>(V345-AW345*(AZ345+BA345)/1000)</f>
        <v>0</v>
      </c>
      <c r="AA345">
        <f>(-I345*44100)</f>
        <v>0</v>
      </c>
      <c r="AB345">
        <f>2*29.3*P345*0.92*(BB345-U345)</f>
        <v>0</v>
      </c>
      <c r="AC345">
        <f>2*0.95*5.67E-8*(((BB345+$B$7)+273)^4-(U345+273)^4)</f>
        <v>0</v>
      </c>
      <c r="AD345">
        <f>S345+AC345+AA345+AB345</f>
        <v>0</v>
      </c>
      <c r="AE345">
        <v>-0.041740102743758</v>
      </c>
      <c r="AF345">
        <v>0.0468569219637011</v>
      </c>
      <c r="AG345">
        <v>3.49208223784265</v>
      </c>
      <c r="AH345">
        <v>0</v>
      </c>
      <c r="AI345">
        <v>0</v>
      </c>
      <c r="AJ345">
        <f>IF(AH345*$H$13&gt;=AL345,1.0,(AL345/(AL345-AH345*$H$13)))</f>
        <v>0</v>
      </c>
      <c r="AK345">
        <f>(AJ345-1)*100</f>
        <v>0</v>
      </c>
      <c r="AL345">
        <f>MAX(0,($B$13+$C$13*BG345)/(1+$D$13*BG345)*AZ345/(BB345+273)*$E$13)</f>
        <v>0</v>
      </c>
      <c r="AM345">
        <f>$B$11*BH345+$C$11*BI345+$F$11*BJ345</f>
        <v>0</v>
      </c>
      <c r="AN345">
        <f>AM345*AO345</f>
        <v>0</v>
      </c>
      <c r="AO345">
        <f>($B$11*$D$9+$C$11*$D$9+$F$11*((BW345+BO345)/MAX(BW345+BO345+BX345, 0.1)*$I$9+BX345/MAX(BW345+BO345+BX345, 0.1)*$J$9))/($B$11+$C$11+$F$11)</f>
        <v>0</v>
      </c>
      <c r="AP345">
        <f>($B$11*$K$9+$C$11*$K$9+$F$11*((BW345+BO345)/MAX(BW345+BO345+BX345, 0.1)*$P$9+BX345/MAX(BW345+BO345+BX345, 0.1)*$Q$9))/($B$11+$C$11+$F$11)</f>
        <v>0</v>
      </c>
      <c r="AQ345">
        <v>6</v>
      </c>
      <c r="AR345">
        <v>0.5</v>
      </c>
      <c r="AS345" t="s">
        <v>250</v>
      </c>
      <c r="AT345">
        <v>1559930253.66129</v>
      </c>
      <c r="AU345">
        <v>989.27035483871</v>
      </c>
      <c r="AV345">
        <v>1010.00709677419</v>
      </c>
      <c r="AW345">
        <v>13.9403451612903</v>
      </c>
      <c r="AX345">
        <v>13.3033516129032</v>
      </c>
      <c r="AY345">
        <v>500.018677419355</v>
      </c>
      <c r="AZ345">
        <v>100.703967741936</v>
      </c>
      <c r="BA345">
        <v>0.2</v>
      </c>
      <c r="BB345">
        <v>19.9956612903226</v>
      </c>
      <c r="BC345">
        <v>20.4452580645161</v>
      </c>
      <c r="BD345">
        <v>999.9</v>
      </c>
      <c r="BE345">
        <v>0</v>
      </c>
      <c r="BF345">
        <v>0</v>
      </c>
      <c r="BG345">
        <v>9995.46387096774</v>
      </c>
      <c r="BH345">
        <v>0</v>
      </c>
      <c r="BI345">
        <v>253.365709677419</v>
      </c>
      <c r="BJ345">
        <v>1499.97935483871</v>
      </c>
      <c r="BK345">
        <v>0.97300164516129</v>
      </c>
      <c r="BL345">
        <v>0.0269985580645161</v>
      </c>
      <c r="BM345">
        <v>0</v>
      </c>
      <c r="BN345">
        <v>2.28923225806452</v>
      </c>
      <c r="BO345">
        <v>0</v>
      </c>
      <c r="BP345">
        <v>17015.9903225806</v>
      </c>
      <c r="BQ345">
        <v>13121.8387096774</v>
      </c>
      <c r="BR345">
        <v>37.875</v>
      </c>
      <c r="BS345">
        <v>39.875</v>
      </c>
      <c r="BT345">
        <v>39.288</v>
      </c>
      <c r="BU345">
        <v>38.004</v>
      </c>
      <c r="BV345">
        <v>37.556</v>
      </c>
      <c r="BW345">
        <v>1459.47935483871</v>
      </c>
      <c r="BX345">
        <v>40.5</v>
      </c>
      <c r="BY345">
        <v>0</v>
      </c>
      <c r="BZ345">
        <v>1559930288.3</v>
      </c>
      <c r="CA345">
        <v>2.27106153846154</v>
      </c>
      <c r="CB345">
        <v>-0.440191451840812</v>
      </c>
      <c r="CC345">
        <v>72.133333554635</v>
      </c>
      <c r="CD345">
        <v>17021.8961538462</v>
      </c>
      <c r="CE345">
        <v>15</v>
      </c>
      <c r="CF345">
        <v>1559929575.5</v>
      </c>
      <c r="CG345" t="s">
        <v>251</v>
      </c>
      <c r="CH345">
        <v>12</v>
      </c>
      <c r="CI345">
        <v>2.609</v>
      </c>
      <c r="CJ345">
        <v>0.036</v>
      </c>
      <c r="CK345">
        <v>400</v>
      </c>
      <c r="CL345">
        <v>13</v>
      </c>
      <c r="CM345">
        <v>0.15</v>
      </c>
      <c r="CN345">
        <v>0.08</v>
      </c>
      <c r="CO345">
        <v>-20.7577243902439</v>
      </c>
      <c r="CP345">
        <v>1.9141609756097</v>
      </c>
      <c r="CQ345">
        <v>0.209109742200512</v>
      </c>
      <c r="CR345">
        <v>0</v>
      </c>
      <c r="CS345">
        <v>2.27560294117647</v>
      </c>
      <c r="CT345">
        <v>-0.208207499387288</v>
      </c>
      <c r="CU345">
        <v>0.230799711343094</v>
      </c>
      <c r="CV345">
        <v>1</v>
      </c>
      <c r="CW345">
        <v>0.637057170731707</v>
      </c>
      <c r="CX345">
        <v>0.00400682926829266</v>
      </c>
      <c r="CY345">
        <v>0.00102419805398053</v>
      </c>
      <c r="CZ345">
        <v>1</v>
      </c>
      <c r="DA345">
        <v>2</v>
      </c>
      <c r="DB345">
        <v>3</v>
      </c>
      <c r="DC345" t="s">
        <v>252</v>
      </c>
      <c r="DD345">
        <v>1.85562</v>
      </c>
      <c r="DE345">
        <v>1.85364</v>
      </c>
      <c r="DF345">
        <v>1.85471</v>
      </c>
      <c r="DG345">
        <v>1.85913</v>
      </c>
      <c r="DH345">
        <v>1.85347</v>
      </c>
      <c r="DI345">
        <v>1.85787</v>
      </c>
      <c r="DJ345">
        <v>1.85501</v>
      </c>
      <c r="DK345">
        <v>1.85369</v>
      </c>
      <c r="DL345" t="s">
        <v>253</v>
      </c>
      <c r="DM345" t="s">
        <v>19</v>
      </c>
      <c r="DN345" t="s">
        <v>19</v>
      </c>
      <c r="DO345" t="s">
        <v>19</v>
      </c>
      <c r="DP345" t="s">
        <v>254</v>
      </c>
      <c r="DQ345" t="s">
        <v>255</v>
      </c>
      <c r="DR345" t="s">
        <v>256</v>
      </c>
      <c r="DS345" t="s">
        <v>256</v>
      </c>
      <c r="DT345" t="s">
        <v>256</v>
      </c>
      <c r="DU345" t="s">
        <v>256</v>
      </c>
      <c r="DV345">
        <v>0</v>
      </c>
      <c r="DW345">
        <v>100</v>
      </c>
      <c r="DX345">
        <v>100</v>
      </c>
      <c r="DY345">
        <v>2.609</v>
      </c>
      <c r="DZ345">
        <v>0.036</v>
      </c>
      <c r="EA345">
        <v>2</v>
      </c>
      <c r="EB345">
        <v>504.464</v>
      </c>
      <c r="EC345">
        <v>549.506</v>
      </c>
      <c r="ED345">
        <v>16.5565</v>
      </c>
      <c r="EE345">
        <v>19.2627</v>
      </c>
      <c r="EF345">
        <v>30.0004</v>
      </c>
      <c r="EG345">
        <v>19.135</v>
      </c>
      <c r="EH345">
        <v>19.1094</v>
      </c>
      <c r="EI345">
        <v>41.4582</v>
      </c>
      <c r="EJ345">
        <v>28.0916</v>
      </c>
      <c r="EK345">
        <v>60.7047</v>
      </c>
      <c r="EL345">
        <v>16.5427</v>
      </c>
      <c r="EM345">
        <v>1010</v>
      </c>
      <c r="EN345">
        <v>13.3126</v>
      </c>
      <c r="EO345">
        <v>102.266</v>
      </c>
      <c r="EP345">
        <v>102.694</v>
      </c>
    </row>
    <row r="346" spans="1:146">
      <c r="A346">
        <v>330</v>
      </c>
      <c r="B346">
        <v>1559930266</v>
      </c>
      <c r="C346">
        <v>658</v>
      </c>
      <c r="D346" t="s">
        <v>915</v>
      </c>
      <c r="E346" t="s">
        <v>916</v>
      </c>
      <c r="H346">
        <v>1559930255.66129</v>
      </c>
      <c r="I346">
        <f>AY346*AJ346*(AW346-AX346)/(100*AQ346*(1000-AJ346*AW346))</f>
        <v>0</v>
      </c>
      <c r="J346">
        <f>AY346*AJ346*(AV346-AU346*(1000-AJ346*AX346)/(1000-AJ346*AW346))/(100*AQ346)</f>
        <v>0</v>
      </c>
      <c r="K346">
        <f>AU346 - IF(AJ346&gt;1, J346*AQ346*100.0/(AL346*BG346), 0)</f>
        <v>0</v>
      </c>
      <c r="L346">
        <f>((R346-I346/2)*K346-J346)/(R346+I346/2)</f>
        <v>0</v>
      </c>
      <c r="M346">
        <f>L346*(AZ346+BA346)/1000.0</f>
        <v>0</v>
      </c>
      <c r="N346">
        <f>(AU346 - IF(AJ346&gt;1, J346*AQ346*100.0/(AL346*BG346), 0))*(AZ346+BA346)/1000.0</f>
        <v>0</v>
      </c>
      <c r="O346">
        <f>2.0/((1/Q346-1/P346)+SIGN(Q346)*SQRT((1/Q346-1/P346)*(1/Q346-1/P346) + 4*AR346/((AR346+1)*(AR346+1))*(2*1/Q346*1/P346-1/P346*1/P346)))</f>
        <v>0</v>
      </c>
      <c r="P346">
        <f>AG346+AF346*AQ346+AE346*AQ346*AQ346</f>
        <v>0</v>
      </c>
      <c r="Q346">
        <f>I346*(1000-(1000*0.61365*exp(17.502*U346/(240.97+U346))/(AZ346+BA346)+AW346)/2)/(1000*0.61365*exp(17.502*U346/(240.97+U346))/(AZ346+BA346)-AW346)</f>
        <v>0</v>
      </c>
      <c r="R346">
        <f>1/((AR346+1)/(O346/1.6)+1/(P346/1.37)) + AR346/((AR346+1)/(O346/1.6) + AR346/(P346/1.37))</f>
        <v>0</v>
      </c>
      <c r="S346">
        <f>(AN346*AP346)</f>
        <v>0</v>
      </c>
      <c r="T346">
        <f>(BB346+(S346+2*0.95*5.67E-8*(((BB346+$B$7)+273)^4-(BB346+273)^4)-44100*I346)/(1.84*29.3*P346+8*0.95*5.67E-8*(BB346+273)^3))</f>
        <v>0</v>
      </c>
      <c r="U346">
        <f>($C$7*BC346+$D$7*BD346+$E$7*T346)</f>
        <v>0</v>
      </c>
      <c r="V346">
        <f>0.61365*exp(17.502*U346/(240.97+U346))</f>
        <v>0</v>
      </c>
      <c r="W346">
        <f>(X346/Y346*100)</f>
        <v>0</v>
      </c>
      <c r="X346">
        <f>AW346*(AZ346+BA346)/1000</f>
        <v>0</v>
      </c>
      <c r="Y346">
        <f>0.61365*exp(17.502*BB346/(240.97+BB346))</f>
        <v>0</v>
      </c>
      <c r="Z346">
        <f>(V346-AW346*(AZ346+BA346)/1000)</f>
        <v>0</v>
      </c>
      <c r="AA346">
        <f>(-I346*44100)</f>
        <v>0</v>
      </c>
      <c r="AB346">
        <f>2*29.3*P346*0.92*(BB346-U346)</f>
        <v>0</v>
      </c>
      <c r="AC346">
        <f>2*0.95*5.67E-8*(((BB346+$B$7)+273)^4-(U346+273)^4)</f>
        <v>0</v>
      </c>
      <c r="AD346">
        <f>S346+AC346+AA346+AB346</f>
        <v>0</v>
      </c>
      <c r="AE346">
        <v>-0.0417415032931608</v>
      </c>
      <c r="AF346">
        <v>0.0468584942031007</v>
      </c>
      <c r="AG346">
        <v>3.49217481515596</v>
      </c>
      <c r="AH346">
        <v>0</v>
      </c>
      <c r="AI346">
        <v>0</v>
      </c>
      <c r="AJ346">
        <f>IF(AH346*$H$13&gt;=AL346,1.0,(AL346/(AL346-AH346*$H$13)))</f>
        <v>0</v>
      </c>
      <c r="AK346">
        <f>(AJ346-1)*100</f>
        <v>0</v>
      </c>
      <c r="AL346">
        <f>MAX(0,($B$13+$C$13*BG346)/(1+$D$13*BG346)*AZ346/(BB346+273)*$E$13)</f>
        <v>0</v>
      </c>
      <c r="AM346">
        <f>$B$11*BH346+$C$11*BI346+$F$11*BJ346</f>
        <v>0</v>
      </c>
      <c r="AN346">
        <f>AM346*AO346</f>
        <v>0</v>
      </c>
      <c r="AO346">
        <f>($B$11*$D$9+$C$11*$D$9+$F$11*((BW346+BO346)/MAX(BW346+BO346+BX346, 0.1)*$I$9+BX346/MAX(BW346+BO346+BX346, 0.1)*$J$9))/($B$11+$C$11+$F$11)</f>
        <v>0</v>
      </c>
      <c r="AP346">
        <f>($B$11*$K$9+$C$11*$K$9+$F$11*((BW346+BO346)/MAX(BW346+BO346+BX346, 0.1)*$P$9+BX346/MAX(BW346+BO346+BX346, 0.1)*$Q$9))/($B$11+$C$11+$F$11)</f>
        <v>0</v>
      </c>
      <c r="AQ346">
        <v>6</v>
      </c>
      <c r="AR346">
        <v>0.5</v>
      </c>
      <c r="AS346" t="s">
        <v>250</v>
      </c>
      <c r="AT346">
        <v>1559930255.66129</v>
      </c>
      <c r="AU346">
        <v>989.322677419355</v>
      </c>
      <c r="AV346">
        <v>1009.99870967742</v>
      </c>
      <c r="AW346">
        <v>13.9411774193548</v>
      </c>
      <c r="AX346">
        <v>13.3043870967742</v>
      </c>
      <c r="AY346">
        <v>500.014161290323</v>
      </c>
      <c r="AZ346">
        <v>100.704096774194</v>
      </c>
      <c r="BA346">
        <v>0.199991838709677</v>
      </c>
      <c r="BB346">
        <v>19.9962161290323</v>
      </c>
      <c r="BC346">
        <v>20.445835483871</v>
      </c>
      <c r="BD346">
        <v>999.9</v>
      </c>
      <c r="BE346">
        <v>0</v>
      </c>
      <c r="BF346">
        <v>0</v>
      </c>
      <c r="BG346">
        <v>9995.7864516129</v>
      </c>
      <c r="BH346">
        <v>0</v>
      </c>
      <c r="BI346">
        <v>253.710290322581</v>
      </c>
      <c r="BJ346">
        <v>1499.98</v>
      </c>
      <c r="BK346">
        <v>0.97300164516129</v>
      </c>
      <c r="BL346">
        <v>0.0269985580645161</v>
      </c>
      <c r="BM346">
        <v>0</v>
      </c>
      <c r="BN346">
        <v>2.28160967741936</v>
      </c>
      <c r="BO346">
        <v>0</v>
      </c>
      <c r="BP346">
        <v>17019.1</v>
      </c>
      <c r="BQ346">
        <v>13121.8451612903</v>
      </c>
      <c r="BR346">
        <v>37.875</v>
      </c>
      <c r="BS346">
        <v>39.875</v>
      </c>
      <c r="BT346">
        <v>39.292</v>
      </c>
      <c r="BU346">
        <v>38.004</v>
      </c>
      <c r="BV346">
        <v>37.558</v>
      </c>
      <c r="BW346">
        <v>1459.48</v>
      </c>
      <c r="BX346">
        <v>40.5</v>
      </c>
      <c r="BY346">
        <v>0</v>
      </c>
      <c r="BZ346">
        <v>1559930290.7</v>
      </c>
      <c r="CA346">
        <v>2.25964230769231</v>
      </c>
      <c r="CB346">
        <v>-0.160652991171388</v>
      </c>
      <c r="CC346">
        <v>45.158974424523</v>
      </c>
      <c r="CD346">
        <v>17023.7269230769</v>
      </c>
      <c r="CE346">
        <v>15</v>
      </c>
      <c r="CF346">
        <v>1559929575.5</v>
      </c>
      <c r="CG346" t="s">
        <v>251</v>
      </c>
      <c r="CH346">
        <v>12</v>
      </c>
      <c r="CI346">
        <v>2.609</v>
      </c>
      <c r="CJ346">
        <v>0.036</v>
      </c>
      <c r="CK346">
        <v>400</v>
      </c>
      <c r="CL346">
        <v>13</v>
      </c>
      <c r="CM346">
        <v>0.15</v>
      </c>
      <c r="CN346">
        <v>0.08</v>
      </c>
      <c r="CO346">
        <v>-20.693787804878</v>
      </c>
      <c r="CP346">
        <v>1.36877560975603</v>
      </c>
      <c r="CQ346">
        <v>0.151928372396613</v>
      </c>
      <c r="CR346">
        <v>0</v>
      </c>
      <c r="CS346">
        <v>2.27859411764706</v>
      </c>
      <c r="CT346">
        <v>-0.422237343984001</v>
      </c>
      <c r="CU346">
        <v>0.225310811391961</v>
      </c>
      <c r="CV346">
        <v>1</v>
      </c>
      <c r="CW346">
        <v>0.636866146341463</v>
      </c>
      <c r="CX346">
        <v>0.0030580975609752</v>
      </c>
      <c r="CY346">
        <v>0.00107508753043478</v>
      </c>
      <c r="CZ346">
        <v>1</v>
      </c>
      <c r="DA346">
        <v>2</v>
      </c>
      <c r="DB346">
        <v>3</v>
      </c>
      <c r="DC346" t="s">
        <v>252</v>
      </c>
      <c r="DD346">
        <v>1.85561</v>
      </c>
      <c r="DE346">
        <v>1.85364</v>
      </c>
      <c r="DF346">
        <v>1.8547</v>
      </c>
      <c r="DG346">
        <v>1.85913</v>
      </c>
      <c r="DH346">
        <v>1.85348</v>
      </c>
      <c r="DI346">
        <v>1.85788</v>
      </c>
      <c r="DJ346">
        <v>1.85501</v>
      </c>
      <c r="DK346">
        <v>1.85369</v>
      </c>
      <c r="DL346" t="s">
        <v>253</v>
      </c>
      <c r="DM346" t="s">
        <v>19</v>
      </c>
      <c r="DN346" t="s">
        <v>19</v>
      </c>
      <c r="DO346" t="s">
        <v>19</v>
      </c>
      <c r="DP346" t="s">
        <v>254</v>
      </c>
      <c r="DQ346" t="s">
        <v>255</v>
      </c>
      <c r="DR346" t="s">
        <v>256</v>
      </c>
      <c r="DS346" t="s">
        <v>256</v>
      </c>
      <c r="DT346" t="s">
        <v>256</v>
      </c>
      <c r="DU346" t="s">
        <v>256</v>
      </c>
      <c r="DV346">
        <v>0</v>
      </c>
      <c r="DW346">
        <v>100</v>
      </c>
      <c r="DX346">
        <v>100</v>
      </c>
      <c r="DY346">
        <v>2.609</v>
      </c>
      <c r="DZ346">
        <v>0.036</v>
      </c>
      <c r="EA346">
        <v>2</v>
      </c>
      <c r="EB346">
        <v>504.441</v>
      </c>
      <c r="EC346">
        <v>549.516</v>
      </c>
      <c r="ED346">
        <v>16.5545</v>
      </c>
      <c r="EE346">
        <v>19.2635</v>
      </c>
      <c r="EF346">
        <v>30.0004</v>
      </c>
      <c r="EG346">
        <v>19.1356</v>
      </c>
      <c r="EH346">
        <v>19.1102</v>
      </c>
      <c r="EI346">
        <v>41.4606</v>
      </c>
      <c r="EJ346">
        <v>28.0916</v>
      </c>
      <c r="EK346">
        <v>60.7047</v>
      </c>
      <c r="EL346">
        <v>16.5427</v>
      </c>
      <c r="EM346">
        <v>1010</v>
      </c>
      <c r="EN346">
        <v>13.3109</v>
      </c>
      <c r="EO346">
        <v>102.265</v>
      </c>
      <c r="EP346">
        <v>102.695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2019-06-06T10:58:46Z</dcterms:created>
  <dcterms:modified xsi:type="dcterms:W3CDTF">2019-06-06T10:58:46Z</dcterms:modified>
</cp:coreProperties>
</file>