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<sst xmlns="http://schemas.openxmlformats.org/spreadsheetml/2006/main" count="1026" uniqueCount="384">
  <si>
    <t>File opened</t>
  </si>
  <si>
    <t>2019-04-09 15:55:01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</si>
  <si>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</si>
  <si>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</si>
  <si>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</si>
  <si>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</si>
  <si>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</si>
  <si>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</si>
  <si>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</si>
  <si>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</si>
  <si>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</si>
  <si>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</si>
  <si>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</si>
  <si>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{"co2azero": "0.990305", "co2aspan2b": "0.327046", "tazero": "-0.00228119", "co2bspan1": "1.00105", "ssa_ref": "35974.6", "co2aspan2": "-0.0257965", "co2bzero": "0.957759", "h2oaspan1": "1.00294", "h2oaspan2b": "0.069198", "co2aspanconc2": "296.7", "h2obspanconc2": "0", "h2obspanconc1": "12.21", "co2bspan2": "-0.0261668", "co2bspan2a": "0.328844", "h2oaspanconc1": "12.21", "chamberpressurezero": "2.52672", "h2oaspan2a": "0.0689952", "h2obzero": "0.996793", "co2bspanconc2": "296.7", "co2aspan1": "1.00108", "flowbzero": "0.32298", "h2oaspanconc2": "0", "co2bspan2b": "0.32636", "h2obspan1": "1.00029", "h2oazero": "1.00241", "flowazero": "0.30705", "h2obspan2b": "0.0691233", "tbzero": "0.0863571", "h2obspan2": "0", "oxygen": "21", "co2aspan2a": "0.329491", "ssb_ref": "37595.2", "h2obspan2a": "0.0691036", "h2oaspan2": "0", "co2aspanconc1": "2500", "co2bspanconc1": "2500", "flowmeterzero": "1.00147"}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</si>
  <si>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</si>
  <si>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</si>
  <si>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</si>
  <si>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</si>
  <si>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</si>
  <si>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</si>
  <si>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</si>
  <si>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</si>
  <si>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</si>
  <si>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15:55:01</t>
  </si>
  <si>
    <t>Stability Definition:	H2O_s (Meas): Slp&lt;0.2 Per=30	CO2_s (Meas): Slp&lt;0.3 Per=30	CO2_r (Meas): Slp&lt;0.3 Per=30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</si>
  <si>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</si>
  <si>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</si>
  <si>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</si>
  <si>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</si>
  <si>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</si>
  <si>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</si>
  <si>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</si>
  <si>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</si>
  <si>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</si>
  <si>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</si>
  <si>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</si>
  <si>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</si>
  <si>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</si>
  <si>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</si>
  <si>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</si>
  <si>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</si>
  <si>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</si>
  <si>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</si>
  <si>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</si>
  <si>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</si>
  <si>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</si>
  <si>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</si>
  <si>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</si>
  <si>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</si>
  <si>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</si>
  <si>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</si>
  <si>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</si>
  <si>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</si>
  <si>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</si>
  <si>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</si>
  <si>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</si>
  <si>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</si>
  <si>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</si>
  <si>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</si>
  <si>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</si>
  <si>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</si>
  <si>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</si>
  <si>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</si>
  <si>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</si>
  <si>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</si>
  <si>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</si>
  <si>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</si>
  <si>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</si>
  <si>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</si>
  <si>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4.59633 82.1035 391.111 638.039 880.325 1062.34 1252.72 1334.75</t>
  </si>
  <si>
    <t>Fs_true</t>
  </si>
  <si>
    <t>0.286245 100.657 402.08 601.086 800.686 1000.92 1201.17 1400.35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</si>
  <si>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</si>
  <si>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</si>
  <si>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</si>
  <si>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</si>
  <si>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</si>
  <si>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</si>
  <si>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</si>
  <si>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</si>
  <si>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</si>
  <si>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</si>
  <si>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</si>
  <si>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</si>
  <si>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</si>
  <si>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</si>
  <si>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</si>
  <si>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</si>
  <si>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</si>
  <si>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</si>
  <si>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</si>
  <si>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</si>
  <si>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</si>
  <si>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</si>
  <si>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</si>
  <si>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</si>
  <si>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</si>
  <si>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</si>
  <si>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</si>
  <si>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</si>
  <si>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</si>
  <si>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</si>
  <si>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</si>
  <si>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</si>
  <si>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</si>
  <si>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</si>
  <si>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</si>
  <si>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</si>
  <si>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</si>
  <si>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</si>
  <si>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</si>
  <si>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</si>
  <si>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</si>
  <si>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</si>
  <si>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</si>
  <si>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</si>
  <si>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</si>
  <si>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</si>
  <si>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</si>
  <si>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</si>
  <si>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</si>
  <si>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</si>
  <si>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</si>
  <si>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</si>
  <si>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</si>
  <si>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</si>
  <si>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</si>
  <si>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</si>
  <si>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</si>
  <si>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</si>
  <si>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</si>
  <si>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</si>
  <si>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</si>
  <si>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</si>
  <si>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</si>
  <si>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</si>
  <si>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</si>
  <si>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</si>
  <si>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</si>
  <si>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</si>
  <si>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</si>
  <si>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</si>
  <si>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</si>
  <si>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</si>
  <si>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</si>
  <si>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</si>
  <si>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</si>
  <si>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</si>
  <si>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</si>
  <si>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</si>
  <si>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</si>
  <si>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</si>
  <si>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</si>
  <si>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</si>
  <si>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</si>
  <si>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</si>
  <si>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</si>
  <si>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</si>
  <si>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</si>
  <si>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</si>
  <si>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</si>
  <si>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</si>
  <si>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</si>
  <si>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</si>
  <si>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</si>
  <si>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</si>
  <si>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</si>
  <si>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</si>
  <si>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</si>
  <si>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</si>
  <si>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</si>
  <si>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</si>
  <si>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</si>
  <si>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</si>
  <si>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</si>
  <si>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</si>
  <si>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</si>
  <si>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</si>
  <si>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</si>
  <si>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</si>
  <si>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</si>
  <si>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</si>
  <si>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</si>
  <si>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</si>
  <si>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</si>
  <si>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</si>
  <si>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</si>
  <si>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</si>
  <si>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</si>
  <si>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</si>
  <si>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</si>
  <si>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</si>
  <si>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</si>
  <si>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</si>
  <si>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</si>
  <si>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</si>
  <si>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</si>
  <si>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</si>
  <si>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</si>
  <si>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</si>
  <si>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</si>
  <si>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</si>
  <si>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</si>
  <si>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</si>
  <si>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</si>
  <si>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</si>
  <si>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</si>
  <si>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</si>
  <si>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</si>
  <si>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</si>
  <si>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</si>
  <si>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</si>
  <si>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</si>
  <si>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</si>
  <si>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</si>
  <si>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</si>
  <si>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</si>
  <si>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</si>
  <si>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</si>
  <si>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</si>
  <si>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</si>
  <si>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</si>
  <si>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</si>
  <si>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</si>
  <si>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</si>
  <si>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</si>
  <si>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</si>
  <si>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</si>
  <si>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</si>
  <si>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</si>
  <si>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</si>
  <si>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</si>
  <si>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</si>
  <si>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</si>
  <si>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</si>
  <si>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</si>
  <si>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</si>
  <si>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</si>
  <si>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</si>
  <si>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</si>
  <si>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</si>
  <si>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</si>
  <si>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</si>
  <si>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</si>
  <si>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</si>
  <si>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</si>
  <si>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</si>
  <si>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</si>
  <si>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</si>
  <si>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</si>
  <si>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</si>
  <si>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</si>
  <si>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</si>
  <si>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</si>
  <si>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</si>
  <si>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</si>
  <si>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</si>
  <si>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</si>
  <si>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</si>
  <si>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</si>
  <si>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</si>
  <si>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</si>
  <si>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</si>
  <si>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</si>
  <si>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</si>
  <si>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</si>
  <si>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</si>
  <si>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</si>
  <si>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</si>
  <si>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</si>
  <si>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</si>
  <si>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</si>
  <si>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</si>
  <si>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</si>
  <si>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</si>
  <si>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</si>
  <si>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</si>
  <si>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</si>
  <si>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</si>
  <si>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</si>
  <si>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</si>
  <si>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</si>
  <si>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</si>
  <si>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</si>
  <si>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</si>
  <si>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</si>
  <si>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</si>
  <si>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</si>
  <si>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</si>
  <si>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</si>
  <si>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</si>
  <si>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</si>
  <si>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</si>
  <si>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</si>
  <si>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</si>
  <si>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</si>
  <si>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</si>
  <si>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</si>
  <si>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</si>
  <si>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</si>
  <si>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</si>
  <si>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</si>
  <si>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</si>
  <si>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</si>
  <si>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</si>
  <si>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</si>
  <si>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</si>
  <si>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</si>
  <si>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</si>
  <si>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</si>
  <si>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</si>
  <si>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</si>
  <si>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</si>
  <si>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</si>
  <si>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</si>
  <si>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</si>
  <si>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</si>
  <si>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</si>
  <si>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</si>
  <si>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</si>
  <si>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</si>
  <si>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</si>
  <si>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</si>
  <si>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</si>
  <si>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</si>
  <si>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</si>
  <si>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</si>
  <si>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</si>
  <si>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20190409 16:25:13</t>
  </si>
  <si>
    <t>16:25:13</t>
  </si>
  <si>
    <t>RECT-1727-20190409-15_27_15</t>
  </si>
  <si>
    <t>RECT-2036-20190409-16_25_13</t>
  </si>
  <si>
    <t>-</t>
  </si>
  <si>
    <t>0: Broadleaf</t>
  </si>
  <si>
    <t>14:43:43</t>
  </si>
  <si>
    <t>3/3</t>
  </si>
  <si>
    <t>5</t>
  </si>
  <si>
    <t>11111111</t>
  </si>
  <si>
    <t>oooooooo</t>
  </si>
  <si>
    <t>off</t>
  </si>
  <si>
    <t>20190409 16:25:17</t>
  </si>
  <si>
    <t>16:25:17</t>
  </si>
  <si>
    <t>RECT-2037-20190409-16_25_16</t>
  </si>
  <si>
    <t>20190409 16:26:09</t>
  </si>
  <si>
    <t>16:26:09</t>
  </si>
  <si>
    <t>RECT-2063-20190409-16_26_09</t>
  </si>
  <si>
    <t>0/3</t>
  </si>
  <si>
    <t>20190409 16:26:13</t>
  </si>
  <si>
    <t>16:26:13</t>
  </si>
  <si>
    <t>RECT-2064-20190409-16_26_11</t>
  </si>
  <si>
    <t>20190409 16:26:17</t>
  </si>
  <si>
    <t>16:26:17</t>
  </si>
  <si>
    <t>RECT-2066-20190409-16_26_15</t>
  </si>
  <si>
    <t>20190409 16:26:21</t>
  </si>
  <si>
    <t>16:26:21</t>
  </si>
  <si>
    <t>RECT-2068-20190409-16_26_19</t>
  </si>
  <si>
    <t>20190409 16:27:19</t>
  </si>
  <si>
    <t>16:27:19</t>
  </si>
  <si>
    <t>RECT-2098-20190409-16_27_19</t>
  </si>
  <si>
    <t>20190409 16:27:23</t>
  </si>
  <si>
    <t>16:27:23</t>
  </si>
  <si>
    <t>RECT-2099-20190409-16_27_21</t>
  </si>
  <si>
    <t>20190409 16:29:49</t>
  </si>
  <si>
    <t>16:29:49</t>
  </si>
  <si>
    <t>RECT-2172-20190409-16_29_49</t>
  </si>
  <si>
    <t>1/3</t>
  </si>
  <si>
    <t>20190409 16:29:53</t>
  </si>
  <si>
    <t>16:29:53</t>
  </si>
  <si>
    <t>RECT-2173-20190409-16_29_52</t>
  </si>
  <si>
    <t>20190409 16:35:25</t>
  </si>
  <si>
    <t>16:35:25</t>
  </si>
  <si>
    <t>RECT-2339-20190409-16_35_25</t>
  </si>
  <si>
    <t>20190409 16:35:29</t>
  </si>
  <si>
    <t>16:35:29</t>
  </si>
  <si>
    <t>RECT-2340-20190409-16_35_28</t>
  </si>
  <si>
    <t>20190409 16:35:31</t>
  </si>
  <si>
    <t>16:35:31</t>
  </si>
  <si>
    <t>RECT-2341-20190409-16_35_31</t>
  </si>
  <si>
    <t>20190409 16:35:35</t>
  </si>
  <si>
    <t>16:35:35</t>
  </si>
  <si>
    <t>RECT-2342-20190409-16_35_33</t>
  </si>
  <si>
    <t>20190409 16:36:11</t>
  </si>
  <si>
    <t>16:36:11</t>
  </si>
  <si>
    <t>RECT-2361-20190409-16_36_11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</si>
</sst>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31"/>
  <sheetViews>
    <sheetView tabSelected="1" workbookViewId="0"/>
  </sheetViews>
  <sheetFormatPr defaultRowHeight="15"/>
  <sheetData>
    <row r="2" spans="1:219">
      <c r="A2" t="s">
        <v>25</v>
      </c>
      <c r="B2" t="s">
        <v>26</v>
      </c>
      <c r="C2" t="s">
        <v>28</v>
      </c>
      <c r="D2" t="s">
        <v>29</v>
      </c>
    </row>
    <row r="3" spans="1:219">
      <c r="B3" t="s">
        <v>27</v>
      </c>
      <c r="C3">
        <v>21</v>
      </c>
      <c r="D3" t="s">
        <v>30</v>
      </c>
    </row>
    <row r="4" spans="1:219">
      <c r="A4" t="s">
        <v>31</v>
      </c>
      <c r="B4" t="s">
        <v>32</v>
      </c>
    </row>
    <row r="5" spans="1:219">
      <c r="B5">
        <v>2</v>
      </c>
    </row>
    <row r="6" spans="1:219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19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219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78</v>
      </c>
      <c r="BL14" t="s">
        <v>78</v>
      </c>
      <c r="BM14" t="s">
        <v>78</v>
      </c>
      <c r="BN14" t="s">
        <v>78</v>
      </c>
      <c r="BO14" t="s">
        <v>31</v>
      </c>
      <c r="BP14" t="s">
        <v>31</v>
      </c>
      <c r="BQ14" t="s">
        <v>31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</row>
    <row r="15" spans="1:219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121</v>
      </c>
      <c r="AH15" t="s">
        <v>76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96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90</v>
      </c>
      <c r="DQ15" t="s">
        <v>93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</row>
    <row r="16" spans="1:219">
      <c r="B16" t="s">
        <v>304</v>
      </c>
      <c r="C16" t="s">
        <v>304</v>
      </c>
      <c r="H16" t="s">
        <v>304</v>
      </c>
      <c r="I16" t="s">
        <v>305</v>
      </c>
      <c r="J16" t="s">
        <v>306</v>
      </c>
      <c r="K16" t="s">
        <v>307</v>
      </c>
      <c r="L16" t="s">
        <v>307</v>
      </c>
      <c r="M16" t="s">
        <v>162</v>
      </c>
      <c r="N16" t="s">
        <v>162</v>
      </c>
      <c r="O16" t="s">
        <v>305</v>
      </c>
      <c r="P16" t="s">
        <v>305</v>
      </c>
      <c r="Q16" t="s">
        <v>305</v>
      </c>
      <c r="R16" t="s">
        <v>305</v>
      </c>
      <c r="S16" t="s">
        <v>308</v>
      </c>
      <c r="T16" t="s">
        <v>309</v>
      </c>
      <c r="U16" t="s">
        <v>309</v>
      </c>
      <c r="V16" t="s">
        <v>310</v>
      </c>
      <c r="W16" t="s">
        <v>311</v>
      </c>
      <c r="X16" t="s">
        <v>310</v>
      </c>
      <c r="Y16" t="s">
        <v>310</v>
      </c>
      <c r="Z16" t="s">
        <v>310</v>
      </c>
      <c r="AA16" t="s">
        <v>308</v>
      </c>
      <c r="AB16" t="s">
        <v>308</v>
      </c>
      <c r="AC16" t="s">
        <v>308</v>
      </c>
      <c r="AD16" t="s">
        <v>308</v>
      </c>
      <c r="AH16" t="s">
        <v>312</v>
      </c>
      <c r="AI16" t="s">
        <v>311</v>
      </c>
      <c r="AK16" t="s">
        <v>311</v>
      </c>
      <c r="AL16" t="s">
        <v>312</v>
      </c>
      <c r="AR16" t="s">
        <v>306</v>
      </c>
      <c r="AX16" t="s">
        <v>306</v>
      </c>
      <c r="AY16" t="s">
        <v>306</v>
      </c>
      <c r="AZ16" t="s">
        <v>306</v>
      </c>
      <c r="BB16" t="s">
        <v>313</v>
      </c>
      <c r="BK16" t="s">
        <v>306</v>
      </c>
      <c r="BL16" t="s">
        <v>306</v>
      </c>
      <c r="BN16" t="s">
        <v>314</v>
      </c>
      <c r="BO16" t="s">
        <v>315</v>
      </c>
      <c r="BR16" t="s">
        <v>304</v>
      </c>
      <c r="BS16" t="s">
        <v>307</v>
      </c>
      <c r="BT16" t="s">
        <v>307</v>
      </c>
      <c r="BU16" t="s">
        <v>316</v>
      </c>
      <c r="BV16" t="s">
        <v>316</v>
      </c>
      <c r="BW16" t="s">
        <v>312</v>
      </c>
      <c r="BX16" t="s">
        <v>310</v>
      </c>
      <c r="BY16" t="s">
        <v>310</v>
      </c>
      <c r="BZ16" t="s">
        <v>309</v>
      </c>
      <c r="CA16" t="s">
        <v>309</v>
      </c>
      <c r="CB16" t="s">
        <v>309</v>
      </c>
      <c r="CC16" t="s">
        <v>309</v>
      </c>
      <c r="CD16" t="s">
        <v>309</v>
      </c>
      <c r="CE16" t="s">
        <v>317</v>
      </c>
      <c r="CF16" t="s">
        <v>306</v>
      </c>
      <c r="CG16" t="s">
        <v>306</v>
      </c>
      <c r="CH16" t="s">
        <v>307</v>
      </c>
      <c r="CI16" t="s">
        <v>307</v>
      </c>
      <c r="CJ16" t="s">
        <v>307</v>
      </c>
      <c r="CK16" t="s">
        <v>316</v>
      </c>
      <c r="CL16" t="s">
        <v>307</v>
      </c>
      <c r="CM16" t="s">
        <v>307</v>
      </c>
      <c r="CN16" t="s">
        <v>316</v>
      </c>
      <c r="CO16" t="s">
        <v>316</v>
      </c>
      <c r="CP16" t="s">
        <v>310</v>
      </c>
      <c r="CQ16" t="s">
        <v>310</v>
      </c>
      <c r="CR16" t="s">
        <v>309</v>
      </c>
      <c r="CS16" t="s">
        <v>309</v>
      </c>
      <c r="CT16" t="s">
        <v>306</v>
      </c>
      <c r="CY16" t="s">
        <v>306</v>
      </c>
      <c r="DB16" t="s">
        <v>309</v>
      </c>
      <c r="DC16" t="s">
        <v>309</v>
      </c>
      <c r="DD16" t="s">
        <v>309</v>
      </c>
      <c r="DE16" t="s">
        <v>309</v>
      </c>
      <c r="DF16" t="s">
        <v>309</v>
      </c>
      <c r="DG16" t="s">
        <v>306</v>
      </c>
      <c r="DH16" t="s">
        <v>306</v>
      </c>
      <c r="DI16" t="s">
        <v>306</v>
      </c>
      <c r="DJ16" t="s">
        <v>304</v>
      </c>
      <c r="DL16" t="s">
        <v>318</v>
      </c>
      <c r="DM16" t="s">
        <v>318</v>
      </c>
      <c r="DO16" t="s">
        <v>304</v>
      </c>
      <c r="DP16" t="s">
        <v>319</v>
      </c>
      <c r="DS16" t="s">
        <v>320</v>
      </c>
      <c r="DT16" t="s">
        <v>321</v>
      </c>
      <c r="DU16" t="s">
        <v>320</v>
      </c>
      <c r="DV16" t="s">
        <v>321</v>
      </c>
      <c r="DW16" t="s">
        <v>311</v>
      </c>
      <c r="DX16" t="s">
        <v>311</v>
      </c>
      <c r="DY16" t="s">
        <v>307</v>
      </c>
      <c r="DZ16" t="s">
        <v>322</v>
      </c>
      <c r="EA16" t="s">
        <v>307</v>
      </c>
      <c r="EC16" t="s">
        <v>307</v>
      </c>
      <c r="ED16" t="s">
        <v>322</v>
      </c>
      <c r="EE16" t="s">
        <v>307</v>
      </c>
      <c r="EG16" t="s">
        <v>316</v>
      </c>
      <c r="EH16" t="s">
        <v>323</v>
      </c>
      <c r="EI16" t="s">
        <v>316</v>
      </c>
      <c r="EN16" t="s">
        <v>324</v>
      </c>
      <c r="EO16" t="s">
        <v>324</v>
      </c>
      <c r="FB16" t="s">
        <v>324</v>
      </c>
      <c r="FC16" t="s">
        <v>324</v>
      </c>
      <c r="FD16" t="s">
        <v>325</v>
      </c>
      <c r="FE16" t="s">
        <v>325</v>
      </c>
      <c r="FF16" t="s">
        <v>309</v>
      </c>
      <c r="FG16" t="s">
        <v>309</v>
      </c>
      <c r="FH16" t="s">
        <v>311</v>
      </c>
      <c r="FI16" t="s">
        <v>309</v>
      </c>
      <c r="FJ16" t="s">
        <v>316</v>
      </c>
      <c r="FK16" t="s">
        <v>311</v>
      </c>
      <c r="FL16" t="s">
        <v>311</v>
      </c>
      <c r="FN16" t="s">
        <v>324</v>
      </c>
      <c r="FO16" t="s">
        <v>324</v>
      </c>
      <c r="FP16" t="s">
        <v>324</v>
      </c>
      <c r="FQ16" t="s">
        <v>324</v>
      </c>
      <c r="FR16" t="s">
        <v>324</v>
      </c>
      <c r="FS16" t="s">
        <v>324</v>
      </c>
      <c r="FT16" t="s">
        <v>324</v>
      </c>
      <c r="FU16" t="s">
        <v>326</v>
      </c>
      <c r="FV16" t="s">
        <v>327</v>
      </c>
      <c r="FW16" t="s">
        <v>327</v>
      </c>
      <c r="FX16" t="s">
        <v>327</v>
      </c>
      <c r="FY16" t="s">
        <v>324</v>
      </c>
      <c r="FZ16" t="s">
        <v>324</v>
      </c>
      <c r="GA16" t="s">
        <v>324</v>
      </c>
      <c r="GB16" t="s">
        <v>324</v>
      </c>
      <c r="GC16" t="s">
        <v>324</v>
      </c>
      <c r="GD16" t="s">
        <v>324</v>
      </c>
      <c r="GE16" t="s">
        <v>324</v>
      </c>
      <c r="GF16" t="s">
        <v>324</v>
      </c>
      <c r="GG16" t="s">
        <v>324</v>
      </c>
      <c r="GH16" t="s">
        <v>324</v>
      </c>
      <c r="GI16" t="s">
        <v>324</v>
      </c>
      <c r="GJ16" t="s">
        <v>324</v>
      </c>
      <c r="GQ16" t="s">
        <v>324</v>
      </c>
      <c r="GR16" t="s">
        <v>311</v>
      </c>
      <c r="GS16" t="s">
        <v>311</v>
      </c>
      <c r="GT16" t="s">
        <v>320</v>
      </c>
      <c r="GU16" t="s">
        <v>321</v>
      </c>
      <c r="GW16" t="s">
        <v>312</v>
      </c>
      <c r="GX16" t="s">
        <v>312</v>
      </c>
      <c r="GY16" t="s">
        <v>309</v>
      </c>
      <c r="GZ16" t="s">
        <v>309</v>
      </c>
      <c r="HA16" t="s">
        <v>309</v>
      </c>
      <c r="HB16" t="s">
        <v>309</v>
      </c>
      <c r="HC16" t="s">
        <v>309</v>
      </c>
      <c r="HD16" t="s">
        <v>311</v>
      </c>
      <c r="HE16" t="s">
        <v>311</v>
      </c>
      <c r="HF16" t="s">
        <v>311</v>
      </c>
      <c r="HG16" t="s">
        <v>309</v>
      </c>
      <c r="HH16" t="s">
        <v>307</v>
      </c>
      <c r="HI16" t="s">
        <v>316</v>
      </c>
      <c r="HJ16" t="s">
        <v>311</v>
      </c>
      <c r="HK16" t="s">
        <v>311</v>
      </c>
    </row>
    <row r="17" spans="1:219">
      <c r="A17">
        <v>1</v>
      </c>
      <c r="B17">
        <v>1554852313</v>
      </c>
      <c r="C17">
        <v>0</v>
      </c>
      <c r="D17" t="s">
        <v>328</v>
      </c>
      <c r="E17" t="s">
        <v>329</v>
      </c>
      <c r="H17">
        <v>1554852313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-0.041720034642131</v>
      </c>
      <c r="AF17">
        <v>0.0468343937615626</v>
      </c>
      <c r="AG17">
        <v>3.49075560258387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 t="s">
        <v>330</v>
      </c>
      <c r="AN17">
        <v>3.87508235294118</v>
      </c>
      <c r="AO17">
        <v>2.0364</v>
      </c>
      <c r="AP17">
        <f>AO17-AN17</f>
        <v>0</v>
      </c>
      <c r="AQ17">
        <f>AP17/AO17</f>
        <v>0</v>
      </c>
      <c r="AR17">
        <v>-0.829396894826422</v>
      </c>
      <c r="AS17" t="s">
        <v>331</v>
      </c>
      <c r="AT17">
        <v>2.58448529411765</v>
      </c>
      <c r="AU17">
        <v>2.0028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332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333</v>
      </c>
      <c r="BR17">
        <v>1554852313</v>
      </c>
      <c r="BS17">
        <v>399.119</v>
      </c>
      <c r="BT17">
        <v>399.99</v>
      </c>
      <c r="BU17">
        <v>19.722</v>
      </c>
      <c r="BV17">
        <v>19.633</v>
      </c>
      <c r="BW17">
        <v>599.967</v>
      </c>
      <c r="BX17">
        <v>101.16</v>
      </c>
      <c r="BY17">
        <v>0.100896</v>
      </c>
      <c r="BZ17">
        <v>25.7836</v>
      </c>
      <c r="CA17">
        <v>26.2512</v>
      </c>
      <c r="CB17">
        <v>999.9</v>
      </c>
      <c r="CC17">
        <v>0</v>
      </c>
      <c r="CD17">
        <v>0</v>
      </c>
      <c r="CE17">
        <v>9945.62</v>
      </c>
      <c r="CF17">
        <v>0</v>
      </c>
      <c r="CG17">
        <v>0.00152894</v>
      </c>
      <c r="CH17">
        <v>-0.871185</v>
      </c>
      <c r="CI17">
        <v>407.149</v>
      </c>
      <c r="CJ17">
        <v>408</v>
      </c>
      <c r="CK17">
        <v>0.0890255</v>
      </c>
      <c r="CL17">
        <v>396.393</v>
      </c>
      <c r="CM17">
        <v>399.99</v>
      </c>
      <c r="CN17">
        <v>19.632</v>
      </c>
      <c r="CO17">
        <v>19.633</v>
      </c>
      <c r="CP17">
        <v>1.99507</v>
      </c>
      <c r="CQ17">
        <v>1.98606</v>
      </c>
      <c r="CR17">
        <v>17.4053</v>
      </c>
      <c r="CS17">
        <v>17.3337</v>
      </c>
      <c r="CT17">
        <v>1499.89</v>
      </c>
      <c r="CU17">
        <v>0.973006</v>
      </c>
      <c r="CV17">
        <v>0.0269939</v>
      </c>
      <c r="CW17">
        <v>0</v>
      </c>
      <c r="CX17">
        <v>2.61525</v>
      </c>
      <c r="CY17">
        <v>0</v>
      </c>
      <c r="CZ17">
        <v>17597.3</v>
      </c>
      <c r="DA17">
        <v>13121</v>
      </c>
      <c r="DB17">
        <v>41.625</v>
      </c>
      <c r="DC17">
        <v>44.125</v>
      </c>
      <c r="DD17">
        <v>43</v>
      </c>
      <c r="DE17">
        <v>42.437</v>
      </c>
      <c r="DF17">
        <v>41.625</v>
      </c>
      <c r="DG17">
        <v>1459.4</v>
      </c>
      <c r="DH17">
        <v>40.49</v>
      </c>
      <c r="DI17">
        <v>0</v>
      </c>
      <c r="DJ17">
        <v>1842.39999985695</v>
      </c>
      <c r="DK17">
        <v>2.58448529411765</v>
      </c>
      <c r="DL17">
        <v>-0.677573557075306</v>
      </c>
      <c r="DM17">
        <v>-56.8627454524928</v>
      </c>
      <c r="DN17">
        <v>17603.3705882353</v>
      </c>
      <c r="DO17">
        <v>10</v>
      </c>
      <c r="DP17">
        <v>1554846223.5</v>
      </c>
      <c r="DQ17" t="s">
        <v>334</v>
      </c>
      <c r="DR17">
        <v>14</v>
      </c>
      <c r="DS17">
        <v>2.726</v>
      </c>
      <c r="DT17">
        <v>0.09</v>
      </c>
      <c r="DU17">
        <v>400</v>
      </c>
      <c r="DV17">
        <v>19</v>
      </c>
      <c r="DW17">
        <v>0.32</v>
      </c>
      <c r="DX17">
        <v>0.14</v>
      </c>
      <c r="DY17">
        <v>399.999672131148</v>
      </c>
      <c r="DZ17">
        <v>0.00243046007403493</v>
      </c>
      <c r="EA17">
        <v>0.0255495156102263</v>
      </c>
      <c r="EB17">
        <v>1</v>
      </c>
      <c r="EC17">
        <v>399.135393442623</v>
      </c>
      <c r="ED17">
        <v>0.032966684294078</v>
      </c>
      <c r="EE17">
        <v>0.0208494043540522</v>
      </c>
      <c r="EF17">
        <v>1</v>
      </c>
      <c r="EG17">
        <v>19.728562295082</v>
      </c>
      <c r="EH17">
        <v>-0.0298007403490218</v>
      </c>
      <c r="EI17">
        <v>0.00460961802529827</v>
      </c>
      <c r="EJ17">
        <v>1</v>
      </c>
      <c r="EK17">
        <v>3</v>
      </c>
      <c r="EL17">
        <v>3</v>
      </c>
      <c r="EM17" t="s">
        <v>335</v>
      </c>
      <c r="EN17">
        <v>3.20836</v>
      </c>
      <c r="EO17">
        <v>2.67662</v>
      </c>
      <c r="EP17">
        <v>0.104421</v>
      </c>
      <c r="EQ17">
        <v>0.104781</v>
      </c>
      <c r="ER17">
        <v>0.101374</v>
      </c>
      <c r="ES17">
        <v>0.101262</v>
      </c>
      <c r="ET17">
        <v>27727.4</v>
      </c>
      <c r="EU17">
        <v>31766.8</v>
      </c>
      <c r="EV17">
        <v>30782.8</v>
      </c>
      <c r="EW17">
        <v>34138.9</v>
      </c>
      <c r="EX17">
        <v>37591.5</v>
      </c>
      <c r="EY17">
        <v>37998.3</v>
      </c>
      <c r="EZ17">
        <v>41973.8</v>
      </c>
      <c r="FA17">
        <v>42164</v>
      </c>
      <c r="FB17">
        <v>2.23345</v>
      </c>
      <c r="FC17">
        <v>1.88845</v>
      </c>
      <c r="FD17">
        <v>0.115678</v>
      </c>
      <c r="FE17">
        <v>0</v>
      </c>
      <c r="FF17">
        <v>24.3541</v>
      </c>
      <c r="FG17">
        <v>999.9</v>
      </c>
      <c r="FH17">
        <v>56.263</v>
      </c>
      <c r="FI17">
        <v>31.078</v>
      </c>
      <c r="FJ17">
        <v>25.2009</v>
      </c>
      <c r="FK17">
        <v>60.0306</v>
      </c>
      <c r="FL17">
        <v>22.5841</v>
      </c>
      <c r="FM17">
        <v>1</v>
      </c>
      <c r="FN17">
        <v>-0.0388948</v>
      </c>
      <c r="FO17">
        <v>1.66903</v>
      </c>
      <c r="FP17">
        <v>20.2701</v>
      </c>
      <c r="FQ17">
        <v>5.24589</v>
      </c>
      <c r="FR17">
        <v>11.986</v>
      </c>
      <c r="FS17">
        <v>4.9754</v>
      </c>
      <c r="FT17">
        <v>3.298</v>
      </c>
      <c r="FU17">
        <v>167</v>
      </c>
      <c r="FV17">
        <v>9999</v>
      </c>
      <c r="FW17">
        <v>9999</v>
      </c>
      <c r="FX17">
        <v>7770.9</v>
      </c>
      <c r="FY17">
        <v>1.85592</v>
      </c>
      <c r="FZ17">
        <v>1.8541</v>
      </c>
      <c r="GA17">
        <v>1.85516</v>
      </c>
      <c r="GB17">
        <v>1.85945</v>
      </c>
      <c r="GC17">
        <v>1.85379</v>
      </c>
      <c r="GD17">
        <v>1.85822</v>
      </c>
      <c r="GE17">
        <v>1.85543</v>
      </c>
      <c r="GF17">
        <v>1.85395</v>
      </c>
      <c r="GG17" t="s">
        <v>336</v>
      </c>
      <c r="GH17" t="s">
        <v>19</v>
      </c>
      <c r="GI17" t="s">
        <v>19</v>
      </c>
      <c r="GJ17" t="s">
        <v>19</v>
      </c>
      <c r="GK17" t="s">
        <v>337</v>
      </c>
      <c r="GL17" t="s">
        <v>338</v>
      </c>
      <c r="GM17" t="s">
        <v>339</v>
      </c>
      <c r="GN17" t="s">
        <v>339</v>
      </c>
      <c r="GO17" t="s">
        <v>339</v>
      </c>
      <c r="GP17" t="s">
        <v>339</v>
      </c>
      <c r="GQ17">
        <v>0</v>
      </c>
      <c r="GR17">
        <v>100</v>
      </c>
      <c r="GS17">
        <v>100</v>
      </c>
      <c r="GT17">
        <v>2.726</v>
      </c>
      <c r="GU17">
        <v>0.09</v>
      </c>
      <c r="GV17">
        <v>2</v>
      </c>
      <c r="GW17">
        <v>647.531</v>
      </c>
      <c r="GX17">
        <v>385.649</v>
      </c>
      <c r="GY17">
        <v>21.6104</v>
      </c>
      <c r="GZ17">
        <v>26.5922</v>
      </c>
      <c r="HA17">
        <v>30.0001</v>
      </c>
      <c r="HB17">
        <v>26.4958</v>
      </c>
      <c r="HC17">
        <v>26.4884</v>
      </c>
      <c r="HD17">
        <v>19.7742</v>
      </c>
      <c r="HE17">
        <v>30.8513</v>
      </c>
      <c r="HF17">
        <v>20.6082</v>
      </c>
      <c r="HG17">
        <v>21.61</v>
      </c>
      <c r="HH17">
        <v>400</v>
      </c>
      <c r="HI17">
        <v>19.7073</v>
      </c>
      <c r="HJ17">
        <v>101.122</v>
      </c>
      <c r="HK17">
        <v>101.48</v>
      </c>
    </row>
    <row r="18" spans="1:219">
      <c r="A18">
        <v>2</v>
      </c>
      <c r="B18">
        <v>1554852317</v>
      </c>
      <c r="C18">
        <v>4</v>
      </c>
      <c r="D18" t="s">
        <v>340</v>
      </c>
      <c r="E18" t="s">
        <v>341</v>
      </c>
      <c r="H18">
        <v>1554852317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-0.0419245738150684</v>
      </c>
      <c r="AF18">
        <v>0.0470640069018005</v>
      </c>
      <c r="AG18">
        <v>3.50426654438623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 t="s">
        <v>330</v>
      </c>
      <c r="AN18">
        <v>3.87508235294118</v>
      </c>
      <c r="AO18">
        <v>2.0364</v>
      </c>
      <c r="AP18">
        <f>AO18-AN18</f>
        <v>0</v>
      </c>
      <c r="AQ18">
        <f>AP18/AO18</f>
        <v>0</v>
      </c>
      <c r="AR18">
        <v>-0.829396894826422</v>
      </c>
      <c r="AS18" t="s">
        <v>342</v>
      </c>
      <c r="AT18">
        <v>2.14627058823529</v>
      </c>
      <c r="AU18">
        <v>2.612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332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333</v>
      </c>
      <c r="BR18">
        <v>1554852317</v>
      </c>
      <c r="BS18">
        <v>399.077</v>
      </c>
      <c r="BT18">
        <v>400.009</v>
      </c>
      <c r="BU18">
        <v>19.7232</v>
      </c>
      <c r="BV18">
        <v>19.6318</v>
      </c>
      <c r="BW18">
        <v>600.052</v>
      </c>
      <c r="BX18">
        <v>101.16</v>
      </c>
      <c r="BY18">
        <v>0.100119</v>
      </c>
      <c r="BZ18">
        <v>25.8847</v>
      </c>
      <c r="CA18">
        <v>26.8191</v>
      </c>
      <c r="CB18">
        <v>999.9</v>
      </c>
      <c r="CC18">
        <v>0</v>
      </c>
      <c r="CD18">
        <v>0</v>
      </c>
      <c r="CE18">
        <v>9994.38</v>
      </c>
      <c r="CF18">
        <v>0</v>
      </c>
      <c r="CG18">
        <v>0.00152894</v>
      </c>
      <c r="CH18">
        <v>-0.931641</v>
      </c>
      <c r="CI18">
        <v>407.106</v>
      </c>
      <c r="CJ18">
        <v>408.019</v>
      </c>
      <c r="CK18">
        <v>0.0914059</v>
      </c>
      <c r="CL18">
        <v>396.351</v>
      </c>
      <c r="CM18">
        <v>400.009</v>
      </c>
      <c r="CN18">
        <v>19.6332</v>
      </c>
      <c r="CO18">
        <v>19.6318</v>
      </c>
      <c r="CP18">
        <v>1.99519</v>
      </c>
      <c r="CQ18">
        <v>1.98595</v>
      </c>
      <c r="CR18">
        <v>17.4062</v>
      </c>
      <c r="CS18">
        <v>17.3327</v>
      </c>
      <c r="CT18">
        <v>9226.65</v>
      </c>
      <c r="CU18">
        <v>0.995585</v>
      </c>
      <c r="CV18">
        <v>0.00441461</v>
      </c>
      <c r="CW18">
        <v>0</v>
      </c>
      <c r="CX18">
        <v>-0.6796</v>
      </c>
      <c r="CY18">
        <v>0</v>
      </c>
      <c r="CZ18">
        <v>110765</v>
      </c>
      <c r="DA18">
        <v>81342.4</v>
      </c>
      <c r="DB18">
        <v>41.75</v>
      </c>
      <c r="DC18">
        <v>44.125</v>
      </c>
      <c r="DD18">
        <v>43</v>
      </c>
      <c r="DE18">
        <v>42.5</v>
      </c>
      <c r="DF18">
        <v>41.562</v>
      </c>
      <c r="DG18">
        <v>9185.91</v>
      </c>
      <c r="DH18">
        <v>40.73</v>
      </c>
      <c r="DI18">
        <v>0</v>
      </c>
      <c r="DJ18">
        <v>3.70000004768372</v>
      </c>
      <c r="DK18">
        <v>2.14627058823529</v>
      </c>
      <c r="DL18">
        <v>-6.99141571209182</v>
      </c>
      <c r="DM18">
        <v>294048.65783218</v>
      </c>
      <c r="DN18">
        <v>34008.6823529412</v>
      </c>
      <c r="DO18">
        <v>10</v>
      </c>
      <c r="DP18">
        <v>1554846223.5</v>
      </c>
      <c r="DQ18" t="s">
        <v>334</v>
      </c>
      <c r="DR18">
        <v>14</v>
      </c>
      <c r="DS18">
        <v>2.726</v>
      </c>
      <c r="DT18">
        <v>0.09</v>
      </c>
      <c r="DU18">
        <v>400</v>
      </c>
      <c r="DV18">
        <v>19</v>
      </c>
      <c r="DW18">
        <v>0.32</v>
      </c>
      <c r="DX18">
        <v>0.14</v>
      </c>
      <c r="DY18">
        <v>399.995754098361</v>
      </c>
      <c r="DZ18">
        <v>0.0731168693812013</v>
      </c>
      <c r="EA18">
        <v>0.0211455965556713</v>
      </c>
      <c r="EB18">
        <v>1</v>
      </c>
      <c r="EC18">
        <v>399.130918032787</v>
      </c>
      <c r="ED18">
        <v>0.0109529349549525</v>
      </c>
      <c r="EE18">
        <v>0.0233212033839918</v>
      </c>
      <c r="EF18">
        <v>1</v>
      </c>
      <c r="EG18">
        <v>19.7270540983607</v>
      </c>
      <c r="EH18">
        <v>-0.0313396086726603</v>
      </c>
      <c r="EI18">
        <v>0.00476873608613196</v>
      </c>
      <c r="EJ18">
        <v>1</v>
      </c>
      <c r="EK18">
        <v>3</v>
      </c>
      <c r="EL18">
        <v>3</v>
      </c>
      <c r="EM18" t="s">
        <v>335</v>
      </c>
      <c r="EN18">
        <v>3.20855</v>
      </c>
      <c r="EO18">
        <v>2.67626</v>
      </c>
      <c r="EP18">
        <v>0.104412</v>
      </c>
      <c r="EQ18">
        <v>0.104784</v>
      </c>
      <c r="ER18">
        <v>0.101379</v>
      </c>
      <c r="ES18">
        <v>0.101258</v>
      </c>
      <c r="ET18">
        <v>27728.1</v>
      </c>
      <c r="EU18">
        <v>31766.6</v>
      </c>
      <c r="EV18">
        <v>30783.3</v>
      </c>
      <c r="EW18">
        <v>34138.8</v>
      </c>
      <c r="EX18">
        <v>37591.5</v>
      </c>
      <c r="EY18">
        <v>37998.1</v>
      </c>
      <c r="EZ18">
        <v>41974</v>
      </c>
      <c r="FA18">
        <v>42163.7</v>
      </c>
      <c r="FB18">
        <v>2.23358</v>
      </c>
      <c r="FC18">
        <v>1.88825</v>
      </c>
      <c r="FD18">
        <v>0.150494</v>
      </c>
      <c r="FE18">
        <v>0</v>
      </c>
      <c r="FF18">
        <v>24.3523</v>
      </c>
      <c r="FG18">
        <v>999.9</v>
      </c>
      <c r="FH18">
        <v>56.263</v>
      </c>
      <c r="FI18">
        <v>31.078</v>
      </c>
      <c r="FJ18">
        <v>25.2041</v>
      </c>
      <c r="FK18">
        <v>60.6806</v>
      </c>
      <c r="FL18">
        <v>22.5321</v>
      </c>
      <c r="FM18">
        <v>1</v>
      </c>
      <c r="FN18">
        <v>-0.0391895</v>
      </c>
      <c r="FO18">
        <v>1.67233</v>
      </c>
      <c r="FP18">
        <v>20.2539</v>
      </c>
      <c r="FQ18">
        <v>5.24589</v>
      </c>
      <c r="FR18">
        <v>11.986</v>
      </c>
      <c r="FS18">
        <v>4.9753</v>
      </c>
      <c r="FT18">
        <v>3.298</v>
      </c>
      <c r="FU18">
        <v>167</v>
      </c>
      <c r="FV18">
        <v>9999</v>
      </c>
      <c r="FW18">
        <v>9999</v>
      </c>
      <c r="FX18">
        <v>7771.2</v>
      </c>
      <c r="FY18">
        <v>1.85589</v>
      </c>
      <c r="FZ18">
        <v>1.85411</v>
      </c>
      <c r="GA18">
        <v>1.85516</v>
      </c>
      <c r="GB18">
        <v>1.85949</v>
      </c>
      <c r="GC18">
        <v>1.85379</v>
      </c>
      <c r="GD18">
        <v>1.85821</v>
      </c>
      <c r="GE18">
        <v>1.85542</v>
      </c>
      <c r="GF18">
        <v>1.85396</v>
      </c>
      <c r="GG18" t="s">
        <v>336</v>
      </c>
      <c r="GH18" t="s">
        <v>19</v>
      </c>
      <c r="GI18" t="s">
        <v>19</v>
      </c>
      <c r="GJ18" t="s">
        <v>19</v>
      </c>
      <c r="GK18" t="s">
        <v>337</v>
      </c>
      <c r="GL18" t="s">
        <v>338</v>
      </c>
      <c r="GM18" t="s">
        <v>339</v>
      </c>
      <c r="GN18" t="s">
        <v>339</v>
      </c>
      <c r="GO18" t="s">
        <v>339</v>
      </c>
      <c r="GP18" t="s">
        <v>339</v>
      </c>
      <c r="GQ18">
        <v>0</v>
      </c>
      <c r="GR18">
        <v>100</v>
      </c>
      <c r="GS18">
        <v>100</v>
      </c>
      <c r="GT18">
        <v>2.726</v>
      </c>
      <c r="GU18">
        <v>0.09</v>
      </c>
      <c r="GV18">
        <v>2</v>
      </c>
      <c r="GW18">
        <v>647.628</v>
      </c>
      <c r="GX18">
        <v>385.548</v>
      </c>
      <c r="GY18">
        <v>21.6107</v>
      </c>
      <c r="GZ18">
        <v>26.5922</v>
      </c>
      <c r="HA18">
        <v>30</v>
      </c>
      <c r="HB18">
        <v>26.4958</v>
      </c>
      <c r="HC18">
        <v>26.4897</v>
      </c>
      <c r="HD18">
        <v>19.7752</v>
      </c>
      <c r="HE18">
        <v>30.8513</v>
      </c>
      <c r="HF18">
        <v>20.6082</v>
      </c>
      <c r="HG18">
        <v>21.61</v>
      </c>
      <c r="HH18">
        <v>15.83</v>
      </c>
      <c r="HI18">
        <v>19.7057</v>
      </c>
      <c r="HJ18">
        <v>101.123</v>
      </c>
      <c r="HK18">
        <v>101.479</v>
      </c>
    </row>
    <row r="19" spans="1:219">
      <c r="A19">
        <v>3</v>
      </c>
      <c r="B19">
        <v>1554852369</v>
      </c>
      <c r="C19">
        <v>56</v>
      </c>
      <c r="D19" t="s">
        <v>343</v>
      </c>
      <c r="E19" t="s">
        <v>344</v>
      </c>
      <c r="H19">
        <v>1554852369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-0.0422841518526906</v>
      </c>
      <c r="AF19">
        <v>0.0474676647497977</v>
      </c>
      <c r="AG19">
        <v>3.52796242302322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 t="s">
        <v>330</v>
      </c>
      <c r="AN19">
        <v>3.87508235294118</v>
      </c>
      <c r="AO19">
        <v>2.0364</v>
      </c>
      <c r="AP19">
        <f>AO19-AN19</f>
        <v>0</v>
      </c>
      <c r="AQ19">
        <f>AP19/AO19</f>
        <v>0</v>
      </c>
      <c r="AR19">
        <v>-0.829396894826422</v>
      </c>
      <c r="AS19" t="s">
        <v>345</v>
      </c>
      <c r="AT19">
        <v>1.38317647058824</v>
      </c>
      <c r="AU19">
        <v>2.67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332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333</v>
      </c>
      <c r="BR19">
        <v>1554852369</v>
      </c>
      <c r="BS19">
        <v>79.2109</v>
      </c>
      <c r="BT19">
        <v>88.2305</v>
      </c>
      <c r="BU19">
        <v>20.607</v>
      </c>
      <c r="BV19">
        <v>20.5868</v>
      </c>
      <c r="BW19">
        <v>600.019</v>
      </c>
      <c r="BX19">
        <v>101.161</v>
      </c>
      <c r="BY19">
        <v>0.0990314</v>
      </c>
      <c r="BZ19">
        <v>26.7068</v>
      </c>
      <c r="CA19">
        <v>29.4594</v>
      </c>
      <c r="CB19">
        <v>999.9</v>
      </c>
      <c r="CC19">
        <v>0</v>
      </c>
      <c r="CD19">
        <v>0</v>
      </c>
      <c r="CE19">
        <v>10080</v>
      </c>
      <c r="CF19">
        <v>0</v>
      </c>
      <c r="CG19">
        <v>0.00152894</v>
      </c>
      <c r="CH19">
        <v>-9.01963</v>
      </c>
      <c r="CI19">
        <v>80.8775</v>
      </c>
      <c r="CJ19">
        <v>90.0851</v>
      </c>
      <c r="CK19">
        <v>0.0201874</v>
      </c>
      <c r="CL19">
        <v>76.4849</v>
      </c>
      <c r="CM19">
        <v>88.2305</v>
      </c>
      <c r="CN19">
        <v>20.517</v>
      </c>
      <c r="CO19">
        <v>20.5868</v>
      </c>
      <c r="CP19">
        <v>2.08462</v>
      </c>
      <c r="CQ19">
        <v>2.08258</v>
      </c>
      <c r="CR19">
        <v>18.1022</v>
      </c>
      <c r="CS19">
        <v>18.0866</v>
      </c>
      <c r="CT19">
        <v>1499.79</v>
      </c>
      <c r="CU19">
        <v>0.972995</v>
      </c>
      <c r="CV19">
        <v>0.0270045</v>
      </c>
      <c r="CW19">
        <v>0</v>
      </c>
      <c r="CX19">
        <v>2.8035</v>
      </c>
      <c r="CY19">
        <v>0</v>
      </c>
      <c r="CZ19">
        <v>17127.5</v>
      </c>
      <c r="DA19">
        <v>13120.2</v>
      </c>
      <c r="DB19">
        <v>44</v>
      </c>
      <c r="DC19">
        <v>44.187</v>
      </c>
      <c r="DD19">
        <v>43.375</v>
      </c>
      <c r="DE19">
        <v>42.562</v>
      </c>
      <c r="DF19">
        <v>42.625</v>
      </c>
      <c r="DG19">
        <v>1459.29</v>
      </c>
      <c r="DH19">
        <v>40.5</v>
      </c>
      <c r="DI19">
        <v>0</v>
      </c>
      <c r="DJ19">
        <v>1.29999995231628</v>
      </c>
      <c r="DK19">
        <v>1.38317647058824</v>
      </c>
      <c r="DL19">
        <v>2.30830088091965</v>
      </c>
      <c r="DM19">
        <v>-178923.894670699</v>
      </c>
      <c r="DN19">
        <v>65413.7058823529</v>
      </c>
      <c r="DO19">
        <v>10</v>
      </c>
      <c r="DP19">
        <v>1554846223.5</v>
      </c>
      <c r="DQ19" t="s">
        <v>334</v>
      </c>
      <c r="DR19">
        <v>14</v>
      </c>
      <c r="DS19">
        <v>2.726</v>
      </c>
      <c r="DT19">
        <v>0.09</v>
      </c>
      <c r="DU19">
        <v>400</v>
      </c>
      <c r="DV19">
        <v>19</v>
      </c>
      <c r="DW19">
        <v>0.32</v>
      </c>
      <c r="DX19">
        <v>0.14</v>
      </c>
      <c r="DY19">
        <v>61.8518426229508</v>
      </c>
      <c r="DZ19">
        <v>100.653822739302</v>
      </c>
      <c r="EA19">
        <v>14.7698894508717</v>
      </c>
      <c r="EB19">
        <v>0</v>
      </c>
      <c r="EC19">
        <v>61.8925295081967</v>
      </c>
      <c r="ED19">
        <v>29.6458705446905</v>
      </c>
      <c r="EE19">
        <v>7.84901627791232</v>
      </c>
      <c r="EF19">
        <v>0</v>
      </c>
      <c r="EG19">
        <v>20.374431147541</v>
      </c>
      <c r="EH19">
        <v>1.15958519301967</v>
      </c>
      <c r="EI19">
        <v>0.174321100498508</v>
      </c>
      <c r="EJ19">
        <v>0</v>
      </c>
      <c r="EK19">
        <v>0</v>
      </c>
      <c r="EL19">
        <v>3</v>
      </c>
      <c r="EM19" t="s">
        <v>346</v>
      </c>
      <c r="EN19">
        <v>3.20847</v>
      </c>
      <c r="EO19">
        <v>2.67595</v>
      </c>
      <c r="EP19">
        <v>0.0239347</v>
      </c>
      <c r="EQ19">
        <v>0.027416</v>
      </c>
      <c r="ER19">
        <v>0.10461</v>
      </c>
      <c r="ES19">
        <v>0.104716</v>
      </c>
      <c r="ET19">
        <v>30219.2</v>
      </c>
      <c r="EU19">
        <v>34513.3</v>
      </c>
      <c r="EV19">
        <v>30782.8</v>
      </c>
      <c r="EW19">
        <v>34140.1</v>
      </c>
      <c r="EX19">
        <v>37454.7</v>
      </c>
      <c r="EY19">
        <v>37852.4</v>
      </c>
      <c r="EZ19">
        <v>41973.1</v>
      </c>
      <c r="FA19">
        <v>42164.4</v>
      </c>
      <c r="FB19">
        <v>2.23375</v>
      </c>
      <c r="FC19">
        <v>1.88897</v>
      </c>
      <c r="FD19">
        <v>0.299424</v>
      </c>
      <c r="FE19">
        <v>0</v>
      </c>
      <c r="FF19">
        <v>24.5626</v>
      </c>
      <c r="FG19">
        <v>999.9</v>
      </c>
      <c r="FH19">
        <v>56.214</v>
      </c>
      <c r="FI19">
        <v>31.078</v>
      </c>
      <c r="FJ19">
        <v>25.1824</v>
      </c>
      <c r="FK19">
        <v>60.5806</v>
      </c>
      <c r="FL19">
        <v>22.6603</v>
      </c>
      <c r="FM19">
        <v>1</v>
      </c>
      <c r="FN19">
        <v>-0.0385442</v>
      </c>
      <c r="FO19">
        <v>1.70499</v>
      </c>
      <c r="FP19">
        <v>20.2359</v>
      </c>
      <c r="FQ19">
        <v>5.23781</v>
      </c>
      <c r="FR19">
        <v>11.986</v>
      </c>
      <c r="FS19">
        <v>4.973</v>
      </c>
      <c r="FT19">
        <v>3.29653</v>
      </c>
      <c r="FU19">
        <v>167</v>
      </c>
      <c r="FV19">
        <v>9999</v>
      </c>
      <c r="FW19">
        <v>9999</v>
      </c>
      <c r="FX19">
        <v>7772.3</v>
      </c>
      <c r="FY19">
        <v>1.85586</v>
      </c>
      <c r="FZ19">
        <v>1.85412</v>
      </c>
      <c r="GA19">
        <v>1.85516</v>
      </c>
      <c r="GB19">
        <v>1.85947</v>
      </c>
      <c r="GC19">
        <v>1.85379</v>
      </c>
      <c r="GD19">
        <v>1.85821</v>
      </c>
      <c r="GE19">
        <v>1.8554</v>
      </c>
      <c r="GF19">
        <v>1.85397</v>
      </c>
      <c r="GG19" t="s">
        <v>336</v>
      </c>
      <c r="GH19" t="s">
        <v>19</v>
      </c>
      <c r="GI19" t="s">
        <v>19</v>
      </c>
      <c r="GJ19" t="s">
        <v>19</v>
      </c>
      <c r="GK19" t="s">
        <v>337</v>
      </c>
      <c r="GL19" t="s">
        <v>338</v>
      </c>
      <c r="GM19" t="s">
        <v>339</v>
      </c>
      <c r="GN19" t="s">
        <v>339</v>
      </c>
      <c r="GO19" t="s">
        <v>339</v>
      </c>
      <c r="GP19" t="s">
        <v>339</v>
      </c>
      <c r="GQ19">
        <v>0</v>
      </c>
      <c r="GR19">
        <v>100</v>
      </c>
      <c r="GS19">
        <v>100</v>
      </c>
      <c r="GT19">
        <v>2.726</v>
      </c>
      <c r="GU19">
        <v>0.09</v>
      </c>
      <c r="GV19">
        <v>2</v>
      </c>
      <c r="GW19">
        <v>647.851</v>
      </c>
      <c r="GX19">
        <v>385.999</v>
      </c>
      <c r="GY19">
        <v>21.6108</v>
      </c>
      <c r="GZ19">
        <v>26.6004</v>
      </c>
      <c r="HA19">
        <v>30.0002</v>
      </c>
      <c r="HB19">
        <v>26.5034</v>
      </c>
      <c r="HC19">
        <v>26.4973</v>
      </c>
      <c r="HD19">
        <v>7.17312</v>
      </c>
      <c r="HE19">
        <v>25.873</v>
      </c>
      <c r="HF19">
        <v>20.6082</v>
      </c>
      <c r="HG19">
        <v>21.61</v>
      </c>
      <c r="HH19">
        <v>100.83</v>
      </c>
      <c r="HI19">
        <v>20.6707</v>
      </c>
      <c r="HJ19">
        <v>101.121</v>
      </c>
      <c r="HK19">
        <v>101.482</v>
      </c>
    </row>
    <row r="20" spans="1:219">
      <c r="A20">
        <v>4</v>
      </c>
      <c r="B20">
        <v>1554852373</v>
      </c>
      <c r="C20">
        <v>60</v>
      </c>
      <c r="D20" t="s">
        <v>347</v>
      </c>
      <c r="E20" t="s">
        <v>348</v>
      </c>
      <c r="H20">
        <v>1554852373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-0.0418965417947014</v>
      </c>
      <c r="AF20">
        <v>0.0470325385031987</v>
      </c>
      <c r="AG20">
        <v>3.50241624638971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 t="s">
        <v>330</v>
      </c>
      <c r="AN20">
        <v>3.87508235294118</v>
      </c>
      <c r="AO20">
        <v>2.0364</v>
      </c>
      <c r="AP20">
        <f>AO20-AN20</f>
        <v>0</v>
      </c>
      <c r="AQ20">
        <f>AP20/AO20</f>
        <v>0</v>
      </c>
      <c r="AR20">
        <v>-0.829396894826422</v>
      </c>
      <c r="AS20" t="s">
        <v>349</v>
      </c>
      <c r="AT20">
        <v>1.40778529411765</v>
      </c>
      <c r="AU20">
        <v>2.4228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332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333</v>
      </c>
      <c r="BR20">
        <v>1554852373</v>
      </c>
      <c r="BS20">
        <v>85.6608</v>
      </c>
      <c r="BT20">
        <v>95.2171</v>
      </c>
      <c r="BU20">
        <v>20.6542</v>
      </c>
      <c r="BV20">
        <v>20.6023</v>
      </c>
      <c r="BW20">
        <v>600.029</v>
      </c>
      <c r="BX20">
        <v>101.162</v>
      </c>
      <c r="BY20">
        <v>0.100307</v>
      </c>
      <c r="BZ20">
        <v>26.7282</v>
      </c>
      <c r="CA20">
        <v>29.4419</v>
      </c>
      <c r="CB20">
        <v>999.9</v>
      </c>
      <c r="CC20">
        <v>0</v>
      </c>
      <c r="CD20">
        <v>0</v>
      </c>
      <c r="CE20">
        <v>9987.5</v>
      </c>
      <c r="CF20">
        <v>0</v>
      </c>
      <c r="CG20">
        <v>0.00152894</v>
      </c>
      <c r="CH20">
        <v>-9.55631</v>
      </c>
      <c r="CI20">
        <v>87.4674</v>
      </c>
      <c r="CJ20">
        <v>97.2201</v>
      </c>
      <c r="CK20">
        <v>0.0518951</v>
      </c>
      <c r="CL20">
        <v>82.9348</v>
      </c>
      <c r="CM20">
        <v>95.2171</v>
      </c>
      <c r="CN20">
        <v>20.5642</v>
      </c>
      <c r="CO20">
        <v>20.6023</v>
      </c>
      <c r="CP20">
        <v>2.08942</v>
      </c>
      <c r="CQ20">
        <v>2.08417</v>
      </c>
      <c r="CR20">
        <v>18.1388</v>
      </c>
      <c r="CS20">
        <v>18.0987</v>
      </c>
      <c r="CT20">
        <v>9170.71</v>
      </c>
      <c r="CU20">
        <v>0.995579</v>
      </c>
      <c r="CV20">
        <v>0.00442135</v>
      </c>
      <c r="CW20">
        <v>0</v>
      </c>
      <c r="CX20">
        <v>1.0728</v>
      </c>
      <c r="CY20">
        <v>0</v>
      </c>
      <c r="CZ20">
        <v>107956</v>
      </c>
      <c r="DA20">
        <v>80849</v>
      </c>
      <c r="DB20">
        <v>44.125</v>
      </c>
      <c r="DC20">
        <v>44.25</v>
      </c>
      <c r="DD20">
        <v>43.437</v>
      </c>
      <c r="DE20">
        <v>42.562</v>
      </c>
      <c r="DF20">
        <v>42.687</v>
      </c>
      <c r="DG20">
        <v>9130.17</v>
      </c>
      <c r="DH20">
        <v>40.55</v>
      </c>
      <c r="DI20">
        <v>0</v>
      </c>
      <c r="DJ20">
        <v>3.40000009536743</v>
      </c>
      <c r="DK20">
        <v>1.40778529411765</v>
      </c>
      <c r="DL20">
        <v>3.19578915256625</v>
      </c>
      <c r="DM20">
        <v>-60257.2623764354</v>
      </c>
      <c r="DN20">
        <v>59992.4647058824</v>
      </c>
      <c r="DO20">
        <v>10</v>
      </c>
      <c r="DP20">
        <v>1554846223.5</v>
      </c>
      <c r="DQ20" t="s">
        <v>334</v>
      </c>
      <c r="DR20">
        <v>14</v>
      </c>
      <c r="DS20">
        <v>2.726</v>
      </c>
      <c r="DT20">
        <v>0.09</v>
      </c>
      <c r="DU20">
        <v>400</v>
      </c>
      <c r="DV20">
        <v>19</v>
      </c>
      <c r="DW20">
        <v>0.32</v>
      </c>
      <c r="DX20">
        <v>0.14</v>
      </c>
      <c r="DY20">
        <v>68.5116852459016</v>
      </c>
      <c r="DZ20">
        <v>100.276690851402</v>
      </c>
      <c r="EA20">
        <v>14.7144588170603</v>
      </c>
      <c r="EB20">
        <v>0</v>
      </c>
      <c r="EC20">
        <v>63.7984885245902</v>
      </c>
      <c r="ED20">
        <v>64.7905421470159</v>
      </c>
      <c r="EE20">
        <v>10.0369990532913</v>
      </c>
      <c r="EF20">
        <v>0</v>
      </c>
      <c r="EG20">
        <v>20.4479803278689</v>
      </c>
      <c r="EH20">
        <v>0.94203046007401</v>
      </c>
      <c r="EI20">
        <v>0.141442649931216</v>
      </c>
      <c r="EJ20">
        <v>0</v>
      </c>
      <c r="EK20">
        <v>0</v>
      </c>
      <c r="EL20">
        <v>3</v>
      </c>
      <c r="EM20" t="s">
        <v>346</v>
      </c>
      <c r="EN20">
        <v>3.20848</v>
      </c>
      <c r="EO20">
        <v>2.67639</v>
      </c>
      <c r="EP20">
        <v>0.0259045</v>
      </c>
      <c r="EQ20">
        <v>0.0295171</v>
      </c>
      <c r="ER20">
        <v>0.104781</v>
      </c>
      <c r="ES20">
        <v>0.104772</v>
      </c>
      <c r="ET20">
        <v>30158.6</v>
      </c>
      <c r="EU20">
        <v>34438.9</v>
      </c>
      <c r="EV20">
        <v>30783.2</v>
      </c>
      <c r="EW20">
        <v>34140.2</v>
      </c>
      <c r="EX20">
        <v>37447.9</v>
      </c>
      <c r="EY20">
        <v>37849.9</v>
      </c>
      <c r="EZ20">
        <v>41973.6</v>
      </c>
      <c r="FA20">
        <v>42164.2</v>
      </c>
      <c r="FB20">
        <v>2.23373</v>
      </c>
      <c r="FC20">
        <v>1.88935</v>
      </c>
      <c r="FD20">
        <v>0.297271</v>
      </c>
      <c r="FE20">
        <v>0</v>
      </c>
      <c r="FF20">
        <v>24.5802</v>
      </c>
      <c r="FG20">
        <v>999.9</v>
      </c>
      <c r="FH20">
        <v>56.239</v>
      </c>
      <c r="FI20">
        <v>31.098</v>
      </c>
      <c r="FJ20">
        <v>25.2199</v>
      </c>
      <c r="FK20">
        <v>60.6006</v>
      </c>
      <c r="FL20">
        <v>22.5641</v>
      </c>
      <c r="FM20">
        <v>1</v>
      </c>
      <c r="FN20">
        <v>-0.0383079</v>
      </c>
      <c r="FO20">
        <v>1.70797</v>
      </c>
      <c r="FP20">
        <v>20.2364</v>
      </c>
      <c r="FQ20">
        <v>5.2408</v>
      </c>
      <c r="FR20">
        <v>11.986</v>
      </c>
      <c r="FS20">
        <v>4.97395</v>
      </c>
      <c r="FT20">
        <v>3.29723</v>
      </c>
      <c r="FU20">
        <v>167</v>
      </c>
      <c r="FV20">
        <v>9999</v>
      </c>
      <c r="FW20">
        <v>9999</v>
      </c>
      <c r="FX20">
        <v>7772.3</v>
      </c>
      <c r="FY20">
        <v>1.85586</v>
      </c>
      <c r="FZ20">
        <v>1.85411</v>
      </c>
      <c r="GA20">
        <v>1.85515</v>
      </c>
      <c r="GB20">
        <v>1.85947</v>
      </c>
      <c r="GC20">
        <v>1.85378</v>
      </c>
      <c r="GD20">
        <v>1.85821</v>
      </c>
      <c r="GE20">
        <v>1.85541</v>
      </c>
      <c r="GF20">
        <v>1.85396</v>
      </c>
      <c r="GG20" t="s">
        <v>336</v>
      </c>
      <c r="GH20" t="s">
        <v>19</v>
      </c>
      <c r="GI20" t="s">
        <v>19</v>
      </c>
      <c r="GJ20" t="s">
        <v>19</v>
      </c>
      <c r="GK20" t="s">
        <v>337</v>
      </c>
      <c r="GL20" t="s">
        <v>338</v>
      </c>
      <c r="GM20" t="s">
        <v>339</v>
      </c>
      <c r="GN20" t="s">
        <v>339</v>
      </c>
      <c r="GO20" t="s">
        <v>339</v>
      </c>
      <c r="GP20" t="s">
        <v>339</v>
      </c>
      <c r="GQ20">
        <v>0</v>
      </c>
      <c r="GR20">
        <v>100</v>
      </c>
      <c r="GS20">
        <v>100</v>
      </c>
      <c r="GT20">
        <v>2.726</v>
      </c>
      <c r="GU20">
        <v>0.09</v>
      </c>
      <c r="GV20">
        <v>2</v>
      </c>
      <c r="GW20">
        <v>647.847</v>
      </c>
      <c r="GX20">
        <v>386.209</v>
      </c>
      <c r="GY20">
        <v>21.6108</v>
      </c>
      <c r="GZ20">
        <v>26.6012</v>
      </c>
      <c r="HA20">
        <v>30</v>
      </c>
      <c r="HB20">
        <v>26.5047</v>
      </c>
      <c r="HC20">
        <v>26.4981</v>
      </c>
      <c r="HD20">
        <v>7.40643</v>
      </c>
      <c r="HE20">
        <v>25.873</v>
      </c>
      <c r="HF20">
        <v>20.6082</v>
      </c>
      <c r="HG20">
        <v>21.61</v>
      </c>
      <c r="HH20">
        <v>105.83</v>
      </c>
      <c r="HI20">
        <v>20.6651</v>
      </c>
      <c r="HJ20">
        <v>101.122</v>
      </c>
      <c r="HK20">
        <v>101.482</v>
      </c>
    </row>
    <row r="21" spans="1:219">
      <c r="A21">
        <v>5</v>
      </c>
      <c r="B21">
        <v>1554852377</v>
      </c>
      <c r="C21">
        <v>64</v>
      </c>
      <c r="D21" t="s">
        <v>350</v>
      </c>
      <c r="E21" t="s">
        <v>351</v>
      </c>
      <c r="H21">
        <v>1554852377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-0.0419149154470729</v>
      </c>
      <c r="AF21">
        <v>0.0470531645376061</v>
      </c>
      <c r="AG21">
        <v>3.50362907767567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 t="s">
        <v>330</v>
      </c>
      <c r="AN21">
        <v>3.87508235294118</v>
      </c>
      <c r="AO21">
        <v>2.0364</v>
      </c>
      <c r="AP21">
        <f>AO21-AN21</f>
        <v>0</v>
      </c>
      <c r="AQ21">
        <f>AP21/AO21</f>
        <v>0</v>
      </c>
      <c r="AR21">
        <v>-0.829396894826422</v>
      </c>
      <c r="AS21" t="s">
        <v>352</v>
      </c>
      <c r="AT21">
        <v>1.36017647058824</v>
      </c>
      <c r="AU21">
        <v>2.1276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332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333</v>
      </c>
      <c r="BR21">
        <v>1554852377</v>
      </c>
      <c r="BS21">
        <v>92.1058</v>
      </c>
      <c r="BT21">
        <v>100.863</v>
      </c>
      <c r="BU21">
        <v>20.6858</v>
      </c>
      <c r="BV21">
        <v>20.61</v>
      </c>
      <c r="BW21">
        <v>599.993</v>
      </c>
      <c r="BX21">
        <v>101.162</v>
      </c>
      <c r="BY21">
        <v>0.0997771</v>
      </c>
      <c r="BZ21">
        <v>26.7478</v>
      </c>
      <c r="CA21">
        <v>29.431</v>
      </c>
      <c r="CB21">
        <v>999.9</v>
      </c>
      <c r="CC21">
        <v>0</v>
      </c>
      <c r="CD21">
        <v>0</v>
      </c>
      <c r="CE21">
        <v>9991.88</v>
      </c>
      <c r="CF21">
        <v>0</v>
      </c>
      <c r="CG21">
        <v>0.00152894</v>
      </c>
      <c r="CH21">
        <v>-8.7574</v>
      </c>
      <c r="CI21">
        <v>94.0514</v>
      </c>
      <c r="CJ21">
        <v>102.986</v>
      </c>
      <c r="CK21">
        <v>0.0758324</v>
      </c>
      <c r="CL21">
        <v>89.3798</v>
      </c>
      <c r="CM21">
        <v>100.863</v>
      </c>
      <c r="CN21">
        <v>20.5958</v>
      </c>
      <c r="CO21">
        <v>20.61</v>
      </c>
      <c r="CP21">
        <v>2.09261</v>
      </c>
      <c r="CQ21">
        <v>2.08494</v>
      </c>
      <c r="CR21">
        <v>18.163</v>
      </c>
      <c r="CS21">
        <v>18.1046</v>
      </c>
      <c r="CT21">
        <v>9176.69</v>
      </c>
      <c r="CU21">
        <v>0.995579</v>
      </c>
      <c r="CV21">
        <v>0.00442135</v>
      </c>
      <c r="CW21">
        <v>0</v>
      </c>
      <c r="CX21">
        <v>-0.3448</v>
      </c>
      <c r="CY21">
        <v>0</v>
      </c>
      <c r="CZ21">
        <v>108000</v>
      </c>
      <c r="DA21">
        <v>80901.7</v>
      </c>
      <c r="DB21">
        <v>44.25</v>
      </c>
      <c r="DC21">
        <v>44.25</v>
      </c>
      <c r="DD21">
        <v>43.5</v>
      </c>
      <c r="DE21">
        <v>42.625</v>
      </c>
      <c r="DF21">
        <v>42.812</v>
      </c>
      <c r="DG21">
        <v>9136.12</v>
      </c>
      <c r="DH21">
        <v>40.57</v>
      </c>
      <c r="DI21">
        <v>0</v>
      </c>
      <c r="DJ21">
        <v>3</v>
      </c>
      <c r="DK21">
        <v>1.36017647058824</v>
      </c>
      <c r="DL21">
        <v>-1.14292375228698</v>
      </c>
      <c r="DM21">
        <v>96953.1662932555</v>
      </c>
      <c r="DN21">
        <v>65302.1411764706</v>
      </c>
      <c r="DO21">
        <v>10</v>
      </c>
      <c r="DP21">
        <v>1554846223.5</v>
      </c>
      <c r="DQ21" t="s">
        <v>334</v>
      </c>
      <c r="DR21">
        <v>14</v>
      </c>
      <c r="DS21">
        <v>2.726</v>
      </c>
      <c r="DT21">
        <v>0.09</v>
      </c>
      <c r="DU21">
        <v>400</v>
      </c>
      <c r="DV21">
        <v>19</v>
      </c>
      <c r="DW21">
        <v>0.32</v>
      </c>
      <c r="DX21">
        <v>0.14</v>
      </c>
      <c r="DY21">
        <v>75.1892196721311</v>
      </c>
      <c r="DZ21">
        <v>99.3770138551054</v>
      </c>
      <c r="EA21">
        <v>14.5822352521751</v>
      </c>
      <c r="EB21">
        <v>0</v>
      </c>
      <c r="EC21">
        <v>68.0789393442623</v>
      </c>
      <c r="ED21">
        <v>82.0915031200438</v>
      </c>
      <c r="EE21">
        <v>12.1443057401371</v>
      </c>
      <c r="EF21">
        <v>0</v>
      </c>
      <c r="EG21">
        <v>20.5099786885246</v>
      </c>
      <c r="EH21">
        <v>0.782774405076698</v>
      </c>
      <c r="EI21">
        <v>0.116644068542506</v>
      </c>
      <c r="EJ21">
        <v>0</v>
      </c>
      <c r="EK21">
        <v>0</v>
      </c>
      <c r="EL21">
        <v>3</v>
      </c>
      <c r="EM21" t="s">
        <v>346</v>
      </c>
      <c r="EN21">
        <v>3.20841</v>
      </c>
      <c r="EO21">
        <v>2.6759</v>
      </c>
      <c r="EP21">
        <v>0.0278611</v>
      </c>
      <c r="EQ21">
        <v>0.0312039</v>
      </c>
      <c r="ER21">
        <v>0.104896</v>
      </c>
      <c r="ES21">
        <v>0.104799</v>
      </c>
      <c r="ET21">
        <v>30097.9</v>
      </c>
      <c r="EU21">
        <v>34378.9</v>
      </c>
      <c r="EV21">
        <v>30783.1</v>
      </c>
      <c r="EW21">
        <v>34140.2</v>
      </c>
      <c r="EX21">
        <v>37443.2</v>
      </c>
      <c r="EY21">
        <v>37848.9</v>
      </c>
      <c r="EZ21">
        <v>41973.8</v>
      </c>
      <c r="FA21">
        <v>42164.3</v>
      </c>
      <c r="FB21">
        <v>2.23368</v>
      </c>
      <c r="FC21">
        <v>1.88958</v>
      </c>
      <c r="FD21">
        <v>0.295706</v>
      </c>
      <c r="FE21">
        <v>0</v>
      </c>
      <c r="FF21">
        <v>24.5949</v>
      </c>
      <c r="FG21">
        <v>999.9</v>
      </c>
      <c r="FH21">
        <v>56.214</v>
      </c>
      <c r="FI21">
        <v>31.078</v>
      </c>
      <c r="FJ21">
        <v>25.182</v>
      </c>
      <c r="FK21">
        <v>60.2006</v>
      </c>
      <c r="FL21">
        <v>22.5601</v>
      </c>
      <c r="FM21">
        <v>1</v>
      </c>
      <c r="FN21">
        <v>-0.03844</v>
      </c>
      <c r="FO21">
        <v>1.71087</v>
      </c>
      <c r="FP21">
        <v>20.2353</v>
      </c>
      <c r="FQ21">
        <v>5.23766</v>
      </c>
      <c r="FR21">
        <v>11.986</v>
      </c>
      <c r="FS21">
        <v>4.9728</v>
      </c>
      <c r="FT21">
        <v>3.2965</v>
      </c>
      <c r="FU21">
        <v>167</v>
      </c>
      <c r="FV21">
        <v>9999</v>
      </c>
      <c r="FW21">
        <v>9999</v>
      </c>
      <c r="FX21">
        <v>7772.3</v>
      </c>
      <c r="FY21">
        <v>1.85586</v>
      </c>
      <c r="FZ21">
        <v>1.85411</v>
      </c>
      <c r="GA21">
        <v>1.85516</v>
      </c>
      <c r="GB21">
        <v>1.85946</v>
      </c>
      <c r="GC21">
        <v>1.85379</v>
      </c>
      <c r="GD21">
        <v>1.85822</v>
      </c>
      <c r="GE21">
        <v>1.85539</v>
      </c>
      <c r="GF21">
        <v>1.85396</v>
      </c>
      <c r="GG21" t="s">
        <v>336</v>
      </c>
      <c r="GH21" t="s">
        <v>19</v>
      </c>
      <c r="GI21" t="s">
        <v>19</v>
      </c>
      <c r="GJ21" t="s">
        <v>19</v>
      </c>
      <c r="GK21" t="s">
        <v>337</v>
      </c>
      <c r="GL21" t="s">
        <v>338</v>
      </c>
      <c r="GM21" t="s">
        <v>339</v>
      </c>
      <c r="GN21" t="s">
        <v>339</v>
      </c>
      <c r="GO21" t="s">
        <v>339</v>
      </c>
      <c r="GP21" t="s">
        <v>339</v>
      </c>
      <c r="GQ21">
        <v>0</v>
      </c>
      <c r="GR21">
        <v>100</v>
      </c>
      <c r="GS21">
        <v>100</v>
      </c>
      <c r="GT21">
        <v>2.726</v>
      </c>
      <c r="GU21">
        <v>0.09</v>
      </c>
      <c r="GV21">
        <v>2</v>
      </c>
      <c r="GW21">
        <v>647.809</v>
      </c>
      <c r="GX21">
        <v>386.343</v>
      </c>
      <c r="GY21">
        <v>21.6108</v>
      </c>
      <c r="GZ21">
        <v>26.6012</v>
      </c>
      <c r="HA21">
        <v>30</v>
      </c>
      <c r="HB21">
        <v>26.5047</v>
      </c>
      <c r="HC21">
        <v>26.4995</v>
      </c>
      <c r="HD21">
        <v>7.72634</v>
      </c>
      <c r="HE21">
        <v>25.4888</v>
      </c>
      <c r="HF21">
        <v>20.6082</v>
      </c>
      <c r="HG21">
        <v>21.61</v>
      </c>
      <c r="HH21">
        <v>115.83</v>
      </c>
      <c r="HI21">
        <v>20.7618</v>
      </c>
      <c r="HJ21">
        <v>101.123</v>
      </c>
      <c r="HK21">
        <v>101.482</v>
      </c>
    </row>
    <row r="22" spans="1:219">
      <c r="A22">
        <v>6</v>
      </c>
      <c r="B22">
        <v>1554852381</v>
      </c>
      <c r="C22">
        <v>68</v>
      </c>
      <c r="D22" t="s">
        <v>353</v>
      </c>
      <c r="E22" t="s">
        <v>354</v>
      </c>
      <c r="H22">
        <v>1554852381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-0.0420794428635625</v>
      </c>
      <c r="AF22">
        <v>0.047237860976009</v>
      </c>
      <c r="AG22">
        <v>3.51448106875129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 t="s">
        <v>330</v>
      </c>
      <c r="AN22">
        <v>3.87508235294118</v>
      </c>
      <c r="AO22">
        <v>2.0364</v>
      </c>
      <c r="AP22">
        <f>AO22-AN22</f>
        <v>0</v>
      </c>
      <c r="AQ22">
        <f>AP22/AO22</f>
        <v>0</v>
      </c>
      <c r="AR22">
        <v>-0.829396894826422</v>
      </c>
      <c r="AS22" t="s">
        <v>355</v>
      </c>
      <c r="AT22">
        <v>1.26715882352941</v>
      </c>
      <c r="AU22">
        <v>2.452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332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333</v>
      </c>
      <c r="BR22">
        <v>1554852381</v>
      </c>
      <c r="BS22">
        <v>98.2342</v>
      </c>
      <c r="BT22">
        <v>107.589</v>
      </c>
      <c r="BU22">
        <v>20.7135</v>
      </c>
      <c r="BV22">
        <v>20.668</v>
      </c>
      <c r="BW22">
        <v>600.027</v>
      </c>
      <c r="BX22">
        <v>101.161</v>
      </c>
      <c r="BY22">
        <v>0.0995527</v>
      </c>
      <c r="BZ22">
        <v>26.7745</v>
      </c>
      <c r="CA22">
        <v>29.5076</v>
      </c>
      <c r="CB22">
        <v>999.9</v>
      </c>
      <c r="CC22">
        <v>0</v>
      </c>
      <c r="CD22">
        <v>0</v>
      </c>
      <c r="CE22">
        <v>10031.2</v>
      </c>
      <c r="CF22">
        <v>0</v>
      </c>
      <c r="CG22">
        <v>0.00152894</v>
      </c>
      <c r="CH22">
        <v>-9.35493</v>
      </c>
      <c r="CI22">
        <v>100.312</v>
      </c>
      <c r="CJ22">
        <v>109.86</v>
      </c>
      <c r="CK22">
        <v>0.045475</v>
      </c>
      <c r="CL22">
        <v>95.5082</v>
      </c>
      <c r="CM22">
        <v>107.589</v>
      </c>
      <c r="CN22">
        <v>20.6235</v>
      </c>
      <c r="CO22">
        <v>20.668</v>
      </c>
      <c r="CP22">
        <v>2.09541</v>
      </c>
      <c r="CQ22">
        <v>2.0908</v>
      </c>
      <c r="CR22">
        <v>18.1843</v>
      </c>
      <c r="CS22">
        <v>18.1493</v>
      </c>
      <c r="CT22">
        <v>1498.72</v>
      </c>
      <c r="CU22">
        <v>0.973</v>
      </c>
      <c r="CV22">
        <v>0.027</v>
      </c>
      <c r="CW22">
        <v>0</v>
      </c>
      <c r="CX22">
        <v>2.46875</v>
      </c>
      <c r="CY22">
        <v>0</v>
      </c>
      <c r="CZ22">
        <v>17056.9</v>
      </c>
      <c r="DA22">
        <v>13110.8</v>
      </c>
      <c r="DB22">
        <v>44.437</v>
      </c>
      <c r="DC22">
        <v>44.25</v>
      </c>
      <c r="DD22">
        <v>43.562</v>
      </c>
      <c r="DE22">
        <v>42.625</v>
      </c>
      <c r="DF22">
        <v>42.875</v>
      </c>
      <c r="DG22">
        <v>1458.25</v>
      </c>
      <c r="DH22">
        <v>40.47</v>
      </c>
      <c r="DI22">
        <v>0</v>
      </c>
      <c r="DJ22">
        <v>3.80000019073486</v>
      </c>
      <c r="DK22">
        <v>1.26715882352941</v>
      </c>
      <c r="DL22">
        <v>5.43173053569873</v>
      </c>
      <c r="DM22">
        <v>-319918.649086604</v>
      </c>
      <c r="DN22">
        <v>65237.1705882353</v>
      </c>
      <c r="DO22">
        <v>10</v>
      </c>
      <c r="DP22">
        <v>1554846223.5</v>
      </c>
      <c r="DQ22" t="s">
        <v>334</v>
      </c>
      <c r="DR22">
        <v>14</v>
      </c>
      <c r="DS22">
        <v>2.726</v>
      </c>
      <c r="DT22">
        <v>0.09</v>
      </c>
      <c r="DU22">
        <v>400</v>
      </c>
      <c r="DV22">
        <v>19</v>
      </c>
      <c r="DW22">
        <v>0.32</v>
      </c>
      <c r="DX22">
        <v>0.14</v>
      </c>
      <c r="DY22">
        <v>81.7172967213115</v>
      </c>
      <c r="DZ22">
        <v>97.6933351665707</v>
      </c>
      <c r="EA22">
        <v>14.3368038975924</v>
      </c>
      <c r="EB22">
        <v>0</v>
      </c>
      <c r="EC22">
        <v>73.5023196721311</v>
      </c>
      <c r="ED22">
        <v>90.1575686938058</v>
      </c>
      <c r="EE22">
        <v>13.2467350460507</v>
      </c>
      <c r="EF22">
        <v>0</v>
      </c>
      <c r="EG22">
        <v>20.561193442623</v>
      </c>
      <c r="EH22">
        <v>0.664648334214646</v>
      </c>
      <c r="EI22">
        <v>0.0983739584173868</v>
      </c>
      <c r="EJ22">
        <v>0</v>
      </c>
      <c r="EK22">
        <v>0</v>
      </c>
      <c r="EL22">
        <v>3</v>
      </c>
      <c r="EM22" t="s">
        <v>346</v>
      </c>
      <c r="EN22">
        <v>3.20848</v>
      </c>
      <c r="EO22">
        <v>2.67605</v>
      </c>
      <c r="EP22">
        <v>0.0297096</v>
      </c>
      <c r="EQ22">
        <v>0.0331989</v>
      </c>
      <c r="ER22">
        <v>0.104995</v>
      </c>
      <c r="ES22">
        <v>0.105006</v>
      </c>
      <c r="ET22">
        <v>30040.6</v>
      </c>
      <c r="EU22">
        <v>34307.9</v>
      </c>
      <c r="EV22">
        <v>30783</v>
      </c>
      <c r="EW22">
        <v>34139.9</v>
      </c>
      <c r="EX22">
        <v>37438.8</v>
      </c>
      <c r="EY22">
        <v>37839.7</v>
      </c>
      <c r="EZ22">
        <v>41973.5</v>
      </c>
      <c r="FA22">
        <v>42163.9</v>
      </c>
      <c r="FB22">
        <v>2.234</v>
      </c>
      <c r="FC22">
        <v>1.8894</v>
      </c>
      <c r="FD22">
        <v>0.299476</v>
      </c>
      <c r="FE22">
        <v>0</v>
      </c>
      <c r="FF22">
        <v>24.6103</v>
      </c>
      <c r="FG22">
        <v>999.9</v>
      </c>
      <c r="FH22">
        <v>56.239</v>
      </c>
      <c r="FI22">
        <v>31.098</v>
      </c>
      <c r="FJ22">
        <v>25.2198</v>
      </c>
      <c r="FK22">
        <v>60.1306</v>
      </c>
      <c r="FL22">
        <v>22.4479</v>
      </c>
      <c r="FM22">
        <v>1</v>
      </c>
      <c r="FN22">
        <v>-0.0382622</v>
      </c>
      <c r="FO22">
        <v>1.7145</v>
      </c>
      <c r="FP22">
        <v>20.2357</v>
      </c>
      <c r="FQ22">
        <v>5.23766</v>
      </c>
      <c r="FR22">
        <v>11.986</v>
      </c>
      <c r="FS22">
        <v>4.97275</v>
      </c>
      <c r="FT22">
        <v>3.2966</v>
      </c>
      <c r="FU22">
        <v>167</v>
      </c>
      <c r="FV22">
        <v>9999</v>
      </c>
      <c r="FW22">
        <v>9999</v>
      </c>
      <c r="FX22">
        <v>7772.5</v>
      </c>
      <c r="FY22">
        <v>1.85589</v>
      </c>
      <c r="FZ22">
        <v>1.8541</v>
      </c>
      <c r="GA22">
        <v>1.85516</v>
      </c>
      <c r="GB22">
        <v>1.85947</v>
      </c>
      <c r="GC22">
        <v>1.85379</v>
      </c>
      <c r="GD22">
        <v>1.8582</v>
      </c>
      <c r="GE22">
        <v>1.85539</v>
      </c>
      <c r="GF22">
        <v>1.85396</v>
      </c>
      <c r="GG22" t="s">
        <v>336</v>
      </c>
      <c r="GH22" t="s">
        <v>19</v>
      </c>
      <c r="GI22" t="s">
        <v>19</v>
      </c>
      <c r="GJ22" t="s">
        <v>19</v>
      </c>
      <c r="GK22" t="s">
        <v>337</v>
      </c>
      <c r="GL22" t="s">
        <v>338</v>
      </c>
      <c r="GM22" t="s">
        <v>339</v>
      </c>
      <c r="GN22" t="s">
        <v>339</v>
      </c>
      <c r="GO22" t="s">
        <v>339</v>
      </c>
      <c r="GP22" t="s">
        <v>339</v>
      </c>
      <c r="GQ22">
        <v>0</v>
      </c>
      <c r="GR22">
        <v>100</v>
      </c>
      <c r="GS22">
        <v>100</v>
      </c>
      <c r="GT22">
        <v>2.726</v>
      </c>
      <c r="GU22">
        <v>0.09</v>
      </c>
      <c r="GV22">
        <v>2</v>
      </c>
      <c r="GW22">
        <v>648.059</v>
      </c>
      <c r="GX22">
        <v>386.247</v>
      </c>
      <c r="GY22">
        <v>21.6108</v>
      </c>
      <c r="GZ22">
        <v>26.6027</v>
      </c>
      <c r="HA22">
        <v>30.0003</v>
      </c>
      <c r="HB22">
        <v>26.5047</v>
      </c>
      <c r="HC22">
        <v>26.4995</v>
      </c>
      <c r="HD22">
        <v>8.03333</v>
      </c>
      <c r="HE22">
        <v>25.4888</v>
      </c>
      <c r="HF22">
        <v>20.6082</v>
      </c>
      <c r="HG22">
        <v>21.61</v>
      </c>
      <c r="HH22">
        <v>120.83</v>
      </c>
      <c r="HI22">
        <v>20.7816</v>
      </c>
      <c r="HJ22">
        <v>101.122</v>
      </c>
      <c r="HK22">
        <v>101.481</v>
      </c>
    </row>
    <row r="23" spans="1:219">
      <c r="A23">
        <v>7</v>
      </c>
      <c r="B23">
        <v>1554852439</v>
      </c>
      <c r="C23">
        <v>126</v>
      </c>
      <c r="D23" t="s">
        <v>356</v>
      </c>
      <c r="E23" t="s">
        <v>357</v>
      </c>
      <c r="H23">
        <v>1554852439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-0.041766276952623</v>
      </c>
      <c r="AF23">
        <v>0.0468863048061388</v>
      </c>
      <c r="AG23">
        <v>3.49381219192557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 t="s">
        <v>330</v>
      </c>
      <c r="AN23">
        <v>3.87508235294118</v>
      </c>
      <c r="AO23">
        <v>2.0364</v>
      </c>
      <c r="AP23">
        <f>AO23-AN23</f>
        <v>0</v>
      </c>
      <c r="AQ23">
        <f>AP23/AO23</f>
        <v>0</v>
      </c>
      <c r="AR23">
        <v>-0.829396894826422</v>
      </c>
      <c r="AS23" t="s">
        <v>358</v>
      </c>
      <c r="AT23">
        <v>1.33973235294118</v>
      </c>
      <c r="AU23">
        <v>2.7812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332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333</v>
      </c>
      <c r="BR23">
        <v>1554852439</v>
      </c>
      <c r="BS23">
        <v>195.121</v>
      </c>
      <c r="BT23">
        <v>205.349</v>
      </c>
      <c r="BU23">
        <v>21.1784</v>
      </c>
      <c r="BV23">
        <v>21.1083</v>
      </c>
      <c r="BW23">
        <v>599.978</v>
      </c>
      <c r="BX23">
        <v>101.164</v>
      </c>
      <c r="BY23">
        <v>0.100658</v>
      </c>
      <c r="BZ23">
        <v>27.1048</v>
      </c>
      <c r="CA23">
        <v>29.8011</v>
      </c>
      <c r="CB23">
        <v>999.9</v>
      </c>
      <c r="CC23">
        <v>0</v>
      </c>
      <c r="CD23">
        <v>0</v>
      </c>
      <c r="CE23">
        <v>9956.25</v>
      </c>
      <c r="CF23">
        <v>0</v>
      </c>
      <c r="CG23">
        <v>0.00152894</v>
      </c>
      <c r="CH23">
        <v>-10.228</v>
      </c>
      <c r="CI23">
        <v>199.343</v>
      </c>
      <c r="CJ23">
        <v>209.777</v>
      </c>
      <c r="CK23">
        <v>0.0700932</v>
      </c>
      <c r="CL23">
        <v>192.395</v>
      </c>
      <c r="CM23">
        <v>205.349</v>
      </c>
      <c r="CN23">
        <v>21.0884</v>
      </c>
      <c r="CO23">
        <v>21.1083</v>
      </c>
      <c r="CP23">
        <v>2.14248</v>
      </c>
      <c r="CQ23">
        <v>2.13539</v>
      </c>
      <c r="CR23">
        <v>18.5386</v>
      </c>
      <c r="CS23">
        <v>18.4857</v>
      </c>
      <c r="CT23">
        <v>1498.44</v>
      </c>
      <c r="CU23">
        <v>0.972993</v>
      </c>
      <c r="CV23">
        <v>0.0270066</v>
      </c>
      <c r="CW23">
        <v>0</v>
      </c>
      <c r="CX23">
        <v>2.7035</v>
      </c>
      <c r="CY23">
        <v>0</v>
      </c>
      <c r="CZ23">
        <v>16796</v>
      </c>
      <c r="DA23">
        <v>13108.3</v>
      </c>
      <c r="DB23">
        <v>46</v>
      </c>
      <c r="DC23">
        <v>44.625</v>
      </c>
      <c r="DD23">
        <v>44.562</v>
      </c>
      <c r="DE23">
        <v>42.937</v>
      </c>
      <c r="DF23">
        <v>44.187</v>
      </c>
      <c r="DG23">
        <v>1457.97</v>
      </c>
      <c r="DH23">
        <v>40.47</v>
      </c>
      <c r="DI23">
        <v>0</v>
      </c>
      <c r="DJ23">
        <v>3.29999995231628</v>
      </c>
      <c r="DK23">
        <v>1.33973235294118</v>
      </c>
      <c r="DL23">
        <v>8.33408799598577</v>
      </c>
      <c r="DM23">
        <v>-215940.189551717</v>
      </c>
      <c r="DN23">
        <v>64278.5</v>
      </c>
      <c r="DO23">
        <v>10</v>
      </c>
      <c r="DP23">
        <v>1554846223.5</v>
      </c>
      <c r="DQ23" t="s">
        <v>334</v>
      </c>
      <c r="DR23">
        <v>14</v>
      </c>
      <c r="DS23">
        <v>2.726</v>
      </c>
      <c r="DT23">
        <v>0.09</v>
      </c>
      <c r="DU23">
        <v>400</v>
      </c>
      <c r="DV23">
        <v>19</v>
      </c>
      <c r="DW23">
        <v>0.32</v>
      </c>
      <c r="DX23">
        <v>0.14</v>
      </c>
      <c r="DY23">
        <v>178.414540983607</v>
      </c>
      <c r="DZ23">
        <v>101.331007932289</v>
      </c>
      <c r="EA23">
        <v>14.8682922680996</v>
      </c>
      <c r="EB23">
        <v>0</v>
      </c>
      <c r="EC23">
        <v>168.368967213115</v>
      </c>
      <c r="ED23">
        <v>99.7917969328182</v>
      </c>
      <c r="EE23">
        <v>14.6421352827472</v>
      </c>
      <c r="EF23">
        <v>0</v>
      </c>
      <c r="EG23">
        <v>21.0546557377049</v>
      </c>
      <c r="EH23">
        <v>0.445790163934346</v>
      </c>
      <c r="EI23">
        <v>0.0659802541862987</v>
      </c>
      <c r="EJ23">
        <v>0</v>
      </c>
      <c r="EK23">
        <v>0</v>
      </c>
      <c r="EL23">
        <v>3</v>
      </c>
      <c r="EM23" t="s">
        <v>346</v>
      </c>
      <c r="EN23">
        <v>3.20836</v>
      </c>
      <c r="EO23">
        <v>2.67646</v>
      </c>
      <c r="EP23">
        <v>0.0571831</v>
      </c>
      <c r="EQ23">
        <v>0.0603657</v>
      </c>
      <c r="ER23">
        <v>0.106669</v>
      </c>
      <c r="ES23">
        <v>0.106576</v>
      </c>
      <c r="ET23">
        <v>29189</v>
      </c>
      <c r="EU23">
        <v>33342.4</v>
      </c>
      <c r="EV23">
        <v>30781.9</v>
      </c>
      <c r="EW23">
        <v>34138.5</v>
      </c>
      <c r="EX23">
        <v>37367.1</v>
      </c>
      <c r="EY23">
        <v>37772.8</v>
      </c>
      <c r="EZ23">
        <v>41972.1</v>
      </c>
      <c r="FA23">
        <v>42163.4</v>
      </c>
      <c r="FB23">
        <v>2.23355</v>
      </c>
      <c r="FC23">
        <v>1.89097</v>
      </c>
      <c r="FD23">
        <v>0.306241</v>
      </c>
      <c r="FE23">
        <v>0</v>
      </c>
      <c r="FF23">
        <v>24.7951</v>
      </c>
      <c r="FG23">
        <v>999.9</v>
      </c>
      <c r="FH23">
        <v>56.214</v>
      </c>
      <c r="FI23">
        <v>31.098</v>
      </c>
      <c r="FJ23">
        <v>25.2105</v>
      </c>
      <c r="FK23">
        <v>60.6606</v>
      </c>
      <c r="FL23">
        <v>22.6082</v>
      </c>
      <c r="FM23">
        <v>1</v>
      </c>
      <c r="FN23">
        <v>-0.0375661</v>
      </c>
      <c r="FO23">
        <v>1.75673</v>
      </c>
      <c r="FP23">
        <v>20.2357</v>
      </c>
      <c r="FQ23">
        <v>5.2414</v>
      </c>
      <c r="FR23">
        <v>11.986</v>
      </c>
      <c r="FS23">
        <v>4.9738</v>
      </c>
      <c r="FT23">
        <v>3.29725</v>
      </c>
      <c r="FU23">
        <v>167</v>
      </c>
      <c r="FV23">
        <v>9999</v>
      </c>
      <c r="FW23">
        <v>9999</v>
      </c>
      <c r="FX23">
        <v>7773.7</v>
      </c>
      <c r="FY23">
        <v>1.85588</v>
      </c>
      <c r="FZ23">
        <v>1.85412</v>
      </c>
      <c r="GA23">
        <v>1.85516</v>
      </c>
      <c r="GB23">
        <v>1.85949</v>
      </c>
      <c r="GC23">
        <v>1.85379</v>
      </c>
      <c r="GD23">
        <v>1.85821</v>
      </c>
      <c r="GE23">
        <v>1.85541</v>
      </c>
      <c r="GF23">
        <v>1.85396</v>
      </c>
      <c r="GG23" t="s">
        <v>336</v>
      </c>
      <c r="GH23" t="s">
        <v>19</v>
      </c>
      <c r="GI23" t="s">
        <v>19</v>
      </c>
      <c r="GJ23" t="s">
        <v>19</v>
      </c>
      <c r="GK23" t="s">
        <v>337</v>
      </c>
      <c r="GL23" t="s">
        <v>338</v>
      </c>
      <c r="GM23" t="s">
        <v>339</v>
      </c>
      <c r="GN23" t="s">
        <v>339</v>
      </c>
      <c r="GO23" t="s">
        <v>339</v>
      </c>
      <c r="GP23" t="s">
        <v>339</v>
      </c>
      <c r="GQ23">
        <v>0</v>
      </c>
      <c r="GR23">
        <v>100</v>
      </c>
      <c r="GS23">
        <v>100</v>
      </c>
      <c r="GT23">
        <v>2.726</v>
      </c>
      <c r="GU23">
        <v>0.09</v>
      </c>
      <c r="GV23">
        <v>2</v>
      </c>
      <c r="GW23">
        <v>647.817</v>
      </c>
      <c r="GX23">
        <v>387.158</v>
      </c>
      <c r="GY23">
        <v>21.6108</v>
      </c>
      <c r="GZ23">
        <v>26.6124</v>
      </c>
      <c r="HA23">
        <v>30.0002</v>
      </c>
      <c r="HB23">
        <v>26.5136</v>
      </c>
      <c r="HC23">
        <v>26.5064</v>
      </c>
      <c r="HD23">
        <v>12.1957</v>
      </c>
      <c r="HE23">
        <v>23.8197</v>
      </c>
      <c r="HF23">
        <v>20.6082</v>
      </c>
      <c r="HG23">
        <v>21.61</v>
      </c>
      <c r="HH23">
        <v>215.83</v>
      </c>
      <c r="HI23">
        <v>21.1233</v>
      </c>
      <c r="HJ23">
        <v>101.119</v>
      </c>
      <c r="HK23">
        <v>101.478</v>
      </c>
    </row>
    <row r="24" spans="1:219">
      <c r="A24">
        <v>8</v>
      </c>
      <c r="B24">
        <v>1554852443</v>
      </c>
      <c r="C24">
        <v>130</v>
      </c>
      <c r="D24" t="s">
        <v>359</v>
      </c>
      <c r="E24" t="s">
        <v>360</v>
      </c>
      <c r="H24">
        <v>1554852443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-0.0419514949559039</v>
      </c>
      <c r="AF24">
        <v>0.0470942282408099</v>
      </c>
      <c r="AG24">
        <v>3.50604310686849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 t="s">
        <v>330</v>
      </c>
      <c r="AN24">
        <v>3.87508235294118</v>
      </c>
      <c r="AO24">
        <v>2.0364</v>
      </c>
      <c r="AP24">
        <f>AO24-AN24</f>
        <v>0</v>
      </c>
      <c r="AQ24">
        <f>AP24/AO24</f>
        <v>0</v>
      </c>
      <c r="AR24">
        <v>-0.829396894826422</v>
      </c>
      <c r="AS24" t="s">
        <v>361</v>
      </c>
      <c r="AT24">
        <v>1.53252352941176</v>
      </c>
      <c r="AU24">
        <v>2.378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332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333</v>
      </c>
      <c r="BR24">
        <v>1554852443</v>
      </c>
      <c r="BS24">
        <v>201.749</v>
      </c>
      <c r="BT24">
        <v>212.092</v>
      </c>
      <c r="BU24">
        <v>21.2045</v>
      </c>
      <c r="BV24">
        <v>21.1168</v>
      </c>
      <c r="BW24">
        <v>600.001</v>
      </c>
      <c r="BX24">
        <v>101.162</v>
      </c>
      <c r="BY24">
        <v>0.0997335</v>
      </c>
      <c r="BZ24">
        <v>27.1214</v>
      </c>
      <c r="CA24">
        <v>29.739</v>
      </c>
      <c r="CB24">
        <v>999.9</v>
      </c>
      <c r="CC24">
        <v>0</v>
      </c>
      <c r="CD24">
        <v>0</v>
      </c>
      <c r="CE24">
        <v>10000.6</v>
      </c>
      <c r="CF24">
        <v>0</v>
      </c>
      <c r="CG24">
        <v>0.00152894</v>
      </c>
      <c r="CH24">
        <v>-10.3433</v>
      </c>
      <c r="CI24">
        <v>206.12</v>
      </c>
      <c r="CJ24">
        <v>216.668</v>
      </c>
      <c r="CK24">
        <v>0.0877495</v>
      </c>
      <c r="CL24">
        <v>199.023</v>
      </c>
      <c r="CM24">
        <v>212.092</v>
      </c>
      <c r="CN24">
        <v>21.1145</v>
      </c>
      <c r="CO24">
        <v>21.1168</v>
      </c>
      <c r="CP24">
        <v>2.14508</v>
      </c>
      <c r="CQ24">
        <v>2.13621</v>
      </c>
      <c r="CR24">
        <v>18.558</v>
      </c>
      <c r="CS24">
        <v>18.4918</v>
      </c>
      <c r="CT24">
        <v>9161.99</v>
      </c>
      <c r="CU24">
        <v>0.995575</v>
      </c>
      <c r="CV24">
        <v>0.00442471</v>
      </c>
      <c r="CW24">
        <v>0</v>
      </c>
      <c r="CX24">
        <v>1.738</v>
      </c>
      <c r="CY24">
        <v>0</v>
      </c>
      <c r="CZ24">
        <v>106059</v>
      </c>
      <c r="DA24">
        <v>80772.1</v>
      </c>
      <c r="DB24">
        <v>46.125</v>
      </c>
      <c r="DC24">
        <v>44.625</v>
      </c>
      <c r="DD24">
        <v>44.687</v>
      </c>
      <c r="DE24">
        <v>43</v>
      </c>
      <c r="DF24">
        <v>44.25</v>
      </c>
      <c r="DG24">
        <v>9121.45</v>
      </c>
      <c r="DH24">
        <v>40.54</v>
      </c>
      <c r="DI24">
        <v>0</v>
      </c>
      <c r="DJ24">
        <v>3.40000009536743</v>
      </c>
      <c r="DK24">
        <v>1.53252352941176</v>
      </c>
      <c r="DL24">
        <v>4.09499756895359</v>
      </c>
      <c r="DM24">
        <v>-51923.4428069358</v>
      </c>
      <c r="DN24">
        <v>58954.3176470588</v>
      </c>
      <c r="DO24">
        <v>10</v>
      </c>
      <c r="DP24">
        <v>1554846223.5</v>
      </c>
      <c r="DQ24" t="s">
        <v>334</v>
      </c>
      <c r="DR24">
        <v>14</v>
      </c>
      <c r="DS24">
        <v>2.726</v>
      </c>
      <c r="DT24">
        <v>0.09</v>
      </c>
      <c r="DU24">
        <v>400</v>
      </c>
      <c r="DV24">
        <v>19</v>
      </c>
      <c r="DW24">
        <v>0.32</v>
      </c>
      <c r="DX24">
        <v>0.14</v>
      </c>
      <c r="DY24">
        <v>185.133770491803</v>
      </c>
      <c r="DZ24">
        <v>101.470705446815</v>
      </c>
      <c r="EA24">
        <v>14.8886647139265</v>
      </c>
      <c r="EB24">
        <v>0</v>
      </c>
      <c r="EC24">
        <v>175.021344262295</v>
      </c>
      <c r="ED24">
        <v>100.222051824394</v>
      </c>
      <c r="EE24">
        <v>14.7051187295002</v>
      </c>
      <c r="EF24">
        <v>0</v>
      </c>
      <c r="EG24">
        <v>21.0833672131148</v>
      </c>
      <c r="EH24">
        <v>0.472711792702088</v>
      </c>
      <c r="EI24">
        <v>0.069650376815879</v>
      </c>
      <c r="EJ24">
        <v>0</v>
      </c>
      <c r="EK24">
        <v>0</v>
      </c>
      <c r="EL24">
        <v>3</v>
      </c>
      <c r="EM24" t="s">
        <v>346</v>
      </c>
      <c r="EN24">
        <v>3.20841</v>
      </c>
      <c r="EO24">
        <v>2.67592</v>
      </c>
      <c r="EP24">
        <v>0.0589335</v>
      </c>
      <c r="EQ24">
        <v>0.062107</v>
      </c>
      <c r="ER24">
        <v>0.106761</v>
      </c>
      <c r="ES24">
        <v>0.106604</v>
      </c>
      <c r="ET24">
        <v>29134.7</v>
      </c>
      <c r="EU24">
        <v>33280.6</v>
      </c>
      <c r="EV24">
        <v>30781.8</v>
      </c>
      <c r="EW24">
        <v>34138.5</v>
      </c>
      <c r="EX24">
        <v>37363.2</v>
      </c>
      <c r="EY24">
        <v>37771.5</v>
      </c>
      <c r="EZ24">
        <v>41972</v>
      </c>
      <c r="FA24">
        <v>42163.2</v>
      </c>
      <c r="FB24">
        <v>2.23342</v>
      </c>
      <c r="FC24">
        <v>1.89135</v>
      </c>
      <c r="FD24">
        <v>0.301726</v>
      </c>
      <c r="FE24">
        <v>0</v>
      </c>
      <c r="FF24">
        <v>24.8066</v>
      </c>
      <c r="FG24">
        <v>999.9</v>
      </c>
      <c r="FH24">
        <v>56.165</v>
      </c>
      <c r="FI24">
        <v>31.078</v>
      </c>
      <c r="FJ24">
        <v>25.1565</v>
      </c>
      <c r="FK24">
        <v>60.6806</v>
      </c>
      <c r="FL24">
        <v>22.528</v>
      </c>
      <c r="FM24">
        <v>1</v>
      </c>
      <c r="FN24">
        <v>-0.0375686</v>
      </c>
      <c r="FO24">
        <v>1.75992</v>
      </c>
      <c r="FP24">
        <v>20.235</v>
      </c>
      <c r="FQ24">
        <v>5.23826</v>
      </c>
      <c r="FR24">
        <v>11.986</v>
      </c>
      <c r="FS24">
        <v>4.9731</v>
      </c>
      <c r="FT24">
        <v>3.29678</v>
      </c>
      <c r="FU24">
        <v>167</v>
      </c>
      <c r="FV24">
        <v>9999</v>
      </c>
      <c r="FW24">
        <v>9999</v>
      </c>
      <c r="FX24">
        <v>7773.9</v>
      </c>
      <c r="FY24">
        <v>1.85587</v>
      </c>
      <c r="FZ24">
        <v>1.8541</v>
      </c>
      <c r="GA24">
        <v>1.85516</v>
      </c>
      <c r="GB24">
        <v>1.85946</v>
      </c>
      <c r="GC24">
        <v>1.85379</v>
      </c>
      <c r="GD24">
        <v>1.85822</v>
      </c>
      <c r="GE24">
        <v>1.85541</v>
      </c>
      <c r="GF24">
        <v>1.85396</v>
      </c>
      <c r="GG24" t="s">
        <v>336</v>
      </c>
      <c r="GH24" t="s">
        <v>19</v>
      </c>
      <c r="GI24" t="s">
        <v>19</v>
      </c>
      <c r="GJ24" t="s">
        <v>19</v>
      </c>
      <c r="GK24" t="s">
        <v>337</v>
      </c>
      <c r="GL24" t="s">
        <v>338</v>
      </c>
      <c r="GM24" t="s">
        <v>339</v>
      </c>
      <c r="GN24" t="s">
        <v>339</v>
      </c>
      <c r="GO24" t="s">
        <v>339</v>
      </c>
      <c r="GP24" t="s">
        <v>339</v>
      </c>
      <c r="GQ24">
        <v>0</v>
      </c>
      <c r="GR24">
        <v>100</v>
      </c>
      <c r="GS24">
        <v>100</v>
      </c>
      <c r="GT24">
        <v>2.726</v>
      </c>
      <c r="GU24">
        <v>0.09</v>
      </c>
      <c r="GV24">
        <v>2</v>
      </c>
      <c r="GW24">
        <v>647.721</v>
      </c>
      <c r="GX24">
        <v>387.379</v>
      </c>
      <c r="GY24">
        <v>21.6108</v>
      </c>
      <c r="GZ24">
        <v>26.6139</v>
      </c>
      <c r="HA24">
        <v>30.0002</v>
      </c>
      <c r="HB24">
        <v>26.5136</v>
      </c>
      <c r="HC24">
        <v>26.5085</v>
      </c>
      <c r="HD24">
        <v>12.5035</v>
      </c>
      <c r="HE24">
        <v>23.8197</v>
      </c>
      <c r="HF24">
        <v>20.6082</v>
      </c>
      <c r="HG24">
        <v>21.61</v>
      </c>
      <c r="HH24">
        <v>225.83</v>
      </c>
      <c r="HI24">
        <v>21.2083</v>
      </c>
      <c r="HJ24">
        <v>101.118</v>
      </c>
      <c r="HK24">
        <v>101.478</v>
      </c>
    </row>
    <row r="25" spans="1:219">
      <c r="A25">
        <v>9</v>
      </c>
      <c r="B25">
        <v>1554852589</v>
      </c>
      <c r="C25">
        <v>276</v>
      </c>
      <c r="D25" t="s">
        <v>362</v>
      </c>
      <c r="E25" t="s">
        <v>363</v>
      </c>
      <c r="H25">
        <v>1554852589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-0.0418086400317669</v>
      </c>
      <c r="AF25">
        <v>0.0469338610736873</v>
      </c>
      <c r="AG25">
        <v>3.49661132572935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 t="s">
        <v>330</v>
      </c>
      <c r="AN25">
        <v>3.87508235294118</v>
      </c>
      <c r="AO25">
        <v>2.0364</v>
      </c>
      <c r="AP25">
        <f>AO25-AN25</f>
        <v>0</v>
      </c>
      <c r="AQ25">
        <f>AP25/AO25</f>
        <v>0</v>
      </c>
      <c r="AR25">
        <v>-0.829396894826422</v>
      </c>
      <c r="AS25" t="s">
        <v>364</v>
      </c>
      <c r="AT25">
        <v>1.21687058823529</v>
      </c>
      <c r="AU25">
        <v>2.1784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332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333</v>
      </c>
      <c r="BR25">
        <v>1554852589</v>
      </c>
      <c r="BS25">
        <v>444.266</v>
      </c>
      <c r="BT25">
        <v>455.996</v>
      </c>
      <c r="BU25">
        <v>21.935</v>
      </c>
      <c r="BV25">
        <v>21.8552</v>
      </c>
      <c r="BW25">
        <v>600.087</v>
      </c>
      <c r="BX25">
        <v>101.165</v>
      </c>
      <c r="BY25">
        <v>0.100814</v>
      </c>
      <c r="BZ25">
        <v>27.7083</v>
      </c>
      <c r="CA25">
        <v>30.2457</v>
      </c>
      <c r="CB25">
        <v>999.9</v>
      </c>
      <c r="CC25">
        <v>0</v>
      </c>
      <c r="CD25">
        <v>0</v>
      </c>
      <c r="CE25">
        <v>9966.25</v>
      </c>
      <c r="CF25">
        <v>0</v>
      </c>
      <c r="CG25">
        <v>0.00152894</v>
      </c>
      <c r="CH25">
        <v>-11.7305</v>
      </c>
      <c r="CI25">
        <v>454.229</v>
      </c>
      <c r="CJ25">
        <v>466.185</v>
      </c>
      <c r="CK25">
        <v>0.0798283</v>
      </c>
      <c r="CL25">
        <v>441.54</v>
      </c>
      <c r="CM25">
        <v>455.996</v>
      </c>
      <c r="CN25">
        <v>21.845</v>
      </c>
      <c r="CO25">
        <v>21.8552</v>
      </c>
      <c r="CP25">
        <v>2.21904</v>
      </c>
      <c r="CQ25">
        <v>2.21097</v>
      </c>
      <c r="CR25">
        <v>19.1005</v>
      </c>
      <c r="CS25">
        <v>19.042</v>
      </c>
      <c r="CT25">
        <v>1498.47</v>
      </c>
      <c r="CU25">
        <v>0.972994</v>
      </c>
      <c r="CV25">
        <v>0.0270062</v>
      </c>
      <c r="CW25">
        <v>0</v>
      </c>
      <c r="CX25">
        <v>2.5975</v>
      </c>
      <c r="CY25">
        <v>0</v>
      </c>
      <c r="CZ25">
        <v>16127.3</v>
      </c>
      <c r="DA25">
        <v>13108.5</v>
      </c>
      <c r="DB25">
        <v>49.062</v>
      </c>
      <c r="DC25">
        <v>46.187</v>
      </c>
      <c r="DD25">
        <v>47.25</v>
      </c>
      <c r="DE25">
        <v>44.375</v>
      </c>
      <c r="DF25">
        <v>46.875</v>
      </c>
      <c r="DG25">
        <v>1458</v>
      </c>
      <c r="DH25">
        <v>40.47</v>
      </c>
      <c r="DI25">
        <v>0</v>
      </c>
      <c r="DJ25">
        <v>3.20000004768372</v>
      </c>
      <c r="DK25">
        <v>1.21687058823529</v>
      </c>
      <c r="DL25">
        <v>7.41640897936061</v>
      </c>
      <c r="DM25">
        <v>-5426.02560176333</v>
      </c>
      <c r="DN25">
        <v>61703.3352941176</v>
      </c>
      <c r="DO25">
        <v>10</v>
      </c>
      <c r="DP25">
        <v>1554846223.5</v>
      </c>
      <c r="DQ25" t="s">
        <v>334</v>
      </c>
      <c r="DR25">
        <v>14</v>
      </c>
      <c r="DS25">
        <v>2.726</v>
      </c>
      <c r="DT25">
        <v>0.09</v>
      </c>
      <c r="DU25">
        <v>400</v>
      </c>
      <c r="DV25">
        <v>19</v>
      </c>
      <c r="DW25">
        <v>0.32</v>
      </c>
      <c r="DX25">
        <v>0.14</v>
      </c>
      <c r="DY25">
        <v>429.146672131148</v>
      </c>
      <c r="DZ25">
        <v>101.22878900053</v>
      </c>
      <c r="EA25">
        <v>14.855303403296</v>
      </c>
      <c r="EB25">
        <v>0</v>
      </c>
      <c r="EC25">
        <v>417.57031147541</v>
      </c>
      <c r="ED25">
        <v>100.170364886305</v>
      </c>
      <c r="EE25">
        <v>14.6980322821988</v>
      </c>
      <c r="EF25">
        <v>0</v>
      </c>
      <c r="EG25">
        <v>21.9108016393443</v>
      </c>
      <c r="EH25">
        <v>0.0692839767318902</v>
      </c>
      <c r="EI25">
        <v>0.0103309893802502</v>
      </c>
      <c r="EJ25">
        <v>1</v>
      </c>
      <c r="EK25">
        <v>1</v>
      </c>
      <c r="EL25">
        <v>3</v>
      </c>
      <c r="EM25" t="s">
        <v>365</v>
      </c>
      <c r="EN25">
        <v>3.20856</v>
      </c>
      <c r="EO25">
        <v>2.67671</v>
      </c>
      <c r="EP25">
        <v>0.113363</v>
      </c>
      <c r="EQ25">
        <v>0.115733</v>
      </c>
      <c r="ER25">
        <v>0.109355</v>
      </c>
      <c r="ES25">
        <v>0.109202</v>
      </c>
      <c r="ET25">
        <v>27448.9</v>
      </c>
      <c r="EU25">
        <v>31375.4</v>
      </c>
      <c r="EV25">
        <v>30781.3</v>
      </c>
      <c r="EW25">
        <v>34136.3</v>
      </c>
      <c r="EX25">
        <v>37253.4</v>
      </c>
      <c r="EY25">
        <v>37659.6</v>
      </c>
      <c r="EZ25">
        <v>41971.3</v>
      </c>
      <c r="FA25">
        <v>42161</v>
      </c>
      <c r="FB25">
        <v>2.23393</v>
      </c>
      <c r="FC25">
        <v>1.89303</v>
      </c>
      <c r="FD25">
        <v>0.311799</v>
      </c>
      <c r="FE25">
        <v>0</v>
      </c>
      <c r="FF25">
        <v>25.1522</v>
      </c>
      <c r="FG25">
        <v>999.9</v>
      </c>
      <c r="FH25">
        <v>56.33</v>
      </c>
      <c r="FI25">
        <v>31.119</v>
      </c>
      <c r="FJ25">
        <v>25.2922</v>
      </c>
      <c r="FK25">
        <v>60.5406</v>
      </c>
      <c r="FL25">
        <v>22.3397</v>
      </c>
      <c r="FM25">
        <v>1</v>
      </c>
      <c r="FN25">
        <v>-0.0344868</v>
      </c>
      <c r="FO25">
        <v>1.87327</v>
      </c>
      <c r="FP25">
        <v>20.2339</v>
      </c>
      <c r="FQ25">
        <v>5.2417</v>
      </c>
      <c r="FR25">
        <v>11.9863</v>
      </c>
      <c r="FS25">
        <v>4.9738</v>
      </c>
      <c r="FT25">
        <v>3.29725</v>
      </c>
      <c r="FU25">
        <v>167.1</v>
      </c>
      <c r="FV25">
        <v>9999</v>
      </c>
      <c r="FW25">
        <v>9999</v>
      </c>
      <c r="FX25">
        <v>7777.1</v>
      </c>
      <c r="FY25">
        <v>1.85585</v>
      </c>
      <c r="FZ25">
        <v>1.8541</v>
      </c>
      <c r="GA25">
        <v>1.85517</v>
      </c>
      <c r="GB25">
        <v>1.85948</v>
      </c>
      <c r="GC25">
        <v>1.85378</v>
      </c>
      <c r="GD25">
        <v>1.85821</v>
      </c>
      <c r="GE25">
        <v>1.8554</v>
      </c>
      <c r="GF25">
        <v>1.85395</v>
      </c>
      <c r="GG25" t="s">
        <v>336</v>
      </c>
      <c r="GH25" t="s">
        <v>19</v>
      </c>
      <c r="GI25" t="s">
        <v>19</v>
      </c>
      <c r="GJ25" t="s">
        <v>19</v>
      </c>
      <c r="GK25" t="s">
        <v>337</v>
      </c>
      <c r="GL25" t="s">
        <v>338</v>
      </c>
      <c r="GM25" t="s">
        <v>339</v>
      </c>
      <c r="GN25" t="s">
        <v>339</v>
      </c>
      <c r="GO25" t="s">
        <v>339</v>
      </c>
      <c r="GP25" t="s">
        <v>339</v>
      </c>
      <c r="GQ25">
        <v>0</v>
      </c>
      <c r="GR25">
        <v>100</v>
      </c>
      <c r="GS25">
        <v>100</v>
      </c>
      <c r="GT25">
        <v>2.726</v>
      </c>
      <c r="GU25">
        <v>0.09</v>
      </c>
      <c r="GV25">
        <v>2</v>
      </c>
      <c r="GW25">
        <v>648.471</v>
      </c>
      <c r="GX25">
        <v>388.508</v>
      </c>
      <c r="GY25">
        <v>21.6106</v>
      </c>
      <c r="GZ25">
        <v>26.6527</v>
      </c>
      <c r="HA25">
        <v>30.0002</v>
      </c>
      <c r="HB25">
        <v>26.5451</v>
      </c>
      <c r="HC25">
        <v>26.5382</v>
      </c>
      <c r="HD25">
        <v>22.2997</v>
      </c>
      <c r="HE25">
        <v>21.7151</v>
      </c>
      <c r="HF25">
        <v>23.736</v>
      </c>
      <c r="HG25">
        <v>21.61</v>
      </c>
      <c r="HH25">
        <v>465.83</v>
      </c>
      <c r="HI25">
        <v>21.9551</v>
      </c>
      <c r="HJ25">
        <v>101.117</v>
      </c>
      <c r="HK25">
        <v>101.472</v>
      </c>
    </row>
    <row r="26" spans="1:219">
      <c r="A26">
        <v>10</v>
      </c>
      <c r="B26">
        <v>1554852593</v>
      </c>
      <c r="C26">
        <v>280</v>
      </c>
      <c r="D26" t="s">
        <v>366</v>
      </c>
      <c r="E26" t="s">
        <v>367</v>
      </c>
      <c r="H26">
        <v>1554852593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-0.0419340761820623</v>
      </c>
      <c r="AF26">
        <v>0.0470746741412043</v>
      </c>
      <c r="AG26">
        <v>3.50489366432021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 t="s">
        <v>330</v>
      </c>
      <c r="AN26">
        <v>3.87508235294118</v>
      </c>
      <c r="AO26">
        <v>2.0364</v>
      </c>
      <c r="AP26">
        <f>AO26-AN26</f>
        <v>0</v>
      </c>
      <c r="AQ26">
        <f>AP26/AO26</f>
        <v>0</v>
      </c>
      <c r="AR26">
        <v>-0.829396894826422</v>
      </c>
      <c r="AS26" t="s">
        <v>368</v>
      </c>
      <c r="AT26">
        <v>1.62984411764706</v>
      </c>
      <c r="AU26">
        <v>1.9472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332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333</v>
      </c>
      <c r="BR26">
        <v>1554852593</v>
      </c>
      <c r="BS26">
        <v>451.002</v>
      </c>
      <c r="BT26">
        <v>462.991</v>
      </c>
      <c r="BU26">
        <v>21.9456</v>
      </c>
      <c r="BV26">
        <v>21.8772</v>
      </c>
      <c r="BW26">
        <v>599.966</v>
      </c>
      <c r="BX26">
        <v>101.164</v>
      </c>
      <c r="BY26">
        <v>0.100005</v>
      </c>
      <c r="BZ26">
        <v>27.7151</v>
      </c>
      <c r="CA26">
        <v>30.1734</v>
      </c>
      <c r="CB26">
        <v>999.9</v>
      </c>
      <c r="CC26">
        <v>0</v>
      </c>
      <c r="CD26">
        <v>0</v>
      </c>
      <c r="CE26">
        <v>9996.25</v>
      </c>
      <c r="CF26">
        <v>0</v>
      </c>
      <c r="CG26">
        <v>0.00152894</v>
      </c>
      <c r="CH26">
        <v>-11.9888</v>
      </c>
      <c r="CI26">
        <v>461.122</v>
      </c>
      <c r="CJ26">
        <v>473.347</v>
      </c>
      <c r="CK26">
        <v>0.0684147</v>
      </c>
      <c r="CL26">
        <v>448.276</v>
      </c>
      <c r="CM26">
        <v>462.991</v>
      </c>
      <c r="CN26">
        <v>21.8556</v>
      </c>
      <c r="CO26">
        <v>21.8772</v>
      </c>
      <c r="CP26">
        <v>2.22011</v>
      </c>
      <c r="CQ26">
        <v>2.21319</v>
      </c>
      <c r="CR26">
        <v>19.1082</v>
      </c>
      <c r="CS26">
        <v>19.0581</v>
      </c>
      <c r="CT26">
        <v>9167.73</v>
      </c>
      <c r="CU26">
        <v>0.995572</v>
      </c>
      <c r="CV26">
        <v>0.00442808</v>
      </c>
      <c r="CW26">
        <v>0</v>
      </c>
      <c r="CX26">
        <v>1.822</v>
      </c>
      <c r="CY26">
        <v>0</v>
      </c>
      <c r="CZ26">
        <v>102241</v>
      </c>
      <c r="DA26">
        <v>80822.5</v>
      </c>
      <c r="DB26">
        <v>49.125</v>
      </c>
      <c r="DC26">
        <v>46.25</v>
      </c>
      <c r="DD26">
        <v>47.312</v>
      </c>
      <c r="DE26">
        <v>44.437</v>
      </c>
      <c r="DF26">
        <v>46.937</v>
      </c>
      <c r="DG26">
        <v>9127.14</v>
      </c>
      <c r="DH26">
        <v>40.6</v>
      </c>
      <c r="DI26">
        <v>0</v>
      </c>
      <c r="DJ26">
        <v>3.29999995231628</v>
      </c>
      <c r="DK26">
        <v>1.62984411764706</v>
      </c>
      <c r="DL26">
        <v>7.86870486346846</v>
      </c>
      <c r="DM26">
        <v>-187869.816344989</v>
      </c>
      <c r="DN26">
        <v>61667.3176470588</v>
      </c>
      <c r="DO26">
        <v>10</v>
      </c>
      <c r="DP26">
        <v>1554846223.5</v>
      </c>
      <c r="DQ26" t="s">
        <v>334</v>
      </c>
      <c r="DR26">
        <v>14</v>
      </c>
      <c r="DS26">
        <v>2.726</v>
      </c>
      <c r="DT26">
        <v>0.09</v>
      </c>
      <c r="DU26">
        <v>400</v>
      </c>
      <c r="DV26">
        <v>19</v>
      </c>
      <c r="DW26">
        <v>0.32</v>
      </c>
      <c r="DX26">
        <v>0.14</v>
      </c>
      <c r="DY26">
        <v>435.857672131148</v>
      </c>
      <c r="DZ26">
        <v>101.763312533059</v>
      </c>
      <c r="EA26">
        <v>14.9331293698859</v>
      </c>
      <c r="EB26">
        <v>0</v>
      </c>
      <c r="EC26">
        <v>424.221901639344</v>
      </c>
      <c r="ED26">
        <v>100.447164463254</v>
      </c>
      <c r="EE26">
        <v>14.7384287968617</v>
      </c>
      <c r="EF26">
        <v>0</v>
      </c>
      <c r="EG26">
        <v>21.9162508196721</v>
      </c>
      <c r="EH26">
        <v>0.0806570068746765</v>
      </c>
      <c r="EI26">
        <v>0.0121138942439813</v>
      </c>
      <c r="EJ26">
        <v>1</v>
      </c>
      <c r="EK26">
        <v>1</v>
      </c>
      <c r="EL26">
        <v>3</v>
      </c>
      <c r="EM26" t="s">
        <v>365</v>
      </c>
      <c r="EN26">
        <v>3.2083</v>
      </c>
      <c r="EO26">
        <v>2.67616</v>
      </c>
      <c r="EP26">
        <v>0.114657</v>
      </c>
      <c r="EQ26">
        <v>0.117054</v>
      </c>
      <c r="ER26">
        <v>0.109392</v>
      </c>
      <c r="ES26">
        <v>0.109279</v>
      </c>
      <c r="ET26">
        <v>27408.8</v>
      </c>
      <c r="EU26">
        <v>31328.8</v>
      </c>
      <c r="EV26">
        <v>30781.3</v>
      </c>
      <c r="EW26">
        <v>34136.6</v>
      </c>
      <c r="EX26">
        <v>37252</v>
      </c>
      <c r="EY26">
        <v>37656.8</v>
      </c>
      <c r="EZ26">
        <v>41971.4</v>
      </c>
      <c r="FA26">
        <v>42161.4</v>
      </c>
      <c r="FB26">
        <v>2.23333</v>
      </c>
      <c r="FC26">
        <v>1.89352</v>
      </c>
      <c r="FD26">
        <v>0.306845</v>
      </c>
      <c r="FE26">
        <v>0</v>
      </c>
      <c r="FF26">
        <v>25.1607</v>
      </c>
      <c r="FG26">
        <v>999.9</v>
      </c>
      <c r="FH26">
        <v>56.355</v>
      </c>
      <c r="FI26">
        <v>31.119</v>
      </c>
      <c r="FJ26">
        <v>25.3034</v>
      </c>
      <c r="FK26">
        <v>60.3506</v>
      </c>
      <c r="FL26">
        <v>22.4239</v>
      </c>
      <c r="FM26">
        <v>1</v>
      </c>
      <c r="FN26">
        <v>-0.034436</v>
      </c>
      <c r="FO26">
        <v>1.87546</v>
      </c>
      <c r="FP26">
        <v>20.2378</v>
      </c>
      <c r="FQ26">
        <v>5.23975</v>
      </c>
      <c r="FR26">
        <v>11.9864</v>
      </c>
      <c r="FS26">
        <v>4.97345</v>
      </c>
      <c r="FT26">
        <v>3.29697</v>
      </c>
      <c r="FU26">
        <v>167.1</v>
      </c>
      <c r="FV26">
        <v>9999</v>
      </c>
      <c r="FW26">
        <v>9999</v>
      </c>
      <c r="FX26">
        <v>7777.1</v>
      </c>
      <c r="FY26">
        <v>1.85585</v>
      </c>
      <c r="FZ26">
        <v>1.85411</v>
      </c>
      <c r="GA26">
        <v>1.85517</v>
      </c>
      <c r="GB26">
        <v>1.85948</v>
      </c>
      <c r="GC26">
        <v>1.85379</v>
      </c>
      <c r="GD26">
        <v>1.85822</v>
      </c>
      <c r="GE26">
        <v>1.85539</v>
      </c>
      <c r="GF26">
        <v>1.85395</v>
      </c>
      <c r="GG26" t="s">
        <v>336</v>
      </c>
      <c r="GH26" t="s">
        <v>19</v>
      </c>
      <c r="GI26" t="s">
        <v>19</v>
      </c>
      <c r="GJ26" t="s">
        <v>19</v>
      </c>
      <c r="GK26" t="s">
        <v>337</v>
      </c>
      <c r="GL26" t="s">
        <v>338</v>
      </c>
      <c r="GM26" t="s">
        <v>339</v>
      </c>
      <c r="GN26" t="s">
        <v>339</v>
      </c>
      <c r="GO26" t="s">
        <v>339</v>
      </c>
      <c r="GP26" t="s">
        <v>339</v>
      </c>
      <c r="GQ26">
        <v>0</v>
      </c>
      <c r="GR26">
        <v>100</v>
      </c>
      <c r="GS26">
        <v>100</v>
      </c>
      <c r="GT26">
        <v>2.726</v>
      </c>
      <c r="GU26">
        <v>0.09</v>
      </c>
      <c r="GV26">
        <v>2</v>
      </c>
      <c r="GW26">
        <v>648.032</v>
      </c>
      <c r="GX26">
        <v>388.794</v>
      </c>
      <c r="GY26">
        <v>21.6106</v>
      </c>
      <c r="GZ26">
        <v>26.6533</v>
      </c>
      <c r="HA26">
        <v>30.0003</v>
      </c>
      <c r="HB26">
        <v>26.5471</v>
      </c>
      <c r="HC26">
        <v>26.5397</v>
      </c>
      <c r="HD26">
        <v>22.5804</v>
      </c>
      <c r="HE26">
        <v>21.4336</v>
      </c>
      <c r="HF26">
        <v>23.736</v>
      </c>
      <c r="HG26">
        <v>21.61</v>
      </c>
      <c r="HH26">
        <v>475.83</v>
      </c>
      <c r="HI26">
        <v>21.985</v>
      </c>
      <c r="HJ26">
        <v>101.117</v>
      </c>
      <c r="HK26">
        <v>101.473</v>
      </c>
    </row>
    <row r="27" spans="1:219">
      <c r="A27">
        <v>11</v>
      </c>
      <c r="B27">
        <v>1554852925</v>
      </c>
      <c r="C27">
        <v>612</v>
      </c>
      <c r="D27" t="s">
        <v>369</v>
      </c>
      <c r="E27" t="s">
        <v>370</v>
      </c>
      <c r="H27">
        <v>1554852925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-0.0420034901879384</v>
      </c>
      <c r="AF27">
        <v>0.0471525974438011</v>
      </c>
      <c r="AG27">
        <v>3.50947320494304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 t="s">
        <v>330</v>
      </c>
      <c r="AN27">
        <v>3.87508235294118</v>
      </c>
      <c r="AO27">
        <v>2.0364</v>
      </c>
      <c r="AP27">
        <f>AO27-AN27</f>
        <v>0</v>
      </c>
      <c r="AQ27">
        <f>AP27/AO27</f>
        <v>0</v>
      </c>
      <c r="AR27">
        <v>-0.829396894826422</v>
      </c>
      <c r="AS27" t="s">
        <v>371</v>
      </c>
      <c r="AT27">
        <v>1.36047647058824</v>
      </c>
      <c r="AU27">
        <v>2.4724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332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333</v>
      </c>
      <c r="BR27">
        <v>1554852925</v>
      </c>
      <c r="BS27">
        <v>1001.78</v>
      </c>
      <c r="BT27">
        <v>1009.94</v>
      </c>
      <c r="BU27">
        <v>23.0982</v>
      </c>
      <c r="BV27">
        <v>23.1127</v>
      </c>
      <c r="BW27">
        <v>600.07</v>
      </c>
      <c r="BX27">
        <v>101.167</v>
      </c>
      <c r="BY27">
        <v>0.100142</v>
      </c>
      <c r="BZ27">
        <v>28.558</v>
      </c>
      <c r="CA27">
        <v>30.9931</v>
      </c>
      <c r="CB27">
        <v>999.9</v>
      </c>
      <c r="CC27">
        <v>0</v>
      </c>
      <c r="CD27">
        <v>0</v>
      </c>
      <c r="CE27">
        <v>10012.5</v>
      </c>
      <c r="CF27">
        <v>0</v>
      </c>
      <c r="CG27">
        <v>0.00152894</v>
      </c>
      <c r="CH27">
        <v>-8.16406</v>
      </c>
      <c r="CI27">
        <v>1025.46</v>
      </c>
      <c r="CJ27">
        <v>1033.84</v>
      </c>
      <c r="CK27">
        <v>-0.0144653</v>
      </c>
      <c r="CL27">
        <v>999.051</v>
      </c>
      <c r="CM27">
        <v>1009.94</v>
      </c>
      <c r="CN27">
        <v>23.0082</v>
      </c>
      <c r="CO27">
        <v>23.1127</v>
      </c>
      <c r="CP27">
        <v>2.33679</v>
      </c>
      <c r="CQ27">
        <v>2.33825</v>
      </c>
      <c r="CR27">
        <v>19.9323</v>
      </c>
      <c r="CS27">
        <v>19.9424</v>
      </c>
      <c r="CT27">
        <v>1499.52</v>
      </c>
      <c r="CU27">
        <v>0.972992</v>
      </c>
      <c r="CV27">
        <v>0.0270082</v>
      </c>
      <c r="CW27">
        <v>0</v>
      </c>
      <c r="CX27">
        <v>2.44825</v>
      </c>
      <c r="CY27">
        <v>0</v>
      </c>
      <c r="CZ27">
        <v>14585.6</v>
      </c>
      <c r="DA27">
        <v>13117.8</v>
      </c>
      <c r="DB27">
        <v>51.75</v>
      </c>
      <c r="DC27">
        <v>48.687</v>
      </c>
      <c r="DD27">
        <v>50.125</v>
      </c>
      <c r="DE27">
        <v>46.187</v>
      </c>
      <c r="DF27">
        <v>49.5</v>
      </c>
      <c r="DG27">
        <v>1459.02</v>
      </c>
      <c r="DH27">
        <v>40.5</v>
      </c>
      <c r="DI27">
        <v>0</v>
      </c>
      <c r="DJ27">
        <v>1.39999985694885</v>
      </c>
      <c r="DK27">
        <v>1.36047647058824</v>
      </c>
      <c r="DL27">
        <v>8.32854525725667</v>
      </c>
      <c r="DM27">
        <v>-82745.7237453692</v>
      </c>
      <c r="DN27">
        <v>51172.9411764706</v>
      </c>
      <c r="DO27">
        <v>10</v>
      </c>
      <c r="DP27">
        <v>1554846223.5</v>
      </c>
      <c r="DQ27" t="s">
        <v>334</v>
      </c>
      <c r="DR27">
        <v>14</v>
      </c>
      <c r="DS27">
        <v>2.726</v>
      </c>
      <c r="DT27">
        <v>0.09</v>
      </c>
      <c r="DU27">
        <v>400</v>
      </c>
      <c r="DV27">
        <v>19</v>
      </c>
      <c r="DW27">
        <v>0.32</v>
      </c>
      <c r="DX27">
        <v>0.14</v>
      </c>
      <c r="DY27">
        <v>989.910131147541</v>
      </c>
      <c r="DZ27">
        <v>95.8813326282332</v>
      </c>
      <c r="EA27">
        <v>14.1009591668589</v>
      </c>
      <c r="EB27">
        <v>0</v>
      </c>
      <c r="EC27">
        <v>976.836442622951</v>
      </c>
      <c r="ED27">
        <v>99.2269148598556</v>
      </c>
      <c r="EE27">
        <v>14.5600861661166</v>
      </c>
      <c r="EF27">
        <v>0</v>
      </c>
      <c r="EG27">
        <v>23.0964032786885</v>
      </c>
      <c r="EH27">
        <v>0.0329406663141121</v>
      </c>
      <c r="EI27">
        <v>0.0108850772750123</v>
      </c>
      <c r="EJ27">
        <v>1</v>
      </c>
      <c r="EK27">
        <v>1</v>
      </c>
      <c r="EL27">
        <v>3</v>
      </c>
      <c r="EM27" t="s">
        <v>365</v>
      </c>
      <c r="EN27">
        <v>3.20843</v>
      </c>
      <c r="EO27">
        <v>2.67644</v>
      </c>
      <c r="EP27">
        <v>0.199289</v>
      </c>
      <c r="EQ27">
        <v>0.200112</v>
      </c>
      <c r="ER27">
        <v>0.1134</v>
      </c>
      <c r="ES27">
        <v>0.113532</v>
      </c>
      <c r="ET27">
        <v>24784.3</v>
      </c>
      <c r="EU27">
        <v>28376.7</v>
      </c>
      <c r="EV27">
        <v>30776.4</v>
      </c>
      <c r="EW27">
        <v>34131.3</v>
      </c>
      <c r="EX27">
        <v>37076.9</v>
      </c>
      <c r="EY27">
        <v>37470.8</v>
      </c>
      <c r="EZ27">
        <v>41964.3</v>
      </c>
      <c r="FA27">
        <v>42154.6</v>
      </c>
      <c r="FB27">
        <v>2.23237</v>
      </c>
      <c r="FC27">
        <v>1.8968</v>
      </c>
      <c r="FD27">
        <v>0.32191</v>
      </c>
      <c r="FE27">
        <v>0</v>
      </c>
      <c r="FF27">
        <v>25.7402</v>
      </c>
      <c r="FG27">
        <v>999.9</v>
      </c>
      <c r="FH27">
        <v>58.149</v>
      </c>
      <c r="FI27">
        <v>31.169</v>
      </c>
      <c r="FJ27">
        <v>26.1807</v>
      </c>
      <c r="FK27">
        <v>60.6606</v>
      </c>
      <c r="FL27">
        <v>22.2236</v>
      </c>
      <c r="FM27">
        <v>1</v>
      </c>
      <c r="FN27">
        <v>-0.0260417</v>
      </c>
      <c r="FO27">
        <v>2.09976</v>
      </c>
      <c r="FP27">
        <v>20.2307</v>
      </c>
      <c r="FQ27">
        <v>5.2438</v>
      </c>
      <c r="FR27">
        <v>11.9861</v>
      </c>
      <c r="FS27">
        <v>4.97395</v>
      </c>
      <c r="FT27">
        <v>3.298</v>
      </c>
      <c r="FU27">
        <v>167.2</v>
      </c>
      <c r="FV27">
        <v>9999</v>
      </c>
      <c r="FW27">
        <v>9999</v>
      </c>
      <c r="FX27">
        <v>7784.4</v>
      </c>
      <c r="FY27">
        <v>1.85587</v>
      </c>
      <c r="FZ27">
        <v>1.8541</v>
      </c>
      <c r="GA27">
        <v>1.85517</v>
      </c>
      <c r="GB27">
        <v>1.8595</v>
      </c>
      <c r="GC27">
        <v>1.85379</v>
      </c>
      <c r="GD27">
        <v>1.85822</v>
      </c>
      <c r="GE27">
        <v>1.8554</v>
      </c>
      <c r="GF27">
        <v>1.85396</v>
      </c>
      <c r="GG27" t="s">
        <v>336</v>
      </c>
      <c r="GH27" t="s">
        <v>19</v>
      </c>
      <c r="GI27" t="s">
        <v>19</v>
      </c>
      <c r="GJ27" t="s">
        <v>19</v>
      </c>
      <c r="GK27" t="s">
        <v>337</v>
      </c>
      <c r="GL27" t="s">
        <v>338</v>
      </c>
      <c r="GM27" t="s">
        <v>339</v>
      </c>
      <c r="GN27" t="s">
        <v>339</v>
      </c>
      <c r="GO27" t="s">
        <v>339</v>
      </c>
      <c r="GP27" t="s">
        <v>339</v>
      </c>
      <c r="GQ27">
        <v>0</v>
      </c>
      <c r="GR27">
        <v>100</v>
      </c>
      <c r="GS27">
        <v>100</v>
      </c>
      <c r="GT27">
        <v>2.726</v>
      </c>
      <c r="GU27">
        <v>0.09</v>
      </c>
      <c r="GV27">
        <v>2</v>
      </c>
      <c r="GW27">
        <v>648.351</v>
      </c>
      <c r="GX27">
        <v>391.226</v>
      </c>
      <c r="GY27">
        <v>21.6107</v>
      </c>
      <c r="GZ27">
        <v>26.7639</v>
      </c>
      <c r="HA27">
        <v>30.0001</v>
      </c>
      <c r="HB27">
        <v>26.6375</v>
      </c>
      <c r="HC27">
        <v>26.6278</v>
      </c>
      <c r="HD27">
        <v>41.8789</v>
      </c>
      <c r="HE27">
        <v>21.0527</v>
      </c>
      <c r="HF27">
        <v>41.1034</v>
      </c>
      <c r="HG27">
        <v>21.61</v>
      </c>
      <c r="HH27">
        <v>1010</v>
      </c>
      <c r="HI27">
        <v>23.1467</v>
      </c>
      <c r="HJ27">
        <v>101.1</v>
      </c>
      <c r="HK27">
        <v>101.457</v>
      </c>
    </row>
    <row r="28" spans="1:219">
      <c r="A28">
        <v>12</v>
      </c>
      <c r="B28">
        <v>1554852929</v>
      </c>
      <c r="C28">
        <v>616</v>
      </c>
      <c r="D28" t="s">
        <v>372</v>
      </c>
      <c r="E28" t="s">
        <v>373</v>
      </c>
      <c r="H28">
        <v>1554852929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-0.0420542433052684</v>
      </c>
      <c r="AF28">
        <v>0.0472095722642213</v>
      </c>
      <c r="AG28">
        <v>3.51281991561995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 t="s">
        <v>330</v>
      </c>
      <c r="AN28">
        <v>3.87508235294118</v>
      </c>
      <c r="AO28">
        <v>2.0364</v>
      </c>
      <c r="AP28">
        <f>AO28-AN28</f>
        <v>0</v>
      </c>
      <c r="AQ28">
        <f>AP28/AO28</f>
        <v>0</v>
      </c>
      <c r="AR28">
        <v>-0.829396894826422</v>
      </c>
      <c r="AS28" t="s">
        <v>374</v>
      </c>
      <c r="AT28">
        <v>1.56679411764706</v>
      </c>
      <c r="AU28">
        <v>1.6476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332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333</v>
      </c>
      <c r="BR28">
        <v>1554852929</v>
      </c>
      <c r="BS28">
        <v>1004.35</v>
      </c>
      <c r="BT28">
        <v>1010.05</v>
      </c>
      <c r="BU28">
        <v>23.1057</v>
      </c>
      <c r="BV28">
        <v>23.1248</v>
      </c>
      <c r="BW28">
        <v>600.001</v>
      </c>
      <c r="BX28">
        <v>101.169</v>
      </c>
      <c r="BY28">
        <v>0.100122</v>
      </c>
      <c r="BZ28">
        <v>28.5427</v>
      </c>
      <c r="CA28">
        <v>30.8772</v>
      </c>
      <c r="CB28">
        <v>999.9</v>
      </c>
      <c r="CC28">
        <v>0</v>
      </c>
      <c r="CD28">
        <v>0</v>
      </c>
      <c r="CE28">
        <v>10024.4</v>
      </c>
      <c r="CF28">
        <v>0</v>
      </c>
      <c r="CG28">
        <v>0.00152894</v>
      </c>
      <c r="CH28">
        <v>-5.70807</v>
      </c>
      <c r="CI28">
        <v>1028.1</v>
      </c>
      <c r="CJ28">
        <v>1033.96</v>
      </c>
      <c r="CK28">
        <v>-0.0191574</v>
      </c>
      <c r="CL28">
        <v>1001.62</v>
      </c>
      <c r="CM28">
        <v>1010.05</v>
      </c>
      <c r="CN28">
        <v>23.0157</v>
      </c>
      <c r="CO28">
        <v>23.1248</v>
      </c>
      <c r="CP28">
        <v>2.33758</v>
      </c>
      <c r="CQ28">
        <v>2.33952</v>
      </c>
      <c r="CR28">
        <v>19.9377</v>
      </c>
      <c r="CS28">
        <v>19.9511</v>
      </c>
      <c r="CT28">
        <v>9143.42</v>
      </c>
      <c r="CU28">
        <v>0.995569</v>
      </c>
      <c r="CV28">
        <v>0.00443145</v>
      </c>
      <c r="CW28">
        <v>0</v>
      </c>
      <c r="CX28">
        <v>0.724</v>
      </c>
      <c r="CY28">
        <v>0</v>
      </c>
      <c r="CZ28">
        <v>92164.6</v>
      </c>
      <c r="DA28">
        <v>80608.2</v>
      </c>
      <c r="DB28">
        <v>51.75</v>
      </c>
      <c r="DC28">
        <v>48.687</v>
      </c>
      <c r="DD28">
        <v>50.125</v>
      </c>
      <c r="DE28">
        <v>46.187</v>
      </c>
      <c r="DF28">
        <v>49.5</v>
      </c>
      <c r="DG28">
        <v>9102.91</v>
      </c>
      <c r="DH28">
        <v>40.52</v>
      </c>
      <c r="DI28">
        <v>0</v>
      </c>
      <c r="DJ28">
        <v>3.5</v>
      </c>
      <c r="DK28">
        <v>1.56679411764706</v>
      </c>
      <c r="DL28">
        <v>4.33632351802386</v>
      </c>
      <c r="DM28">
        <v>-188242.16913908</v>
      </c>
      <c r="DN28">
        <v>46572.7705882353</v>
      </c>
      <c r="DO28">
        <v>10</v>
      </c>
      <c r="DP28">
        <v>1554846223.5</v>
      </c>
      <c r="DQ28" t="s">
        <v>334</v>
      </c>
      <c r="DR28">
        <v>14</v>
      </c>
      <c r="DS28">
        <v>2.726</v>
      </c>
      <c r="DT28">
        <v>0.09</v>
      </c>
      <c r="DU28">
        <v>400</v>
      </c>
      <c r="DV28">
        <v>19</v>
      </c>
      <c r="DW28">
        <v>0.32</v>
      </c>
      <c r="DX28">
        <v>0.14</v>
      </c>
      <c r="DY28">
        <v>995.389196721311</v>
      </c>
      <c r="DZ28">
        <v>84.5861723955446</v>
      </c>
      <c r="EA28">
        <v>12.6155533030315</v>
      </c>
      <c r="EB28">
        <v>0</v>
      </c>
      <c r="EC28">
        <v>983.119639344262</v>
      </c>
      <c r="ED28">
        <v>95.2859397144205</v>
      </c>
      <c r="EE28">
        <v>14.004566771596</v>
      </c>
      <c r="EF28">
        <v>0</v>
      </c>
      <c r="EG28">
        <v>23.0997803278688</v>
      </c>
      <c r="EH28">
        <v>-0.000819249074560634</v>
      </c>
      <c r="EI28">
        <v>0.00656760104597254</v>
      </c>
      <c r="EJ28">
        <v>1</v>
      </c>
      <c r="EK28">
        <v>1</v>
      </c>
      <c r="EL28">
        <v>3</v>
      </c>
      <c r="EM28" t="s">
        <v>365</v>
      </c>
      <c r="EN28">
        <v>3.20827</v>
      </c>
      <c r="EO28">
        <v>2.67652</v>
      </c>
      <c r="EP28">
        <v>0.19962</v>
      </c>
      <c r="EQ28">
        <v>0.200129</v>
      </c>
      <c r="ER28">
        <v>0.113427</v>
      </c>
      <c r="ES28">
        <v>0.113575</v>
      </c>
      <c r="ET28">
        <v>24773.7</v>
      </c>
      <c r="EU28">
        <v>28376.1</v>
      </c>
      <c r="EV28">
        <v>30776</v>
      </c>
      <c r="EW28">
        <v>34131.4</v>
      </c>
      <c r="EX28">
        <v>37075.5</v>
      </c>
      <c r="EY28">
        <v>37469</v>
      </c>
      <c r="EZ28">
        <v>41964</v>
      </c>
      <c r="FA28">
        <v>42154.5</v>
      </c>
      <c r="FB28">
        <v>2.23205</v>
      </c>
      <c r="FC28">
        <v>1.8971</v>
      </c>
      <c r="FD28">
        <v>0.314392</v>
      </c>
      <c r="FE28">
        <v>0</v>
      </c>
      <c r="FF28">
        <v>25.7465</v>
      </c>
      <c r="FG28">
        <v>999.9</v>
      </c>
      <c r="FH28">
        <v>58.174</v>
      </c>
      <c r="FI28">
        <v>31.169</v>
      </c>
      <c r="FJ28">
        <v>26.1926</v>
      </c>
      <c r="FK28">
        <v>60.1706</v>
      </c>
      <c r="FL28">
        <v>22.2276</v>
      </c>
      <c r="FM28">
        <v>1</v>
      </c>
      <c r="FN28">
        <v>-0.0259197</v>
      </c>
      <c r="FO28">
        <v>2.10264</v>
      </c>
      <c r="FP28">
        <v>20.2344</v>
      </c>
      <c r="FQ28">
        <v>5.24395</v>
      </c>
      <c r="FR28">
        <v>11.986</v>
      </c>
      <c r="FS28">
        <v>4.97415</v>
      </c>
      <c r="FT28">
        <v>3.29798</v>
      </c>
      <c r="FU28">
        <v>167.2</v>
      </c>
      <c r="FV28">
        <v>9999</v>
      </c>
      <c r="FW28">
        <v>9999</v>
      </c>
      <c r="FX28">
        <v>7784.4</v>
      </c>
      <c r="FY28">
        <v>1.85587</v>
      </c>
      <c r="FZ28">
        <v>1.85412</v>
      </c>
      <c r="GA28">
        <v>1.85517</v>
      </c>
      <c r="GB28">
        <v>1.85951</v>
      </c>
      <c r="GC28">
        <v>1.85379</v>
      </c>
      <c r="GD28">
        <v>1.85822</v>
      </c>
      <c r="GE28">
        <v>1.85541</v>
      </c>
      <c r="GF28">
        <v>1.85398</v>
      </c>
      <c r="GG28" t="s">
        <v>336</v>
      </c>
      <c r="GH28" t="s">
        <v>19</v>
      </c>
      <c r="GI28" t="s">
        <v>19</v>
      </c>
      <c r="GJ28" t="s">
        <v>19</v>
      </c>
      <c r="GK28" t="s">
        <v>337</v>
      </c>
      <c r="GL28" t="s">
        <v>338</v>
      </c>
      <c r="GM28" t="s">
        <v>339</v>
      </c>
      <c r="GN28" t="s">
        <v>339</v>
      </c>
      <c r="GO28" t="s">
        <v>339</v>
      </c>
      <c r="GP28" t="s">
        <v>339</v>
      </c>
      <c r="GQ28">
        <v>0</v>
      </c>
      <c r="GR28">
        <v>100</v>
      </c>
      <c r="GS28">
        <v>100</v>
      </c>
      <c r="GT28">
        <v>2.726</v>
      </c>
      <c r="GU28">
        <v>0.09</v>
      </c>
      <c r="GV28">
        <v>2</v>
      </c>
      <c r="GW28">
        <v>648.123</v>
      </c>
      <c r="GX28">
        <v>391.402</v>
      </c>
      <c r="GY28">
        <v>21.6107</v>
      </c>
      <c r="GZ28">
        <v>26.7658</v>
      </c>
      <c r="HA28">
        <v>30.0003</v>
      </c>
      <c r="HB28">
        <v>26.6394</v>
      </c>
      <c r="HC28">
        <v>26.6292</v>
      </c>
      <c r="HD28">
        <v>41.8759</v>
      </c>
      <c r="HE28">
        <v>21.0527</v>
      </c>
      <c r="HF28">
        <v>41.1034</v>
      </c>
      <c r="HG28">
        <v>21.61</v>
      </c>
      <c r="HH28">
        <v>1010</v>
      </c>
      <c r="HI28">
        <v>23.1531</v>
      </c>
      <c r="HJ28">
        <v>101.099</v>
      </c>
      <c r="HK28">
        <v>101.457</v>
      </c>
    </row>
    <row r="29" spans="1:219">
      <c r="A29">
        <v>13</v>
      </c>
      <c r="B29">
        <v>1554852931</v>
      </c>
      <c r="C29">
        <v>618</v>
      </c>
      <c r="D29" t="s">
        <v>375</v>
      </c>
      <c r="E29" t="s">
        <v>376</v>
      </c>
      <c r="H29">
        <v>1554852931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-0.0420697655011335</v>
      </c>
      <c r="AF29">
        <v>0.0472269972888988</v>
      </c>
      <c r="AG29">
        <v>3.51384317933769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 t="s">
        <v>330</v>
      </c>
      <c r="AN29">
        <v>3.87508235294118</v>
      </c>
      <c r="AO29">
        <v>2.0364</v>
      </c>
      <c r="AP29">
        <f>AO29-AN29</f>
        <v>0</v>
      </c>
      <c r="AQ29">
        <f>AP29/AO29</f>
        <v>0</v>
      </c>
      <c r="AR29">
        <v>-0.829396894826422</v>
      </c>
      <c r="AS29" t="s">
        <v>377</v>
      </c>
      <c r="AT29">
        <v>1.86230882352941</v>
      </c>
      <c r="AU29">
        <v>2.2416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332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333</v>
      </c>
      <c r="BR29">
        <v>1554852931</v>
      </c>
      <c r="BS29">
        <v>1005.16</v>
      </c>
      <c r="BT29">
        <v>1010.04</v>
      </c>
      <c r="BU29">
        <v>23.1084</v>
      </c>
      <c r="BV29">
        <v>23.1362</v>
      </c>
      <c r="BW29">
        <v>600.055</v>
      </c>
      <c r="BX29">
        <v>101.169</v>
      </c>
      <c r="BY29">
        <v>0.0998762</v>
      </c>
      <c r="BZ29">
        <v>28.5039</v>
      </c>
      <c r="CA29">
        <v>30.6723</v>
      </c>
      <c r="CB29">
        <v>999.9</v>
      </c>
      <c r="CC29">
        <v>0</v>
      </c>
      <c r="CD29">
        <v>0</v>
      </c>
      <c r="CE29">
        <v>10028.1</v>
      </c>
      <c r="CF29">
        <v>0</v>
      </c>
      <c r="CG29">
        <v>0.00152894</v>
      </c>
      <c r="CH29">
        <v>-4.88086</v>
      </c>
      <c r="CI29">
        <v>1028.93</v>
      </c>
      <c r="CJ29">
        <v>1033.96</v>
      </c>
      <c r="CK29">
        <v>-0.0277691</v>
      </c>
      <c r="CL29">
        <v>1002.43</v>
      </c>
      <c r="CM29">
        <v>1010.04</v>
      </c>
      <c r="CN29">
        <v>23.0184</v>
      </c>
      <c r="CO29">
        <v>23.1362</v>
      </c>
      <c r="CP29">
        <v>2.33786</v>
      </c>
      <c r="CQ29">
        <v>2.34067</v>
      </c>
      <c r="CR29">
        <v>19.9397</v>
      </c>
      <c r="CS29">
        <v>19.9591</v>
      </c>
      <c r="CT29">
        <v>1501.37</v>
      </c>
      <c r="CU29">
        <v>0.972996</v>
      </c>
      <c r="CV29">
        <v>0.0270037</v>
      </c>
      <c r="CW29">
        <v>0</v>
      </c>
      <c r="CX29">
        <v>3.01225</v>
      </c>
      <c r="CY29">
        <v>0</v>
      </c>
      <c r="CZ29">
        <v>14654</v>
      </c>
      <c r="DA29">
        <v>13134</v>
      </c>
      <c r="DB29">
        <v>51.625</v>
      </c>
      <c r="DC29">
        <v>48.687</v>
      </c>
      <c r="DD29">
        <v>50.125</v>
      </c>
      <c r="DE29">
        <v>46.125</v>
      </c>
      <c r="DF29">
        <v>49.5</v>
      </c>
      <c r="DG29">
        <v>1460.83</v>
      </c>
      <c r="DH29">
        <v>40.54</v>
      </c>
      <c r="DI29">
        <v>0</v>
      </c>
      <c r="DJ29">
        <v>2.40000009536743</v>
      </c>
      <c r="DK29">
        <v>1.86230882352941</v>
      </c>
      <c r="DL29">
        <v>5.14335420513213</v>
      </c>
      <c r="DM29">
        <v>-187029.506053147</v>
      </c>
      <c r="DN29">
        <v>37426.6823529412</v>
      </c>
      <c r="DO29">
        <v>10</v>
      </c>
      <c r="DP29">
        <v>1554846223.5</v>
      </c>
      <c r="DQ29" t="s">
        <v>334</v>
      </c>
      <c r="DR29">
        <v>14</v>
      </c>
      <c r="DS29">
        <v>2.726</v>
      </c>
      <c r="DT29">
        <v>0.09</v>
      </c>
      <c r="DU29">
        <v>400</v>
      </c>
      <c r="DV29">
        <v>19</v>
      </c>
      <c r="DW29">
        <v>0.32</v>
      </c>
      <c r="DX29">
        <v>0.14</v>
      </c>
      <c r="DY29">
        <v>997.789836065574</v>
      </c>
      <c r="DZ29">
        <v>77.0256139608682</v>
      </c>
      <c r="EA29">
        <v>11.6504110138998</v>
      </c>
      <c r="EB29">
        <v>0</v>
      </c>
      <c r="EC29">
        <v>986.042262295082</v>
      </c>
      <c r="ED29">
        <v>91.517317821258</v>
      </c>
      <c r="EE29">
        <v>13.4878131901548</v>
      </c>
      <c r="EF29">
        <v>0</v>
      </c>
      <c r="EG29">
        <v>23.1010573770492</v>
      </c>
      <c r="EH29">
        <v>-0.0080046536224265</v>
      </c>
      <c r="EI29">
        <v>0.00556877886418221</v>
      </c>
      <c r="EJ29">
        <v>1</v>
      </c>
      <c r="EK29">
        <v>1</v>
      </c>
      <c r="EL29">
        <v>3</v>
      </c>
      <c r="EM29" t="s">
        <v>365</v>
      </c>
      <c r="EN29">
        <v>3.20839</v>
      </c>
      <c r="EO29">
        <v>2.67631</v>
      </c>
      <c r="EP29">
        <v>0.199723</v>
      </c>
      <c r="EQ29">
        <v>0.200127</v>
      </c>
      <c r="ER29">
        <v>0.113437</v>
      </c>
      <c r="ES29">
        <v>0.113614</v>
      </c>
      <c r="ET29">
        <v>24770.5</v>
      </c>
      <c r="EU29">
        <v>28376.2</v>
      </c>
      <c r="EV29">
        <v>30776</v>
      </c>
      <c r="EW29">
        <v>34131.3</v>
      </c>
      <c r="EX29">
        <v>37075.3</v>
      </c>
      <c r="EY29">
        <v>37467.4</v>
      </c>
      <c r="EZ29">
        <v>41964.2</v>
      </c>
      <c r="FA29">
        <v>42154.6</v>
      </c>
      <c r="FB29">
        <v>2.23198</v>
      </c>
      <c r="FC29">
        <v>1.89697</v>
      </c>
      <c r="FD29">
        <v>0.301622</v>
      </c>
      <c r="FE29">
        <v>0</v>
      </c>
      <c r="FF29">
        <v>25.7492</v>
      </c>
      <c r="FG29">
        <v>999.9</v>
      </c>
      <c r="FH29">
        <v>58.198</v>
      </c>
      <c r="FI29">
        <v>31.169</v>
      </c>
      <c r="FJ29">
        <v>26.2046</v>
      </c>
      <c r="FK29">
        <v>60.2706</v>
      </c>
      <c r="FL29">
        <v>22.1314</v>
      </c>
      <c r="FM29">
        <v>1</v>
      </c>
      <c r="FN29">
        <v>-0.0258105</v>
      </c>
      <c r="FO29">
        <v>2.10401</v>
      </c>
      <c r="FP29">
        <v>20.247</v>
      </c>
      <c r="FQ29">
        <v>5.2435</v>
      </c>
      <c r="FR29">
        <v>11.986</v>
      </c>
      <c r="FS29">
        <v>4.97425</v>
      </c>
      <c r="FT29">
        <v>3.298</v>
      </c>
      <c r="FU29">
        <v>167.2</v>
      </c>
      <c r="FV29">
        <v>9999</v>
      </c>
      <c r="FW29">
        <v>9999</v>
      </c>
      <c r="FX29">
        <v>7784.4</v>
      </c>
      <c r="FY29">
        <v>1.85588</v>
      </c>
      <c r="FZ29">
        <v>1.85413</v>
      </c>
      <c r="GA29">
        <v>1.85518</v>
      </c>
      <c r="GB29">
        <v>1.85954</v>
      </c>
      <c r="GC29">
        <v>1.85379</v>
      </c>
      <c r="GD29">
        <v>1.85822</v>
      </c>
      <c r="GE29">
        <v>1.85542</v>
      </c>
      <c r="GF29">
        <v>1.854</v>
      </c>
      <c r="GG29" t="s">
        <v>336</v>
      </c>
      <c r="GH29" t="s">
        <v>19</v>
      </c>
      <c r="GI29" t="s">
        <v>19</v>
      </c>
      <c r="GJ29" t="s">
        <v>19</v>
      </c>
      <c r="GK29" t="s">
        <v>337</v>
      </c>
      <c r="GL29" t="s">
        <v>338</v>
      </c>
      <c r="GM29" t="s">
        <v>339</v>
      </c>
      <c r="GN29" t="s">
        <v>339</v>
      </c>
      <c r="GO29" t="s">
        <v>339</v>
      </c>
      <c r="GP29" t="s">
        <v>339</v>
      </c>
      <c r="GQ29">
        <v>0</v>
      </c>
      <c r="GR29">
        <v>100</v>
      </c>
      <c r="GS29">
        <v>100</v>
      </c>
      <c r="GT29">
        <v>2.726</v>
      </c>
      <c r="GU29">
        <v>0.09</v>
      </c>
      <c r="GV29">
        <v>2</v>
      </c>
      <c r="GW29">
        <v>648.068</v>
      </c>
      <c r="GX29">
        <v>391.338</v>
      </c>
      <c r="GY29">
        <v>21.6107</v>
      </c>
      <c r="GZ29">
        <v>26.7667</v>
      </c>
      <c r="HA29">
        <v>30.0003</v>
      </c>
      <c r="HB29">
        <v>26.6398</v>
      </c>
      <c r="HC29">
        <v>26.63</v>
      </c>
      <c r="HD29">
        <v>41.8756</v>
      </c>
      <c r="HE29">
        <v>21.0527</v>
      </c>
      <c r="HF29">
        <v>41.1034</v>
      </c>
      <c r="HG29">
        <v>21.61</v>
      </c>
      <c r="HH29">
        <v>1010</v>
      </c>
      <c r="HI29">
        <v>23.1577</v>
      </c>
      <c r="HJ29">
        <v>101.099</v>
      </c>
      <c r="HK29">
        <v>101.457</v>
      </c>
    </row>
    <row r="30" spans="1:219">
      <c r="A30">
        <v>14</v>
      </c>
      <c r="B30">
        <v>1554852935</v>
      </c>
      <c r="C30">
        <v>622</v>
      </c>
      <c r="D30" t="s">
        <v>378</v>
      </c>
      <c r="E30" t="s">
        <v>379</v>
      </c>
      <c r="H30">
        <v>1554852935</v>
      </c>
      <c r="I30">
        <f>BW30*AJ30*(BU30-BV30)/(100*BO30*(1000-AJ30*BU30))</f>
        <v>0</v>
      </c>
      <c r="J30">
        <f>BW30*AJ30*(BT30-BS30*(1000-AJ30*BV30)/(1000-AJ30*BU30))/(100*BO30)</f>
        <v>0</v>
      </c>
      <c r="K30">
        <f>BS30 - IF(AJ30&gt;1, J30*BO30*100.0/(AL30*CE30), 0)</f>
        <v>0</v>
      </c>
      <c r="L30">
        <f>((R30-I30/2)*K30-J30)/(R30+I30/2)</f>
        <v>0</v>
      </c>
      <c r="M30">
        <f>L30*(BX30+BY30)/1000.0</f>
        <v>0</v>
      </c>
      <c r="N30">
        <f>(BS30 - IF(AJ30&gt;1, J30*BO30*100.0/(AL30*CE30), 0))*(BX30+BY30)/1000.0</f>
        <v>0</v>
      </c>
      <c r="O30">
        <f>2.0/((1/Q30-1/P30)+SIGN(Q30)*SQRT((1/Q30-1/P30)*(1/Q30-1/P30) + 4*BP30/((BP30+1)*(BP30+1))*(2*1/Q30*1/P30-1/P30*1/P30)))</f>
        <v>0</v>
      </c>
      <c r="P30">
        <f>AG30+AF30*BO30+AE30*BO30*BO30</f>
        <v>0</v>
      </c>
      <c r="Q30">
        <f>I30*(1000-(1000*0.61365*exp(17.502*U30/(240.97+U30))/(BX30+BY30)+BU30)/2)/(1000*0.61365*exp(17.502*U30/(240.97+U30))/(BX30+BY30)-BU30)</f>
        <v>0</v>
      </c>
      <c r="R30">
        <f>1/((BP30+1)/(O30/1.6)+1/(P30/1.37)) + BP30/((BP30+1)/(O30/1.6) + BP30/(P30/1.37))</f>
        <v>0</v>
      </c>
      <c r="S30">
        <f>(BL30*BN30)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BU30*(BX30+BY30)/1000</f>
        <v>0</v>
      </c>
      <c r="Y30">
        <f>0.61365*exp(17.502*BZ30/(240.97+BZ30))</f>
        <v>0</v>
      </c>
      <c r="Z30">
        <f>(V30-BU30*(BX30+BY30)/1000)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-0.0418417570294402</v>
      </c>
      <c r="AF30">
        <v>0.046971037804784</v>
      </c>
      <c r="AG30">
        <v>3.49879883314498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MAX(0,($B$13+$C$13*CE30)/(1+$D$13*CE30)*BX30/(BZ30+273)*$E$13)</f>
        <v>0</v>
      </c>
      <c r="AM30" t="s">
        <v>330</v>
      </c>
      <c r="AN30">
        <v>3.87508235294118</v>
      </c>
      <c r="AO30">
        <v>2.0364</v>
      </c>
      <c r="AP30">
        <f>AO30-AN30</f>
        <v>0</v>
      </c>
      <c r="AQ30">
        <f>AP30/AO30</f>
        <v>0</v>
      </c>
      <c r="AR30">
        <v>-0.829396894826422</v>
      </c>
      <c r="AS30" t="s">
        <v>380</v>
      </c>
      <c r="AT30">
        <v>1.68093235294118</v>
      </c>
      <c r="AU30">
        <v>1.9192</v>
      </c>
      <c r="AV30">
        <f>1-AT30/AU30</f>
        <v>0</v>
      </c>
      <c r="AW30">
        <v>0.5</v>
      </c>
      <c r="AX30">
        <f>BL30</f>
        <v>0</v>
      </c>
      <c r="AY30">
        <f>J30</f>
        <v>0</v>
      </c>
      <c r="AZ30">
        <f>AV30*AW30*AX30</f>
        <v>0</v>
      </c>
      <c r="BA30">
        <f>BF30/AU30</f>
        <v>0</v>
      </c>
      <c r="BB30">
        <f>(AY30-AR30)/AX30</f>
        <v>0</v>
      </c>
      <c r="BC30">
        <f>(AO30-AU30)/AU30</f>
        <v>0</v>
      </c>
      <c r="BD30" t="s">
        <v>332</v>
      </c>
      <c r="BE30">
        <v>0</v>
      </c>
      <c r="BF30">
        <f>AU30-BE30</f>
        <v>0</v>
      </c>
      <c r="BG30">
        <f>(AU30-AT30)/(AU30-BE30)</f>
        <v>0</v>
      </c>
      <c r="BH30">
        <f>(AO30-AU30)/(AO30-BE30)</f>
        <v>0</v>
      </c>
      <c r="BI30">
        <f>(AU30-AT30)/(AU30-AN30)</f>
        <v>0</v>
      </c>
      <c r="BJ30">
        <f>(AO30-AU30)/(AO30-AN30)</f>
        <v>0</v>
      </c>
      <c r="BK30">
        <f>$B$11*CF30+$C$11*CG30+$F$11*CT30</f>
        <v>0</v>
      </c>
      <c r="BL30">
        <f>BK30*BM30</f>
        <v>0</v>
      </c>
      <c r="BM30">
        <f>($B$11*$D$9+$C$11*$D$9+$F$11*((DG30+CY30)/MAX(DG30+CY30+DH30, 0.1)*$I$9+DH30/MAX(DG30+CY30+DH30, 0.1)*$J$9))/($B$11+$C$11+$F$11)</f>
        <v>0</v>
      </c>
      <c r="BN30">
        <f>($B$11*$K$9+$C$11*$K$9+$F$11*((DG30+CY30)/MAX(DG30+CY30+DH30, 0.1)*$P$9+DH30/MAX(DG30+CY30+DH30, 0.1)*$Q$9))/($B$11+$C$11+$F$11)</f>
        <v>0</v>
      </c>
      <c r="BO30">
        <v>6</v>
      </c>
      <c r="BP30">
        <v>0.5</v>
      </c>
      <c r="BQ30" t="s">
        <v>333</v>
      </c>
      <c r="BR30">
        <v>1554852935</v>
      </c>
      <c r="BS30">
        <v>1006.11</v>
      </c>
      <c r="BT30">
        <v>1010.06</v>
      </c>
      <c r="BU30">
        <v>23.1136</v>
      </c>
      <c r="BV30">
        <v>23.1463</v>
      </c>
      <c r="BW30">
        <v>599.989</v>
      </c>
      <c r="BX30">
        <v>101.169</v>
      </c>
      <c r="BY30">
        <v>0.100162</v>
      </c>
      <c r="BZ30">
        <v>28.4449</v>
      </c>
      <c r="CA30">
        <v>30.2989</v>
      </c>
      <c r="CB30">
        <v>999.9</v>
      </c>
      <c r="CC30">
        <v>0</v>
      </c>
      <c r="CD30">
        <v>0</v>
      </c>
      <c r="CE30">
        <v>9973.75</v>
      </c>
      <c r="CF30">
        <v>0</v>
      </c>
      <c r="CG30">
        <v>0.00152894</v>
      </c>
      <c r="CH30">
        <v>-3.9516</v>
      </c>
      <c r="CI30">
        <v>1029.92</v>
      </c>
      <c r="CJ30">
        <v>1034</v>
      </c>
      <c r="CK30">
        <v>-0.0326557</v>
      </c>
      <c r="CL30">
        <v>1003.39</v>
      </c>
      <c r="CM30">
        <v>1010.06</v>
      </c>
      <c r="CN30">
        <v>23.0236</v>
      </c>
      <c r="CO30">
        <v>23.1463</v>
      </c>
      <c r="CP30">
        <v>2.33838</v>
      </c>
      <c r="CQ30">
        <v>2.34168</v>
      </c>
      <c r="CR30">
        <v>19.9433</v>
      </c>
      <c r="CS30">
        <v>19.9661</v>
      </c>
      <c r="CT30">
        <v>9133.91</v>
      </c>
      <c r="CU30">
        <v>0.995569</v>
      </c>
      <c r="CV30">
        <v>0.00443145</v>
      </c>
      <c r="CW30">
        <v>0</v>
      </c>
      <c r="CX30">
        <v>-0.072</v>
      </c>
      <c r="CY30">
        <v>0</v>
      </c>
      <c r="CZ30">
        <v>91854.1</v>
      </c>
      <c r="DA30">
        <v>80524.3</v>
      </c>
      <c r="DB30">
        <v>51.5</v>
      </c>
      <c r="DC30">
        <v>48.687</v>
      </c>
      <c r="DD30">
        <v>50.125</v>
      </c>
      <c r="DE30">
        <v>46.187</v>
      </c>
      <c r="DF30">
        <v>49.437</v>
      </c>
      <c r="DG30">
        <v>9093.44</v>
      </c>
      <c r="DH30">
        <v>40.48</v>
      </c>
      <c r="DI30">
        <v>0</v>
      </c>
      <c r="DJ30">
        <v>3.40000009536743</v>
      </c>
      <c r="DK30">
        <v>1.68093235294118</v>
      </c>
      <c r="DL30">
        <v>-3.89106666746285</v>
      </c>
      <c r="DM30">
        <v>159456.122146072</v>
      </c>
      <c r="DN30">
        <v>37407.1764705882</v>
      </c>
      <c r="DO30">
        <v>10</v>
      </c>
      <c r="DP30">
        <v>1554846223.5</v>
      </c>
      <c r="DQ30" t="s">
        <v>334</v>
      </c>
      <c r="DR30">
        <v>14</v>
      </c>
      <c r="DS30">
        <v>2.726</v>
      </c>
      <c r="DT30">
        <v>0.09</v>
      </c>
      <c r="DU30">
        <v>400</v>
      </c>
      <c r="DV30">
        <v>19</v>
      </c>
      <c r="DW30">
        <v>0.32</v>
      </c>
      <c r="DX30">
        <v>0.14</v>
      </c>
      <c r="DY30">
        <v>1001.95085245902</v>
      </c>
      <c r="DZ30">
        <v>59.2141618191254</v>
      </c>
      <c r="EA30">
        <v>9.38115630056385</v>
      </c>
      <c r="EB30">
        <v>0</v>
      </c>
      <c r="EC30">
        <v>991.365295081967</v>
      </c>
      <c r="ED30">
        <v>80.5300898994906</v>
      </c>
      <c r="EE30">
        <v>12.0134148860514</v>
      </c>
      <c r="EF30">
        <v>0</v>
      </c>
      <c r="EG30">
        <v>23.1027262295082</v>
      </c>
      <c r="EH30">
        <v>-0.0021042834479082</v>
      </c>
      <c r="EI30">
        <v>0.0060298411375464</v>
      </c>
      <c r="EJ30">
        <v>1</v>
      </c>
      <c r="EK30">
        <v>1</v>
      </c>
      <c r="EL30">
        <v>3</v>
      </c>
      <c r="EM30" t="s">
        <v>365</v>
      </c>
      <c r="EN30">
        <v>3.20825</v>
      </c>
      <c r="EO30">
        <v>2.67612</v>
      </c>
      <c r="EP30">
        <v>0.199844</v>
      </c>
      <c r="EQ30">
        <v>0.20013</v>
      </c>
      <c r="ER30">
        <v>0.113454</v>
      </c>
      <c r="ES30">
        <v>0.113648</v>
      </c>
      <c r="ET30">
        <v>24766.4</v>
      </c>
      <c r="EU30">
        <v>28376.1</v>
      </c>
      <c r="EV30">
        <v>30775.6</v>
      </c>
      <c r="EW30">
        <v>34131.3</v>
      </c>
      <c r="EX30">
        <v>37073.9</v>
      </c>
      <c r="EY30">
        <v>37465.7</v>
      </c>
      <c r="EZ30">
        <v>41963.4</v>
      </c>
      <c r="FA30">
        <v>42154.3</v>
      </c>
      <c r="FB30">
        <v>2.23242</v>
      </c>
      <c r="FC30">
        <v>1.897</v>
      </c>
      <c r="FD30">
        <v>0.278391</v>
      </c>
      <c r="FE30">
        <v>0</v>
      </c>
      <c r="FF30">
        <v>25.7536</v>
      </c>
      <c r="FG30">
        <v>999.9</v>
      </c>
      <c r="FH30">
        <v>58.198</v>
      </c>
      <c r="FI30">
        <v>31.169</v>
      </c>
      <c r="FJ30">
        <v>26.2037</v>
      </c>
      <c r="FK30">
        <v>60.7106</v>
      </c>
      <c r="FL30">
        <v>22.1835</v>
      </c>
      <c r="FM30">
        <v>1</v>
      </c>
      <c r="FN30">
        <v>-0.0255005</v>
      </c>
      <c r="FO30">
        <v>2.10681</v>
      </c>
      <c r="FP30">
        <v>20.2305</v>
      </c>
      <c r="FQ30">
        <v>5.2432</v>
      </c>
      <c r="FR30">
        <v>11.986</v>
      </c>
      <c r="FS30">
        <v>4.97325</v>
      </c>
      <c r="FT30">
        <v>3.298</v>
      </c>
      <c r="FU30">
        <v>167.2</v>
      </c>
      <c r="FV30">
        <v>9999</v>
      </c>
      <c r="FW30">
        <v>9999</v>
      </c>
      <c r="FX30">
        <v>7784.6</v>
      </c>
      <c r="FY30">
        <v>1.85585</v>
      </c>
      <c r="FZ30">
        <v>1.85412</v>
      </c>
      <c r="GA30">
        <v>1.85518</v>
      </c>
      <c r="GB30">
        <v>1.85952</v>
      </c>
      <c r="GC30">
        <v>1.85379</v>
      </c>
      <c r="GD30">
        <v>1.85821</v>
      </c>
      <c r="GE30">
        <v>1.8554</v>
      </c>
      <c r="GF30">
        <v>1.85397</v>
      </c>
      <c r="GG30" t="s">
        <v>336</v>
      </c>
      <c r="GH30" t="s">
        <v>19</v>
      </c>
      <c r="GI30" t="s">
        <v>19</v>
      </c>
      <c r="GJ30" t="s">
        <v>19</v>
      </c>
      <c r="GK30" t="s">
        <v>337</v>
      </c>
      <c r="GL30" t="s">
        <v>338</v>
      </c>
      <c r="GM30" t="s">
        <v>339</v>
      </c>
      <c r="GN30" t="s">
        <v>339</v>
      </c>
      <c r="GO30" t="s">
        <v>339</v>
      </c>
      <c r="GP30" t="s">
        <v>339</v>
      </c>
      <c r="GQ30">
        <v>0</v>
      </c>
      <c r="GR30">
        <v>100</v>
      </c>
      <c r="GS30">
        <v>100</v>
      </c>
      <c r="GT30">
        <v>2.726</v>
      </c>
      <c r="GU30">
        <v>0.09</v>
      </c>
      <c r="GV30">
        <v>2</v>
      </c>
      <c r="GW30">
        <v>648.439</v>
      </c>
      <c r="GX30">
        <v>391.363</v>
      </c>
      <c r="GY30">
        <v>21.6107</v>
      </c>
      <c r="GZ30">
        <v>26.7681</v>
      </c>
      <c r="HA30">
        <v>30.0004</v>
      </c>
      <c r="HB30">
        <v>26.6417</v>
      </c>
      <c r="HC30">
        <v>26.6314</v>
      </c>
      <c r="HD30">
        <v>41.8757</v>
      </c>
      <c r="HE30">
        <v>21.0527</v>
      </c>
      <c r="HF30">
        <v>41.4935</v>
      </c>
      <c r="HG30">
        <v>21.61</v>
      </c>
      <c r="HH30">
        <v>1010</v>
      </c>
      <c r="HI30">
        <v>23.1699</v>
      </c>
      <c r="HJ30">
        <v>101.098</v>
      </c>
      <c r="HK30">
        <v>101.457</v>
      </c>
    </row>
    <row r="31" spans="1:219">
      <c r="A31">
        <v>15</v>
      </c>
      <c r="B31">
        <v>1554852971</v>
      </c>
      <c r="C31">
        <v>658</v>
      </c>
      <c r="D31" t="s">
        <v>381</v>
      </c>
      <c r="E31" t="s">
        <v>382</v>
      </c>
      <c r="H31">
        <v>1554852971</v>
      </c>
      <c r="I31">
        <f>BW31*AJ31*(BU31-BV31)/(100*BO31*(1000-AJ31*BU31))</f>
        <v>0</v>
      </c>
      <c r="J31">
        <f>BW31*AJ31*(BT31-BS31*(1000-AJ31*BV31)/(1000-AJ31*BU31))/(100*BO31)</f>
        <v>0</v>
      </c>
      <c r="K31">
        <f>BS31 - IF(AJ31&gt;1, J31*BO31*100.0/(AL31*CE31), 0)</f>
        <v>0</v>
      </c>
      <c r="L31">
        <f>((R31-I31/2)*K31-J31)/(R31+I31/2)</f>
        <v>0</v>
      </c>
      <c r="M31">
        <f>L31*(BX31+BY31)/1000.0</f>
        <v>0</v>
      </c>
      <c r="N31">
        <f>(BS31 - IF(AJ31&gt;1, J31*BO31*100.0/(AL31*CE31), 0))*(BX31+BY31)/1000.0</f>
        <v>0</v>
      </c>
      <c r="O31">
        <f>2.0/((1/Q31-1/P31)+SIGN(Q31)*SQRT((1/Q31-1/P31)*(1/Q31-1/P31) + 4*BP31/((BP31+1)*(BP31+1))*(2*1/Q31*1/P31-1/P31*1/P31)))</f>
        <v>0</v>
      </c>
      <c r="P31">
        <f>AG31+AF31*BO31+AE31*BO31*BO31</f>
        <v>0</v>
      </c>
      <c r="Q31">
        <f>I31*(1000-(1000*0.61365*exp(17.502*U31/(240.97+U31))/(BX31+BY31)+BU31)/2)/(1000*0.61365*exp(17.502*U31/(240.97+U31))/(BX31+BY31)-BU31)</f>
        <v>0</v>
      </c>
      <c r="R31">
        <f>1/((BP31+1)/(O31/1.6)+1/(P31/1.37)) + BP31/((BP31+1)/(O31/1.6) + BP31/(P31/1.37))</f>
        <v>0</v>
      </c>
      <c r="S31">
        <f>(BL31*BN31)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BU31*(BX31+BY31)/1000</f>
        <v>0</v>
      </c>
      <c r="Y31">
        <f>0.61365*exp(17.502*BZ31/(240.97+BZ31))</f>
        <v>0</v>
      </c>
      <c r="Z31">
        <f>(V31-BU31*(BX31+BY31)/1000)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-0.041846173745287</v>
      </c>
      <c r="AF31">
        <v>0.0469759959552475</v>
      </c>
      <c r="AG31">
        <v>3.49909052856746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MAX(0,($B$13+$C$13*CE31)/(1+$D$13*CE31)*BX31/(BZ31+273)*$E$13)</f>
        <v>0</v>
      </c>
      <c r="AM31" t="s">
        <v>330</v>
      </c>
      <c r="AN31">
        <v>3.87508235294118</v>
      </c>
      <c r="AO31">
        <v>2.0364</v>
      </c>
      <c r="AP31">
        <f>AO31-AN31</f>
        <v>0</v>
      </c>
      <c r="AQ31">
        <f>AP31/AO31</f>
        <v>0</v>
      </c>
      <c r="AR31">
        <v>-0.829396894826422</v>
      </c>
      <c r="AS31" t="s">
        <v>383</v>
      </c>
      <c r="AT31">
        <v>1.33866764705882</v>
      </c>
      <c r="AU31">
        <v>2.5288</v>
      </c>
      <c r="AV31">
        <f>1-AT31/AU31</f>
        <v>0</v>
      </c>
      <c r="AW31">
        <v>0.5</v>
      </c>
      <c r="AX31">
        <f>BL31</f>
        <v>0</v>
      </c>
      <c r="AY31">
        <f>J31</f>
        <v>0</v>
      </c>
      <c r="AZ31">
        <f>AV31*AW31*AX31</f>
        <v>0</v>
      </c>
      <c r="BA31">
        <f>BF31/AU31</f>
        <v>0</v>
      </c>
      <c r="BB31">
        <f>(AY31-AR31)/AX31</f>
        <v>0</v>
      </c>
      <c r="BC31">
        <f>(AO31-AU31)/AU31</f>
        <v>0</v>
      </c>
      <c r="BD31" t="s">
        <v>332</v>
      </c>
      <c r="BE31">
        <v>0</v>
      </c>
      <c r="BF31">
        <f>AU31-BE31</f>
        <v>0</v>
      </c>
      <c r="BG31">
        <f>(AU31-AT31)/(AU31-BE31)</f>
        <v>0</v>
      </c>
      <c r="BH31">
        <f>(AO31-AU31)/(AO31-BE31)</f>
        <v>0</v>
      </c>
      <c r="BI31">
        <f>(AU31-AT31)/(AU31-AN31)</f>
        <v>0</v>
      </c>
      <c r="BJ31">
        <f>(AO31-AU31)/(AO31-AN31)</f>
        <v>0</v>
      </c>
      <c r="BK31">
        <f>$B$11*CF31+$C$11*CG31+$F$11*CT31</f>
        <v>0</v>
      </c>
      <c r="BL31">
        <f>BK31*BM31</f>
        <v>0</v>
      </c>
      <c r="BM31">
        <f>($B$11*$D$9+$C$11*$D$9+$F$11*((DG31+CY31)/MAX(DG31+CY31+DH31, 0.1)*$I$9+DH31/MAX(DG31+CY31+DH31, 0.1)*$J$9))/($B$11+$C$11+$F$11)</f>
        <v>0</v>
      </c>
      <c r="BN31">
        <f>($B$11*$K$9+$C$11*$K$9+$F$11*((DG31+CY31)/MAX(DG31+CY31+DH31, 0.1)*$P$9+DH31/MAX(DG31+CY31+DH31, 0.1)*$Q$9))/($B$11+$C$11+$F$11)</f>
        <v>0</v>
      </c>
      <c r="BO31">
        <v>6</v>
      </c>
      <c r="BP31">
        <v>0.5</v>
      </c>
      <c r="BQ31" t="s">
        <v>333</v>
      </c>
      <c r="BR31">
        <v>1554852971</v>
      </c>
      <c r="BS31">
        <v>1007.12</v>
      </c>
      <c r="BT31">
        <v>1009.97</v>
      </c>
      <c r="BU31">
        <v>23.2266</v>
      </c>
      <c r="BV31">
        <v>23.2418</v>
      </c>
      <c r="BW31">
        <v>599.978</v>
      </c>
      <c r="BX31">
        <v>101.167</v>
      </c>
      <c r="BY31">
        <v>0.100174</v>
      </c>
      <c r="BZ31">
        <v>28.5875</v>
      </c>
      <c r="CA31">
        <v>31.0348</v>
      </c>
      <c r="CB31">
        <v>999.9</v>
      </c>
      <c r="CC31">
        <v>0</v>
      </c>
      <c r="CD31">
        <v>0</v>
      </c>
      <c r="CE31">
        <v>9975</v>
      </c>
      <c r="CF31">
        <v>0</v>
      </c>
      <c r="CG31">
        <v>0.00152894</v>
      </c>
      <c r="CH31">
        <v>-2.8432</v>
      </c>
      <c r="CI31">
        <v>1031.07</v>
      </c>
      <c r="CJ31">
        <v>1034</v>
      </c>
      <c r="CK31">
        <v>-0.0151806</v>
      </c>
      <c r="CL31">
        <v>1004.4</v>
      </c>
      <c r="CM31">
        <v>1009.97</v>
      </c>
      <c r="CN31">
        <v>23.1366</v>
      </c>
      <c r="CO31">
        <v>23.2418</v>
      </c>
      <c r="CP31">
        <v>2.34977</v>
      </c>
      <c r="CQ31">
        <v>2.3513</v>
      </c>
      <c r="CR31">
        <v>20.0217</v>
      </c>
      <c r="CS31">
        <v>20.0322</v>
      </c>
      <c r="CT31">
        <v>1498.09</v>
      </c>
      <c r="CU31">
        <v>0.972996</v>
      </c>
      <c r="CV31">
        <v>0.0270037</v>
      </c>
      <c r="CW31">
        <v>0</v>
      </c>
      <c r="CX31">
        <v>2.44525</v>
      </c>
      <c r="CY31">
        <v>0</v>
      </c>
      <c r="CZ31">
        <v>14353.2</v>
      </c>
      <c r="DA31">
        <v>13105.3</v>
      </c>
      <c r="DB31">
        <v>51.562</v>
      </c>
      <c r="DC31">
        <v>48.687</v>
      </c>
      <c r="DD31">
        <v>50.062</v>
      </c>
      <c r="DE31">
        <v>46.187</v>
      </c>
      <c r="DF31">
        <v>49.437</v>
      </c>
      <c r="DG31">
        <v>1457.64</v>
      </c>
      <c r="DH31">
        <v>40.45</v>
      </c>
      <c r="DI31">
        <v>0</v>
      </c>
      <c r="DJ31">
        <v>3.10000014305115</v>
      </c>
      <c r="DK31">
        <v>1.33866764705882</v>
      </c>
      <c r="DL31">
        <v>-7.57610926453146</v>
      </c>
      <c r="DM31">
        <v>-14052.3218171137</v>
      </c>
      <c r="DN31">
        <v>45957.9823529412</v>
      </c>
      <c r="DO31">
        <v>10</v>
      </c>
      <c r="DP31">
        <v>1554846223.5</v>
      </c>
      <c r="DQ31" t="s">
        <v>334</v>
      </c>
      <c r="DR31">
        <v>14</v>
      </c>
      <c r="DS31">
        <v>2.726</v>
      </c>
      <c r="DT31">
        <v>0.09</v>
      </c>
      <c r="DU31">
        <v>400</v>
      </c>
      <c r="DV31">
        <v>19</v>
      </c>
      <c r="DW31">
        <v>0.32</v>
      </c>
      <c r="DX31">
        <v>0.14</v>
      </c>
      <c r="DY31">
        <v>1009.99147540984</v>
      </c>
      <c r="DZ31">
        <v>0.000698043363404901</v>
      </c>
      <c r="EA31">
        <v>0.0458735276915162</v>
      </c>
      <c r="EB31">
        <v>1</v>
      </c>
      <c r="EC31">
        <v>1006.99672131148</v>
      </c>
      <c r="ED31">
        <v>0.718476996298161</v>
      </c>
      <c r="EE31">
        <v>0.135171067224743</v>
      </c>
      <c r="EF31">
        <v>0</v>
      </c>
      <c r="EG31">
        <v>23.1807327868852</v>
      </c>
      <c r="EH31">
        <v>0.203747435219412</v>
      </c>
      <c r="EI31">
        <v>0.0299727620683139</v>
      </c>
      <c r="EJ31">
        <v>0</v>
      </c>
      <c r="EK31">
        <v>1</v>
      </c>
      <c r="EL31">
        <v>3</v>
      </c>
      <c r="EM31" t="s">
        <v>365</v>
      </c>
      <c r="EN31">
        <v>3.20821</v>
      </c>
      <c r="EO31">
        <v>2.67615</v>
      </c>
      <c r="EP31">
        <v>0.199968</v>
      </c>
      <c r="EQ31">
        <v>0.200112</v>
      </c>
      <c r="ER31">
        <v>0.113839</v>
      </c>
      <c r="ES31">
        <v>0.113969</v>
      </c>
      <c r="ET31">
        <v>24762.4</v>
      </c>
      <c r="EU31">
        <v>28376.2</v>
      </c>
      <c r="EV31">
        <v>30775.4</v>
      </c>
      <c r="EW31">
        <v>34130.9</v>
      </c>
      <c r="EX31">
        <v>37057.7</v>
      </c>
      <c r="EY31">
        <v>37451.9</v>
      </c>
      <c r="EZ31">
        <v>41963.4</v>
      </c>
      <c r="FA31">
        <v>42154.1</v>
      </c>
      <c r="FB31">
        <v>2.2321</v>
      </c>
      <c r="FC31">
        <v>1.89675</v>
      </c>
      <c r="FD31">
        <v>0.321403</v>
      </c>
      <c r="FE31">
        <v>0</v>
      </c>
      <c r="FF31">
        <v>25.7906</v>
      </c>
      <c r="FG31">
        <v>999.9</v>
      </c>
      <c r="FH31">
        <v>58.485</v>
      </c>
      <c r="FI31">
        <v>31.169</v>
      </c>
      <c r="FJ31">
        <v>26.3336</v>
      </c>
      <c r="FK31">
        <v>60.5606</v>
      </c>
      <c r="FL31">
        <v>22.3718</v>
      </c>
      <c r="FM31">
        <v>1</v>
      </c>
      <c r="FN31">
        <v>-0.0245986</v>
      </c>
      <c r="FO31">
        <v>2.12735</v>
      </c>
      <c r="FP31">
        <v>20.2304</v>
      </c>
      <c r="FQ31">
        <v>5.2438</v>
      </c>
      <c r="FR31">
        <v>11.986</v>
      </c>
      <c r="FS31">
        <v>4.97415</v>
      </c>
      <c r="FT31">
        <v>3.298</v>
      </c>
      <c r="FU31">
        <v>167.2</v>
      </c>
      <c r="FV31">
        <v>9999</v>
      </c>
      <c r="FW31">
        <v>9999</v>
      </c>
      <c r="FX31">
        <v>7785.3</v>
      </c>
      <c r="FY31">
        <v>1.85584</v>
      </c>
      <c r="FZ31">
        <v>1.85413</v>
      </c>
      <c r="GA31">
        <v>1.85516</v>
      </c>
      <c r="GB31">
        <v>1.85949</v>
      </c>
      <c r="GC31">
        <v>1.85379</v>
      </c>
      <c r="GD31">
        <v>1.85821</v>
      </c>
      <c r="GE31">
        <v>1.85542</v>
      </c>
      <c r="GF31">
        <v>1.85398</v>
      </c>
      <c r="GG31" t="s">
        <v>336</v>
      </c>
      <c r="GH31" t="s">
        <v>19</v>
      </c>
      <c r="GI31" t="s">
        <v>19</v>
      </c>
      <c r="GJ31" t="s">
        <v>19</v>
      </c>
      <c r="GK31" t="s">
        <v>337</v>
      </c>
      <c r="GL31" t="s">
        <v>338</v>
      </c>
      <c r="GM31" t="s">
        <v>339</v>
      </c>
      <c r="GN31" t="s">
        <v>339</v>
      </c>
      <c r="GO31" t="s">
        <v>339</v>
      </c>
      <c r="GP31" t="s">
        <v>339</v>
      </c>
      <c r="GQ31">
        <v>0</v>
      </c>
      <c r="GR31">
        <v>100</v>
      </c>
      <c r="GS31">
        <v>100</v>
      </c>
      <c r="GT31">
        <v>2.726</v>
      </c>
      <c r="GU31">
        <v>0.09</v>
      </c>
      <c r="GV31">
        <v>2</v>
      </c>
      <c r="GW31">
        <v>648.319</v>
      </c>
      <c r="GX31">
        <v>391.304</v>
      </c>
      <c r="GY31">
        <v>21.6107</v>
      </c>
      <c r="GZ31">
        <v>26.7826</v>
      </c>
      <c r="HA31">
        <v>30.0003</v>
      </c>
      <c r="HB31">
        <v>26.6529</v>
      </c>
      <c r="HC31">
        <v>26.6427</v>
      </c>
      <c r="HD31">
        <v>41.8776</v>
      </c>
      <c r="HE31">
        <v>21.6115</v>
      </c>
      <c r="HF31">
        <v>43.4069</v>
      </c>
      <c r="HG31">
        <v>21.61</v>
      </c>
      <c r="HH31">
        <v>1010</v>
      </c>
      <c r="HI31">
        <v>23.1392</v>
      </c>
      <c r="HJ31">
        <v>101.097</v>
      </c>
      <c r="HK31">
        <v>101.456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2019-04-09T16:37:51Z</dcterms:created>
  <dcterms:modified xsi:type="dcterms:W3CDTF">2019-04-09T16:37:51Z</dcterms:modified>
</cp:coreProperties>
</file>