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blfarrel/Documents/code/wifllscheduler/"/>
    </mc:Choice>
  </mc:AlternateContent>
  <xr:revisionPtr revIDLastSave="0" documentId="13_ncr:1_{DEC7783C-437D-4B4B-BA9F-5834D60306A8}" xr6:coauthVersionLast="47" xr6:coauthVersionMax="47" xr10:uidLastSave="{00000000-0000-0000-0000-000000000000}"/>
  <bookViews>
    <workbookView xWindow="0" yWindow="740" windowWidth="30240" windowHeight="18900" activeTab="2" xr2:uid="{00000000-000D-0000-FFFF-FFFF00000000}"/>
  </bookViews>
  <sheets>
    <sheet name="README" sheetId="14" r:id="rId1"/>
    <sheet name="Team List" sheetId="4" r:id="rId2"/>
    <sheet name="TournamentSetup" sheetId="13" r:id="rId3"/>
    <sheet name="Schedule" sheetId="10" r:id="rId4"/>
    <sheet name="Visual Schedule" sheetId="11" r:id="rId5"/>
    <sheet name="CHANGELOG" sheetId="12" r:id="rId6"/>
    <sheet name="_DONOTEDITFLLTournamentImport" sheetId="15" r:id="rId7"/>
  </sheets>
  <definedNames>
    <definedName name="_xlnm._FilterDatabase" localSheetId="1" hidden="1">'Team List'!$A$1:$P$25</definedName>
    <definedName name="AfternoonJudgingRowOffset">MOD(ROW()-MorningGameRowStart,JudgingPanels)+1</definedName>
    <definedName name="AfternoonRound1">TournamentSetup!$F$29</definedName>
    <definedName name="AfternoonRound2">TournamentSetup!$F$30</definedName>
    <definedName name="AfternoonRound3">TournamentSetup!$F$31</definedName>
    <definedName name="AfternoonRoundTimes">TournamentSetup!$F$29:$F$31</definedName>
    <definedName name="AfternoonTableMatchBlock">ROUNDDOWN((ROW()-2)/(NumberOfTablePairs*2),0)*INT(NumberOfTablePairs/NumberOfConcurrentTablePairs)</definedName>
    <definedName name="AfternoonTableTimeOffset">INDEX(INDIRECT(TablePattern),MOD(ROW()-2,NumberOfTablePairs*2)+1,1)</definedName>
    <definedName name="HalfList">ROUNDDOWN(TeamCount/2,0)</definedName>
    <definedName name="JudgingColors">TournamentSetup!$A$22:$A$31</definedName>
    <definedName name="JudgingPanels">TournamentSetup!$B$17</definedName>
    <definedName name="JudgingTimes">TournamentSetup!$C$22:$C$29</definedName>
    <definedName name="JudgingTimeSlots">TournamentSetup!$B$18</definedName>
    <definedName name="MatchStartoStart">TournamentSetup!$F$25</definedName>
    <definedName name="MorningFullJudgingPanel">IF(MOD(TeamCount,JudgingPanels) = 0,TRUE,FALSE)</definedName>
    <definedName name="MorningFullMatches">INT(MorningTeams/(NumberOfTablePairs*2))*NumberOfTablePairs*2</definedName>
    <definedName name="MorningGameRowStart">EVEN(ROUNDUP((TeamCount+1)/2,0))</definedName>
    <definedName name="MorningJudgingSlot" comment="=MOD(ROW()-2-MorningStartRowReal,JudgingPanels)+1">MOD(ROW()-2-MorningStartRowReal,JudgingPanels)+1</definedName>
    <definedName name="MorningJudgingSLotsUsed">ROUNDUP(PMTEAMS/JudgingPanels,0)</definedName>
    <definedName name="MorningJudgingTImeOffset" comment="=INT((ROW()-2-MorningStartRowReal)/JudgingPanels)+MorningJudgingSlotsUsed+1">INT((ROW()-2-MorningStartRowReal)/JudgingPanels)+MorningJudgingSLotsUsed+1</definedName>
    <definedName name="MorningNormalRounds" comment="=PMFullMatches+PMRemainingMatches+PMWildCardMatches+ MorningFullMatches">PMFullMatches+PMRemainingMatches+PMWildCardMatches+ MorningFullMatches</definedName>
    <definedName name="MorningPartialRounds">MOD(MorningTeams,(NumberOfTablePairs*2))</definedName>
    <definedName name="MorningRound1">TournamentSetup!$F$26</definedName>
    <definedName name="MorningRound2">TournamentSetup!$F$27</definedName>
    <definedName name="MorningRound3">TournamentSetup!$F$28</definedName>
    <definedName name="MorningRoundTimes">TournamentSetup!$F$26:$F$28</definedName>
    <definedName name="MorningStartRowReal" comment="=PMFullMatches+PMRemainingMatches+PMWildCardMatches">PMFullMatches+PMRemainingMatches+PMWildCardMatches</definedName>
    <definedName name="MorningTableMatchBlock" comment="=ROUNDDOWN((ROW()-2-MorningStartRowReal)/(NumberOfTablePairs*2),0)*INT(NumberOfTablePairs/NumberOfConcurrentTablePairs)">ROUNDDOWN((ROW()-2-MorningStartRowReal)/(NumberOfTablePairs*2),0)*INT(NumberOfTablePairs/NumberOfConcurrentTablePairs)</definedName>
    <definedName name="MorningTeams">TeamCount-INT(HalfList)</definedName>
    <definedName name="MorningWildCardMatches" comment="=MOD((NumberOfTablePairs*2)-MorningPartialRounds,(NumberOfTablePairs*2))">MOD((NumberOfTablePairs*2)-MorningPartialRounds,(NumberOfTablePairs*2))</definedName>
    <definedName name="NormalJudgingOffset">MOD(ROW()-2,JudgingPanels)+1</definedName>
    <definedName name="NormalJudgingTimeOffset">INT((ROW()-2)/JudgingPanels)+1</definedName>
    <definedName name="NumberOfConcurrentTablePairs">TournamentSetup!$F$24</definedName>
    <definedName name="NumberOfTablePairs">TournamentSetup!$F$23</definedName>
    <definedName name="OddJudgingTimeOffset">INT((ROW()-MorningGameRowStart)/JudgingPanels)+IF(MOD(MorningGameRowStart-2,JudgingPanels)&gt;0,INT((MorningGameRowStart-1)/JudgingPanels)+1,INT((MorningGameRowStart-1)/JudgingPanels))+1</definedName>
    <definedName name="PMFullMatches">INT(PMTEAMS/(NumberOfTablePairs*2))*NumberOfTablePairs*2</definedName>
    <definedName name="PMRemainingMatches">MOD(PMTEAMS,(NumberOfTablePairs*2))</definedName>
    <definedName name="PMTEAMS">HalfList</definedName>
    <definedName name="PMWildCardMatches" comment="=MOD((NumberOfTablePairs*2)-PMRemainingMatches,(NumberOfTablePairs*2))">MOD((NumberOfTablePairs*2)-PMRemainingMatches,(NumberOfTablePairs*2))</definedName>
    <definedName name="TableColors">TournamentSetup!$G$25:$G$28</definedName>
    <definedName name="TablePattern">TournamentSetup!$L$4</definedName>
    <definedName name="TableTimeRd1Offset">INDEX(_xlfn.CHOOSECOLS(INDIRECT(TablePattern),3), MATCH(INDIRECT(ADDRESS(ROW(),5,1,1)),_xlfn.CHOOSECOLS(INDIRECT(TablePattern),4),0))</definedName>
    <definedName name="TableTimeRd2Offset">INDEX(_xlfn.CHOOSECOLS(INDIRECT(TablePattern),3), MATCH(INDIRECT(ADDRESS(ROW(),7,1,1)),_xlfn.CHOOSECOLS(INDIRECT(TablePattern),4),0))</definedName>
    <definedName name="TableTimeRd3Offset">INDEX(_xlfn.CHOOSECOLS(INDIRECT(TablePattern),3), MATCH(INDIRECT(ADDRESS(ROW(),9,1,1)),_xlfn.CHOOSECOLS(INDIRECT(TablePattern),4),0))</definedName>
    <definedName name="TeamCount">TournamentSetup!$P$5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5" l="1" a="1"/>
  <c r="O2" i="15" s="1"/>
  <c r="N3" i="15"/>
  <c r="N4" i="15" s="1"/>
  <c r="N5" i="15" s="1"/>
  <c r="N6" i="15" s="1"/>
  <c r="N7" i="15" s="1"/>
  <c r="N8" i="15" s="1"/>
  <c r="N9" i="15" s="1"/>
  <c r="N10" i="15" s="1"/>
  <c r="N11" i="15" s="1"/>
  <c r="N12" i="15" s="1"/>
  <c r="N13" i="15" s="1"/>
  <c r="N14" i="15" s="1"/>
  <c r="N15" i="15" s="1"/>
  <c r="N16" i="15" s="1"/>
  <c r="N17" i="15" s="1"/>
  <c r="N18" i="15" s="1"/>
  <c r="N19" i="15" s="1"/>
  <c r="N20" i="15" s="1"/>
  <c r="N21" i="15" s="1"/>
  <c r="N22" i="15" s="1"/>
  <c r="N23" i="15" s="1"/>
  <c r="N24" i="15" s="1"/>
  <c r="N25" i="15" s="1"/>
  <c r="N26" i="15" s="1"/>
  <c r="N27" i="15" s="1"/>
  <c r="N28" i="15" s="1"/>
  <c r="N29" i="15" s="1"/>
  <c r="N30" i="15" s="1"/>
  <c r="N31" i="15" s="1"/>
  <c r="Q38" i="13"/>
  <c r="Q40" i="13"/>
  <c r="O40" i="13"/>
  <c r="O37" i="13"/>
  <c r="Q39" i="13"/>
  <c r="O39" i="13"/>
  <c r="Q37" i="13"/>
  <c r="O38" i="13"/>
  <c r="M40" i="13"/>
  <c r="M39" i="13"/>
  <c r="M38" i="13"/>
  <c r="M37" i="13"/>
  <c r="Q36" i="13"/>
  <c r="Q34" i="13"/>
  <c r="O33" i="13"/>
  <c r="O36" i="13"/>
  <c r="M36" i="13"/>
  <c r="M35" i="13"/>
  <c r="Q27" i="13"/>
  <c r="Q29" i="13"/>
  <c r="O29" i="13"/>
  <c r="O26" i="13"/>
  <c r="M29" i="13"/>
  <c r="M28" i="13"/>
  <c r="H16" i="15" l="1"/>
  <c r="D16" i="15" s="1"/>
  <c r="H15" i="15"/>
  <c r="D15" i="15" s="1"/>
  <c r="H10" i="15"/>
  <c r="H9" i="15"/>
  <c r="H227" i="15"/>
  <c r="C227" i="15" s="1"/>
  <c r="H188" i="15"/>
  <c r="H140" i="15"/>
  <c r="B140" i="15" s="1" a="1"/>
  <c r="B140" i="15" s="1"/>
  <c r="H38" i="15"/>
  <c r="D38" i="15" s="1"/>
  <c r="H180" i="15"/>
  <c r="A180" i="15" s="1"/>
  <c r="H137" i="15"/>
  <c r="C137" i="15" s="1"/>
  <c r="H129" i="15"/>
  <c r="C129" i="15" s="1"/>
  <c r="H112" i="15"/>
  <c r="F112" i="15" s="1"/>
  <c r="H102" i="15"/>
  <c r="A102" i="15" s="1"/>
  <c r="H85" i="15"/>
  <c r="H64" i="15"/>
  <c r="E64" i="15" s="1"/>
  <c r="H37" i="15"/>
  <c r="H23" i="15"/>
  <c r="H175" i="15"/>
  <c r="G175" i="15" s="1" a="1"/>
  <c r="G175" i="15" s="1"/>
  <c r="H128" i="15"/>
  <c r="G128" i="15" s="1" a="1"/>
  <c r="G128" i="15" s="1"/>
  <c r="H99" i="15"/>
  <c r="A99" i="15" s="1"/>
  <c r="H53" i="15"/>
  <c r="E53" i="15" s="1"/>
  <c r="H238" i="15"/>
  <c r="H197" i="15"/>
  <c r="B197" i="15" s="1" a="1"/>
  <c r="B197" i="15" s="1"/>
  <c r="H150" i="15"/>
  <c r="A150" i="15" s="1"/>
  <c r="H109" i="15"/>
  <c r="H237" i="15"/>
  <c r="C237" i="15" s="1"/>
  <c r="H172" i="15"/>
  <c r="D172" i="15" s="1"/>
  <c r="H135" i="15"/>
  <c r="C135" i="15" s="1"/>
  <c r="H80" i="15"/>
  <c r="A80" i="15" s="1"/>
  <c r="H212" i="15"/>
  <c r="B212" i="15" s="1" a="1"/>
  <c r="B212" i="15" s="1"/>
  <c r="H162" i="15"/>
  <c r="H122" i="15"/>
  <c r="F122" i="15" s="1"/>
  <c r="H79" i="15"/>
  <c r="F79" i="15" s="1"/>
  <c r="H219" i="15"/>
  <c r="C219" i="15" s="1"/>
  <c r="H161" i="15"/>
  <c r="C161" i="15" s="1"/>
  <c r="H108" i="15"/>
  <c r="H30" i="15"/>
  <c r="D30" i="15" s="1"/>
  <c r="H234" i="15"/>
  <c r="D234" i="15" s="1"/>
  <c r="H205" i="15"/>
  <c r="F205" i="15" s="1"/>
  <c r="H168" i="15"/>
  <c r="D168" i="15" s="1"/>
  <c r="H160" i="15"/>
  <c r="H143" i="15"/>
  <c r="H119" i="15"/>
  <c r="D119" i="15" s="1"/>
  <c r="H107" i="15"/>
  <c r="F107" i="15" s="1"/>
  <c r="H75" i="15"/>
  <c r="H57" i="15"/>
  <c r="H43" i="15"/>
  <c r="F43" i="15" s="1"/>
  <c r="H8" i="15"/>
  <c r="E8" i="15" s="1"/>
  <c r="H182" i="15"/>
  <c r="A182" i="15" s="1"/>
  <c r="H113" i="15"/>
  <c r="D113" i="15" s="1"/>
  <c r="H65" i="15"/>
  <c r="H226" i="15"/>
  <c r="D226" i="15" s="1"/>
  <c r="H225" i="15"/>
  <c r="C225" i="15" s="1"/>
  <c r="H152" i="15"/>
  <c r="A152" i="15" s="1"/>
  <c r="H63" i="15"/>
  <c r="H36" i="15"/>
  <c r="H214" i="15"/>
  <c r="B214" i="15" s="1" a="1"/>
  <c r="B214" i="15" s="1"/>
  <c r="H163" i="15"/>
  <c r="A163" i="15" s="1"/>
  <c r="H136" i="15"/>
  <c r="D136" i="15" s="1"/>
  <c r="H95" i="15"/>
  <c r="D95" i="15" s="1"/>
  <c r="H213" i="15"/>
  <c r="B213" i="15" s="1" a="1"/>
  <c r="B213" i="15" s="1"/>
  <c r="H185" i="15"/>
  <c r="G185" i="15" s="1" a="1"/>
  <c r="G185" i="15" s="1"/>
  <c r="H124" i="15"/>
  <c r="F124" i="15" s="1"/>
  <c r="H47" i="15"/>
  <c r="E47" i="15" s="1"/>
  <c r="H220" i="15"/>
  <c r="G220" i="15" s="1" a="1"/>
  <c r="G220" i="15" s="1"/>
  <c r="H171" i="15"/>
  <c r="B171" i="15" s="1" a="1"/>
  <c r="B171" i="15" s="1"/>
  <c r="H134" i="15"/>
  <c r="D134" i="15" s="1"/>
  <c r="H59" i="15"/>
  <c r="E59" i="15" s="1"/>
  <c r="H235" i="15"/>
  <c r="E235" i="15" s="1"/>
  <c r="H145" i="15"/>
  <c r="B145" i="15" s="1" a="1"/>
  <c r="B145" i="15" s="1"/>
  <c r="H76" i="15"/>
  <c r="A76" i="15" s="1"/>
  <c r="H233" i="15"/>
  <c r="C233" i="15" s="1"/>
  <c r="H201" i="15"/>
  <c r="B201" i="15" s="1" a="1"/>
  <c r="B201" i="15" s="1"/>
  <c r="H167" i="15"/>
  <c r="C167" i="15" s="1"/>
  <c r="H156" i="15"/>
  <c r="B156" i="15" s="1" a="1"/>
  <c r="B156" i="15" s="1"/>
  <c r="H116" i="15"/>
  <c r="D116" i="15" s="1"/>
  <c r="H105" i="15"/>
  <c r="A105" i="15" s="1"/>
  <c r="H74" i="15"/>
  <c r="D74" i="15" s="1"/>
  <c r="H56" i="15"/>
  <c r="E56" i="15" s="1"/>
  <c r="H42" i="15"/>
  <c r="D42" i="15" s="1"/>
  <c r="H26" i="15"/>
  <c r="A26" i="15" s="1"/>
  <c r="H7" i="15"/>
  <c r="D7" i="15" s="1"/>
  <c r="H198" i="15"/>
  <c r="H154" i="15"/>
  <c r="C154" i="15" s="1"/>
  <c r="H89" i="15"/>
  <c r="E89" i="15" s="1"/>
  <c r="H24" i="15"/>
  <c r="D24" i="15" s="1"/>
  <c r="H164" i="15"/>
  <c r="F164" i="15" s="1"/>
  <c r="H82" i="15"/>
  <c r="D82" i="15" s="1"/>
  <c r="H17" i="15"/>
  <c r="A17" i="15" s="1"/>
  <c r="H224" i="15"/>
  <c r="D224" i="15" s="1"/>
  <c r="H173" i="15"/>
  <c r="E173" i="15" s="1"/>
  <c r="H126" i="15"/>
  <c r="B126" i="15" s="1" a="1"/>
  <c r="B126" i="15" s="1"/>
  <c r="H31" i="15"/>
  <c r="A31" i="15" s="1"/>
  <c r="H223" i="15"/>
  <c r="B223" i="15" s="1" a="1"/>
  <c r="B223" i="15" s="1"/>
  <c r="H195" i="15"/>
  <c r="F195" i="15" s="1"/>
  <c r="H148" i="15"/>
  <c r="F148" i="15" s="1"/>
  <c r="H93" i="15"/>
  <c r="A93" i="15" s="1"/>
  <c r="H60" i="15"/>
  <c r="E60" i="15" s="1"/>
  <c r="H236" i="15"/>
  <c r="C236" i="15" s="1"/>
  <c r="H184" i="15"/>
  <c r="A184" i="15" s="1"/>
  <c r="H147" i="15"/>
  <c r="F147" i="15" s="1"/>
  <c r="H92" i="15"/>
  <c r="E92" i="15" s="1"/>
  <c r="H46" i="15"/>
  <c r="D46" i="15" s="1"/>
  <c r="H207" i="15"/>
  <c r="D207" i="15" s="1"/>
  <c r="H170" i="15"/>
  <c r="A170" i="15" s="1"/>
  <c r="H132" i="15"/>
  <c r="D132" i="15" s="1"/>
  <c r="H90" i="15"/>
  <c r="H58" i="15"/>
  <c r="D58" i="15" s="1"/>
  <c r="H228" i="15"/>
  <c r="D228" i="15" s="1"/>
  <c r="H216" i="15"/>
  <c r="C216" i="15" s="1"/>
  <c r="H199" i="15"/>
  <c r="F199" i="15" s="1"/>
  <c r="H191" i="15"/>
  <c r="A191" i="15" s="1"/>
  <c r="H165" i="15"/>
  <c r="C165" i="15" s="1"/>
  <c r="H155" i="15"/>
  <c r="D155" i="15" s="1"/>
  <c r="H115" i="15"/>
  <c r="D115" i="15" s="1"/>
  <c r="H103" i="15"/>
  <c r="E103" i="15" s="1"/>
  <c r="H70" i="15"/>
  <c r="D70" i="15" s="1"/>
  <c r="H54" i="15"/>
  <c r="D54" i="15" s="1"/>
  <c r="H39" i="15"/>
  <c r="E39" i="15" s="1"/>
  <c r="H25" i="15"/>
  <c r="D25" i="15" s="1"/>
  <c r="H6" i="15"/>
  <c r="D6" i="15" s="1"/>
  <c r="D122" i="15"/>
  <c r="A122" i="15"/>
  <c r="A116" i="15"/>
  <c r="D43" i="15"/>
  <c r="F173" i="15"/>
  <c r="D173" i="15"/>
  <c r="F116" i="15"/>
  <c r="F160" i="15"/>
  <c r="G160" i="15" a="1"/>
  <c r="G160" i="15" s="1"/>
  <c r="C175" i="15"/>
  <c r="E80" i="15"/>
  <c r="H3" i="15"/>
  <c r="F3" i="15" s="1"/>
  <c r="H4" i="15"/>
  <c r="D4" i="15" s="1"/>
  <c r="H5" i="15"/>
  <c r="D5" i="15" s="1"/>
  <c r="C220" i="15"/>
  <c r="D220" i="15"/>
  <c r="E220" i="15"/>
  <c r="D164" i="15"/>
  <c r="A220" i="15"/>
  <c r="B219" i="15" a="1"/>
  <c r="B219" i="15" s="1"/>
  <c r="A219" i="15"/>
  <c r="F154" i="15"/>
  <c r="D112" i="15"/>
  <c r="A112" i="15"/>
  <c r="D167" i="15"/>
  <c r="F220" i="15"/>
  <c r="C199" i="15"/>
  <c r="C147" i="15"/>
  <c r="H125" i="15"/>
  <c r="E125" i="15" s="1"/>
  <c r="H73" i="15"/>
  <c r="D73" i="15" s="1"/>
  <c r="H29" i="15"/>
  <c r="A29" i="15" s="1"/>
  <c r="H239" i="15"/>
  <c r="A239" i="15" s="1"/>
  <c r="H229" i="15"/>
  <c r="C229" i="15" s="1"/>
  <c r="H221" i="15"/>
  <c r="E221" i="15" s="1"/>
  <c r="H218" i="15"/>
  <c r="H210" i="15"/>
  <c r="H206" i="15"/>
  <c r="C206" i="15" s="1"/>
  <c r="H202" i="15"/>
  <c r="F202" i="15" s="1"/>
  <c r="H193" i="15"/>
  <c r="H189" i="15"/>
  <c r="H177" i="15"/>
  <c r="H174" i="15"/>
  <c r="G174" i="15" s="1" a="1"/>
  <c r="G174" i="15" s="1"/>
  <c r="H158" i="15"/>
  <c r="H138" i="15"/>
  <c r="C138" i="15" s="1"/>
  <c r="H133" i="15"/>
  <c r="F133" i="15" s="1"/>
  <c r="H130" i="15"/>
  <c r="D130" i="15" s="1"/>
  <c r="H127" i="15"/>
  <c r="D127" i="15" s="1"/>
  <c r="H123" i="15"/>
  <c r="D123" i="15" s="1"/>
  <c r="H120" i="15"/>
  <c r="H110" i="15"/>
  <c r="A110" i="15" s="1"/>
  <c r="H96" i="15"/>
  <c r="H94" i="15"/>
  <c r="A94" i="15" s="1"/>
  <c r="H86" i="15"/>
  <c r="H71" i="15"/>
  <c r="A71" i="15" s="1"/>
  <c r="H66" i="15"/>
  <c r="H48" i="15"/>
  <c r="D48" i="15" s="1"/>
  <c r="H44" i="15"/>
  <c r="F44" i="15" s="1"/>
  <c r="H40" i="15"/>
  <c r="A40" i="15" s="1"/>
  <c r="H32" i="15"/>
  <c r="D32" i="15" s="1"/>
  <c r="H18" i="15"/>
  <c r="D18" i="15" s="1"/>
  <c r="H11" i="15"/>
  <c r="A11" i="15" s="1"/>
  <c r="H101" i="15"/>
  <c r="E101" i="15" s="1"/>
  <c r="H84" i="15"/>
  <c r="D84" i="15" s="1"/>
  <c r="H69" i="15"/>
  <c r="F69" i="15" s="1"/>
  <c r="H52" i="15"/>
  <c r="H35" i="15"/>
  <c r="E35" i="15" s="1"/>
  <c r="H232" i="15"/>
  <c r="D232" i="15" s="1"/>
  <c r="H215" i="15"/>
  <c r="F215" i="15" s="1"/>
  <c r="H208" i="15"/>
  <c r="H200" i="15"/>
  <c r="H196" i="15"/>
  <c r="G196" i="15" s="1" a="1"/>
  <c r="G196" i="15" s="1"/>
  <c r="H187" i="15"/>
  <c r="B187" i="15" s="1" a="1"/>
  <c r="B187" i="15" s="1"/>
  <c r="H176" i="15"/>
  <c r="B176" i="15" s="1" a="1"/>
  <c r="B176" i="15" s="1"/>
  <c r="H169" i="15"/>
  <c r="B169" i="15" s="1" a="1"/>
  <c r="B169" i="15" s="1"/>
  <c r="H166" i="15"/>
  <c r="H157" i="15"/>
  <c r="H149" i="15"/>
  <c r="A149" i="15" s="1"/>
  <c r="H144" i="15"/>
  <c r="H142" i="15"/>
  <c r="B142" i="15" s="1" a="1"/>
  <c r="B142" i="15" s="1"/>
  <c r="H139" i="15"/>
  <c r="D139" i="15" s="1"/>
  <c r="H131" i="15"/>
  <c r="H121" i="15"/>
  <c r="E121" i="15" s="1"/>
  <c r="H111" i="15"/>
  <c r="D111" i="15" s="1"/>
  <c r="H106" i="15"/>
  <c r="H104" i="15"/>
  <c r="H88" i="15"/>
  <c r="D88" i="15" s="1"/>
  <c r="H62" i="15"/>
  <c r="E62" i="15" s="1"/>
  <c r="H51" i="15"/>
  <c r="A51" i="15" s="1"/>
  <c r="H45" i="15"/>
  <c r="A45" i="15" s="1"/>
  <c r="H41" i="15"/>
  <c r="H34" i="15"/>
  <c r="D34" i="15" s="1"/>
  <c r="H28" i="15"/>
  <c r="D28" i="15" s="1"/>
  <c r="H21" i="15"/>
  <c r="A21" i="15" s="1"/>
  <c r="H14" i="15"/>
  <c r="A14" i="15" s="1"/>
  <c r="H222" i="15"/>
  <c r="H217" i="15"/>
  <c r="F217" i="15" s="1"/>
  <c r="H211" i="15"/>
  <c r="C211" i="15" s="1"/>
  <c r="H241" i="15"/>
  <c r="E241" i="15" s="1"/>
  <c r="H231" i="15"/>
  <c r="E231" i="15" s="1"/>
  <c r="H204" i="15"/>
  <c r="B204" i="15" s="1" a="1"/>
  <c r="B204" i="15" s="1"/>
  <c r="H192" i="15"/>
  <c r="H183" i="15"/>
  <c r="H179" i="15"/>
  <c r="A179" i="15" s="1"/>
  <c r="H151" i="15"/>
  <c r="D151" i="15" s="1"/>
  <c r="H114" i="15"/>
  <c r="H97" i="15"/>
  <c r="F97" i="15" s="1"/>
  <c r="H91" i="15"/>
  <c r="E91" i="15" s="1"/>
  <c r="H78" i="15"/>
  <c r="F78" i="15" s="1"/>
  <c r="H72" i="15"/>
  <c r="E72" i="15" s="1"/>
  <c r="H68" i="15"/>
  <c r="A68" i="15" s="1"/>
  <c r="H55" i="15"/>
  <c r="F55" i="15" s="1"/>
  <c r="H50" i="15"/>
  <c r="A50" i="15" s="1"/>
  <c r="H20" i="15"/>
  <c r="A20" i="15" s="1"/>
  <c r="H13" i="15"/>
  <c r="A13" i="15" s="1"/>
  <c r="H118" i="15"/>
  <c r="H98" i="15"/>
  <c r="D98" i="15" s="1"/>
  <c r="H81" i="15"/>
  <c r="H22" i="15"/>
  <c r="A22" i="15" s="1"/>
  <c r="H240" i="15"/>
  <c r="D240" i="15" s="1"/>
  <c r="H230" i="15"/>
  <c r="D230" i="15" s="1"/>
  <c r="H209" i="15"/>
  <c r="H203" i="15"/>
  <c r="B203" i="15" s="1" a="1"/>
  <c r="B203" i="15" s="1"/>
  <c r="H194" i="15"/>
  <c r="F194" i="15" s="1"/>
  <c r="H190" i="15"/>
  <c r="B190" i="15" s="1" a="1"/>
  <c r="B190" i="15" s="1"/>
  <c r="H186" i="15"/>
  <c r="F186" i="15" s="1"/>
  <c r="H181" i="15"/>
  <c r="B181" i="15" s="1" a="1"/>
  <c r="B181" i="15" s="1"/>
  <c r="H178" i="15"/>
  <c r="G178" i="15" s="1" a="1"/>
  <c r="G178" i="15" s="1"/>
  <c r="H159" i="15"/>
  <c r="D159" i="15" s="1"/>
  <c r="H153" i="15"/>
  <c r="E153" i="15" s="1"/>
  <c r="H146" i="15"/>
  <c r="A146" i="15" s="1"/>
  <c r="H141" i="15"/>
  <c r="F141" i="15" s="1"/>
  <c r="H117" i="15"/>
  <c r="E117" i="15" s="1"/>
  <c r="H100" i="15"/>
  <c r="A100" i="15" s="1"/>
  <c r="H87" i="15"/>
  <c r="E87" i="15" s="1"/>
  <c r="H83" i="15"/>
  <c r="H77" i="15"/>
  <c r="H67" i="15"/>
  <c r="F67" i="15" s="1"/>
  <c r="H61" i="15"/>
  <c r="F61" i="15" s="1"/>
  <c r="H49" i="15"/>
  <c r="F49" i="15" s="1"/>
  <c r="H33" i="15"/>
  <c r="A33" i="15" s="1"/>
  <c r="H27" i="15"/>
  <c r="D27" i="15" s="1"/>
  <c r="H19" i="15"/>
  <c r="F19" i="15" s="1"/>
  <c r="H12" i="15"/>
  <c r="A12" i="15" s="1"/>
  <c r="B235" i="15" a="1"/>
  <c r="B235" i="15" s="1"/>
  <c r="B226" i="15" a="1"/>
  <c r="B226" i="15" s="1"/>
  <c r="A213" i="15"/>
  <c r="B227" i="15" a="1"/>
  <c r="B227" i="15" s="1"/>
  <c r="A238" i="15"/>
  <c r="A237" i="15"/>
  <c r="A236" i="15"/>
  <c r="A227" i="15"/>
  <c r="B186" i="15" a="1"/>
  <c r="B186" i="15" s="1"/>
  <c r="B148" i="15" a="1"/>
  <c r="B148" i="15" s="1"/>
  <c r="C148" i="15"/>
  <c r="E148" i="15"/>
  <c r="G148" i="15" a="1"/>
  <c r="G148" i="15" s="1"/>
  <c r="F138" i="15"/>
  <c r="G138" i="15" a="1"/>
  <c r="G138" i="15" s="1"/>
  <c r="D133" i="15"/>
  <c r="E133" i="15"/>
  <c r="C133" i="15"/>
  <c r="A133" i="15"/>
  <c r="B133" i="15" a="1"/>
  <c r="B133" i="15" s="1"/>
  <c r="G133" i="15" a="1"/>
  <c r="G133" i="15" s="1"/>
  <c r="F162" i="15"/>
  <c r="D162" i="15"/>
  <c r="E162" i="15"/>
  <c r="G162" i="15" a="1"/>
  <c r="G162" i="15" s="1"/>
  <c r="B162" i="15" a="1"/>
  <c r="B162" i="15" s="1"/>
  <c r="G233" i="15" a="1"/>
  <c r="G233" i="15" s="1"/>
  <c r="G227" i="15" a="1"/>
  <c r="G227" i="15" s="1"/>
  <c r="G226" i="15" a="1"/>
  <c r="G226" i="15" s="1"/>
  <c r="G224" i="15" a="1"/>
  <c r="G224" i="15" s="1"/>
  <c r="F222" i="15"/>
  <c r="G213" i="15" a="1"/>
  <c r="G213" i="15" s="1"/>
  <c r="F238" i="15"/>
  <c r="E178" i="15"/>
  <c r="E172" i="15"/>
  <c r="G172" i="15" a="1"/>
  <c r="G172" i="15" s="1"/>
  <c r="B172" i="15" a="1"/>
  <c r="B172" i="15" s="1"/>
  <c r="G170" i="15" a="1"/>
  <c r="G170" i="15" s="1"/>
  <c r="G168" i="15" a="1"/>
  <c r="G168" i="15" s="1"/>
  <c r="A162" i="15"/>
  <c r="C162" i="15"/>
  <c r="E238" i="15"/>
  <c r="E237" i="15"/>
  <c r="E232" i="15"/>
  <c r="E228" i="15"/>
  <c r="E227" i="15"/>
  <c r="D222" i="15"/>
  <c r="G215" i="15" a="1"/>
  <c r="G215" i="15" s="1"/>
  <c r="E213" i="15"/>
  <c r="F191" i="15"/>
  <c r="C186" i="15"/>
  <c r="C172" i="15"/>
  <c r="B170" i="15" a="1"/>
  <c r="B170" i="15" s="1"/>
  <c r="D161" i="15"/>
  <c r="F161" i="15"/>
  <c r="G136" i="15" a="1"/>
  <c r="G136" i="15" s="1"/>
  <c r="F236" i="15"/>
  <c r="F227" i="15"/>
  <c r="E214" i="15"/>
  <c r="D213" i="15"/>
  <c r="F188" i="15"/>
  <c r="B188" i="15" a="1"/>
  <c r="B188" i="15" s="1"/>
  <c r="C188" i="15"/>
  <c r="A181" i="15"/>
  <c r="D221" i="15"/>
  <c r="D238" i="15"/>
  <c r="D231" i="15"/>
  <c r="D227" i="15"/>
  <c r="C226" i="15"/>
  <c r="C213" i="15"/>
  <c r="F206" i="15"/>
  <c r="G197" i="15" a="1"/>
  <c r="G197" i="15" s="1"/>
  <c r="C180" i="15"/>
  <c r="E180" i="15"/>
  <c r="A172" i="15"/>
  <c r="F167" i="15"/>
  <c r="A167" i="15"/>
  <c r="C170" i="15"/>
  <c r="D170" i="15"/>
  <c r="E170" i="15"/>
  <c r="F237" i="15"/>
  <c r="F231" i="15"/>
  <c r="E222" i="15"/>
  <c r="F213" i="15"/>
  <c r="D237" i="15"/>
  <c r="C222" i="15"/>
  <c r="A222" i="15"/>
  <c r="G218" i="15" a="1"/>
  <c r="G218" i="15" s="1"/>
  <c r="C214" i="15"/>
  <c r="F207" i="15"/>
  <c r="E206" i="15"/>
  <c r="G188" i="15" a="1"/>
  <c r="G188" i="15" s="1"/>
  <c r="G171" i="15" a="1"/>
  <c r="G171" i="15" s="1"/>
  <c r="A171" i="15"/>
  <c r="A161" i="15"/>
  <c r="G153" i="15" a="1"/>
  <c r="G153" i="15" s="1"/>
  <c r="D160" i="15"/>
  <c r="E160" i="15"/>
  <c r="E130" i="15"/>
  <c r="C130" i="15"/>
  <c r="F130" i="15"/>
  <c r="D128" i="15"/>
  <c r="A35" i="15"/>
  <c r="D126" i="15"/>
  <c r="A108" i="15"/>
  <c r="E108" i="15"/>
  <c r="F108" i="15"/>
  <c r="D108" i="15"/>
  <c r="D35" i="15"/>
  <c r="A7" i="15"/>
  <c r="E7" i="15"/>
  <c r="D40" i="15"/>
  <c r="A195" i="15"/>
  <c r="D169" i="15"/>
  <c r="B166" i="15" a="1"/>
  <c r="B166" i="15" s="1"/>
  <c r="C160" i="15"/>
  <c r="D157" i="15"/>
  <c r="B157" i="15" a="1"/>
  <c r="B157" i="15" s="1"/>
  <c r="G150" i="15" a="1"/>
  <c r="G150" i="15" s="1"/>
  <c r="G145" i="15" a="1"/>
  <c r="G145" i="15" s="1"/>
  <c r="G142" i="15" a="1"/>
  <c r="G142" i="15" s="1"/>
  <c r="F126" i="15"/>
  <c r="A66" i="15"/>
  <c r="D66" i="15"/>
  <c r="E66" i="15"/>
  <c r="F66" i="15"/>
  <c r="A52" i="15"/>
  <c r="D52" i="15"/>
  <c r="F52" i="15"/>
  <c r="E52" i="15"/>
  <c r="D22" i="15"/>
  <c r="F156" i="15"/>
  <c r="F150" i="15"/>
  <c r="F142" i="15"/>
  <c r="D129" i="15"/>
  <c r="E129" i="15"/>
  <c r="A129" i="15"/>
  <c r="B129" i="15" a="1"/>
  <c r="B129" i="15" s="1"/>
  <c r="B160" i="15" a="1"/>
  <c r="B160" i="15" s="1"/>
  <c r="G157" i="15" a="1"/>
  <c r="G157" i="15" s="1"/>
  <c r="E156" i="15"/>
  <c r="G152" i="15" a="1"/>
  <c r="G152" i="15" s="1"/>
  <c r="G151" i="15" a="1"/>
  <c r="G151" i="15" s="1"/>
  <c r="C150" i="15"/>
  <c r="B147" i="15" a="1"/>
  <c r="B147" i="15" s="1"/>
  <c r="A144" i="15"/>
  <c r="E140" i="15"/>
  <c r="F140" i="15"/>
  <c r="F137" i="15"/>
  <c r="G129" i="15" a="1"/>
  <c r="G129" i="15" s="1"/>
  <c r="A128" i="15"/>
  <c r="A85" i="15"/>
  <c r="F85" i="15"/>
  <c r="D85" i="15"/>
  <c r="E85" i="15"/>
  <c r="A160" i="15"/>
  <c r="C156" i="15"/>
  <c r="D143" i="15"/>
  <c r="E143" i="15"/>
  <c r="C143" i="15"/>
  <c r="A132" i="15"/>
  <c r="F129" i="15"/>
  <c r="F103" i="15"/>
  <c r="A103" i="15"/>
  <c r="D103" i="15"/>
  <c r="A98" i="15"/>
  <c r="F98" i="15"/>
  <c r="D87" i="15"/>
  <c r="F87" i="15"/>
  <c r="A75" i="15"/>
  <c r="F75" i="15"/>
  <c r="D75" i="15"/>
  <c r="E75" i="15"/>
  <c r="E26" i="15"/>
  <c r="D26" i="15"/>
  <c r="F26" i="15"/>
  <c r="F89" i="15"/>
  <c r="A65" i="15"/>
  <c r="F65" i="15"/>
  <c r="A74" i="15"/>
  <c r="E65" i="15"/>
  <c r="D89" i="15"/>
  <c r="A87" i="15"/>
  <c r="D65" i="15"/>
  <c r="A61" i="15"/>
  <c r="F109" i="15"/>
  <c r="A107" i="15"/>
  <c r="D107" i="15"/>
  <c r="E107" i="15"/>
  <c r="A104" i="15"/>
  <c r="A57" i="15"/>
  <c r="D57" i="15"/>
  <c r="F57" i="15"/>
  <c r="E57" i="15"/>
  <c r="A32" i="15"/>
  <c r="E32" i="15"/>
  <c r="F32" i="15"/>
  <c r="E17" i="15"/>
  <c r="A64" i="15"/>
  <c r="D64" i="15"/>
  <c r="A48" i="15"/>
  <c r="F48" i="15"/>
  <c r="A37" i="15"/>
  <c r="E37" i="15"/>
  <c r="F37" i="15"/>
  <c r="A23" i="15"/>
  <c r="E23" i="15"/>
  <c r="F23" i="15"/>
  <c r="A10" i="15"/>
  <c r="E10" i="15"/>
  <c r="F10" i="15"/>
  <c r="D17" i="15"/>
  <c r="E13" i="15"/>
  <c r="E79" i="15"/>
  <c r="F64" i="15"/>
  <c r="A53" i="15"/>
  <c r="F53" i="15"/>
  <c r="E48" i="15"/>
  <c r="D37" i="15"/>
  <c r="D23" i="15"/>
  <c r="A16" i="15"/>
  <c r="E16" i="15"/>
  <c r="F16" i="15"/>
  <c r="D10" i="15"/>
  <c r="A36" i="15"/>
  <c r="E36" i="15"/>
  <c r="A9" i="15"/>
  <c r="E9" i="15"/>
  <c r="F9" i="15"/>
  <c r="E122" i="15"/>
  <c r="E119" i="15"/>
  <c r="E118" i="15"/>
  <c r="E114" i="15"/>
  <c r="E112" i="15"/>
  <c r="F102" i="15"/>
  <c r="F92" i="15"/>
  <c r="D90" i="15"/>
  <c r="A72" i="15"/>
  <c r="D72" i="15"/>
  <c r="E69" i="15"/>
  <c r="D53" i="15"/>
  <c r="A47" i="15"/>
  <c r="F36" i="15"/>
  <c r="A30" i="15"/>
  <c r="E30" i="15"/>
  <c r="F30" i="15"/>
  <c r="A15" i="15"/>
  <c r="E15" i="15"/>
  <c r="F15" i="15"/>
  <c r="D9" i="15"/>
  <c r="E102" i="15"/>
  <c r="A63" i="15"/>
  <c r="F63" i="15"/>
  <c r="D36" i="15"/>
  <c r="A24" i="15"/>
  <c r="E24" i="15"/>
  <c r="F24" i="15"/>
  <c r="F6" i="15"/>
  <c r="A43" i="15"/>
  <c r="E77" i="15"/>
  <c r="N32" i="15"/>
  <c r="N33" i="15" s="1"/>
  <c r="N34" i="15" s="1"/>
  <c r="N35" i="15" s="1"/>
  <c r="N36" i="15" s="1"/>
  <c r="N37" i="15" s="1"/>
  <c r="N38" i="15" s="1"/>
  <c r="N39" i="15" s="1"/>
  <c r="N40" i="15" s="1"/>
  <c r="N41" i="15" s="1"/>
  <c r="N42" i="15" s="1"/>
  <c r="N43" i="15" s="1"/>
  <c r="N44" i="15" s="1"/>
  <c r="N45" i="15" s="1"/>
  <c r="N46" i="15" s="1"/>
  <c r="N47" i="15" s="1"/>
  <c r="N48" i="15" s="1"/>
  <c r="N49" i="15" s="1"/>
  <c r="N50" i="15" s="1"/>
  <c r="N51" i="15" s="1"/>
  <c r="N52" i="15" s="1"/>
  <c r="N53" i="15" s="1"/>
  <c r="N54" i="15" s="1"/>
  <c r="N55" i="15" s="1"/>
  <c r="N56" i="15" s="1"/>
  <c r="N57" i="15" s="1"/>
  <c r="N58" i="15" s="1"/>
  <c r="N59" i="15" s="1"/>
  <c r="N60" i="15" s="1"/>
  <c r="N61" i="15" s="1"/>
  <c r="H2" i="15"/>
  <c r="P5" i="13"/>
  <c r="A39" i="10" s="1" a="1"/>
  <c r="L4" i="13"/>
  <c r="K62" i="10" a="1"/>
  <c r="K62" i="10" s="1"/>
  <c r="P4" i="13"/>
  <c r="R22" i="13"/>
  <c r="R21" i="13"/>
  <c r="P21" i="13"/>
  <c r="P22" i="13"/>
  <c r="N22" i="13"/>
  <c r="N21" i="13"/>
  <c r="P40" i="13"/>
  <c r="N39" i="13"/>
  <c r="R38" i="13"/>
  <c r="R40" i="13"/>
  <c r="N40" i="13"/>
  <c r="P37" i="13"/>
  <c r="P39" i="13"/>
  <c r="N38" i="13"/>
  <c r="R37" i="13"/>
  <c r="R39" i="13"/>
  <c r="P38" i="13"/>
  <c r="N37" i="13"/>
  <c r="R36" i="13"/>
  <c r="N36" i="13"/>
  <c r="P33" i="13"/>
  <c r="R29" i="13"/>
  <c r="N29" i="13"/>
  <c r="P26" i="13"/>
  <c r="P36" i="13"/>
  <c r="N35" i="13"/>
  <c r="R34" i="13"/>
  <c r="P29" i="13"/>
  <c r="N28" i="13"/>
  <c r="R27" i="13"/>
  <c r="P35" i="13"/>
  <c r="N34" i="13"/>
  <c r="R33" i="13"/>
  <c r="P28" i="13"/>
  <c r="N27" i="13"/>
  <c r="R26" i="13"/>
  <c r="R35" i="13"/>
  <c r="P34" i="13"/>
  <c r="N33" i="13"/>
  <c r="R28" i="13"/>
  <c r="P27" i="13"/>
  <c r="N26" i="13"/>
  <c r="C17" i="13"/>
  <c r="A50" i="4"/>
  <c r="A51" i="4"/>
  <c r="A52" i="4"/>
  <c r="A53" i="4"/>
  <c r="A54" i="4"/>
  <c r="A55" i="4"/>
  <c r="A56" i="4"/>
  <c r="A57" i="4"/>
  <c r="A58" i="4"/>
  <c r="A59" i="4"/>
  <c r="A60" i="4"/>
  <c r="A61" i="4"/>
  <c r="A38" i="4"/>
  <c r="A39" i="4"/>
  <c r="A40" i="4"/>
  <c r="A41" i="4"/>
  <c r="A42" i="4"/>
  <c r="A43" i="4"/>
  <c r="A44" i="4"/>
  <c r="A45" i="4"/>
  <c r="A46" i="4"/>
  <c r="A47" i="4"/>
  <c r="A48" i="4"/>
  <c r="A49" i="4"/>
  <c r="A26" i="4"/>
  <c r="A27" i="4"/>
  <c r="A28" i="4"/>
  <c r="A29" i="4"/>
  <c r="A30" i="4"/>
  <c r="A31" i="4"/>
  <c r="A32" i="4"/>
  <c r="A33" i="4"/>
  <c r="A34" i="4"/>
  <c r="A35" i="4"/>
  <c r="A36" i="4"/>
  <c r="A37" i="4"/>
  <c r="A2" i="4"/>
  <c r="A21" i="4"/>
  <c r="A22" i="4"/>
  <c r="A23" i="4"/>
  <c r="A24" i="4"/>
  <c r="A25" i="4"/>
  <c r="A3" i="4"/>
  <c r="A4" i="4"/>
  <c r="A5" i="4"/>
  <c r="A6" i="4"/>
  <c r="A7" i="4"/>
  <c r="A8" i="4"/>
  <c r="A9" i="4"/>
  <c r="A10" i="4"/>
  <c r="A11" i="4"/>
  <c r="A12" i="4"/>
  <c r="A13" i="4"/>
  <c r="A14" i="4"/>
  <c r="A15" i="4"/>
  <c r="A16" i="4"/>
  <c r="A17" i="4"/>
  <c r="A18" i="4"/>
  <c r="A19" i="4"/>
  <c r="A20" i="4"/>
  <c r="A8" i="10" a="1"/>
  <c r="A3" i="10" a="1"/>
  <c r="A2" i="10" a="1"/>
  <c r="A4" i="10" a="1"/>
  <c r="A5" i="10" a="1"/>
  <c r="A10" i="10" a="1"/>
  <c r="A15" i="10" a="1"/>
  <c r="A12" i="10" a="1"/>
  <c r="A24" i="10" a="1"/>
  <c r="A22" i="10" a="1"/>
  <c r="A11" i="10" a="1"/>
  <c r="A6" i="10" a="1"/>
  <c r="A14" i="10" a="1"/>
  <c r="A25" i="10" a="1"/>
  <c r="A7" i="10" a="1"/>
  <c r="A16" i="10" a="1"/>
  <c r="A9" i="10" a="1"/>
  <c r="A13" i="10" a="1"/>
  <c r="A23" i="10" a="1"/>
  <c r="A18" i="10" a="1"/>
  <c r="A27" i="10" l="1" a="1"/>
  <c r="A30" i="10" a="1"/>
  <c r="A30" i="10" s="1"/>
  <c r="E30" i="10" s="1" a="1"/>
  <c r="A32" i="10" a="1"/>
  <c r="A32" i="10" s="1"/>
  <c r="E32" i="10" s="1" a="1"/>
  <c r="A31" i="10" a="1"/>
  <c r="A31" i="10" s="1"/>
  <c r="E31" i="10" s="1" a="1"/>
  <c r="A29" i="10" a="1"/>
  <c r="A29" i="10" s="1"/>
  <c r="E29" i="10" s="1" a="1"/>
  <c r="A26" i="10" a="1"/>
  <c r="A26" i="10" s="1"/>
  <c r="E26" i="10" s="1" a="1"/>
  <c r="A28" i="10" a="1"/>
  <c r="A28" i="10" s="1"/>
  <c r="E28" i="10" s="1" a="1"/>
  <c r="A175" i="15"/>
  <c r="F5" i="15"/>
  <c r="A8" i="15"/>
  <c r="A54" i="15"/>
  <c r="F60" i="15"/>
  <c r="F74" i="15"/>
  <c r="D93" i="15"/>
  <c r="E93" i="15"/>
  <c r="D59" i="15"/>
  <c r="C234" i="15"/>
  <c r="C134" i="15"/>
  <c r="E105" i="15"/>
  <c r="G163" i="15" a="1"/>
  <c r="G163" i="15" s="1"/>
  <c r="A135" i="15"/>
  <c r="D60" i="15"/>
  <c r="D19" i="15"/>
  <c r="A60" i="15"/>
  <c r="E74" i="15"/>
  <c r="A59" i="15"/>
  <c r="A234" i="15"/>
  <c r="B163" i="15" a="1"/>
  <c r="B163" i="15" s="1"/>
  <c r="B164" i="15" a="1"/>
  <c r="B164" i="15" s="1"/>
  <c r="E175" i="15"/>
  <c r="D175" i="15"/>
  <c r="A5" i="15"/>
  <c r="G214" i="15" a="1"/>
  <c r="G214" i="15" s="1"/>
  <c r="F175" i="15"/>
  <c r="E5" i="15"/>
  <c r="F134" i="15"/>
  <c r="B175" i="15" a="1"/>
  <c r="B175" i="15" s="1"/>
  <c r="B135" i="15" a="1"/>
  <c r="B135" i="15" s="1"/>
  <c r="C163" i="15"/>
  <c r="G140" i="15" a="1"/>
  <c r="G140" i="15" s="1"/>
  <c r="F70" i="15"/>
  <c r="E134" i="15"/>
  <c r="E4" i="15"/>
  <c r="E38" i="15"/>
  <c r="D13" i="15"/>
  <c r="F39" i="15"/>
  <c r="D71" i="15"/>
  <c r="E68" i="15"/>
  <c r="E58" i="15"/>
  <c r="E132" i="15"/>
  <c r="D140" i="15"/>
  <c r="F93" i="15"/>
  <c r="E142" i="15"/>
  <c r="A156" i="15"/>
  <c r="D49" i="15"/>
  <c r="E171" i="15"/>
  <c r="F170" i="15"/>
  <c r="G179" i="15" a="1"/>
  <c r="G179" i="15" s="1"/>
  <c r="F136" i="15"/>
  <c r="E203" i="15"/>
  <c r="F172" i="15"/>
  <c r="G234" i="15" a="1"/>
  <c r="G234" i="15" s="1"/>
  <c r="A148" i="15"/>
  <c r="B234" i="15" a="1"/>
  <c r="B234" i="15" s="1"/>
  <c r="D105" i="15"/>
  <c r="C140" i="15"/>
  <c r="B195" i="15" a="1"/>
  <c r="B195" i="15" s="1"/>
  <c r="B220" i="15" a="1"/>
  <c r="B220" i="15" s="1"/>
  <c r="B134" i="15" a="1"/>
  <c r="B134" i="15" s="1"/>
  <c r="E164" i="15"/>
  <c r="C164" i="15"/>
  <c r="D8" i="15"/>
  <c r="A38" i="15"/>
  <c r="F25" i="15"/>
  <c r="A89" i="15"/>
  <c r="F58" i="15"/>
  <c r="F82" i="15"/>
  <c r="G156" i="15" a="1"/>
  <c r="G156" i="15" s="1"/>
  <c r="D142" i="15"/>
  <c r="D156" i="15"/>
  <c r="A49" i="15"/>
  <c r="D171" i="15"/>
  <c r="B153" i="15" a="1"/>
  <c r="B153" i="15" s="1"/>
  <c r="D214" i="15"/>
  <c r="G161" i="15" a="1"/>
  <c r="G161" i="15" s="1"/>
  <c r="F234" i="15"/>
  <c r="G236" i="15" a="1"/>
  <c r="G236" i="15" s="1"/>
  <c r="D148" i="15"/>
  <c r="B237" i="15" a="1"/>
  <c r="B237" i="15" s="1"/>
  <c r="F128" i="15"/>
  <c r="F105" i="15"/>
  <c r="A134" i="15"/>
  <c r="F115" i="15"/>
  <c r="E234" i="15"/>
  <c r="F38" i="15"/>
  <c r="E43" i="15"/>
  <c r="F8" i="15"/>
  <c r="A56" i="15"/>
  <c r="E115" i="15"/>
  <c r="D33" i="15"/>
  <c r="A58" i="15"/>
  <c r="E82" i="15"/>
  <c r="E135" i="15"/>
  <c r="F59" i="15"/>
  <c r="C171" i="15"/>
  <c r="E240" i="15"/>
  <c r="B161" i="15" a="1"/>
  <c r="B161" i="15" s="1"/>
  <c r="E161" i="15"/>
  <c r="F214" i="15"/>
  <c r="G237" i="15" a="1"/>
  <c r="G237" i="15" s="1"/>
  <c r="C128" i="15"/>
  <c r="G134" i="15" a="1"/>
  <c r="G134" i="15" s="1"/>
  <c r="A164" i="15"/>
  <c r="A115" i="15"/>
  <c r="A70" i="15"/>
  <c r="G164" i="15" a="1"/>
  <c r="G164" i="15" s="1"/>
  <c r="E116" i="15"/>
  <c r="A55" i="15"/>
  <c r="A82" i="15"/>
  <c r="D135" i="15"/>
  <c r="F171" i="15"/>
  <c r="C231" i="15"/>
  <c r="C168" i="15"/>
  <c r="A214" i="15"/>
  <c r="B128" i="15" a="1"/>
  <c r="B128" i="15" s="1"/>
  <c r="E70" i="15"/>
  <c r="A140" i="15"/>
  <c r="F216" i="15"/>
  <c r="G205" i="15" a="1"/>
  <c r="G205" i="15" s="1"/>
  <c r="B168" i="15" a="1"/>
  <c r="B168" i="15" s="1"/>
  <c r="C205" i="15"/>
  <c r="D14" i="15"/>
  <c r="D100" i="15"/>
  <c r="G137" i="15" a="1"/>
  <c r="G137" i="15" s="1"/>
  <c r="F151" i="15"/>
  <c r="F76" i="15"/>
  <c r="A212" i="15"/>
  <c r="E190" i="15"/>
  <c r="F180" i="15"/>
  <c r="A221" i="15"/>
  <c r="D235" i="15"/>
  <c r="C182" i="15"/>
  <c r="C136" i="15"/>
  <c r="E168" i="15"/>
  <c r="D212" i="15"/>
  <c r="A168" i="15"/>
  <c r="B138" i="15" a="1"/>
  <c r="B138" i="15" s="1"/>
  <c r="A224" i="15"/>
  <c r="A205" i="15"/>
  <c r="D39" i="15"/>
  <c r="E84" i="15"/>
  <c r="A39" i="15"/>
  <c r="D69" i="15"/>
  <c r="F14" i="15"/>
  <c r="E137" i="15"/>
  <c r="E145" i="15"/>
  <c r="E76" i="15"/>
  <c r="C190" i="15"/>
  <c r="G184" i="15" a="1"/>
  <c r="G184" i="15" s="1"/>
  <c r="C224" i="15"/>
  <c r="D236" i="15"/>
  <c r="B136" i="15" a="1"/>
  <c r="B136" i="15" s="1"/>
  <c r="F168" i="15"/>
  <c r="G228" i="15" a="1"/>
  <c r="G228" i="15" s="1"/>
  <c r="D138" i="15"/>
  <c r="B236" i="15" a="1"/>
  <c r="B236" i="15" s="1"/>
  <c r="E147" i="15"/>
  <c r="A173" i="15"/>
  <c r="E163" i="15"/>
  <c r="B205" i="15" a="1"/>
  <c r="B205" i="15" s="1"/>
  <c r="A95" i="15"/>
  <c r="E25" i="15"/>
  <c r="B229" i="15" a="1"/>
  <c r="B229" i="15" s="1"/>
  <c r="F80" i="15"/>
  <c r="A25" i="15"/>
  <c r="E6" i="15"/>
  <c r="F42" i="15"/>
  <c r="A69" i="15"/>
  <c r="E14" i="15"/>
  <c r="D137" i="15"/>
  <c r="D145" i="15"/>
  <c r="D76" i="15"/>
  <c r="C179" i="15"/>
  <c r="E216" i="15"/>
  <c r="F190" i="15"/>
  <c r="A186" i="15"/>
  <c r="A136" i="15"/>
  <c r="E182" i="15"/>
  <c r="A228" i="15"/>
  <c r="B180" i="15" a="1"/>
  <c r="B180" i="15" s="1"/>
  <c r="F163" i="15"/>
  <c r="A145" i="15"/>
  <c r="G135" i="15" a="1"/>
  <c r="G135" i="15" s="1"/>
  <c r="A6" i="15"/>
  <c r="E42" i="15"/>
  <c r="A97" i="15"/>
  <c r="D21" i="15"/>
  <c r="B182" i="15" a="1"/>
  <c r="B182" i="15" s="1"/>
  <c r="F228" i="15"/>
  <c r="B194" i="15" a="1"/>
  <c r="B194" i="15" s="1"/>
  <c r="C228" i="15"/>
  <c r="E236" i="15"/>
  <c r="E136" i="15"/>
  <c r="F224" i="15"/>
  <c r="F182" i="15"/>
  <c r="F56" i="15"/>
  <c r="G182" i="15" a="1"/>
  <c r="G182" i="15" s="1"/>
  <c r="D199" i="15"/>
  <c r="D56" i="15"/>
  <c r="A42" i="15"/>
  <c r="F13" i="15"/>
  <c r="F17" i="15"/>
  <c r="F88" i="15"/>
  <c r="F99" i="15"/>
  <c r="C145" i="15"/>
  <c r="F145" i="15"/>
  <c r="E184" i="15"/>
  <c r="D182" i="15"/>
  <c r="C221" i="15"/>
  <c r="F229" i="15"/>
  <c r="F212" i="15"/>
  <c r="G235" i="15" a="1"/>
  <c r="G235" i="15" s="1"/>
  <c r="A235" i="15"/>
  <c r="B224" i="15" a="1"/>
  <c r="B224" i="15" s="1"/>
  <c r="E199" i="15"/>
  <c r="D80" i="15"/>
  <c r="F184" i="15"/>
  <c r="G180" i="15" a="1"/>
  <c r="G180" i="15" s="1"/>
  <c r="F95" i="15"/>
  <c r="E99" i="15"/>
  <c r="E205" i="15"/>
  <c r="E113" i="15"/>
  <c r="D147" i="15"/>
  <c r="E128" i="15"/>
  <c r="A190" i="15"/>
  <c r="C212" i="15"/>
  <c r="C235" i="15"/>
  <c r="F235" i="15"/>
  <c r="E224" i="15"/>
  <c r="G190" i="15" a="1"/>
  <c r="G190" i="15" s="1"/>
  <c r="B228" i="15" a="1"/>
  <c r="B228" i="15" s="1"/>
  <c r="E212" i="15"/>
  <c r="G212" i="15" a="1"/>
  <c r="G212" i="15" s="1"/>
  <c r="E95" i="15"/>
  <c r="D180" i="15"/>
  <c r="D205" i="15"/>
  <c r="G216" i="15" a="1"/>
  <c r="G216" i="15" s="1"/>
  <c r="C194" i="15"/>
  <c r="F113" i="15"/>
  <c r="D99" i="15"/>
  <c r="A113" i="15"/>
  <c r="F21" i="15"/>
  <c r="C174" i="15"/>
  <c r="D229" i="15"/>
  <c r="F239" i="15"/>
  <c r="A229" i="15"/>
  <c r="F219" i="15"/>
  <c r="E21" i="15"/>
  <c r="E179" i="15"/>
  <c r="F203" i="15"/>
  <c r="E229" i="15"/>
  <c r="D179" i="15"/>
  <c r="G223" i="15" a="1"/>
  <c r="G223" i="15" s="1"/>
  <c r="E167" i="15"/>
  <c r="E152" i="15"/>
  <c r="G207" i="15" a="1"/>
  <c r="G207" i="15" s="1"/>
  <c r="D239" i="15"/>
  <c r="E187" i="15"/>
  <c r="F223" i="15"/>
  <c r="F179" i="15"/>
  <c r="E154" i="15"/>
  <c r="D101" i="15"/>
  <c r="A19" i="15"/>
  <c r="D20" i="15"/>
  <c r="E155" i="15"/>
  <c r="C187" i="15"/>
  <c r="E111" i="15"/>
  <c r="F20" i="15"/>
  <c r="E50" i="15"/>
  <c r="C141" i="15"/>
  <c r="C153" i="15"/>
  <c r="E230" i="15"/>
  <c r="A187" i="15"/>
  <c r="A147" i="15"/>
  <c r="A199" i="15"/>
  <c r="G147" i="15" a="1"/>
  <c r="G147" i="15" s="1"/>
  <c r="B150" i="15" a="1"/>
  <c r="B150" i="15" s="1"/>
  <c r="D194" i="15"/>
  <c r="F187" i="15"/>
  <c r="F165" i="15"/>
  <c r="G201" i="15" a="1"/>
  <c r="G201" i="15" s="1"/>
  <c r="B152" i="15" a="1"/>
  <c r="B152" i="15" s="1"/>
  <c r="B154" i="15" a="1"/>
  <c r="B154" i="15" s="1"/>
  <c r="E19" i="15"/>
  <c r="E20" i="15"/>
  <c r="D50" i="15"/>
  <c r="D152" i="15"/>
  <c r="D223" i="15"/>
  <c r="F240" i="15"/>
  <c r="G187" i="15" a="1"/>
  <c r="G187" i="15" s="1"/>
  <c r="E194" i="15"/>
  <c r="B207" i="15" a="1"/>
  <c r="B207" i="15" s="1"/>
  <c r="G154" i="15" a="1"/>
  <c r="G154" i="15" s="1"/>
  <c r="A154" i="15"/>
  <c r="F135" i="15"/>
  <c r="F12" i="15"/>
  <c r="A28" i="15"/>
  <c r="D12" i="15"/>
  <c r="E12" i="15"/>
  <c r="E31" i="15"/>
  <c r="F50" i="15"/>
  <c r="A194" i="15"/>
  <c r="F47" i="15"/>
  <c r="D79" i="15"/>
  <c r="E124" i="15"/>
  <c r="E98" i="15"/>
  <c r="B141" i="15" a="1"/>
  <c r="B141" i="15" s="1"/>
  <c r="E150" i="15"/>
  <c r="F197" i="15"/>
  <c r="G167" i="15" a="1"/>
  <c r="G167" i="15" s="1"/>
  <c r="D225" i="15"/>
  <c r="D203" i="15"/>
  <c r="G194" i="15" a="1"/>
  <c r="G194" i="15" s="1"/>
  <c r="D191" i="15"/>
  <c r="E239" i="15"/>
  <c r="F178" i="15"/>
  <c r="G203" i="15" a="1"/>
  <c r="G203" i="15" s="1"/>
  <c r="G229" i="15" a="1"/>
  <c r="G229" i="15" s="1"/>
  <c r="A138" i="15"/>
  <c r="G219" i="15" a="1"/>
  <c r="G219" i="15" s="1"/>
  <c r="B199" i="15" a="1"/>
  <c r="B199" i="15" s="1"/>
  <c r="D163" i="15"/>
  <c r="D154" i="15"/>
  <c r="D47" i="15"/>
  <c r="D124" i="15"/>
  <c r="B155" i="15" a="1"/>
  <c r="B155" i="15" s="1"/>
  <c r="D150" i="15"/>
  <c r="B167" i="15" a="1"/>
  <c r="B167" i="15" s="1"/>
  <c r="D187" i="15"/>
  <c r="C223" i="15"/>
  <c r="E204" i="15"/>
  <c r="E223" i="15"/>
  <c r="A223" i="15"/>
  <c r="B173" i="15" a="1"/>
  <c r="B173" i="15" s="1"/>
  <c r="F4" i="15"/>
  <c r="A67" i="15"/>
  <c r="D61" i="15"/>
  <c r="C126" i="15"/>
  <c r="A185" i="15"/>
  <c r="F7" i="15"/>
  <c r="E126" i="15"/>
  <c r="A202" i="15"/>
  <c r="G191" i="15" a="1"/>
  <c r="G191" i="15" s="1"/>
  <c r="B178" i="15" a="1"/>
  <c r="B178" i="15" s="1"/>
  <c r="G232" i="15" a="1"/>
  <c r="G232" i="15" s="1"/>
  <c r="A233" i="15"/>
  <c r="B225" i="15" a="1"/>
  <c r="B225" i="15" s="1"/>
  <c r="F201" i="15"/>
  <c r="E197" i="15"/>
  <c r="D219" i="15"/>
  <c r="E219" i="15"/>
  <c r="G165" i="15" a="1"/>
  <c r="G165" i="15" s="1"/>
  <c r="E165" i="15"/>
  <c r="E46" i="15"/>
  <c r="F46" i="15"/>
  <c r="D31" i="15"/>
  <c r="F31" i="15"/>
  <c r="E198" i="15"/>
  <c r="F198" i="15"/>
  <c r="G159" i="15" a="1"/>
  <c r="G159" i="15" s="1"/>
  <c r="F143" i="15"/>
  <c r="A143" i="15"/>
  <c r="B143" i="15" a="1"/>
  <c r="B143" i="15" s="1"/>
  <c r="A4" i="15"/>
  <c r="E67" i="15"/>
  <c r="E44" i="15"/>
  <c r="A46" i="15"/>
  <c r="F22" i="15"/>
  <c r="F40" i="15"/>
  <c r="A211" i="15"/>
  <c r="F225" i="15"/>
  <c r="F233" i="15"/>
  <c r="E233" i="15"/>
  <c r="B159" i="15" a="1"/>
  <c r="B159" i="15" s="1"/>
  <c r="A225" i="15"/>
  <c r="B232" i="15" a="1"/>
  <c r="B232" i="15" s="1"/>
  <c r="A79" i="15"/>
  <c r="F119" i="15"/>
  <c r="E185" i="15"/>
  <c r="C197" i="15"/>
  <c r="D102" i="15"/>
  <c r="E3" i="15"/>
  <c r="A62" i="15"/>
  <c r="E40" i="15"/>
  <c r="D78" i="15"/>
  <c r="D233" i="15"/>
  <c r="C232" i="15"/>
  <c r="D178" i="15"/>
  <c r="C201" i="15"/>
  <c r="A159" i="15"/>
  <c r="E201" i="15"/>
  <c r="G225" i="15" a="1"/>
  <c r="G225" i="15" s="1"/>
  <c r="A226" i="15"/>
  <c r="B233" i="15" a="1"/>
  <c r="B233" i="15" s="1"/>
  <c r="D185" i="15"/>
  <c r="B216" i="15" a="1"/>
  <c r="B216" i="15" s="1"/>
  <c r="A216" i="15"/>
  <c r="D216" i="15"/>
  <c r="B184" i="15" a="1"/>
  <c r="B184" i="15" s="1"/>
  <c r="D184" i="15"/>
  <c r="C184" i="15"/>
  <c r="A137" i="15"/>
  <c r="B137" i="15" a="1"/>
  <c r="B137" i="15" s="1"/>
  <c r="A3" i="15"/>
  <c r="D44" i="15"/>
  <c r="G127" i="15" a="1"/>
  <c r="G127" i="15" s="1"/>
  <c r="A126" i="15"/>
  <c r="A165" i="15"/>
  <c r="E159" i="15"/>
  <c r="F159" i="15"/>
  <c r="D202" i="15"/>
  <c r="F123" i="15"/>
  <c r="A92" i="15"/>
  <c r="G143" i="15" a="1"/>
  <c r="G143" i="15" s="1"/>
  <c r="C185" i="15"/>
  <c r="A155" i="15"/>
  <c r="D3" i="15"/>
  <c r="A44" i="15"/>
  <c r="F127" i="15"/>
  <c r="B149" i="15" a="1"/>
  <c r="B149" i="15" s="1"/>
  <c r="E149" i="15"/>
  <c r="G126" i="15" a="1"/>
  <c r="G126" i="15" s="1"/>
  <c r="C149" i="15"/>
  <c r="C191" i="15"/>
  <c r="D215" i="15"/>
  <c r="E191" i="15"/>
  <c r="E215" i="15"/>
  <c r="G206" i="15" a="1"/>
  <c r="G206" i="15" s="1"/>
  <c r="F241" i="15"/>
  <c r="D201" i="15"/>
  <c r="A123" i="15"/>
  <c r="D92" i="15"/>
  <c r="A198" i="15"/>
  <c r="F185" i="15"/>
  <c r="G155" i="15" a="1"/>
  <c r="G155" i="15" s="1"/>
  <c r="F54" i="15"/>
  <c r="E54" i="15"/>
  <c r="E51" i="15"/>
  <c r="E127" i="15"/>
  <c r="D241" i="15"/>
  <c r="E225" i="15"/>
  <c r="F226" i="15"/>
  <c r="E211" i="15"/>
  <c r="E123" i="15"/>
  <c r="A240" i="15"/>
  <c r="D198" i="15"/>
  <c r="E207" i="15"/>
  <c r="B191" i="15" a="1"/>
  <c r="B191" i="15" s="1"/>
  <c r="F155" i="15"/>
  <c r="C173" i="15"/>
  <c r="A90" i="15"/>
  <c r="E90" i="15"/>
  <c r="F90" i="15"/>
  <c r="D51" i="15"/>
  <c r="A178" i="15"/>
  <c r="E226" i="15"/>
  <c r="A231" i="15"/>
  <c r="A241" i="15"/>
  <c r="A119" i="15"/>
  <c r="B165" i="15" a="1"/>
  <c r="B165" i="15" s="1"/>
  <c r="C198" i="15"/>
  <c r="C207" i="15"/>
  <c r="B185" i="15" a="1"/>
  <c r="B185" i="15" s="1"/>
  <c r="G199" i="15" a="1"/>
  <c r="G199" i="15" s="1"/>
  <c r="D197" i="15"/>
  <c r="A124" i="15"/>
  <c r="C155" i="15"/>
  <c r="G173" i="15" a="1"/>
  <c r="G173" i="15" s="1"/>
  <c r="B132" i="15" a="1"/>
  <c r="B132" i="15" s="1"/>
  <c r="C132" i="15"/>
  <c r="F132" i="15"/>
  <c r="G132" i="15" a="1"/>
  <c r="G132" i="15" s="1"/>
  <c r="E188" i="15"/>
  <c r="D188" i="15"/>
  <c r="A188" i="15"/>
  <c r="D91" i="15"/>
  <c r="F51" i="15"/>
  <c r="D149" i="15"/>
  <c r="D67" i="15"/>
  <c r="G198" i="15" a="1"/>
  <c r="G198" i="15" s="1"/>
  <c r="F153" i="15"/>
  <c r="A201" i="15"/>
  <c r="D190" i="15"/>
  <c r="C178" i="15"/>
  <c r="G231" i="15" a="1"/>
  <c r="G231" i="15" s="1"/>
  <c r="E138" i="15"/>
  <c r="A232" i="15"/>
  <c r="B179" i="15" a="1"/>
  <c r="B179" i="15" s="1"/>
  <c r="D165" i="15"/>
  <c r="B198" i="15" a="1"/>
  <c r="B198" i="15" s="1"/>
  <c r="A207" i="15"/>
  <c r="C152" i="15"/>
  <c r="F152" i="15"/>
  <c r="A197" i="15"/>
  <c r="C195" i="15"/>
  <c r="D195" i="15"/>
  <c r="E195" i="15"/>
  <c r="G195" i="15" a="1"/>
  <c r="G195" i="15" s="1"/>
  <c r="D63" i="15"/>
  <c r="E63" i="15"/>
  <c r="A109" i="15"/>
  <c r="D109" i="15"/>
  <c r="E109" i="15"/>
  <c r="A139" i="15"/>
  <c r="F110" i="15"/>
  <c r="D110" i="15"/>
  <c r="A141" i="15"/>
  <c r="F139" i="15"/>
  <c r="E196" i="15"/>
  <c r="D117" i="15"/>
  <c r="F117" i="15"/>
  <c r="A117" i="15"/>
  <c r="F183" i="15"/>
  <c r="G183" i="15" a="1"/>
  <c r="G183" i="15" s="1"/>
  <c r="D183" i="15"/>
  <c r="E183" i="15"/>
  <c r="A183" i="15"/>
  <c r="C183" i="15"/>
  <c r="B183" i="15" a="1"/>
  <c r="B183" i="15" s="1"/>
  <c r="D121" i="15"/>
  <c r="A121" i="15"/>
  <c r="F121" i="15"/>
  <c r="A101" i="15"/>
  <c r="F101" i="15"/>
  <c r="D94" i="15"/>
  <c r="E94" i="15"/>
  <c r="F94" i="15"/>
  <c r="F174" i="15"/>
  <c r="D174" i="15"/>
  <c r="E174" i="15"/>
  <c r="A174" i="15"/>
  <c r="B174" i="15" a="1"/>
  <c r="B174" i="15" s="1"/>
  <c r="B209" i="15" a="1"/>
  <c r="B209" i="15" s="1"/>
  <c r="G209" i="15" a="1"/>
  <c r="G209" i="15" s="1"/>
  <c r="C209" i="15"/>
  <c r="D209" i="15"/>
  <c r="E209" i="15"/>
  <c r="F209" i="15"/>
  <c r="A209" i="15"/>
  <c r="E55" i="15"/>
  <c r="D55" i="15"/>
  <c r="G192" i="15" a="1"/>
  <c r="G192" i="15" s="1"/>
  <c r="D192" i="15"/>
  <c r="A192" i="15"/>
  <c r="B192" i="15" a="1"/>
  <c r="B192" i="15" s="1"/>
  <c r="C192" i="15"/>
  <c r="A131" i="15"/>
  <c r="B131" i="15" a="1"/>
  <c r="B131" i="15" s="1"/>
  <c r="B196" i="15" a="1"/>
  <c r="B196" i="15" s="1"/>
  <c r="D196" i="15"/>
  <c r="A196" i="15"/>
  <c r="D96" i="15"/>
  <c r="A96" i="15"/>
  <c r="E96" i="15"/>
  <c r="F96" i="15"/>
  <c r="D177" i="15"/>
  <c r="E177" i="15"/>
  <c r="G177" i="15" a="1"/>
  <c r="G177" i="15" s="1"/>
  <c r="B177" i="15" a="1"/>
  <c r="B177" i="15" s="1"/>
  <c r="C177" i="15"/>
  <c r="F27" i="15"/>
  <c r="C196" i="15"/>
  <c r="D41" i="15"/>
  <c r="F41" i="15"/>
  <c r="C139" i="15"/>
  <c r="G139" i="15" a="1"/>
  <c r="G139" i="15" s="1"/>
  <c r="B200" i="15" a="1"/>
  <c r="B200" i="15" s="1"/>
  <c r="G200" i="15" a="1"/>
  <c r="G200" i="15" s="1"/>
  <c r="F200" i="15"/>
  <c r="A200" i="15"/>
  <c r="D200" i="15"/>
  <c r="C200" i="15"/>
  <c r="E200" i="15"/>
  <c r="E189" i="15"/>
  <c r="G189" i="15" a="1"/>
  <c r="G189" i="15" s="1"/>
  <c r="A41" i="10" a="1"/>
  <c r="A41" i="10" s="1"/>
  <c r="E27" i="15"/>
  <c r="E34" i="15"/>
  <c r="D68" i="15"/>
  <c r="F33" i="15"/>
  <c r="A204" i="15"/>
  <c r="A230" i="15"/>
  <c r="D45" i="15"/>
  <c r="E45" i="15"/>
  <c r="B208" i="15" a="1"/>
  <c r="B208" i="15" s="1"/>
  <c r="E208" i="15"/>
  <c r="F208" i="15"/>
  <c r="D208" i="15"/>
  <c r="C208" i="15"/>
  <c r="A208" i="15"/>
  <c r="D120" i="15"/>
  <c r="A120" i="15"/>
  <c r="F120" i="15"/>
  <c r="F193" i="15"/>
  <c r="A193" i="15"/>
  <c r="B193" i="15" a="1"/>
  <c r="B193" i="15" s="1"/>
  <c r="E193" i="15"/>
  <c r="G193" i="15" a="1"/>
  <c r="G193" i="15" s="1"/>
  <c r="C193" i="15"/>
  <c r="D193" i="15"/>
  <c r="F125" i="15"/>
  <c r="A125" i="15"/>
  <c r="A27" i="15"/>
  <c r="A34" i="15"/>
  <c r="F73" i="15"/>
  <c r="F68" i="15"/>
  <c r="E33" i="15"/>
  <c r="C131" i="15"/>
  <c r="C204" i="15"/>
  <c r="C230" i="15"/>
  <c r="F204" i="15"/>
  <c r="B189" i="15" a="1"/>
  <c r="B189" i="15" s="1"/>
  <c r="G230" i="15" a="1"/>
  <c r="G230" i="15" s="1"/>
  <c r="B231" i="15" a="1"/>
  <c r="B231" i="15" s="1"/>
  <c r="F144" i="15"/>
  <c r="G144" i="15" a="1"/>
  <c r="G144" i="15" s="1"/>
  <c r="C144" i="15"/>
  <c r="B144" i="15" a="1"/>
  <c r="B144" i="15" s="1"/>
  <c r="B215" i="15" a="1"/>
  <c r="B215" i="15" s="1"/>
  <c r="C215" i="15"/>
  <c r="A215" i="15"/>
  <c r="B202" i="15" a="1"/>
  <c r="B202" i="15" s="1"/>
  <c r="E202" i="15"/>
  <c r="G202" i="15" a="1"/>
  <c r="G202" i="15" s="1"/>
  <c r="F146" i="15"/>
  <c r="B146" i="15" a="1"/>
  <c r="B146" i="15" s="1"/>
  <c r="C146" i="15"/>
  <c r="E146" i="15"/>
  <c r="A33" i="10" a="1"/>
  <c r="A33" i="10" s="1"/>
  <c r="E33" i="10" s="1" a="1"/>
  <c r="A34" i="10" a="1"/>
  <c r="A34" i="10" s="1"/>
  <c r="A73" i="15"/>
  <c r="D11" i="15"/>
  <c r="D146" i="15"/>
  <c r="F196" i="15"/>
  <c r="A189" i="15"/>
  <c r="D81" i="15"/>
  <c r="E81" i="15"/>
  <c r="F81" i="15"/>
  <c r="A81" i="15"/>
  <c r="F91" i="15"/>
  <c r="A91" i="15"/>
  <c r="B211" i="15" a="1"/>
  <c r="B211" i="15" s="1"/>
  <c r="F211" i="15"/>
  <c r="G211" i="15" a="1"/>
  <c r="G211" i="15" s="1"/>
  <c r="G149" i="15" a="1"/>
  <c r="G149" i="15" s="1"/>
  <c r="F149" i="15"/>
  <c r="A127" i="15"/>
  <c r="C127" i="15"/>
  <c r="B127" i="15" a="1"/>
  <c r="B127" i="15" s="1"/>
  <c r="B206" i="15" a="1"/>
  <c r="B206" i="15" s="1"/>
  <c r="D206" i="15"/>
  <c r="A206" i="15"/>
  <c r="A35" i="10" a="1"/>
  <c r="A35" i="10" s="1"/>
  <c r="A37" i="10" a="1"/>
  <c r="A37" i="10" s="1"/>
  <c r="F18" i="15"/>
  <c r="D29" i="15"/>
  <c r="E110" i="15"/>
  <c r="F131" i="15"/>
  <c r="E141" i="15"/>
  <c r="G204" i="15" a="1"/>
  <c r="G204" i="15" s="1"/>
  <c r="F77" i="15"/>
  <c r="A77" i="15"/>
  <c r="D77" i="15"/>
  <c r="E181" i="15"/>
  <c r="C181" i="15"/>
  <c r="B217" i="15" a="1"/>
  <c r="B217" i="15" s="1"/>
  <c r="D217" i="15"/>
  <c r="E217" i="15"/>
  <c r="C217" i="15"/>
  <c r="A217" i="15"/>
  <c r="E157" i="15"/>
  <c r="F157" i="15"/>
  <c r="C157" i="15"/>
  <c r="A157" i="15"/>
  <c r="B130" i="15" a="1"/>
  <c r="B130" i="15" s="1"/>
  <c r="G130" i="15" a="1"/>
  <c r="G130" i="15" s="1"/>
  <c r="B210" i="15" a="1"/>
  <c r="B210" i="15" s="1"/>
  <c r="A210" i="15"/>
  <c r="D210" i="15"/>
  <c r="E210" i="15"/>
  <c r="C210" i="15"/>
  <c r="F210" i="15"/>
  <c r="G210" i="15" a="1"/>
  <c r="G210" i="15" s="1"/>
  <c r="A42" i="10" a="1"/>
  <c r="A42" i="10" s="1"/>
  <c r="F11" i="15"/>
  <c r="A40" i="10" a="1"/>
  <c r="A40" i="10" s="1"/>
  <c r="E41" i="15"/>
  <c r="E11" i="15"/>
  <c r="F29" i="15"/>
  <c r="E22" i="15"/>
  <c r="E131" i="15"/>
  <c r="E78" i="15"/>
  <c r="G141" i="15" a="1"/>
  <c r="G141" i="15" s="1"/>
  <c r="D141" i="15"/>
  <c r="E192" i="15"/>
  <c r="A153" i="15"/>
  <c r="D211" i="15"/>
  <c r="C159" i="15"/>
  <c r="C189" i="15"/>
  <c r="G181" i="15" a="1"/>
  <c r="G181" i="15" s="1"/>
  <c r="D189" i="15"/>
  <c r="F83" i="15"/>
  <c r="D83" i="15"/>
  <c r="A83" i="15"/>
  <c r="E83" i="15"/>
  <c r="D186" i="15"/>
  <c r="E186" i="15"/>
  <c r="G186" i="15" a="1"/>
  <c r="G186" i="15" s="1"/>
  <c r="D118" i="15"/>
  <c r="A118" i="15"/>
  <c r="F118" i="15"/>
  <c r="D114" i="15"/>
  <c r="F114" i="15"/>
  <c r="A114" i="15"/>
  <c r="B222" i="15" a="1"/>
  <c r="B222" i="15" s="1"/>
  <c r="G222" i="15" a="1"/>
  <c r="G222" i="15" s="1"/>
  <c r="E104" i="15"/>
  <c r="F104" i="15"/>
  <c r="D104" i="15"/>
  <c r="F166" i="15"/>
  <c r="G166" i="15" a="1"/>
  <c r="G166" i="15" s="1"/>
  <c r="E166" i="15"/>
  <c r="A166" i="15"/>
  <c r="D166" i="15"/>
  <c r="C166" i="15"/>
  <c r="B218" i="15" a="1"/>
  <c r="B218" i="15" s="1"/>
  <c r="D218" i="15"/>
  <c r="E218" i="15"/>
  <c r="A218" i="15"/>
  <c r="C218" i="15"/>
  <c r="F218" i="15"/>
  <c r="A38" i="10" a="1"/>
  <c r="A38" i="10" s="1"/>
  <c r="F34" i="15"/>
  <c r="G146" i="15" a="1"/>
  <c r="G146" i="15" s="1"/>
  <c r="A36" i="10" a="1"/>
  <c r="A36" i="10" s="1"/>
  <c r="A18" i="15"/>
  <c r="A41" i="15"/>
  <c r="F28" i="15"/>
  <c r="E73" i="15"/>
  <c r="F62" i="15"/>
  <c r="E88" i="15"/>
  <c r="E97" i="15"/>
  <c r="E29" i="15"/>
  <c r="D125" i="15"/>
  <c r="A130" i="15"/>
  <c r="D131" i="15"/>
  <c r="A78" i="15"/>
  <c r="B139" i="15" a="1"/>
  <c r="B139" i="15" s="1"/>
  <c r="F35" i="15"/>
  <c r="E144" i="15"/>
  <c r="E49" i="15"/>
  <c r="A177" i="15"/>
  <c r="F192" i="15"/>
  <c r="G208" i="15" a="1"/>
  <c r="G208" i="15" s="1"/>
  <c r="D153" i="15"/>
  <c r="C203" i="15"/>
  <c r="G217" i="15" a="1"/>
  <c r="G217" i="15" s="1"/>
  <c r="F230" i="15"/>
  <c r="D181" i="15"/>
  <c r="F189" i="15"/>
  <c r="E151" i="15"/>
  <c r="C151" i="15"/>
  <c r="B151" i="15" a="1"/>
  <c r="B151" i="15" s="1"/>
  <c r="A151" i="15"/>
  <c r="E106" i="15"/>
  <c r="F106" i="15"/>
  <c r="D106" i="15"/>
  <c r="A106" i="15"/>
  <c r="F169" i="15"/>
  <c r="E169" i="15"/>
  <c r="G169" i="15" a="1"/>
  <c r="G169" i="15" s="1"/>
  <c r="C169" i="15"/>
  <c r="A169" i="15"/>
  <c r="E71" i="15"/>
  <c r="F71" i="15"/>
  <c r="B221" i="15" a="1"/>
  <c r="B221" i="15" s="1"/>
  <c r="F221" i="15"/>
  <c r="G221" i="15" a="1"/>
  <c r="G221" i="15" s="1"/>
  <c r="E18" i="15"/>
  <c r="F45" i="15"/>
  <c r="F72" i="15"/>
  <c r="E120" i="15"/>
  <c r="E28" i="15"/>
  <c r="D62" i="15"/>
  <c r="A88" i="15"/>
  <c r="E61" i="15"/>
  <c r="D97" i="15"/>
  <c r="C142" i="15"/>
  <c r="G131" i="15" a="1"/>
  <c r="G131" i="15" s="1"/>
  <c r="A142" i="15"/>
  <c r="E139" i="15"/>
  <c r="D144" i="15"/>
  <c r="F177" i="15"/>
  <c r="D204" i="15"/>
  <c r="C202" i="15"/>
  <c r="F232" i="15"/>
  <c r="F181" i="15"/>
  <c r="B230" i="15" a="1"/>
  <c r="B230" i="15" s="1"/>
  <c r="A203" i="15"/>
  <c r="F100" i="15"/>
  <c r="E100" i="15"/>
  <c r="A111" i="15"/>
  <c r="F111" i="15"/>
  <c r="F176" i="15"/>
  <c r="G176" i="15" a="1"/>
  <c r="G176" i="15" s="1"/>
  <c r="E176" i="15"/>
  <c r="A176" i="15"/>
  <c r="C176" i="15"/>
  <c r="D176" i="15"/>
  <c r="A84" i="15"/>
  <c r="F84" i="15"/>
  <c r="A86" i="15"/>
  <c r="D86" i="15"/>
  <c r="E86" i="15"/>
  <c r="F86" i="15"/>
  <c r="D158" i="15"/>
  <c r="A158" i="15"/>
  <c r="E158" i="15"/>
  <c r="B158" i="15" a="1"/>
  <c r="B158" i="15" s="1"/>
  <c r="C158" i="15"/>
  <c r="F158" i="15"/>
  <c r="G158" i="15" a="1"/>
  <c r="G158" i="15" s="1"/>
  <c r="A2" i="15"/>
  <c r="F2" i="15"/>
  <c r="D2" i="15"/>
  <c r="E2" i="15"/>
  <c r="A24" i="10"/>
  <c r="A22" i="10"/>
  <c r="A23" i="10"/>
  <c r="A25" i="10"/>
  <c r="A2" i="10"/>
  <c r="A7" i="10"/>
  <c r="A12" i="10"/>
  <c r="A27" i="10"/>
  <c r="E27" i="10" s="1" a="1"/>
  <c r="A18" i="10"/>
  <c r="A6" i="10"/>
  <c r="A3" i="10"/>
  <c r="A8" i="10"/>
  <c r="A13" i="10"/>
  <c r="A14" i="10"/>
  <c r="A4" i="10"/>
  <c r="A9" i="10"/>
  <c r="A39" i="10"/>
  <c r="A16" i="10"/>
  <c r="A5" i="10"/>
  <c r="A10" i="10"/>
  <c r="A15" i="10"/>
  <c r="A11" i="10"/>
  <c r="P6" i="13" a="1"/>
  <c r="P6" i="13" s="1"/>
  <c r="A59" i="10" a="1"/>
  <c r="A53" i="10" a="1"/>
  <c r="A55" i="10" a="1"/>
  <c r="A50" i="10" a="1"/>
  <c r="A47" i="10" a="1"/>
  <c r="A45" i="10" a="1"/>
  <c r="A52" i="10" a="1"/>
  <c r="A49" i="10" a="1"/>
  <c r="A60" i="10" a="1"/>
  <c r="A51" i="10" a="1"/>
  <c r="A43" i="10" a="1"/>
  <c r="A61" i="10" a="1"/>
  <c r="A56" i="10" a="1"/>
  <c r="A57" i="10" a="1"/>
  <c r="A44" i="10" a="1"/>
  <c r="A48" i="10" a="1"/>
  <c r="A54" i="10" a="1"/>
  <c r="A46" i="10" a="1"/>
  <c r="A58" i="10" a="1"/>
  <c r="E4" i="10" a="1"/>
  <c r="E5" i="10" a="1"/>
  <c r="E24" i="10" a="1"/>
  <c r="A17" i="10" a="1"/>
  <c r="E13" i="10" a="1"/>
  <c r="E11" i="10" a="1"/>
  <c r="E25" i="10" a="1"/>
  <c r="G2" i="10" a="1"/>
  <c r="A19" i="10" a="1"/>
  <c r="E7" i="10" a="1"/>
  <c r="A21" i="10" a="1"/>
  <c r="E3" i="10" a="1"/>
  <c r="E18" i="10" a="1"/>
  <c r="E10" i="10" a="1"/>
  <c r="E8" i="10" a="1"/>
  <c r="A20" i="10" a="1"/>
  <c r="E16" i="10" a="1"/>
  <c r="E12" i="10" a="1"/>
  <c r="E23" i="10" a="1"/>
  <c r="E15" i="10" a="1"/>
  <c r="E22" i="10" a="1"/>
  <c r="E6" i="10" a="1"/>
  <c r="E14" i="10" a="1"/>
  <c r="E9" i="10" a="1"/>
  <c r="A17" i="10" l="1"/>
  <c r="E41" i="10" a="1"/>
  <c r="E41" i="10" s="1"/>
  <c r="H41" i="10" a="1"/>
  <c r="H41" i="10" s="1"/>
  <c r="I41" i="10" a="1"/>
  <c r="I41" i="10" s="1"/>
  <c r="G41" i="10" a="1"/>
  <c r="G41" i="10" s="1"/>
  <c r="E42" i="10" a="1"/>
  <c r="E42" i="10" s="1"/>
  <c r="G42" i="10" a="1"/>
  <c r="G42" i="10" s="1"/>
  <c r="I42" i="10" a="1"/>
  <c r="I42" i="10" s="1"/>
  <c r="H42" i="10" a="1"/>
  <c r="H42" i="10" s="1"/>
  <c r="E35" i="10" a="1"/>
  <c r="E35" i="10" s="1"/>
  <c r="G35" i="10" a="1"/>
  <c r="G35" i="10" s="1"/>
  <c r="H35" i="10" a="1"/>
  <c r="H35" i="10" s="1"/>
  <c r="I35" i="10" a="1"/>
  <c r="I35" i="10" s="1"/>
  <c r="E36" i="10" a="1"/>
  <c r="E36" i="10" s="1"/>
  <c r="H36" i="10" a="1"/>
  <c r="H36" i="10" s="1"/>
  <c r="I36" i="10" a="1"/>
  <c r="I36" i="10" s="1"/>
  <c r="G36" i="10" a="1"/>
  <c r="G36" i="10" s="1"/>
  <c r="E39" i="10" a="1"/>
  <c r="E39" i="10" s="1"/>
  <c r="I39" i="10" a="1"/>
  <c r="I39" i="10" s="1"/>
  <c r="H39" i="10" a="1"/>
  <c r="H39" i="10" s="1"/>
  <c r="G39" i="10" a="1"/>
  <c r="G39" i="10" s="1"/>
  <c r="E40" i="10" a="1"/>
  <c r="E40" i="10" s="1"/>
  <c r="H40" i="10" a="1"/>
  <c r="H40" i="10" s="1"/>
  <c r="G40" i="10" a="1"/>
  <c r="G40" i="10" s="1"/>
  <c r="I40" i="10" a="1"/>
  <c r="I40" i="10" s="1"/>
  <c r="E38" i="10" a="1"/>
  <c r="E38" i="10" s="1"/>
  <c r="G38" i="10" a="1"/>
  <c r="G38" i="10" s="1"/>
  <c r="H38" i="10" a="1"/>
  <c r="H38" i="10" s="1"/>
  <c r="I38" i="10" a="1"/>
  <c r="I38" i="10" s="1"/>
  <c r="E34" i="10" a="1"/>
  <c r="E34" i="10" s="1"/>
  <c r="I34" i="10" a="1"/>
  <c r="I34" i="10" s="1"/>
  <c r="H34" i="10" a="1"/>
  <c r="H34" i="10" s="1"/>
  <c r="G34" i="10" a="1"/>
  <c r="G34" i="10" s="1"/>
  <c r="E37" i="10" a="1"/>
  <c r="E37" i="10" s="1"/>
  <c r="I37" i="10" a="1"/>
  <c r="I37" i="10" s="1"/>
  <c r="G37" i="10" a="1"/>
  <c r="G37" i="10" s="1"/>
  <c r="H37" i="10" a="1"/>
  <c r="H37" i="10" s="1"/>
  <c r="G2" i="10"/>
  <c r="G4" i="15" s="1" a="1"/>
  <c r="G4" i="15" s="1"/>
  <c r="E11" i="10"/>
  <c r="G39" i="15" s="1" a="1"/>
  <c r="G39" i="15" s="1"/>
  <c r="E5" i="10"/>
  <c r="G15" i="15" s="1" a="1"/>
  <c r="G15" i="15" s="1"/>
  <c r="E14" i="10"/>
  <c r="G51" i="15" s="1" a="1"/>
  <c r="G51" i="15" s="1"/>
  <c r="E3" i="10"/>
  <c r="G7" i="15" s="1" a="1"/>
  <c r="G7" i="15" s="1"/>
  <c r="E13" i="10"/>
  <c r="G47" i="15" s="1" a="1"/>
  <c r="G47" i="15" s="1"/>
  <c r="E12" i="10"/>
  <c r="G43" i="15" s="1" a="1"/>
  <c r="G43" i="15" s="1"/>
  <c r="E8" i="10"/>
  <c r="G27" i="15" s="1" a="1"/>
  <c r="G27" i="15" s="1"/>
  <c r="E16" i="10"/>
  <c r="G59" i="15" s="1" a="1"/>
  <c r="G59" i="15" s="1"/>
  <c r="E7" i="10"/>
  <c r="G23" i="15" s="1" a="1"/>
  <c r="G23" i="15" s="1"/>
  <c r="E6" i="10"/>
  <c r="G19" i="15" s="1" a="1"/>
  <c r="G19" i="15" s="1"/>
  <c r="E9" i="10"/>
  <c r="G31" i="15" s="1" a="1"/>
  <c r="G31" i="15" s="1"/>
  <c r="E15" i="10"/>
  <c r="G55" i="15" s="1" a="1"/>
  <c r="G55" i="15" s="1"/>
  <c r="E4" i="10"/>
  <c r="G11" i="15" s="1" a="1"/>
  <c r="G11" i="15" s="1"/>
  <c r="E10" i="10"/>
  <c r="G35" i="15" s="1" a="1"/>
  <c r="G35" i="15" s="1"/>
  <c r="E32" i="10"/>
  <c r="G123" i="15" s="1" a="1"/>
  <c r="G123" i="15" s="1"/>
  <c r="E27" i="10"/>
  <c r="G103" i="15" s="1" a="1"/>
  <c r="G103" i="15" s="1"/>
  <c r="E33" i="10"/>
  <c r="E31" i="10"/>
  <c r="G119" i="15" s="1" a="1"/>
  <c r="G119" i="15" s="1"/>
  <c r="E25" i="10"/>
  <c r="G95" i="15" s="1" a="1"/>
  <c r="G95" i="15" s="1"/>
  <c r="E29" i="10"/>
  <c r="G111" i="15" s="1" a="1"/>
  <c r="G111" i="15" s="1"/>
  <c r="E28" i="10"/>
  <c r="G107" i="15" s="1" a="1"/>
  <c r="G107" i="15" s="1"/>
  <c r="E23" i="10"/>
  <c r="G87" i="15" s="1" a="1"/>
  <c r="G87" i="15" s="1"/>
  <c r="E26" i="10"/>
  <c r="G99" i="15" s="1" a="1"/>
  <c r="G99" i="15" s="1"/>
  <c r="E30" i="10"/>
  <c r="G115" i="15" s="1" a="1"/>
  <c r="G115" i="15" s="1"/>
  <c r="E22" i="10"/>
  <c r="G83" i="15" s="1" a="1"/>
  <c r="G83" i="15" s="1"/>
  <c r="E24" i="10"/>
  <c r="G91" i="15" s="1" a="1"/>
  <c r="G91" i="15" s="1"/>
  <c r="E18" i="10"/>
  <c r="G67" i="15" s="1" a="1"/>
  <c r="G67" i="15" s="1"/>
  <c r="A48" i="10"/>
  <c r="A57" i="10"/>
  <c r="B57" i="10" s="1" a="1"/>
  <c r="B57" i="10" s="1"/>
  <c r="A61" i="10"/>
  <c r="A47" i="10"/>
  <c r="A43" i="10"/>
  <c r="A50" i="10"/>
  <c r="A56" i="10"/>
  <c r="A52" i="10"/>
  <c r="A46" i="10"/>
  <c r="A55" i="10"/>
  <c r="A58" i="10"/>
  <c r="A45" i="10"/>
  <c r="B45" i="10" s="1" a="1"/>
  <c r="B45" i="10" s="1"/>
  <c r="A51" i="10"/>
  <c r="A59" i="10"/>
  <c r="A54" i="10"/>
  <c r="A53" i="10"/>
  <c r="A60" i="10"/>
  <c r="A49" i="10"/>
  <c r="A44" i="10"/>
  <c r="A19" i="10"/>
  <c r="A20" i="10"/>
  <c r="A21" i="10"/>
  <c r="B21" i="10" s="1" a="1"/>
  <c r="B21" i="10" s="1"/>
  <c r="B78" i="15" s="1" a="1"/>
  <c r="B78" i="15" s="1"/>
  <c r="C78" i="15" s="1"/>
  <c r="A14" i="11"/>
  <c r="A24" i="11"/>
  <c r="C22" i="10" a="1"/>
  <c r="C22" i="10" s="1"/>
  <c r="G82" i="15" s="1" a="1"/>
  <c r="G82" i="15" s="1"/>
  <c r="C9" i="10" a="1"/>
  <c r="C9" i="10" s="1"/>
  <c r="G30" i="15" s="1" a="1"/>
  <c r="G30" i="15" s="1"/>
  <c r="C12" i="10" a="1"/>
  <c r="C12" i="10" s="1"/>
  <c r="G42" i="15" s="1" a="1"/>
  <c r="G42" i="15" s="1"/>
  <c r="C28" i="10" a="1"/>
  <c r="C28" i="10" s="1"/>
  <c r="G106" i="15" s="1" a="1"/>
  <c r="G106" i="15" s="1"/>
  <c r="C32" i="10" a="1"/>
  <c r="C32" i="10" s="1"/>
  <c r="G122" i="15" s="1" a="1"/>
  <c r="G122" i="15" s="1"/>
  <c r="C6" i="10" a="1"/>
  <c r="C6" i="10" s="1"/>
  <c r="G18" i="15" s="1" a="1"/>
  <c r="G18" i="15" s="1"/>
  <c r="C29" i="10" a="1"/>
  <c r="C29" i="10" s="1"/>
  <c r="G110" i="15" s="1" a="1"/>
  <c r="G110" i="15" s="1"/>
  <c r="C7" i="10" a="1"/>
  <c r="C7" i="10" s="1"/>
  <c r="G22" i="15" s="1" a="1"/>
  <c r="G22" i="15" s="1"/>
  <c r="C15" i="10" a="1"/>
  <c r="C15" i="10" s="1"/>
  <c r="G54" i="15" s="1" a="1"/>
  <c r="G54" i="15" s="1"/>
  <c r="C23" i="10" a="1"/>
  <c r="C23" i="10" s="1"/>
  <c r="G86" i="15" s="1" a="1"/>
  <c r="G86" i="15" s="1"/>
  <c r="C11" i="10" a="1"/>
  <c r="C11" i="10" s="1"/>
  <c r="G38" i="15" s="1" a="1"/>
  <c r="G38" i="15" s="1"/>
  <c r="C4" i="10" a="1"/>
  <c r="C4" i="10" s="1"/>
  <c r="G10" i="15" s="1" a="1"/>
  <c r="G10" i="15" s="1"/>
  <c r="C31" i="10" a="1"/>
  <c r="C31" i="10" s="1"/>
  <c r="G118" i="15" s="1" a="1"/>
  <c r="G118" i="15" s="1"/>
  <c r="C10" i="10" a="1"/>
  <c r="C10" i="10" s="1"/>
  <c r="G34" i="15" s="1" a="1"/>
  <c r="G34" i="15" s="1"/>
  <c r="C18" i="10" a="1"/>
  <c r="C18" i="10" s="1"/>
  <c r="G66" i="15" s="1" a="1"/>
  <c r="G66" i="15" s="1"/>
  <c r="C27" i="10" a="1"/>
  <c r="C27" i="10" s="1"/>
  <c r="G102" i="15" s="1" a="1"/>
  <c r="G102" i="15" s="1"/>
  <c r="C26" i="10" a="1"/>
  <c r="C26" i="10" s="1"/>
  <c r="G98" i="15" s="1" a="1"/>
  <c r="G98" i="15" s="1"/>
  <c r="C5" i="10" a="1"/>
  <c r="C5" i="10" s="1"/>
  <c r="G14" i="15" s="1" a="1"/>
  <c r="G14" i="15" s="1"/>
  <c r="C13" i="10" a="1"/>
  <c r="C13" i="10" s="1"/>
  <c r="G46" i="15" s="1" a="1"/>
  <c r="G46" i="15" s="1"/>
  <c r="C30" i="10" a="1"/>
  <c r="C30" i="10" s="1"/>
  <c r="G114" i="15" s="1" a="1"/>
  <c r="G114" i="15" s="1"/>
  <c r="C24" i="10" a="1"/>
  <c r="C24" i="10" s="1"/>
  <c r="G90" i="15" s="1" a="1"/>
  <c r="G90" i="15" s="1"/>
  <c r="C8" i="10" a="1"/>
  <c r="C8" i="10" s="1"/>
  <c r="G26" i="15" s="1" a="1"/>
  <c r="G26" i="15" s="1"/>
  <c r="C25" i="10" a="1"/>
  <c r="C25" i="10" s="1"/>
  <c r="G94" i="15" s="1" a="1"/>
  <c r="G94" i="15" s="1"/>
  <c r="C16" i="10" a="1"/>
  <c r="C16" i="10" s="1"/>
  <c r="G58" i="15" s="1" a="1"/>
  <c r="G58" i="15" s="1"/>
  <c r="C14" i="10" a="1"/>
  <c r="C14" i="10" s="1"/>
  <c r="G50" i="15" s="1" a="1"/>
  <c r="G50" i="15" s="1"/>
  <c r="C3" i="10" a="1"/>
  <c r="C3" i="10" s="1"/>
  <c r="G6" i="15" s="1" a="1"/>
  <c r="G6" i="15" s="1"/>
  <c r="C2" i="10" a="1"/>
  <c r="C2" i="10" s="1"/>
  <c r="G2" i="15" s="1" a="1"/>
  <c r="G2" i="15" s="1"/>
  <c r="A31" i="11"/>
  <c r="A18" i="11"/>
  <c r="A26" i="11"/>
  <c r="A13" i="11"/>
  <c r="B27" i="10" a="1"/>
  <c r="B27" i="10" s="1"/>
  <c r="B102" i="15" s="1" a="1"/>
  <c r="B102" i="15" s="1"/>
  <c r="C102" i="15" s="1"/>
  <c r="B30" i="10" a="1"/>
  <c r="B30" i="10" s="1"/>
  <c r="B114" i="15" s="1" a="1"/>
  <c r="B114" i="15" s="1"/>
  <c r="C114" i="15" s="1"/>
  <c r="B12" i="10" a="1"/>
  <c r="B12" i="10" s="1"/>
  <c r="B42" i="15" s="1" a="1"/>
  <c r="B42" i="15" s="1"/>
  <c r="C42" i="15" s="1"/>
  <c r="B28" i="10" a="1"/>
  <c r="B28" i="10" s="1"/>
  <c r="B106" i="15" s="1" a="1"/>
  <c r="B106" i="15" s="1"/>
  <c r="C106" i="15" s="1"/>
  <c r="B7" i="10" a="1"/>
  <c r="B7" i="10" s="1"/>
  <c r="B22" i="15" s="1" a="1"/>
  <c r="B22" i="15" s="1"/>
  <c r="C22" i="15" s="1"/>
  <c r="B15" i="10" a="1"/>
  <c r="B15" i="10" s="1"/>
  <c r="B54" i="15" s="1" a="1"/>
  <c r="B54" i="15" s="1"/>
  <c r="C54" i="15" s="1"/>
  <c r="B23" i="10" a="1"/>
  <c r="B23" i="10" s="1"/>
  <c r="B86" i="15" s="1" a="1"/>
  <c r="B86" i="15" s="1"/>
  <c r="C86" i="15" s="1"/>
  <c r="B22" i="10" a="1"/>
  <c r="B22" i="10" s="1"/>
  <c r="B82" i="15" s="1" a="1"/>
  <c r="B82" i="15" s="1"/>
  <c r="C82" i="15" s="1"/>
  <c r="B25" i="10" a="1"/>
  <c r="B25" i="10" s="1"/>
  <c r="B94" i="15" s="1" a="1"/>
  <c r="B94" i="15" s="1"/>
  <c r="C94" i="15" s="1"/>
  <c r="B9" i="10" a="1"/>
  <c r="B9" i="10" s="1"/>
  <c r="B30" i="15" s="1" a="1"/>
  <c r="B30" i="15" s="1"/>
  <c r="C30" i="15" s="1"/>
  <c r="B31" i="10" a="1"/>
  <c r="B31" i="10" s="1"/>
  <c r="B118" i="15" s="1" a="1"/>
  <c r="B118" i="15" s="1"/>
  <c r="C118" i="15" s="1"/>
  <c r="B10" i="10" a="1"/>
  <c r="B10" i="10" s="1"/>
  <c r="B34" i="15" s="1" a="1"/>
  <c r="B34" i="15" s="1"/>
  <c r="C34" i="15" s="1"/>
  <c r="B18" i="10" a="1"/>
  <c r="B18" i="10" s="1"/>
  <c r="B66" i="15" s="1" a="1"/>
  <c r="B66" i="15" s="1"/>
  <c r="C66" i="15" s="1"/>
  <c r="B11" i="10" a="1"/>
  <c r="B11" i="10" s="1"/>
  <c r="B38" i="15" s="1" a="1"/>
  <c r="B38" i="15" s="1"/>
  <c r="C38" i="15" s="1"/>
  <c r="B4" i="10" a="1"/>
  <c r="B4" i="10" s="1"/>
  <c r="B10" i="15" s="1" a="1"/>
  <c r="B10" i="15" s="1"/>
  <c r="C10" i="15" s="1"/>
  <c r="B26" i="10" a="1"/>
  <c r="B26" i="10" s="1"/>
  <c r="B98" i="15" s="1" a="1"/>
  <c r="B98" i="15" s="1"/>
  <c r="C98" i="15" s="1"/>
  <c r="B5" i="10" a="1"/>
  <c r="B5" i="10" s="1"/>
  <c r="B14" i="15" s="1" a="1"/>
  <c r="B14" i="15" s="1"/>
  <c r="C14" i="15" s="1"/>
  <c r="B13" i="10" a="1"/>
  <c r="B13" i="10" s="1"/>
  <c r="B46" i="15" s="1" a="1"/>
  <c r="B46" i="15" s="1"/>
  <c r="C46" i="15" s="1"/>
  <c r="B32" i="10" a="1"/>
  <c r="B32" i="10" s="1"/>
  <c r="B122" i="15" s="1" a="1"/>
  <c r="B122" i="15" s="1"/>
  <c r="C122" i="15" s="1"/>
  <c r="B29" i="10" a="1"/>
  <c r="B29" i="10" s="1"/>
  <c r="B110" i="15" s="1" a="1"/>
  <c r="B110" i="15" s="1"/>
  <c r="C110" i="15" s="1"/>
  <c r="B24" i="10" a="1"/>
  <c r="B24" i="10" s="1"/>
  <c r="B90" i="15" s="1" a="1"/>
  <c r="B90" i="15" s="1"/>
  <c r="C90" i="15" s="1"/>
  <c r="B8" i="10" a="1"/>
  <c r="B8" i="10" s="1"/>
  <c r="B26" i="15" s="1" a="1"/>
  <c r="B26" i="15" s="1"/>
  <c r="C26" i="15" s="1"/>
  <c r="B6" i="10" a="1"/>
  <c r="B6" i="10" s="1"/>
  <c r="B18" i="15" s="1" a="1"/>
  <c r="B18" i="15" s="1"/>
  <c r="C18" i="15" s="1"/>
  <c r="B16" i="10" a="1"/>
  <c r="B16" i="10" s="1"/>
  <c r="B58" i="15" s="1" a="1"/>
  <c r="B58" i="15" s="1"/>
  <c r="C58" i="15" s="1"/>
  <c r="B14" i="10" a="1"/>
  <c r="B14" i="10" s="1"/>
  <c r="B50" i="15" s="1" a="1"/>
  <c r="B50" i="15" s="1"/>
  <c r="C50" i="15" s="1"/>
  <c r="B3" i="10" a="1"/>
  <c r="B3" i="10" s="1"/>
  <c r="B6" i="15" s="1" a="1"/>
  <c r="B6" i="15" s="1"/>
  <c r="C6" i="15" s="1"/>
  <c r="B2" i="10" a="1"/>
  <c r="B2" i="10" s="1"/>
  <c r="B2" i="15" s="1" a="1"/>
  <c r="B2" i="15" s="1"/>
  <c r="C2" i="15" s="1"/>
  <c r="A16" i="11"/>
  <c r="A15" i="11"/>
  <c r="A23" i="11"/>
  <c r="A25" i="11"/>
  <c r="A28" i="11"/>
  <c r="A12" i="11"/>
  <c r="A22" i="11"/>
  <c r="A32" i="11"/>
  <c r="A29" i="11"/>
  <c r="A27" i="11"/>
  <c r="A2" i="11"/>
  <c r="A11" i="11"/>
  <c r="A4" i="11"/>
  <c r="A6" i="11"/>
  <c r="A9" i="11"/>
  <c r="A7" i="11"/>
  <c r="A10" i="11"/>
  <c r="A30" i="11"/>
  <c r="A5" i="11"/>
  <c r="A8" i="11"/>
  <c r="A3" i="11"/>
  <c r="I31" i="10" a="1"/>
  <c r="I26" i="10" a="1"/>
  <c r="G31" i="10" a="1"/>
  <c r="I29" i="10" a="1"/>
  <c r="G32" i="10" a="1"/>
  <c r="I33" i="10" a="1"/>
  <c r="G29" i="10" a="1"/>
  <c r="I27" i="10" a="1"/>
  <c r="I28" i="10" a="1"/>
  <c r="G33" i="10" a="1"/>
  <c r="I30" i="10" a="1"/>
  <c r="G30" i="10" a="1"/>
  <c r="G27" i="10" a="1"/>
  <c r="G28" i="10" a="1"/>
  <c r="I32" i="10" a="1"/>
  <c r="G26" i="10" a="1"/>
  <c r="G16" i="10" a="1"/>
  <c r="I12" i="10" a="1"/>
  <c r="I2" i="10" a="1"/>
  <c r="I10" i="10" a="1"/>
  <c r="G6" i="10" a="1"/>
  <c r="I18" i="10" a="1"/>
  <c r="D13" i="10" a="1"/>
  <c r="G8" i="10" a="1"/>
  <c r="D15" i="10" a="1"/>
  <c r="D8" i="10" a="1"/>
  <c r="G15" i="10" a="1"/>
  <c r="I23" i="10" a="1"/>
  <c r="D10" i="10" a="1"/>
  <c r="G13" i="10" a="1"/>
  <c r="I4" i="10" a="1"/>
  <c r="G12" i="10" a="1"/>
  <c r="I6" i="10" a="1"/>
  <c r="G4" i="10" a="1"/>
  <c r="G7" i="10" a="1"/>
  <c r="I16" i="10" a="1"/>
  <c r="G24" i="10" a="1"/>
  <c r="D5" i="10" a="1"/>
  <c r="D7" i="10" a="1"/>
  <c r="I14" i="10" a="1"/>
  <c r="I3" i="10" a="1"/>
  <c r="D3" i="10" a="1"/>
  <c r="I11" i="10" a="1"/>
  <c r="G3" i="10" a="1"/>
  <c r="I24" i="10" a="1"/>
  <c r="I13" i="10" a="1"/>
  <c r="G23" i="10" a="1"/>
  <c r="G9" i="10" a="1"/>
  <c r="G10" i="10" a="1"/>
  <c r="D6" i="10" a="1"/>
  <c r="G5" i="10" a="1"/>
  <c r="G17" i="10" a="1"/>
  <c r="G11" i="10" a="1"/>
  <c r="I7" i="10" a="1"/>
  <c r="E2" i="10" a="1"/>
  <c r="G25" i="10" a="1"/>
  <c r="I8" i="10" a="1"/>
  <c r="D9" i="10" a="1"/>
  <c r="G22" i="10" a="1"/>
  <c r="G14" i="10" a="1"/>
  <c r="G18" i="10" a="1"/>
  <c r="I25" i="10" a="1"/>
  <c r="I9" i="10" a="1"/>
  <c r="I22" i="10" a="1"/>
  <c r="I5" i="10" a="1"/>
  <c r="D14" i="10" a="1"/>
  <c r="E17" i="10" a="1"/>
  <c r="I15" i="10" a="1"/>
  <c r="D11" i="10" a="1"/>
  <c r="I17" i="10" a="1"/>
  <c r="E17" i="10" l="1"/>
  <c r="G63" i="15" s="1" a="1"/>
  <c r="G63" i="15" s="1"/>
  <c r="E2" i="10"/>
  <c r="I2" i="10"/>
  <c r="G5" i="15" s="1" a="1"/>
  <c r="G5" i="15" s="1"/>
  <c r="I10" i="10"/>
  <c r="G37" i="15" s="1" a="1"/>
  <c r="G37" i="15" s="1"/>
  <c r="I24" i="10"/>
  <c r="G93" i="15" s="1" a="1"/>
  <c r="G93" i="15" s="1"/>
  <c r="G24" i="10"/>
  <c r="G92" i="15" s="1" a="1"/>
  <c r="G92" i="15" s="1"/>
  <c r="G4" i="10"/>
  <c r="G12" i="15" s="1" a="1"/>
  <c r="G12" i="15" s="1"/>
  <c r="I26" i="10"/>
  <c r="G101" i="15" s="1" a="1"/>
  <c r="G101" i="15" s="1"/>
  <c r="I13" i="10"/>
  <c r="G49" i="15" s="1" a="1"/>
  <c r="G49" i="15" s="1"/>
  <c r="G11" i="10"/>
  <c r="G40" i="15" s="1" a="1"/>
  <c r="G40" i="15" s="1"/>
  <c r="G13" i="10"/>
  <c r="G48" i="15" s="1" a="1"/>
  <c r="G48" i="15" s="1"/>
  <c r="G27" i="10"/>
  <c r="G104" i="15" s="1" a="1"/>
  <c r="G104" i="15" s="1"/>
  <c r="G32" i="10"/>
  <c r="G124" i="15" s="1" a="1"/>
  <c r="G124" i="15" s="1"/>
  <c r="G28" i="10"/>
  <c r="G108" i="15" s="1" a="1"/>
  <c r="G108" i="15" s="1"/>
  <c r="G10" i="10"/>
  <c r="G36" i="15" s="1" a="1"/>
  <c r="G36" i="15" s="1"/>
  <c r="I15" i="10"/>
  <c r="G57" i="15" s="1" a="1"/>
  <c r="G57" i="15" s="1"/>
  <c r="G6" i="10"/>
  <c r="G20" i="15" s="1" a="1"/>
  <c r="G20" i="15" s="1"/>
  <c r="I27" i="10"/>
  <c r="G105" i="15" s="1" a="1"/>
  <c r="G105" i="15" s="1"/>
  <c r="I32" i="10"/>
  <c r="G125" i="15" s="1" a="1"/>
  <c r="G125" i="15" s="1"/>
  <c r="I4" i="10"/>
  <c r="G13" i="15" s="1" a="1"/>
  <c r="G13" i="15" s="1"/>
  <c r="I9" i="10"/>
  <c r="G33" i="15" s="1" a="1"/>
  <c r="G33" i="15" s="1"/>
  <c r="G7" i="10"/>
  <c r="G24" i="15" s="1" a="1"/>
  <c r="G24" i="15" s="1"/>
  <c r="G31" i="10"/>
  <c r="G120" i="15" s="1" a="1"/>
  <c r="G120" i="15" s="1"/>
  <c r="G14" i="10"/>
  <c r="G52" i="15" s="1" a="1"/>
  <c r="G52" i="15" s="1"/>
  <c r="I7" i="10"/>
  <c r="G25" i="15" s="1" a="1"/>
  <c r="G25" i="15" s="1"/>
  <c r="I22" i="10"/>
  <c r="G85" i="15" s="1" a="1"/>
  <c r="G85" i="15" s="1"/>
  <c r="G15" i="10"/>
  <c r="G56" i="15" s="1" a="1"/>
  <c r="G56" i="15" s="1"/>
  <c r="I30" i="10"/>
  <c r="G117" i="15" s="1" a="1"/>
  <c r="G117" i="15" s="1"/>
  <c r="G29" i="10"/>
  <c r="G112" i="15" s="1" a="1"/>
  <c r="G112" i="15" s="1"/>
  <c r="I3" i="10"/>
  <c r="G9" i="15" s="1" a="1"/>
  <c r="G9" i="15" s="1"/>
  <c r="I12" i="10"/>
  <c r="G45" i="15" s="1" a="1"/>
  <c r="G45" i="15" s="1"/>
  <c r="I31" i="10"/>
  <c r="G121" i="15" s="1" a="1"/>
  <c r="G121" i="15" s="1"/>
  <c r="I33" i="10"/>
  <c r="I6" i="10"/>
  <c r="G21" i="15" s="1" a="1"/>
  <c r="G21" i="15" s="1"/>
  <c r="G22" i="10"/>
  <c r="G84" i="15" s="1" a="1"/>
  <c r="G84" i="15" s="1"/>
  <c r="I23" i="10"/>
  <c r="G89" i="15" s="1" a="1"/>
  <c r="G89" i="15" s="1"/>
  <c r="G30" i="10"/>
  <c r="G116" i="15" s="1" a="1"/>
  <c r="G116" i="15" s="1"/>
  <c r="G12" i="10"/>
  <c r="G44" i="15" s="1" a="1"/>
  <c r="G44" i="15" s="1"/>
  <c r="G33" i="10"/>
  <c r="I14" i="10"/>
  <c r="G53" i="15" s="1" a="1"/>
  <c r="G53" i="15" s="1"/>
  <c r="I18" i="10"/>
  <c r="G69" i="15" s="1" a="1"/>
  <c r="G69" i="15" s="1"/>
  <c r="I29" i="10"/>
  <c r="G113" i="15" s="1" a="1"/>
  <c r="G113" i="15" s="1"/>
  <c r="G3" i="10"/>
  <c r="G8" i="15" s="1" a="1"/>
  <c r="G8" i="15" s="1"/>
  <c r="I8" i="10"/>
  <c r="G29" i="15" s="1" a="1"/>
  <c r="G29" i="15" s="1"/>
  <c r="I5" i="10"/>
  <c r="G17" i="15" s="1" a="1"/>
  <c r="G17" i="15" s="1"/>
  <c r="I11" i="10"/>
  <c r="G41" i="15" s="1" a="1"/>
  <c r="G41" i="15" s="1"/>
  <c r="G23" i="10"/>
  <c r="G88" i="15" s="1" a="1"/>
  <c r="G88" i="15" s="1"/>
  <c r="I25" i="10"/>
  <c r="G97" i="15" s="1" a="1"/>
  <c r="G97" i="15" s="1"/>
  <c r="G16" i="10"/>
  <c r="G60" i="15" s="1" a="1"/>
  <c r="G60" i="15" s="1"/>
  <c r="G17" i="10"/>
  <c r="G64" i="15" s="1" a="1"/>
  <c r="G64" i="15" s="1"/>
  <c r="G9" i="10"/>
  <c r="G32" i="15" s="1" a="1"/>
  <c r="G32" i="15" s="1"/>
  <c r="G18" i="10"/>
  <c r="G68" i="15" s="1" a="1"/>
  <c r="G68" i="15" s="1"/>
  <c r="I28" i="10"/>
  <c r="G109" i="15" s="1" a="1"/>
  <c r="G109" i="15" s="1"/>
  <c r="G25" i="10"/>
  <c r="G96" i="15" s="1" a="1"/>
  <c r="G96" i="15" s="1"/>
  <c r="G26" i="10"/>
  <c r="G100" i="15" s="1" a="1"/>
  <c r="G100" i="15" s="1"/>
  <c r="I16" i="10"/>
  <c r="G61" i="15" s="1" a="1"/>
  <c r="G61" i="15" s="1"/>
  <c r="G8" i="10"/>
  <c r="G28" i="15" s="1" a="1"/>
  <c r="G28" i="15" s="1"/>
  <c r="I17" i="10"/>
  <c r="G65" i="15" s="1" a="1"/>
  <c r="G65" i="15" s="1"/>
  <c r="G5" i="10"/>
  <c r="G16" i="15" s="1" a="1"/>
  <c r="G16" i="15" s="1"/>
  <c r="E44" i="10" a="1"/>
  <c r="E44" i="10" s="1"/>
  <c r="I44" i="10" a="1"/>
  <c r="I44" i="10" s="1"/>
  <c r="G44" i="10" a="1"/>
  <c r="G44" i="10" s="1"/>
  <c r="H44" i="10" a="1"/>
  <c r="H44" i="10" s="1"/>
  <c r="H46" i="10" a="1"/>
  <c r="H46" i="10" s="1"/>
  <c r="I46" i="10" a="1"/>
  <c r="I46" i="10" s="1"/>
  <c r="G46" i="10" a="1"/>
  <c r="G46" i="10" s="1"/>
  <c r="I49" i="10" a="1"/>
  <c r="I49" i="10" s="1"/>
  <c r="H49" i="10" a="1"/>
  <c r="H49" i="10" s="1"/>
  <c r="G49" i="10" a="1"/>
  <c r="G49" i="10" s="1"/>
  <c r="G52" i="10" a="1"/>
  <c r="G52" i="10" s="1"/>
  <c r="H52" i="10" a="1"/>
  <c r="H52" i="10" s="1"/>
  <c r="I52" i="10" a="1"/>
  <c r="I52" i="10" s="1"/>
  <c r="G53" i="10" a="1"/>
  <c r="G53" i="10" s="1"/>
  <c r="I53" i="10" a="1"/>
  <c r="I53" i="10" s="1"/>
  <c r="H53" i="10" a="1"/>
  <c r="H53" i="10" s="1"/>
  <c r="G50" i="10" a="1"/>
  <c r="G50" i="10" s="1"/>
  <c r="H50" i="10" a="1"/>
  <c r="H50" i="10" s="1"/>
  <c r="I50" i="10" a="1"/>
  <c r="I50" i="10" s="1"/>
  <c r="B54" i="10" a="1"/>
  <c r="B54" i="10" s="1"/>
  <c r="I54" i="10" a="1"/>
  <c r="I54" i="10" s="1"/>
  <c r="H54" i="10" a="1"/>
  <c r="H54" i="10" s="1"/>
  <c r="G54" i="10" a="1"/>
  <c r="G54" i="10" s="1"/>
  <c r="E43" i="10" a="1"/>
  <c r="E43" i="10" s="1"/>
  <c r="G43" i="10" a="1"/>
  <c r="G43" i="10" s="1"/>
  <c r="H43" i="10" a="1"/>
  <c r="H43" i="10" s="1"/>
  <c r="I43" i="10" a="1"/>
  <c r="I43" i="10" s="1"/>
  <c r="H60" i="10" a="1"/>
  <c r="H60" i="10" s="1"/>
  <c r="I60" i="10" a="1"/>
  <c r="I60" i="10" s="1"/>
  <c r="G60" i="10" a="1"/>
  <c r="G60" i="10" s="1"/>
  <c r="I59" i="10" a="1"/>
  <c r="I59" i="10" s="1"/>
  <c r="G59" i="10" a="1"/>
  <c r="G59" i="10" s="1"/>
  <c r="H59" i="10" a="1"/>
  <c r="H59" i="10" s="1"/>
  <c r="I47" i="10" a="1"/>
  <c r="I47" i="10" s="1"/>
  <c r="G47" i="10" a="1"/>
  <c r="G47" i="10" s="1"/>
  <c r="H47" i="10" a="1"/>
  <c r="H47" i="10" s="1"/>
  <c r="H51" i="10" a="1"/>
  <c r="H51" i="10" s="1"/>
  <c r="I51" i="10" a="1"/>
  <c r="I51" i="10" s="1"/>
  <c r="G51" i="10" a="1"/>
  <c r="G51" i="10" s="1"/>
  <c r="H61" i="10" a="1"/>
  <c r="H61" i="10" s="1"/>
  <c r="B241" i="15" s="1" a="1"/>
  <c r="B241" i="15" s="1"/>
  <c r="C241" i="15" s="1"/>
  <c r="I61" i="10" a="1"/>
  <c r="I61" i="10" s="1"/>
  <c r="G241" i="15" s="1" a="1"/>
  <c r="G241" i="15" s="1"/>
  <c r="G61" i="10" a="1"/>
  <c r="G61" i="10" s="1"/>
  <c r="G240" i="15" s="1" a="1"/>
  <c r="G240" i="15" s="1"/>
  <c r="G45" i="10" a="1"/>
  <c r="G45" i="10" s="1"/>
  <c r="H45" i="10" a="1"/>
  <c r="H45" i="10" s="1"/>
  <c r="I45" i="10" a="1"/>
  <c r="I45" i="10" s="1"/>
  <c r="G57" i="10" a="1"/>
  <c r="G57" i="10" s="1"/>
  <c r="I57" i="10" a="1"/>
  <c r="I57" i="10" s="1"/>
  <c r="H57" i="10" a="1"/>
  <c r="H57" i="10" s="1"/>
  <c r="H56" i="10" a="1"/>
  <c r="H56" i="10" s="1"/>
  <c r="I56" i="10" a="1"/>
  <c r="I56" i="10" s="1"/>
  <c r="G56" i="10" a="1"/>
  <c r="G56" i="10" s="1"/>
  <c r="A20" i="11"/>
  <c r="B58" i="10" a="1"/>
  <c r="B58" i="10" s="1"/>
  <c r="G58" i="10" a="1"/>
  <c r="G58" i="10" s="1"/>
  <c r="H58" i="10" a="1"/>
  <c r="H58" i="10" s="1"/>
  <c r="I58" i="10" a="1"/>
  <c r="I58" i="10" s="1"/>
  <c r="A48" i="11"/>
  <c r="B48" i="11" s="1"/>
  <c r="G48" i="10" a="1"/>
  <c r="G48" i="10" s="1"/>
  <c r="I48" i="10" a="1"/>
  <c r="I48" i="10" s="1"/>
  <c r="H48" i="10" a="1"/>
  <c r="H48" i="10" s="1"/>
  <c r="G55" i="10" a="1"/>
  <c r="G55" i="10" s="1"/>
  <c r="H55" i="10" a="1"/>
  <c r="H55" i="10" s="1"/>
  <c r="I55" i="10" a="1"/>
  <c r="I55" i="10" s="1"/>
  <c r="B48" i="10" a="1"/>
  <c r="B48" i="10" s="1"/>
  <c r="A58" i="11"/>
  <c r="O58" i="11" s="1"/>
  <c r="B20" i="10" a="1"/>
  <c r="B20" i="10" s="1"/>
  <c r="B74" i="15" s="1" a="1"/>
  <c r="B74" i="15" s="1"/>
  <c r="C74" i="15" s="1"/>
  <c r="F60" i="10" a="1"/>
  <c r="F60" i="10" s="1"/>
  <c r="E60" i="10" a="1"/>
  <c r="E60" i="10" s="1"/>
  <c r="B56" i="10" a="1"/>
  <c r="B56" i="10" s="1"/>
  <c r="E56" i="10" a="1"/>
  <c r="E56" i="10" s="1"/>
  <c r="C53" i="10" a="1"/>
  <c r="C53" i="10" s="1"/>
  <c r="E53" i="10" a="1"/>
  <c r="E53" i="10" s="1"/>
  <c r="P50" i="10" a="1"/>
  <c r="P50" i="10" s="1"/>
  <c r="E50" i="10" a="1"/>
  <c r="E50" i="10" s="1"/>
  <c r="P51" i="10" a="1"/>
  <c r="P51" i="10" s="1"/>
  <c r="E51" i="10" a="1"/>
  <c r="E51" i="10" s="1"/>
  <c r="F61" i="10" a="1"/>
  <c r="F61" i="10" s="1"/>
  <c r="B240" i="15" s="1" a="1"/>
  <c r="B240" i="15" s="1"/>
  <c r="C240" i="15" s="1"/>
  <c r="E61" i="10" a="1"/>
  <c r="E61" i="10" s="1"/>
  <c r="G239" i="15" s="1" a="1"/>
  <c r="G239" i="15" s="1"/>
  <c r="C21" i="10" a="1"/>
  <c r="C21" i="10" s="1"/>
  <c r="G78" i="15" s="1" a="1"/>
  <c r="G78" i="15" s="1"/>
  <c r="C45" i="10" a="1"/>
  <c r="C45" i="10" s="1"/>
  <c r="E45" i="10" a="1"/>
  <c r="E45" i="10" s="1"/>
  <c r="F57" i="10" a="1"/>
  <c r="F57" i="10" s="1"/>
  <c r="E57" i="10" a="1"/>
  <c r="E57" i="10" s="1"/>
  <c r="C20" i="10" a="1"/>
  <c r="C20" i="10" s="1"/>
  <c r="G74" i="15" s="1" a="1"/>
  <c r="G74" i="15" s="1"/>
  <c r="F58" i="10" a="1"/>
  <c r="F58" i="10" s="1"/>
  <c r="E58" i="10" a="1"/>
  <c r="E58" i="10" s="1"/>
  <c r="C48" i="10" a="1"/>
  <c r="C48" i="10" s="1"/>
  <c r="E48" i="10" a="1"/>
  <c r="E48" i="10" s="1"/>
  <c r="A19" i="11"/>
  <c r="E55" i="10" a="1"/>
  <c r="E55" i="10" s="1"/>
  <c r="E46" i="10" a="1"/>
  <c r="E46" i="10" s="1"/>
  <c r="E54" i="10" a="1"/>
  <c r="E54" i="10" s="1"/>
  <c r="C59" i="10" a="1"/>
  <c r="C59" i="10" s="1"/>
  <c r="E59" i="10" a="1"/>
  <c r="E59" i="10" s="1"/>
  <c r="C47" i="10" a="1"/>
  <c r="C47" i="10" s="1"/>
  <c r="E47" i="10" a="1"/>
  <c r="E47" i="10" s="1"/>
  <c r="A51" i="11"/>
  <c r="F51" i="11" s="1"/>
  <c r="C49" i="10" a="1"/>
  <c r="C49" i="10" s="1"/>
  <c r="E49" i="10" a="1"/>
  <c r="E49" i="10" s="1"/>
  <c r="E52" i="10" a="1"/>
  <c r="E52" i="10" s="1"/>
  <c r="B61" i="10" a="1"/>
  <c r="B61" i="10" s="1"/>
  <c r="B238" i="15" s="1" a="1"/>
  <c r="B238" i="15" s="1"/>
  <c r="C238" i="15" s="1"/>
  <c r="F54" i="10" a="1"/>
  <c r="F54" i="10" s="1"/>
  <c r="A52" i="11"/>
  <c r="F59" i="10" a="1"/>
  <c r="F59" i="10" s="1"/>
  <c r="F56" i="10" a="1"/>
  <c r="F56" i="10" s="1"/>
  <c r="A56" i="11"/>
  <c r="B47" i="10" a="1"/>
  <c r="B47" i="10" s="1"/>
  <c r="A47" i="11"/>
  <c r="A57" i="11"/>
  <c r="A45" i="11"/>
  <c r="A59" i="11"/>
  <c r="A49" i="11"/>
  <c r="C57" i="10" a="1"/>
  <c r="C57" i="10" s="1"/>
  <c r="F52" i="10" a="1"/>
  <c r="F52" i="10" s="1"/>
  <c r="C50" i="10" a="1"/>
  <c r="C50" i="10" s="1"/>
  <c r="A54" i="11"/>
  <c r="B49" i="10" a="1"/>
  <c r="B49" i="10" s="1"/>
  <c r="D57" i="10" a="1"/>
  <c r="D57" i="10" s="1"/>
  <c r="B44" i="10" a="1"/>
  <c r="B44" i="10" s="1"/>
  <c r="A44" i="11"/>
  <c r="C54" i="10" a="1"/>
  <c r="C54" i="10" s="1"/>
  <c r="B52" i="10" a="1"/>
  <c r="B52" i="10" s="1"/>
  <c r="B59" i="10" a="1"/>
  <c r="B59" i="10" s="1"/>
  <c r="A21" i="11"/>
  <c r="D58" i="10" a="1"/>
  <c r="D58" i="10" s="1"/>
  <c r="C19" i="10" a="1"/>
  <c r="C19" i="10" s="1"/>
  <c r="G70" i="15" s="1" a="1"/>
  <c r="G70" i="15" s="1"/>
  <c r="B55" i="10" a="1"/>
  <c r="B55" i="10" s="1"/>
  <c r="C56" i="10" a="1"/>
  <c r="C56" i="10" s="1"/>
  <c r="B46" i="10" a="1"/>
  <c r="B46" i="10" s="1"/>
  <c r="C52" i="10" a="1"/>
  <c r="C52" i="10" s="1"/>
  <c r="A46" i="11"/>
  <c r="B19" i="10" a="1"/>
  <c r="B19" i="10" s="1"/>
  <c r="B70" i="15" s="1" a="1"/>
  <c r="B70" i="15" s="1"/>
  <c r="C70" i="15" s="1"/>
  <c r="C51" i="10" a="1"/>
  <c r="C51" i="10" s="1"/>
  <c r="B51" i="10" a="1"/>
  <c r="B51" i="10" s="1"/>
  <c r="C61" i="10" a="1"/>
  <c r="C61" i="10" s="1"/>
  <c r="G238" i="15" s="1" a="1"/>
  <c r="G238" i="15" s="1"/>
  <c r="C58" i="10" a="1"/>
  <c r="C58" i="10" s="1"/>
  <c r="A61" i="11"/>
  <c r="D61" i="10" a="1"/>
  <c r="D61" i="10" s="1"/>
  <c r="B239" i="15" s="1" a="1"/>
  <c r="B239" i="15" s="1"/>
  <c r="C239" i="15" s="1"/>
  <c r="F51" i="10" a="1"/>
  <c r="F51" i="10" s="1"/>
  <c r="D51" i="10" a="1"/>
  <c r="D51" i="10" s="1"/>
  <c r="C46" i="10" a="1"/>
  <c r="C46" i="10" s="1"/>
  <c r="F55" i="10" a="1"/>
  <c r="F55" i="10" s="1"/>
  <c r="D59" i="10" a="1"/>
  <c r="D59" i="10" s="1"/>
  <c r="D52" i="10" a="1"/>
  <c r="D52" i="10" s="1"/>
  <c r="O51" i="10" a="1"/>
  <c r="O51" i="10" s="1"/>
  <c r="B53" i="10" a="1"/>
  <c r="B53" i="10" s="1"/>
  <c r="A55" i="11"/>
  <c r="A53" i="11"/>
  <c r="D56" i="10" a="1"/>
  <c r="D56" i="10" s="1"/>
  <c r="D54" i="10" a="1"/>
  <c r="D54" i="10" s="1"/>
  <c r="D50" i="10" a="1"/>
  <c r="D50" i="10" s="1"/>
  <c r="F50" i="10" a="1"/>
  <c r="F50" i="10" s="1"/>
  <c r="D55" i="10" a="1"/>
  <c r="D55" i="10" s="1"/>
  <c r="C55" i="10" a="1"/>
  <c r="C55" i="10" s="1"/>
  <c r="A50" i="11"/>
  <c r="B60" i="10" a="1"/>
  <c r="B60" i="10" s="1"/>
  <c r="D60" i="10" a="1"/>
  <c r="D60" i="10" s="1"/>
  <c r="F53" i="10" a="1"/>
  <c r="F53" i="10" s="1"/>
  <c r="A60" i="11"/>
  <c r="C44" i="10" a="1"/>
  <c r="C44" i="10" s="1"/>
  <c r="C60" i="10" a="1"/>
  <c r="C60" i="10" s="1"/>
  <c r="D53" i="10" a="1"/>
  <c r="D53" i="10" s="1"/>
  <c r="B50" i="10" a="1"/>
  <c r="B50" i="10" s="1"/>
  <c r="O50" i="10" a="1"/>
  <c r="O50" i="10" s="1"/>
  <c r="D3" i="10"/>
  <c r="B7" i="15" s="1" a="1"/>
  <c r="B7" i="15" s="1"/>
  <c r="C7" i="15" s="1"/>
  <c r="D10" i="10"/>
  <c r="B35" i="15" s="1" a="1"/>
  <c r="B35" i="15" s="1"/>
  <c r="C35" i="15" s="1"/>
  <c r="D7" i="10"/>
  <c r="B23" i="15" s="1" a="1"/>
  <c r="B23" i="15" s="1"/>
  <c r="C23" i="15" s="1"/>
  <c r="D11" i="10"/>
  <c r="B39" i="15" s="1" a="1"/>
  <c r="B39" i="15" s="1"/>
  <c r="C39" i="15" s="1"/>
  <c r="D9" i="10"/>
  <c r="B31" i="15" s="1" a="1"/>
  <c r="B31" i="15" s="1"/>
  <c r="C31" i="15" s="1"/>
  <c r="D6" i="10"/>
  <c r="B19" i="15" s="1" a="1"/>
  <c r="B19" i="15" s="1"/>
  <c r="C19" i="15" s="1"/>
  <c r="D5" i="10"/>
  <c r="B15" i="15" s="1" a="1"/>
  <c r="B15" i="15" s="1"/>
  <c r="C15" i="15" s="1"/>
  <c r="D8" i="10"/>
  <c r="B27" i="15" s="1" a="1"/>
  <c r="B27" i="15" s="1"/>
  <c r="C27" i="15" s="1"/>
  <c r="D15" i="10"/>
  <c r="B55" i="15" s="1" a="1"/>
  <c r="B55" i="15" s="1"/>
  <c r="C55" i="15" s="1"/>
  <c r="D13" i="10"/>
  <c r="B47" i="15" s="1" a="1"/>
  <c r="B47" i="15" s="1"/>
  <c r="C47" i="15" s="1"/>
  <c r="D14" i="10"/>
  <c r="B51" i="15" s="1" a="1"/>
  <c r="B51" i="15" s="1"/>
  <c r="C51" i="15" s="1"/>
  <c r="A36" i="11"/>
  <c r="A39" i="11"/>
  <c r="C41" i="10" a="1"/>
  <c r="C41" i="10" s="1"/>
  <c r="C43" i="10" a="1"/>
  <c r="C43" i="10" s="1"/>
  <c r="C37" i="10" a="1"/>
  <c r="C37" i="10" s="1"/>
  <c r="C17" i="10" a="1"/>
  <c r="C17" i="10" s="1"/>
  <c r="G62" i="15" s="1" a="1"/>
  <c r="G62" i="15" s="1"/>
  <c r="C39" i="10" a="1"/>
  <c r="C39" i="10" s="1"/>
  <c r="C36" i="10" a="1"/>
  <c r="C36" i="10" s="1"/>
  <c r="C35" i="10" a="1"/>
  <c r="C35" i="10" s="1"/>
  <c r="C42" i="10" a="1"/>
  <c r="C42" i="10" s="1"/>
  <c r="C33" i="10" a="1"/>
  <c r="C33" i="10" s="1"/>
  <c r="C34" i="10" a="1"/>
  <c r="C34" i="10" s="1"/>
  <c r="C40" i="10" a="1"/>
  <c r="C40" i="10" s="1"/>
  <c r="C38" i="10" a="1"/>
  <c r="C38" i="10" s="1"/>
  <c r="B17" i="10" a="1"/>
  <c r="B17" i="10" s="1"/>
  <c r="B62" i="15" s="1" a="1"/>
  <c r="B62" i="15" s="1"/>
  <c r="C62" i="15" s="1"/>
  <c r="A37" i="11"/>
  <c r="A43" i="11"/>
  <c r="A38" i="11"/>
  <c r="B36" i="10" a="1"/>
  <c r="B36" i="10" s="1"/>
  <c r="A40" i="11"/>
  <c r="B37" i="10" a="1"/>
  <c r="B37" i="10" s="1"/>
  <c r="B40" i="10" a="1"/>
  <c r="B40" i="10" s="1"/>
  <c r="B38" i="10" a="1"/>
  <c r="B38" i="10" s="1"/>
  <c r="A41" i="11"/>
  <c r="B41" i="10" a="1"/>
  <c r="B41" i="10" s="1"/>
  <c r="B43" i="10" a="1"/>
  <c r="B43" i="10" s="1"/>
  <c r="B35" i="10" a="1"/>
  <c r="B35" i="10" s="1"/>
  <c r="A34" i="11"/>
  <c r="B39" i="10" a="1"/>
  <c r="B39" i="10" s="1"/>
  <c r="B34" i="10" a="1"/>
  <c r="B34" i="10" s="1"/>
  <c r="B42" i="10" a="1"/>
  <c r="B42" i="10" s="1"/>
  <c r="A42" i="11"/>
  <c r="A35" i="11"/>
  <c r="A17" i="11"/>
  <c r="B33" i="10" a="1"/>
  <c r="B33" i="10" s="1"/>
  <c r="A33" i="11"/>
  <c r="Q66" i="10"/>
  <c r="Q71" i="10"/>
  <c r="Q62" i="10"/>
  <c r="Q67" i="10"/>
  <c r="Q72" i="10"/>
  <c r="Q63" i="10"/>
  <c r="Q68" i="10"/>
  <c r="Q73" i="10"/>
  <c r="Q64" i="10"/>
  <c r="Q69" i="10"/>
  <c r="Q74" i="10"/>
  <c r="Q65" i="10"/>
  <c r="Q70" i="10"/>
  <c r="F49" i="10" a="1"/>
  <c r="D49" i="10" a="1"/>
  <c r="F48" i="10" a="1"/>
  <c r="F44" i="10" a="1"/>
  <c r="D47" i="10" a="1"/>
  <c r="D44" i="10" a="1"/>
  <c r="D48" i="10" a="1"/>
  <c r="F45" i="10" a="1"/>
  <c r="F47" i="10" a="1"/>
  <c r="D45" i="10" a="1"/>
  <c r="D46" i="10" a="1"/>
  <c r="F46" i="10" a="1"/>
  <c r="D40" i="10" a="1"/>
  <c r="F41" i="10" a="1"/>
  <c r="D41" i="10" a="1"/>
  <c r="F43" i="10" a="1"/>
  <c r="D43" i="10" a="1"/>
  <c r="F42" i="10" a="1"/>
  <c r="D42" i="10" a="1"/>
  <c r="F40" i="10" a="1"/>
  <c r="F39" i="10" a="1"/>
  <c r="F38" i="10" a="1"/>
  <c r="F34" i="10" a="1"/>
  <c r="F36" i="10" a="1"/>
  <c r="F37" i="10" a="1"/>
  <c r="D36" i="10" a="1"/>
  <c r="D34" i="10" a="1"/>
  <c r="D38" i="10" a="1"/>
  <c r="D39" i="10" a="1"/>
  <c r="D37" i="10" a="1"/>
  <c r="F28" i="10" a="1"/>
  <c r="D32" i="10" a="1"/>
  <c r="F27" i="10" a="1"/>
  <c r="D29" i="10" a="1"/>
  <c r="D33" i="10" a="1"/>
  <c r="F31" i="10" a="1"/>
  <c r="F29" i="10" a="1"/>
  <c r="F26" i="10" a="1"/>
  <c r="D31" i="10" a="1"/>
  <c r="D28" i="10" a="1"/>
  <c r="D26" i="10" a="1"/>
  <c r="H28" i="10" a="1"/>
  <c r="F33" i="10" a="1"/>
  <c r="F32" i="10" a="1"/>
  <c r="H26" i="10" a="1"/>
  <c r="D27" i="10" a="1"/>
  <c r="F30" i="10" a="1"/>
  <c r="H27" i="10" a="1"/>
  <c r="H30" i="10" a="1"/>
  <c r="H31" i="10" a="1"/>
  <c r="H32" i="10" a="1"/>
  <c r="H29" i="10" a="1"/>
  <c r="H33" i="10" a="1"/>
  <c r="D30" i="10" a="1"/>
  <c r="H14" i="10" a="1"/>
  <c r="H2" i="10" a="1"/>
  <c r="G20" i="10" a="1"/>
  <c r="I21" i="10" a="1"/>
  <c r="F14" i="10" a="1"/>
  <c r="F2" i="10" a="1"/>
  <c r="F9" i="10" a="1"/>
  <c r="H16" i="10" a="1"/>
  <c r="D17" i="10" a="1"/>
  <c r="H22" i="10" a="1"/>
  <c r="F16" i="10" a="1"/>
  <c r="H7" i="10" a="1"/>
  <c r="D23" i="10" a="1"/>
  <c r="D24" i="10" a="1"/>
  <c r="H15" i="10" a="1"/>
  <c r="H4" i="10" a="1"/>
  <c r="D18" i="10" a="1"/>
  <c r="D25" i="10" a="1"/>
  <c r="H18" i="10" a="1"/>
  <c r="D12" i="10" a="1"/>
  <c r="F5" i="10" a="1"/>
  <c r="D4" i="10" a="1"/>
  <c r="F7" i="10" a="1"/>
  <c r="F15" i="10" a="1"/>
  <c r="F23" i="10" a="1"/>
  <c r="H25" i="10" a="1"/>
  <c r="H11" i="10" a="1"/>
  <c r="F25" i="10" a="1"/>
  <c r="D16" i="10" a="1"/>
  <c r="H13" i="10" a="1"/>
  <c r="F10" i="10" a="1"/>
  <c r="G19" i="10" a="1"/>
  <c r="H3" i="10" a="1"/>
  <c r="I20" i="10" a="1"/>
  <c r="H23" i="10" a="1"/>
  <c r="H8" i="10" a="1"/>
  <c r="F18" i="10" a="1"/>
  <c r="F13" i="10" a="1"/>
  <c r="E21" i="10" a="1"/>
  <c r="D2" i="10" a="1"/>
  <c r="G21" i="10" a="1"/>
  <c r="F8" i="10" a="1"/>
  <c r="F11" i="10" a="1"/>
  <c r="F6" i="10" a="1"/>
  <c r="H12" i="10" a="1"/>
  <c r="H9" i="10" a="1"/>
  <c r="F4" i="10" a="1"/>
  <c r="H6" i="10" a="1"/>
  <c r="F12" i="10" a="1"/>
  <c r="H5" i="10" a="1"/>
  <c r="E20" i="10" a="1"/>
  <c r="H10" i="10" a="1"/>
  <c r="I19" i="10" a="1"/>
  <c r="F3" i="10" a="1"/>
  <c r="F24" i="10" a="1"/>
  <c r="E19" i="10" a="1"/>
  <c r="F17" i="10" a="1"/>
  <c r="F22" i="10" a="1"/>
  <c r="H17" i="10" a="1"/>
  <c r="H24" i="10" a="1"/>
  <c r="D22" i="10" a="1"/>
  <c r="S58" i="11" l="1"/>
  <c r="AG58" i="11"/>
  <c r="D2" i="10"/>
  <c r="B3" i="15" s="1" a="1"/>
  <c r="B3" i="15" s="1"/>
  <c r="C3" i="15" s="1"/>
  <c r="G3" i="15" a="1"/>
  <c r="G3" i="15" s="1"/>
  <c r="J48" i="11"/>
  <c r="V48" i="11"/>
  <c r="D48" i="11"/>
  <c r="O48" i="11"/>
  <c r="M48" i="11"/>
  <c r="V51" i="11"/>
  <c r="L51" i="11"/>
  <c r="F48" i="11"/>
  <c r="AE51" i="11"/>
  <c r="U51" i="11"/>
  <c r="C48" i="11"/>
  <c r="S48" i="11"/>
  <c r="I48" i="11"/>
  <c r="L48" i="11"/>
  <c r="Q48" i="11"/>
  <c r="W48" i="11"/>
  <c r="G48" i="11"/>
  <c r="O51" i="11"/>
  <c r="Y51" i="11"/>
  <c r="J51" i="11"/>
  <c r="AF48" i="11"/>
  <c r="X51" i="11"/>
  <c r="Y48" i="11"/>
  <c r="AE48" i="11"/>
  <c r="H51" i="11"/>
  <c r="X48" i="11"/>
  <c r="AC48" i="11"/>
  <c r="R51" i="11"/>
  <c r="E48" i="11"/>
  <c r="H48" i="11"/>
  <c r="E51" i="11"/>
  <c r="AD48" i="11"/>
  <c r="T48" i="11"/>
  <c r="R48" i="11"/>
  <c r="T51" i="11"/>
  <c r="G51" i="11"/>
  <c r="AG51" i="11"/>
  <c r="Z51" i="11"/>
  <c r="M51" i="11"/>
  <c r="N51" i="11"/>
  <c r="D51" i="11"/>
  <c r="N48" i="11"/>
  <c r="AG48" i="11"/>
  <c r="AB48" i="11"/>
  <c r="Q51" i="11"/>
  <c r="C51" i="11"/>
  <c r="D58" i="11"/>
  <c r="K48" i="11"/>
  <c r="P48" i="11"/>
  <c r="AA48" i="11"/>
  <c r="I51" i="11"/>
  <c r="B51" i="11"/>
  <c r="Z48" i="11"/>
  <c r="U48" i="11"/>
  <c r="AB51" i="11"/>
  <c r="AD51" i="11"/>
  <c r="AF51" i="11"/>
  <c r="I21" i="10"/>
  <c r="G81" i="15" s="1" a="1"/>
  <c r="G81" i="15" s="1"/>
  <c r="H28" i="10"/>
  <c r="B109" i="15" s="1" a="1"/>
  <c r="B109" i="15" s="1"/>
  <c r="C109" i="15" s="1"/>
  <c r="H33" i="10"/>
  <c r="H29" i="10"/>
  <c r="B113" i="15" s="1" a="1"/>
  <c r="B113" i="15" s="1"/>
  <c r="C113" i="15" s="1"/>
  <c r="H31" i="10"/>
  <c r="B121" i="15" s="1" a="1"/>
  <c r="B121" i="15" s="1"/>
  <c r="C121" i="15" s="1"/>
  <c r="F7" i="10"/>
  <c r="H12" i="10"/>
  <c r="B45" i="15" s="1" a="1"/>
  <c r="B45" i="15" s="1"/>
  <c r="C45" i="15" s="1"/>
  <c r="H14" i="10"/>
  <c r="B53" i="15" s="1" a="1"/>
  <c r="B53" i="15" s="1"/>
  <c r="C53" i="15" s="1"/>
  <c r="H3" i="10"/>
  <c r="B9" i="15" s="1" a="1"/>
  <c r="B9" i="15" s="1"/>
  <c r="C9" i="15" s="1"/>
  <c r="H4" i="10"/>
  <c r="B13" i="15" s="1" a="1"/>
  <c r="B13" i="15" s="1"/>
  <c r="C13" i="15" s="1"/>
  <c r="H32" i="10"/>
  <c r="B125" i="15" s="1" a="1"/>
  <c r="B125" i="15" s="1"/>
  <c r="C125" i="15" s="1"/>
  <c r="H13" i="10"/>
  <c r="B49" i="15" s="1" a="1"/>
  <c r="B49" i="15" s="1"/>
  <c r="C49" i="15" s="1"/>
  <c r="H9" i="10"/>
  <c r="B33" i="15" s="1" a="1"/>
  <c r="B33" i="15" s="1"/>
  <c r="C33" i="15" s="1"/>
  <c r="H17" i="10"/>
  <c r="B65" i="15" s="1" a="1"/>
  <c r="B65" i="15" s="1"/>
  <c r="C65" i="15" s="1"/>
  <c r="H25" i="10"/>
  <c r="B97" i="15" s="1" a="1"/>
  <c r="B97" i="15" s="1"/>
  <c r="C97" i="15" s="1"/>
  <c r="H30" i="10"/>
  <c r="B117" i="15" s="1" a="1"/>
  <c r="B117" i="15" s="1"/>
  <c r="C117" i="15" s="1"/>
  <c r="H27" i="10"/>
  <c r="B105" i="15" s="1" a="1"/>
  <c r="B105" i="15" s="1"/>
  <c r="C105" i="15" s="1"/>
  <c r="H26" i="10"/>
  <c r="B101" i="15" s="1" a="1"/>
  <c r="B101" i="15" s="1"/>
  <c r="C101" i="15" s="1"/>
  <c r="G19" i="10"/>
  <c r="G72" i="15" s="1" a="1"/>
  <c r="G72" i="15" s="1"/>
  <c r="I20" i="10"/>
  <c r="G77" i="15" s="1" a="1"/>
  <c r="G77" i="15" s="1"/>
  <c r="F6" i="10"/>
  <c r="F9" i="10"/>
  <c r="I19" i="10"/>
  <c r="G73" i="15" s="1" a="1"/>
  <c r="G73" i="15" s="1"/>
  <c r="H16" i="10"/>
  <c r="B61" i="15" s="1" a="1"/>
  <c r="B61" i="15" s="1"/>
  <c r="C61" i="15" s="1"/>
  <c r="H11" i="10"/>
  <c r="B41" i="15" s="1" a="1"/>
  <c r="B41" i="15" s="1"/>
  <c r="C41" i="15" s="1"/>
  <c r="H23" i="10"/>
  <c r="B89" i="15" s="1" a="1"/>
  <c r="B89" i="15" s="1"/>
  <c r="C89" i="15" s="1"/>
  <c r="H22" i="10"/>
  <c r="B85" i="15" s="1" a="1"/>
  <c r="B85" i="15" s="1"/>
  <c r="C85" i="15" s="1"/>
  <c r="H15" i="10"/>
  <c r="B57" i="15" s="1" a="1"/>
  <c r="B57" i="15" s="1"/>
  <c r="C57" i="15" s="1"/>
  <c r="H18" i="10"/>
  <c r="B69" i="15" s="1" a="1"/>
  <c r="B69" i="15" s="1"/>
  <c r="C69" i="15" s="1"/>
  <c r="G20" i="10"/>
  <c r="G76" i="15" s="1" a="1"/>
  <c r="G76" i="15" s="1"/>
  <c r="H5" i="10"/>
  <c r="B17" i="15" s="1" a="1"/>
  <c r="B17" i="15" s="1"/>
  <c r="C17" i="15" s="1"/>
  <c r="H7" i="10"/>
  <c r="B25" i="15" s="1" a="1"/>
  <c r="B25" i="15" s="1"/>
  <c r="C25" i="15" s="1"/>
  <c r="F10" i="10"/>
  <c r="B36" i="15" s="1" a="1"/>
  <c r="B36" i="15" s="1"/>
  <c r="C36" i="15" s="1"/>
  <c r="H24" i="10"/>
  <c r="B93" i="15" s="1" a="1"/>
  <c r="B93" i="15" s="1"/>
  <c r="C93" i="15" s="1"/>
  <c r="G21" i="10"/>
  <c r="G80" i="15" s="1" a="1"/>
  <c r="G80" i="15" s="1"/>
  <c r="H8" i="10"/>
  <c r="B29" i="15" s="1" a="1"/>
  <c r="B29" i="15" s="1"/>
  <c r="C29" i="15" s="1"/>
  <c r="H6" i="10"/>
  <c r="B21" i="15" s="1" a="1"/>
  <c r="B21" i="15" s="1"/>
  <c r="C21" i="15" s="1"/>
  <c r="H10" i="10"/>
  <c r="B37" i="15" s="1" a="1"/>
  <c r="B37" i="15" s="1"/>
  <c r="C37" i="15" s="1"/>
  <c r="V58" i="11"/>
  <c r="L58" i="11"/>
  <c r="M58" i="11"/>
  <c r="AF58" i="11"/>
  <c r="U58" i="11"/>
  <c r="R58" i="11"/>
  <c r="N58" i="11"/>
  <c r="J58" i="11"/>
  <c r="F58" i="11"/>
  <c r="C58" i="11"/>
  <c r="Y58" i="11"/>
  <c r="X58" i="11"/>
  <c r="B58" i="11"/>
  <c r="AA58" i="11"/>
  <c r="AC58" i="11"/>
  <c r="AE58" i="11"/>
  <c r="AB58" i="11"/>
  <c r="Q58" i="11"/>
  <c r="T58" i="11"/>
  <c r="P58" i="11"/>
  <c r="G58" i="11"/>
  <c r="I58" i="11"/>
  <c r="E58" i="11"/>
  <c r="W58" i="11"/>
  <c r="AD58" i="11"/>
  <c r="Z58" i="11"/>
  <c r="K58" i="11"/>
  <c r="H58" i="11"/>
  <c r="E20" i="10"/>
  <c r="G75" i="15" s="1" a="1"/>
  <c r="G75" i="15" s="1"/>
  <c r="E19" i="10"/>
  <c r="G71" i="15" s="1" a="1"/>
  <c r="G71" i="15" s="1"/>
  <c r="E21" i="10"/>
  <c r="G79" i="15" s="1" a="1"/>
  <c r="G79" i="15" s="1"/>
  <c r="P51" i="11"/>
  <c r="AC51" i="11"/>
  <c r="S51" i="11"/>
  <c r="K51" i="11"/>
  <c r="AA51" i="11"/>
  <c r="W51" i="11"/>
  <c r="E59" i="11"/>
  <c r="O59" i="11"/>
  <c r="Y59" i="11"/>
  <c r="D59" i="11"/>
  <c r="P59" i="11"/>
  <c r="AA59" i="11"/>
  <c r="AC59" i="11"/>
  <c r="X59" i="11"/>
  <c r="F59" i="11"/>
  <c r="Q59" i="11"/>
  <c r="AB59" i="11"/>
  <c r="R59" i="11"/>
  <c r="M59" i="11"/>
  <c r="G59" i="11"/>
  <c r="B59" i="11"/>
  <c r="H59" i="11"/>
  <c r="S59" i="11"/>
  <c r="AD59" i="11"/>
  <c r="I59" i="11"/>
  <c r="T59" i="11"/>
  <c r="AE59" i="11"/>
  <c r="AF59" i="11"/>
  <c r="C59" i="11"/>
  <c r="J59" i="11"/>
  <c r="U59" i="11"/>
  <c r="K59" i="11"/>
  <c r="V59" i="11"/>
  <c r="AG59" i="11"/>
  <c r="N59" i="11"/>
  <c r="L59" i="11"/>
  <c r="W59" i="11"/>
  <c r="Z59" i="11"/>
  <c r="H35" i="11"/>
  <c r="R35" i="11"/>
  <c r="AB35" i="11"/>
  <c r="I35" i="11"/>
  <c r="S35" i="11"/>
  <c r="AC35" i="11"/>
  <c r="J35" i="11"/>
  <c r="T35" i="11"/>
  <c r="AD35" i="11"/>
  <c r="K35" i="11"/>
  <c r="U35" i="11"/>
  <c r="AE35" i="11"/>
  <c r="L35" i="11"/>
  <c r="Z35" i="11"/>
  <c r="AA35" i="11"/>
  <c r="M35" i="11"/>
  <c r="N35" i="11"/>
  <c r="AF35" i="11"/>
  <c r="O35" i="11"/>
  <c r="AG35" i="11"/>
  <c r="B35" i="11"/>
  <c r="P35" i="11"/>
  <c r="C35" i="11"/>
  <c r="Q35" i="11"/>
  <c r="W35" i="11"/>
  <c r="X35" i="11"/>
  <c r="Y35" i="11"/>
  <c r="D35" i="11"/>
  <c r="E35" i="11"/>
  <c r="F35" i="11"/>
  <c r="G35" i="11"/>
  <c r="V35" i="11"/>
  <c r="J39" i="11"/>
  <c r="T39" i="11"/>
  <c r="AD39" i="11"/>
  <c r="K39" i="11"/>
  <c r="G39" i="11"/>
  <c r="S39" i="11"/>
  <c r="AE39" i="11"/>
  <c r="U39" i="11"/>
  <c r="AF39" i="11"/>
  <c r="H39" i="11"/>
  <c r="I39" i="11"/>
  <c r="V39" i="11"/>
  <c r="AG39" i="11"/>
  <c r="L39" i="11"/>
  <c r="W39" i="11"/>
  <c r="M39" i="11"/>
  <c r="B39" i="11"/>
  <c r="N39" i="11"/>
  <c r="Y39" i="11"/>
  <c r="Z39" i="11"/>
  <c r="C39" i="11"/>
  <c r="AA39" i="11"/>
  <c r="D39" i="11"/>
  <c r="AB39" i="11"/>
  <c r="E39" i="11"/>
  <c r="AC39" i="11"/>
  <c r="F39" i="11"/>
  <c r="O39" i="11"/>
  <c r="P39" i="11"/>
  <c r="R39" i="11"/>
  <c r="Q39" i="11"/>
  <c r="X39" i="11"/>
  <c r="C45" i="11"/>
  <c r="M45" i="11"/>
  <c r="W45" i="11"/>
  <c r="AG45" i="11"/>
  <c r="D45" i="11"/>
  <c r="X45" i="11"/>
  <c r="N45" i="11"/>
  <c r="E45" i="11"/>
  <c r="O45" i="11"/>
  <c r="Y45" i="11"/>
  <c r="K45" i="11"/>
  <c r="AA45" i="11"/>
  <c r="L45" i="11"/>
  <c r="AB45" i="11"/>
  <c r="P45" i="11"/>
  <c r="AC45" i="11"/>
  <c r="Q45" i="11"/>
  <c r="AD45" i="11"/>
  <c r="J45" i="11"/>
  <c r="B45" i="11"/>
  <c r="R45" i="11"/>
  <c r="AE45" i="11"/>
  <c r="F45" i="11"/>
  <c r="S45" i="11"/>
  <c r="AF45" i="11"/>
  <c r="G45" i="11"/>
  <c r="T45" i="11"/>
  <c r="H45" i="11"/>
  <c r="U45" i="11"/>
  <c r="I45" i="11"/>
  <c r="V45" i="11"/>
  <c r="Z45" i="11"/>
  <c r="F36" i="11"/>
  <c r="P36" i="11"/>
  <c r="Z36" i="11"/>
  <c r="G36" i="11"/>
  <c r="Q36" i="11"/>
  <c r="AA36" i="11"/>
  <c r="H36" i="11"/>
  <c r="R36" i="11"/>
  <c r="I36" i="11"/>
  <c r="S36" i="11"/>
  <c r="AC36" i="11"/>
  <c r="L36" i="11"/>
  <c r="AB36" i="11"/>
  <c r="AD36" i="11"/>
  <c r="M36" i="11"/>
  <c r="N36" i="11"/>
  <c r="AE36" i="11"/>
  <c r="O36" i="11"/>
  <c r="AF36" i="11"/>
  <c r="B36" i="11"/>
  <c r="T36" i="11"/>
  <c r="AG36" i="11"/>
  <c r="C36" i="11"/>
  <c r="U36" i="11"/>
  <c r="Y36" i="11"/>
  <c r="W36" i="11"/>
  <c r="D36" i="11"/>
  <c r="E36" i="11"/>
  <c r="J36" i="11"/>
  <c r="K36" i="11"/>
  <c r="V36" i="11"/>
  <c r="X36" i="11"/>
  <c r="I57" i="11"/>
  <c r="S57" i="11"/>
  <c r="AC57" i="11"/>
  <c r="B57" i="11"/>
  <c r="M57" i="11"/>
  <c r="X57" i="11"/>
  <c r="V57" i="11"/>
  <c r="C57" i="11"/>
  <c r="N57" i="11"/>
  <c r="Y57" i="11"/>
  <c r="AG57" i="11"/>
  <c r="L57" i="11"/>
  <c r="D57" i="11"/>
  <c r="O57" i="11"/>
  <c r="Z57" i="11"/>
  <c r="K57" i="11"/>
  <c r="E57" i="11"/>
  <c r="P57" i="11"/>
  <c r="AA57" i="11"/>
  <c r="W57" i="11"/>
  <c r="F57" i="11"/>
  <c r="Q57" i="11"/>
  <c r="AB57" i="11"/>
  <c r="G57" i="11"/>
  <c r="R57" i="11"/>
  <c r="AD57" i="11"/>
  <c r="H57" i="11"/>
  <c r="T57" i="11"/>
  <c r="AE57" i="11"/>
  <c r="J57" i="11"/>
  <c r="U57" i="11"/>
  <c r="AF57" i="11"/>
  <c r="K46" i="11"/>
  <c r="U46" i="11"/>
  <c r="AE46" i="11"/>
  <c r="B46" i="11"/>
  <c r="V46" i="11"/>
  <c r="L46" i="11"/>
  <c r="AF46" i="11"/>
  <c r="C46" i="11"/>
  <c r="M46" i="11"/>
  <c r="W46" i="11"/>
  <c r="AG46" i="11"/>
  <c r="H46" i="11"/>
  <c r="X46" i="11"/>
  <c r="I46" i="11"/>
  <c r="Y46" i="11"/>
  <c r="J46" i="11"/>
  <c r="Z46" i="11"/>
  <c r="N46" i="11"/>
  <c r="AA46" i="11"/>
  <c r="T46" i="11"/>
  <c r="O46" i="11"/>
  <c r="AB46" i="11"/>
  <c r="P46" i="11"/>
  <c r="AC46" i="11"/>
  <c r="D46" i="11"/>
  <c r="Q46" i="11"/>
  <c r="AD46" i="11"/>
  <c r="E46" i="11"/>
  <c r="R46" i="11"/>
  <c r="F46" i="11"/>
  <c r="S46" i="11"/>
  <c r="G46" i="11"/>
  <c r="J34" i="11"/>
  <c r="T34" i="11"/>
  <c r="AD34" i="11"/>
  <c r="K34" i="11"/>
  <c r="U34" i="11"/>
  <c r="AE34" i="11"/>
  <c r="B34" i="11"/>
  <c r="L34" i="11"/>
  <c r="V34" i="11"/>
  <c r="AF34" i="11"/>
  <c r="C34" i="11"/>
  <c r="M34" i="11"/>
  <c r="W34" i="11"/>
  <c r="AG34" i="11"/>
  <c r="H34" i="11"/>
  <c r="Z34" i="11"/>
  <c r="I34" i="11"/>
  <c r="AA34" i="11"/>
  <c r="N34" i="11"/>
  <c r="AB34" i="11"/>
  <c r="O34" i="11"/>
  <c r="AC34" i="11"/>
  <c r="P34" i="11"/>
  <c r="Q34" i="11"/>
  <c r="G34" i="11"/>
  <c r="R34" i="11"/>
  <c r="S34" i="11"/>
  <c r="X34" i="11"/>
  <c r="Y34" i="11"/>
  <c r="D34" i="11"/>
  <c r="E34" i="11"/>
  <c r="F34" i="11"/>
  <c r="B38" i="11"/>
  <c r="L38" i="11"/>
  <c r="V38" i="11"/>
  <c r="AF38" i="11"/>
  <c r="C38" i="11"/>
  <c r="M38" i="11"/>
  <c r="W38" i="11"/>
  <c r="AG38" i="11"/>
  <c r="O38" i="11"/>
  <c r="AA38" i="11"/>
  <c r="P38" i="11"/>
  <c r="AB38" i="11"/>
  <c r="D38" i="11"/>
  <c r="E38" i="11"/>
  <c r="Q38" i="11"/>
  <c r="AC38" i="11"/>
  <c r="F38" i="11"/>
  <c r="R38" i="11"/>
  <c r="AD38" i="11"/>
  <c r="G38" i="11"/>
  <c r="S38" i="11"/>
  <c r="AE38" i="11"/>
  <c r="H38" i="11"/>
  <c r="T38" i="11"/>
  <c r="Z38" i="11"/>
  <c r="I38" i="11"/>
  <c r="J38" i="11"/>
  <c r="X38" i="11"/>
  <c r="K38" i="11"/>
  <c r="N38" i="11"/>
  <c r="U38" i="11"/>
  <c r="Y38" i="11"/>
  <c r="C60" i="11"/>
  <c r="M60" i="11"/>
  <c r="W60" i="11"/>
  <c r="AG60" i="11"/>
  <c r="F60" i="11"/>
  <c r="Q60" i="11"/>
  <c r="AB60" i="11"/>
  <c r="AD60" i="11"/>
  <c r="AA60" i="11"/>
  <c r="G60" i="11"/>
  <c r="R60" i="11"/>
  <c r="AC60" i="11"/>
  <c r="Z60" i="11"/>
  <c r="P60" i="11"/>
  <c r="H60" i="11"/>
  <c r="S60" i="11"/>
  <c r="O60" i="11"/>
  <c r="I60" i="11"/>
  <c r="T60" i="11"/>
  <c r="AE60" i="11"/>
  <c r="D60" i="11"/>
  <c r="J60" i="11"/>
  <c r="U60" i="11"/>
  <c r="AF60" i="11"/>
  <c r="K60" i="11"/>
  <c r="V60" i="11"/>
  <c r="L60" i="11"/>
  <c r="X60" i="11"/>
  <c r="B60" i="11"/>
  <c r="N60" i="11"/>
  <c r="Y60" i="11"/>
  <c r="E60" i="11"/>
  <c r="C55" i="11"/>
  <c r="M55" i="11"/>
  <c r="W55" i="11"/>
  <c r="AG55" i="11"/>
  <c r="J55" i="11"/>
  <c r="U55" i="11"/>
  <c r="AF55" i="11"/>
  <c r="AD55" i="11"/>
  <c r="K55" i="11"/>
  <c r="V55" i="11"/>
  <c r="H55" i="11"/>
  <c r="L55" i="11"/>
  <c r="X55" i="11"/>
  <c r="B55" i="11"/>
  <c r="N55" i="11"/>
  <c r="Y55" i="11"/>
  <c r="S55" i="11"/>
  <c r="D55" i="11"/>
  <c r="O55" i="11"/>
  <c r="Z55" i="11"/>
  <c r="T55" i="11"/>
  <c r="E55" i="11"/>
  <c r="P55" i="11"/>
  <c r="AA55" i="11"/>
  <c r="AE55" i="11"/>
  <c r="F55" i="11"/>
  <c r="Q55" i="11"/>
  <c r="AB55" i="11"/>
  <c r="I55" i="11"/>
  <c r="G55" i="11"/>
  <c r="R55" i="11"/>
  <c r="AC55" i="11"/>
  <c r="I47" i="11"/>
  <c r="S47" i="11"/>
  <c r="AC47" i="11"/>
  <c r="J47" i="11"/>
  <c r="T47" i="11"/>
  <c r="AD47" i="11"/>
  <c r="K47" i="11"/>
  <c r="U47" i="11"/>
  <c r="AE47" i="11"/>
  <c r="E47" i="11"/>
  <c r="R47" i="11"/>
  <c r="Q47" i="11"/>
  <c r="F47" i="11"/>
  <c r="V47" i="11"/>
  <c r="AG47" i="11"/>
  <c r="G47" i="11"/>
  <c r="W47" i="11"/>
  <c r="D47" i="11"/>
  <c r="H47" i="11"/>
  <c r="X47" i="11"/>
  <c r="L47" i="11"/>
  <c r="Y47" i="11"/>
  <c r="M47" i="11"/>
  <c r="Z47" i="11"/>
  <c r="N47" i="11"/>
  <c r="AA47" i="11"/>
  <c r="C47" i="11"/>
  <c r="B47" i="11"/>
  <c r="O47" i="11"/>
  <c r="AB47" i="11"/>
  <c r="P47" i="11"/>
  <c r="AF47" i="11"/>
  <c r="B43" i="11"/>
  <c r="L43" i="11"/>
  <c r="V43" i="11"/>
  <c r="AF43" i="11"/>
  <c r="C43" i="11"/>
  <c r="N43" i="11"/>
  <c r="Y43" i="11"/>
  <c r="O43" i="11"/>
  <c r="D43" i="11"/>
  <c r="Z43" i="11"/>
  <c r="E43" i="11"/>
  <c r="P43" i="11"/>
  <c r="AA43" i="11"/>
  <c r="Q43" i="11"/>
  <c r="AE43" i="11"/>
  <c r="AD43" i="11"/>
  <c r="R43" i="11"/>
  <c r="AG43" i="11"/>
  <c r="S43" i="11"/>
  <c r="F43" i="11"/>
  <c r="T43" i="11"/>
  <c r="G43" i="11"/>
  <c r="U43" i="11"/>
  <c r="H43" i="11"/>
  <c r="W43" i="11"/>
  <c r="I43" i="11"/>
  <c r="X43" i="11"/>
  <c r="J43" i="11"/>
  <c r="AB43" i="11"/>
  <c r="K43" i="11"/>
  <c r="AC43" i="11"/>
  <c r="M43" i="11"/>
  <c r="E54" i="11"/>
  <c r="O54" i="11"/>
  <c r="Y54" i="11"/>
  <c r="I54" i="11"/>
  <c r="T54" i="11"/>
  <c r="AE54" i="11"/>
  <c r="J54" i="11"/>
  <c r="U54" i="11"/>
  <c r="AF54" i="11"/>
  <c r="K54" i="11"/>
  <c r="V54" i="11"/>
  <c r="AG54" i="11"/>
  <c r="AC54" i="11"/>
  <c r="AD54" i="11"/>
  <c r="L54" i="11"/>
  <c r="W54" i="11"/>
  <c r="S54" i="11"/>
  <c r="B54" i="11"/>
  <c r="M54" i="11"/>
  <c r="X54" i="11"/>
  <c r="C54" i="11"/>
  <c r="N54" i="11"/>
  <c r="Z54" i="11"/>
  <c r="D54" i="11"/>
  <c r="P54" i="11"/>
  <c r="AA54" i="11"/>
  <c r="R54" i="11"/>
  <c r="F54" i="11"/>
  <c r="Q54" i="11"/>
  <c r="AB54" i="11"/>
  <c r="G54" i="11"/>
  <c r="H54" i="11"/>
  <c r="I52" i="11"/>
  <c r="S52" i="11"/>
  <c r="AC52" i="11"/>
  <c r="J52" i="11"/>
  <c r="T52" i="11"/>
  <c r="AD52" i="11"/>
  <c r="M52" i="11"/>
  <c r="Y52" i="11"/>
  <c r="B52" i="11"/>
  <c r="N52" i="11"/>
  <c r="Z52" i="11"/>
  <c r="K52" i="11"/>
  <c r="C52" i="11"/>
  <c r="O52" i="11"/>
  <c r="AA52" i="11"/>
  <c r="X52" i="11"/>
  <c r="D52" i="11"/>
  <c r="P52" i="11"/>
  <c r="AB52" i="11"/>
  <c r="W52" i="11"/>
  <c r="L52" i="11"/>
  <c r="E52" i="11"/>
  <c r="Q52" i="11"/>
  <c r="AE52" i="11"/>
  <c r="F52" i="11"/>
  <c r="R52" i="11"/>
  <c r="AF52" i="11"/>
  <c r="G52" i="11"/>
  <c r="U52" i="11"/>
  <c r="AG52" i="11"/>
  <c r="H52" i="11"/>
  <c r="V52" i="11"/>
  <c r="G53" i="11"/>
  <c r="Q53" i="11"/>
  <c r="AA53" i="11"/>
  <c r="H53" i="11"/>
  <c r="R53" i="11"/>
  <c r="E53" i="11"/>
  <c r="S53" i="11"/>
  <c r="AD53" i="11"/>
  <c r="AB53" i="11"/>
  <c r="D53" i="11"/>
  <c r="F53" i="11"/>
  <c r="T53" i="11"/>
  <c r="AE53" i="11"/>
  <c r="O53" i="11"/>
  <c r="P53" i="11"/>
  <c r="AC53" i="11"/>
  <c r="I53" i="11"/>
  <c r="U53" i="11"/>
  <c r="AF53" i="11"/>
  <c r="C53" i="11"/>
  <c r="J53" i="11"/>
  <c r="V53" i="11"/>
  <c r="AG53" i="11"/>
  <c r="K53" i="11"/>
  <c r="W53" i="11"/>
  <c r="L53" i="11"/>
  <c r="X53" i="11"/>
  <c r="M53" i="11"/>
  <c r="Y53" i="11"/>
  <c r="B53" i="11"/>
  <c r="N53" i="11"/>
  <c r="Z53" i="11"/>
  <c r="D42" i="11"/>
  <c r="N42" i="11"/>
  <c r="X42" i="11"/>
  <c r="L42" i="11"/>
  <c r="W42" i="11"/>
  <c r="Y42" i="11"/>
  <c r="B42" i="11"/>
  <c r="M42" i="11"/>
  <c r="C42" i="11"/>
  <c r="O42" i="11"/>
  <c r="Z42" i="11"/>
  <c r="Q42" i="11"/>
  <c r="AE42" i="11"/>
  <c r="R42" i="11"/>
  <c r="AF42" i="11"/>
  <c r="E42" i="11"/>
  <c r="S42" i="11"/>
  <c r="AG42" i="11"/>
  <c r="F42" i="11"/>
  <c r="T42" i="11"/>
  <c r="G42" i="11"/>
  <c r="U42" i="11"/>
  <c r="H42" i="11"/>
  <c r="V42" i="11"/>
  <c r="I42" i="11"/>
  <c r="AA42" i="11"/>
  <c r="J42" i="11"/>
  <c r="AB42" i="11"/>
  <c r="K42" i="11"/>
  <c r="AC42" i="11"/>
  <c r="P42" i="11"/>
  <c r="AD42" i="11"/>
  <c r="H40" i="11"/>
  <c r="R40" i="11"/>
  <c r="AB40" i="11"/>
  <c r="J40" i="11"/>
  <c r="U40" i="11"/>
  <c r="AF40" i="11"/>
  <c r="V40" i="11"/>
  <c r="K40" i="11"/>
  <c r="AG40" i="11"/>
  <c r="L40" i="11"/>
  <c r="W40" i="11"/>
  <c r="D40" i="11"/>
  <c r="O40" i="11"/>
  <c r="Z40" i="11"/>
  <c r="M40" i="11"/>
  <c r="AD40" i="11"/>
  <c r="N40" i="11"/>
  <c r="AE40" i="11"/>
  <c r="P40" i="11"/>
  <c r="Q40" i="11"/>
  <c r="AA40" i="11"/>
  <c r="B40" i="11"/>
  <c r="S40" i="11"/>
  <c r="C40" i="11"/>
  <c r="T40" i="11"/>
  <c r="G40" i="11"/>
  <c r="E40" i="11"/>
  <c r="X40" i="11"/>
  <c r="F40" i="11"/>
  <c r="Y40" i="11"/>
  <c r="I40" i="11"/>
  <c r="AC40" i="11"/>
  <c r="D37" i="11"/>
  <c r="N37" i="11"/>
  <c r="X37" i="11"/>
  <c r="E37" i="11"/>
  <c r="O37" i="11"/>
  <c r="Y37" i="11"/>
  <c r="I37" i="11"/>
  <c r="U37" i="11"/>
  <c r="AG37" i="11"/>
  <c r="V37" i="11"/>
  <c r="J37" i="11"/>
  <c r="K37" i="11"/>
  <c r="W37" i="11"/>
  <c r="L37" i="11"/>
  <c r="Z37" i="11"/>
  <c r="M37" i="11"/>
  <c r="AA37" i="11"/>
  <c r="B37" i="11"/>
  <c r="P37" i="11"/>
  <c r="AB37" i="11"/>
  <c r="AD37" i="11"/>
  <c r="C37" i="11"/>
  <c r="AE37" i="11"/>
  <c r="F37" i="11"/>
  <c r="AF37" i="11"/>
  <c r="T37" i="11"/>
  <c r="G37" i="11"/>
  <c r="H37" i="11"/>
  <c r="Q37" i="11"/>
  <c r="R37" i="11"/>
  <c r="S37" i="11"/>
  <c r="AC37" i="11"/>
  <c r="K61" i="11"/>
  <c r="U61" i="11"/>
  <c r="AE61" i="11"/>
  <c r="G61" i="11"/>
  <c r="R61" i="11"/>
  <c r="AC61" i="11"/>
  <c r="AF61" i="11"/>
  <c r="O61" i="11"/>
  <c r="E61" i="11"/>
  <c r="H61" i="11"/>
  <c r="S61" i="11"/>
  <c r="AD61" i="11"/>
  <c r="I61" i="11"/>
  <c r="T61" i="11"/>
  <c r="V61" i="11"/>
  <c r="N61" i="11"/>
  <c r="AA61" i="11"/>
  <c r="Q61" i="11"/>
  <c r="J61" i="11"/>
  <c r="AG61" i="11"/>
  <c r="Z61" i="11"/>
  <c r="P61" i="11"/>
  <c r="F61" i="11"/>
  <c r="L61" i="11"/>
  <c r="W61" i="11"/>
  <c r="B61" i="11"/>
  <c r="X61" i="11"/>
  <c r="M61" i="11"/>
  <c r="C61" i="11"/>
  <c r="Y61" i="11"/>
  <c r="D61" i="11"/>
  <c r="AB61" i="11"/>
  <c r="C50" i="11"/>
  <c r="M50" i="11"/>
  <c r="W50" i="11"/>
  <c r="AG50" i="11"/>
  <c r="N50" i="11"/>
  <c r="X50" i="11"/>
  <c r="D50" i="11"/>
  <c r="E50" i="11"/>
  <c r="O50" i="11"/>
  <c r="Y50" i="11"/>
  <c r="I50" i="11"/>
  <c r="V50" i="11"/>
  <c r="U50" i="11"/>
  <c r="J50" i="11"/>
  <c r="Z50" i="11"/>
  <c r="K50" i="11"/>
  <c r="AA50" i="11"/>
  <c r="H50" i="11"/>
  <c r="L50" i="11"/>
  <c r="AB50" i="11"/>
  <c r="P50" i="11"/>
  <c r="AC50" i="11"/>
  <c r="G50" i="11"/>
  <c r="Q50" i="11"/>
  <c r="AD50" i="11"/>
  <c r="B50" i="11"/>
  <c r="R50" i="11"/>
  <c r="AE50" i="11"/>
  <c r="F50" i="11"/>
  <c r="S50" i="11"/>
  <c r="AF50" i="11"/>
  <c r="T50" i="11"/>
  <c r="E49" i="11"/>
  <c r="O49" i="11"/>
  <c r="Y49" i="11"/>
  <c r="F49" i="11"/>
  <c r="Z49" i="11"/>
  <c r="P49" i="11"/>
  <c r="G49" i="11"/>
  <c r="Q49" i="11"/>
  <c r="AA49" i="11"/>
  <c r="L49" i="11"/>
  <c r="AB49" i="11"/>
  <c r="M49" i="11"/>
  <c r="AC49" i="11"/>
  <c r="K49" i="11"/>
  <c r="N49" i="11"/>
  <c r="AD49" i="11"/>
  <c r="B49" i="11"/>
  <c r="R49" i="11"/>
  <c r="AE49" i="11"/>
  <c r="X49" i="11"/>
  <c r="C49" i="11"/>
  <c r="S49" i="11"/>
  <c r="AF49" i="11"/>
  <c r="D49" i="11"/>
  <c r="T49" i="11"/>
  <c r="AG49" i="11"/>
  <c r="J49" i="11"/>
  <c r="H49" i="11"/>
  <c r="U49" i="11"/>
  <c r="W49" i="11"/>
  <c r="I49" i="11"/>
  <c r="V49" i="11"/>
  <c r="F41" i="11"/>
  <c r="P41" i="11"/>
  <c r="Z41" i="11"/>
  <c r="K41" i="11"/>
  <c r="V41" i="11"/>
  <c r="AG41" i="11"/>
  <c r="L41" i="11"/>
  <c r="W41" i="11"/>
  <c r="B41" i="11"/>
  <c r="M41" i="11"/>
  <c r="X41" i="11"/>
  <c r="E41" i="11"/>
  <c r="Q41" i="11"/>
  <c r="AE41" i="11"/>
  <c r="N41" i="11"/>
  <c r="R41" i="11"/>
  <c r="AF41" i="11"/>
  <c r="C41" i="11"/>
  <c r="S41" i="11"/>
  <c r="D41" i="11"/>
  <c r="T41" i="11"/>
  <c r="G41" i="11"/>
  <c r="U41" i="11"/>
  <c r="H41" i="11"/>
  <c r="Y41" i="11"/>
  <c r="I41" i="11"/>
  <c r="AA41" i="11"/>
  <c r="J41" i="11"/>
  <c r="AB41" i="11"/>
  <c r="AC41" i="11"/>
  <c r="O41" i="11"/>
  <c r="AD41" i="11"/>
  <c r="J44" i="11"/>
  <c r="D44" i="11"/>
  <c r="O44" i="11"/>
  <c r="Y44" i="11"/>
  <c r="E44" i="11"/>
  <c r="Z44" i="11"/>
  <c r="P44" i="11"/>
  <c r="F44" i="11"/>
  <c r="Q44" i="11"/>
  <c r="AA44" i="11"/>
  <c r="N44" i="11"/>
  <c r="AD44" i="11"/>
  <c r="R44" i="11"/>
  <c r="AE44" i="11"/>
  <c r="M44" i="11"/>
  <c r="B44" i="11"/>
  <c r="S44" i="11"/>
  <c r="AF44" i="11"/>
  <c r="AC44" i="11"/>
  <c r="C44" i="11"/>
  <c r="T44" i="11"/>
  <c r="AG44" i="11"/>
  <c r="G44" i="11"/>
  <c r="U44" i="11"/>
  <c r="H44" i="11"/>
  <c r="V44" i="11"/>
  <c r="I44" i="11"/>
  <c r="W44" i="11"/>
  <c r="K44" i="11"/>
  <c r="X44" i="11"/>
  <c r="L44" i="11"/>
  <c r="AB44" i="11"/>
  <c r="K56" i="11"/>
  <c r="U56" i="11"/>
  <c r="AE56" i="11"/>
  <c r="L56" i="11"/>
  <c r="W56" i="11"/>
  <c r="J56" i="11"/>
  <c r="B56" i="11"/>
  <c r="M56" i="11"/>
  <c r="X56" i="11"/>
  <c r="T56" i="11"/>
  <c r="C56" i="11"/>
  <c r="N56" i="11"/>
  <c r="Y56" i="11"/>
  <c r="I56" i="11"/>
  <c r="D56" i="11"/>
  <c r="O56" i="11"/>
  <c r="Z56" i="11"/>
  <c r="AF56" i="11"/>
  <c r="E56" i="11"/>
  <c r="P56" i="11"/>
  <c r="AA56" i="11"/>
  <c r="F56" i="11"/>
  <c r="Q56" i="11"/>
  <c r="AB56" i="11"/>
  <c r="G56" i="11"/>
  <c r="R56" i="11"/>
  <c r="AC56" i="11"/>
  <c r="H56" i="11"/>
  <c r="S56" i="11"/>
  <c r="AD56" i="11"/>
  <c r="AG56" i="11"/>
  <c r="V56" i="11"/>
  <c r="F8" i="10"/>
  <c r="D4" i="10"/>
  <c r="B11" i="15" s="1" a="1"/>
  <c r="B11" i="15" s="1"/>
  <c r="C11" i="15" s="1"/>
  <c r="F11" i="10"/>
  <c r="F4" i="10"/>
  <c r="B12" i="15" s="1" a="1"/>
  <c r="B12" i="15" s="1"/>
  <c r="C12" i="15" s="1"/>
  <c r="F15" i="10"/>
  <c r="D12" i="10"/>
  <c r="B43" i="15" s="1" a="1"/>
  <c r="B43" i="15" s="1"/>
  <c r="C43" i="15" s="1"/>
  <c r="F3" i="10"/>
  <c r="B8" i="15" s="1" a="1"/>
  <c r="B8" i="15" s="1"/>
  <c r="C8" i="15" s="1"/>
  <c r="F2" i="10"/>
  <c r="B4" i="15" s="1" a="1"/>
  <c r="B4" i="15" s="1"/>
  <c r="C4" i="15" s="1"/>
  <c r="H2" i="10"/>
  <c r="B5" i="15" s="1" a="1"/>
  <c r="B5" i="15" s="1"/>
  <c r="C5" i="15" s="1"/>
  <c r="F16" i="10"/>
  <c r="B60" i="15" s="1" a="1"/>
  <c r="B60" i="15" s="1"/>
  <c r="C60" i="15" s="1"/>
  <c r="D16" i="10"/>
  <c r="B59" i="15" s="1" a="1"/>
  <c r="B59" i="15" s="1"/>
  <c r="C59" i="15" s="1"/>
  <c r="F12" i="10"/>
  <c r="B44" i="15" s="1" a="1"/>
  <c r="B44" i="15" s="1"/>
  <c r="C44" i="15" s="1"/>
  <c r="F13" i="10"/>
  <c r="F5" i="10"/>
  <c r="B16" i="15" s="1" a="1"/>
  <c r="B16" i="15" s="1"/>
  <c r="C16" i="15" s="1"/>
  <c r="F14" i="10"/>
  <c r="D49" i="10"/>
  <c r="F49" i="10"/>
  <c r="F46" i="10"/>
  <c r="D46" i="10"/>
  <c r="D45" i="10"/>
  <c r="F47" i="10"/>
  <c r="F45" i="10"/>
  <c r="D48" i="10"/>
  <c r="D44" i="10"/>
  <c r="D47" i="10"/>
  <c r="F44" i="10"/>
  <c r="F48" i="10"/>
  <c r="F40" i="10"/>
  <c r="D42" i="10"/>
  <c r="F42" i="10"/>
  <c r="D43" i="10"/>
  <c r="F43" i="10"/>
  <c r="D41" i="10"/>
  <c r="F41" i="10"/>
  <c r="D40" i="10"/>
  <c r="F23" i="10"/>
  <c r="B88" i="15" s="1" a="1"/>
  <c r="B88" i="15" s="1"/>
  <c r="C88" i="15" s="1"/>
  <c r="F26" i="10"/>
  <c r="B100" i="15" s="1" a="1"/>
  <c r="B100" i="15" s="1"/>
  <c r="C100" i="15" s="1"/>
  <c r="F22" i="10"/>
  <c r="B84" i="15" s="1" a="1"/>
  <c r="B84" i="15" s="1"/>
  <c r="C84" i="15" s="1"/>
  <c r="F32" i="10"/>
  <c r="B124" i="15" s="1" a="1"/>
  <c r="B124" i="15" s="1"/>
  <c r="C124" i="15" s="1"/>
  <c r="F37" i="10"/>
  <c r="F29" i="10"/>
  <c r="B112" i="15" s="1" a="1"/>
  <c r="B112" i="15" s="1"/>
  <c r="C112" i="15" s="1"/>
  <c r="F36" i="10"/>
  <c r="F25" i="10"/>
  <c r="B96" i="15" s="1" a="1"/>
  <c r="B96" i="15" s="1"/>
  <c r="C96" i="15" s="1"/>
  <c r="F33" i="10"/>
  <c r="F30" i="10"/>
  <c r="B116" i="15" s="1" a="1"/>
  <c r="B116" i="15" s="1"/>
  <c r="C116" i="15" s="1"/>
  <c r="F31" i="10"/>
  <c r="B120" i="15" s="1" a="1"/>
  <c r="B120" i="15" s="1"/>
  <c r="C120" i="15" s="1"/>
  <c r="F18" i="10"/>
  <c r="B68" i="15" s="1" a="1"/>
  <c r="B68" i="15" s="1"/>
  <c r="C68" i="15" s="1"/>
  <c r="F24" i="10"/>
  <c r="B92" i="15" s="1" a="1"/>
  <c r="B92" i="15" s="1"/>
  <c r="C92" i="15" s="1"/>
  <c r="F34" i="10"/>
  <c r="F17" i="10"/>
  <c r="B64" i="15" s="1" a="1"/>
  <c r="B64" i="15" s="1"/>
  <c r="C64" i="15" s="1"/>
  <c r="F38" i="10"/>
  <c r="F27" i="10"/>
  <c r="B104" i="15" s="1" a="1"/>
  <c r="B104" i="15" s="1"/>
  <c r="C104" i="15" s="1"/>
  <c r="F28" i="10"/>
  <c r="B108" i="15" s="1" a="1"/>
  <c r="B108" i="15" s="1"/>
  <c r="C108" i="15" s="1"/>
  <c r="F39" i="10"/>
  <c r="D28" i="10"/>
  <c r="B107" i="15" s="1" a="1"/>
  <c r="B107" i="15" s="1"/>
  <c r="C107" i="15" s="1"/>
  <c r="D17" i="10"/>
  <c r="B63" i="15" s="1" a="1"/>
  <c r="B63" i="15" s="1"/>
  <c r="C63" i="15" s="1"/>
  <c r="D37" i="10"/>
  <c r="D25" i="10"/>
  <c r="B95" i="15" s="1" a="1"/>
  <c r="B95" i="15" s="1"/>
  <c r="C95" i="15" s="1"/>
  <c r="D24" i="10"/>
  <c r="B91" i="15" s="1" a="1"/>
  <c r="B91" i="15" s="1"/>
  <c r="C91" i="15" s="1"/>
  <c r="D33" i="10"/>
  <c r="D18" i="10"/>
  <c r="B67" i="15" s="1" a="1"/>
  <c r="B67" i="15" s="1"/>
  <c r="C67" i="15" s="1"/>
  <c r="D39" i="10"/>
  <c r="D26" i="10"/>
  <c r="B99" i="15" s="1" a="1"/>
  <c r="B99" i="15" s="1"/>
  <c r="C99" i="15" s="1"/>
  <c r="D23" i="10"/>
  <c r="B87" i="15" s="1" a="1"/>
  <c r="B87" i="15" s="1"/>
  <c r="C87" i="15" s="1"/>
  <c r="D29" i="10"/>
  <c r="B111" i="15" s="1" a="1"/>
  <c r="B111" i="15" s="1"/>
  <c r="C111" i="15" s="1"/>
  <c r="D31" i="10"/>
  <c r="B119" i="15" s="1" a="1"/>
  <c r="B119" i="15" s="1"/>
  <c r="C119" i="15" s="1"/>
  <c r="D30" i="10"/>
  <c r="B115" i="15" s="1" a="1"/>
  <c r="B115" i="15" s="1"/>
  <c r="C115" i="15" s="1"/>
  <c r="D38" i="10"/>
  <c r="D27" i="10"/>
  <c r="B103" i="15" s="1" a="1"/>
  <c r="B103" i="15" s="1"/>
  <c r="C103" i="15" s="1"/>
  <c r="D34" i="10"/>
  <c r="D32" i="10"/>
  <c r="B123" i="15" s="1" a="1"/>
  <c r="B123" i="15" s="1"/>
  <c r="C123" i="15" s="1"/>
  <c r="D22" i="10"/>
  <c r="B83" i="15" s="1" a="1"/>
  <c r="B83" i="15" s="1"/>
  <c r="C83" i="15" s="1"/>
  <c r="D36" i="10"/>
  <c r="F35" i="10" a="1"/>
  <c r="D35" i="10" a="1"/>
  <c r="D21" i="10" a="1"/>
  <c r="F19" i="10" a="1"/>
  <c r="H21" i="10" a="1"/>
  <c r="H19" i="10" a="1"/>
  <c r="D19" i="10" a="1"/>
  <c r="H20" i="10" a="1"/>
  <c r="D20" i="10" a="1"/>
  <c r="F20" i="10" a="1"/>
  <c r="F21" i="10" a="1"/>
  <c r="S9" i="11" l="1"/>
  <c r="R6" i="11"/>
  <c r="R7" i="11"/>
  <c r="R3" i="11"/>
  <c r="R2" i="11"/>
  <c r="R5" i="11"/>
  <c r="AF9" i="11"/>
  <c r="W9" i="11"/>
  <c r="B32" i="15" a="1"/>
  <c r="B32" i="15" s="1"/>
  <c r="C32" i="15" s="1"/>
  <c r="S8" i="11"/>
  <c r="B28" i="15" a="1"/>
  <c r="B28" i="15" s="1"/>
  <c r="C28" i="15" s="1"/>
  <c r="W6" i="11"/>
  <c r="B20" i="15" a="1"/>
  <c r="B20" i="15" s="1"/>
  <c r="C20" i="15" s="1"/>
  <c r="S11" i="11"/>
  <c r="B40" i="15" a="1"/>
  <c r="B40" i="15" s="1"/>
  <c r="C40" i="15" s="1"/>
  <c r="T14" i="11"/>
  <c r="B52" i="15" a="1"/>
  <c r="B52" i="15" s="1"/>
  <c r="C52" i="15" s="1"/>
  <c r="S13" i="11"/>
  <c r="B48" i="15" a="1"/>
  <c r="B48" i="15" s="1"/>
  <c r="C48" i="15" s="1"/>
  <c r="T15" i="11"/>
  <c r="B56" i="15" a="1"/>
  <c r="B56" i="15" s="1"/>
  <c r="C56" i="15" s="1"/>
  <c r="V7" i="11"/>
  <c r="B24" i="15" a="1"/>
  <c r="B24" i="15" s="1"/>
  <c r="C24" i="15" s="1"/>
  <c r="V10" i="11"/>
  <c r="G7" i="11"/>
  <c r="B10" i="11"/>
  <c r="O10" i="11"/>
  <c r="AE6" i="11"/>
  <c r="AB6" i="11"/>
  <c r="R10" i="11"/>
  <c r="K10" i="11"/>
  <c r="H10" i="11"/>
  <c r="U10" i="11"/>
  <c r="X10" i="11"/>
  <c r="Y10" i="11"/>
  <c r="I10" i="11"/>
  <c r="AC10" i="11"/>
  <c r="L10" i="11"/>
  <c r="M10" i="11"/>
  <c r="AA10" i="11"/>
  <c r="W10" i="11"/>
  <c r="F10" i="11"/>
  <c r="J10" i="11"/>
  <c r="T10" i="11"/>
  <c r="Q10" i="11"/>
  <c r="S10" i="11"/>
  <c r="F20" i="10"/>
  <c r="B76" i="15" s="1" a="1"/>
  <c r="B76" i="15" s="1"/>
  <c r="C76" i="15" s="1"/>
  <c r="H20" i="10"/>
  <c r="B77" i="15" s="1" a="1"/>
  <c r="B77" i="15" s="1"/>
  <c r="C77" i="15" s="1"/>
  <c r="F21" i="10"/>
  <c r="B80" i="15" s="1" a="1"/>
  <c r="B80" i="15" s="1"/>
  <c r="C80" i="15" s="1"/>
  <c r="H19" i="10"/>
  <c r="B73" i="15" s="1" a="1"/>
  <c r="B73" i="15" s="1"/>
  <c r="C73" i="15" s="1"/>
  <c r="H21" i="10"/>
  <c r="B81" i="15" s="1" a="1"/>
  <c r="B81" i="15" s="1"/>
  <c r="C81" i="15" s="1"/>
  <c r="E10" i="11"/>
  <c r="AD10" i="11"/>
  <c r="AB10" i="11"/>
  <c r="P10" i="11"/>
  <c r="AE10" i="11"/>
  <c r="N10" i="11"/>
  <c r="C10" i="11"/>
  <c r="Z10" i="11"/>
  <c r="G10" i="11"/>
  <c r="D10" i="11"/>
  <c r="AF10" i="11"/>
  <c r="AG10" i="11"/>
  <c r="F3" i="11"/>
  <c r="D21" i="10"/>
  <c r="B79" i="15" s="1" a="1"/>
  <c r="B79" i="15" s="1"/>
  <c r="C79" i="15" s="1"/>
  <c r="D20" i="10"/>
  <c r="B75" i="15" s="1" a="1"/>
  <c r="B75" i="15" s="1"/>
  <c r="C75" i="15" s="1"/>
  <c r="M33" i="11"/>
  <c r="U14" i="11"/>
  <c r="P15" i="11"/>
  <c r="M11" i="11"/>
  <c r="Z6" i="11"/>
  <c r="P6" i="11"/>
  <c r="I6" i="11"/>
  <c r="X17" i="11"/>
  <c r="K6" i="11"/>
  <c r="Y33" i="11"/>
  <c r="O15" i="11"/>
  <c r="M6" i="11"/>
  <c r="L14" i="11"/>
  <c r="O6" i="11"/>
  <c r="E6" i="11"/>
  <c r="Q33" i="11"/>
  <c r="AC9" i="11"/>
  <c r="X5" i="11"/>
  <c r="I8" i="11"/>
  <c r="AD6" i="11"/>
  <c r="D6" i="11"/>
  <c r="AF33" i="11"/>
  <c r="R9" i="11"/>
  <c r="I15" i="11"/>
  <c r="N6" i="11"/>
  <c r="X13" i="11"/>
  <c r="V5" i="11"/>
  <c r="AE33" i="11"/>
  <c r="B13" i="11"/>
  <c r="F14" i="11"/>
  <c r="AE17" i="11"/>
  <c r="P14" i="11"/>
  <c r="C14" i="11"/>
  <c r="AB17" i="11"/>
  <c r="S5" i="11"/>
  <c r="Y8" i="11"/>
  <c r="Z7" i="11"/>
  <c r="AA15" i="11"/>
  <c r="R14" i="11"/>
  <c r="AA17" i="11"/>
  <c r="D5" i="11"/>
  <c r="AD33" i="11"/>
  <c r="AC6" i="11"/>
  <c r="B6" i="11"/>
  <c r="I5" i="11"/>
  <c r="I33" i="11"/>
  <c r="X15" i="11"/>
  <c r="N17" i="11"/>
  <c r="U5" i="11"/>
  <c r="AG5" i="11"/>
  <c r="AC5" i="11"/>
  <c r="AE5" i="11"/>
  <c r="H33" i="11"/>
  <c r="B3" i="11"/>
  <c r="W33" i="11"/>
  <c r="L15" i="11"/>
  <c r="Y7" i="11"/>
  <c r="U6" i="11"/>
  <c r="AA6" i="11"/>
  <c r="B5" i="11"/>
  <c r="I14" i="11"/>
  <c r="AB7" i="11"/>
  <c r="L6" i="11"/>
  <c r="AG6" i="11"/>
  <c r="AC7" i="11"/>
  <c r="Q5" i="11"/>
  <c r="AG33" i="11"/>
  <c r="D15" i="11"/>
  <c r="E9" i="11"/>
  <c r="P3" i="11"/>
  <c r="AB2" i="11"/>
  <c r="G5" i="11"/>
  <c r="K11" i="11"/>
  <c r="Y5" i="11"/>
  <c r="C33" i="11"/>
  <c r="W15" i="11"/>
  <c r="Q14" i="11"/>
  <c r="P11" i="11"/>
  <c r="AE14" i="11"/>
  <c r="AF5" i="11"/>
  <c r="G33" i="11"/>
  <c r="G13" i="11"/>
  <c r="AB11" i="11"/>
  <c r="F26" i="11"/>
  <c r="O26" i="11"/>
  <c r="AF26" i="11"/>
  <c r="J26" i="11"/>
  <c r="P26" i="11"/>
  <c r="AC26" i="11"/>
  <c r="V26" i="11"/>
  <c r="K26" i="11"/>
  <c r="Z26" i="11"/>
  <c r="B26" i="11"/>
  <c r="W26" i="11"/>
  <c r="G26" i="11"/>
  <c r="R26" i="11"/>
  <c r="X26" i="11"/>
  <c r="Q26" i="11"/>
  <c r="AD26" i="11"/>
  <c r="Y26" i="11"/>
  <c r="H26" i="11"/>
  <c r="C26" i="11"/>
  <c r="AA26" i="11"/>
  <c r="I26" i="11"/>
  <c r="T26" i="11"/>
  <c r="E26" i="11"/>
  <c r="AB26" i="11"/>
  <c r="U26" i="11"/>
  <c r="M26" i="11"/>
  <c r="D26" i="11"/>
  <c r="AG26" i="11"/>
  <c r="L26" i="11"/>
  <c r="S26" i="11"/>
  <c r="N26" i="11"/>
  <c r="AE26" i="11"/>
  <c r="AE8" i="11"/>
  <c r="AB13" i="11"/>
  <c r="K13" i="11"/>
  <c r="J17" i="11"/>
  <c r="D17" i="11"/>
  <c r="X6" i="11"/>
  <c r="Q6" i="11"/>
  <c r="K15" i="11"/>
  <c r="Z5" i="11"/>
  <c r="H5" i="11"/>
  <c r="P33" i="11"/>
  <c r="O33" i="11"/>
  <c r="V33" i="11"/>
  <c r="M5" i="11"/>
  <c r="U8" i="11"/>
  <c r="Q8" i="11"/>
  <c r="H8" i="11"/>
  <c r="I7" i="11"/>
  <c r="AG14" i="11"/>
  <c r="AE15" i="11"/>
  <c r="J15" i="11"/>
  <c r="G15" i="11"/>
  <c r="AD5" i="11"/>
  <c r="AE13" i="11"/>
  <c r="V13" i="11"/>
  <c r="AA9" i="11"/>
  <c r="U9" i="11"/>
  <c r="T9" i="11"/>
  <c r="V9" i="11"/>
  <c r="AB3" i="11"/>
  <c r="W3" i="11"/>
  <c r="G14" i="11"/>
  <c r="J14" i="11"/>
  <c r="O14" i="11"/>
  <c r="Z15" i="11"/>
  <c r="AG17" i="11"/>
  <c r="W17" i="11"/>
  <c r="G17" i="11"/>
  <c r="J3" i="11"/>
  <c r="AE11" i="11"/>
  <c r="B11" i="11"/>
  <c r="AF11" i="11"/>
  <c r="D8" i="11"/>
  <c r="D11" i="11"/>
  <c r="U13" i="11"/>
  <c r="M9" i="11"/>
  <c r="T3" i="11"/>
  <c r="J11" i="11"/>
  <c r="D32" i="11"/>
  <c r="Q32" i="11"/>
  <c r="L32" i="11"/>
  <c r="U32" i="11"/>
  <c r="N32" i="11"/>
  <c r="H32" i="11"/>
  <c r="AE32" i="11"/>
  <c r="X32" i="11"/>
  <c r="V32" i="11"/>
  <c r="AG32" i="11"/>
  <c r="AC32" i="11"/>
  <c r="E32" i="11"/>
  <c r="I32" i="11"/>
  <c r="B32" i="11"/>
  <c r="AF32" i="11"/>
  <c r="O32" i="11"/>
  <c r="W32" i="11"/>
  <c r="C32" i="11"/>
  <c r="Y32" i="11"/>
  <c r="J32" i="11"/>
  <c r="R32" i="11"/>
  <c r="F32" i="11"/>
  <c r="AB32" i="11"/>
  <c r="S32" i="11"/>
  <c r="Z32" i="11"/>
  <c r="P32" i="11"/>
  <c r="K32" i="11"/>
  <c r="T32" i="11"/>
  <c r="AA32" i="11"/>
  <c r="G32" i="11"/>
  <c r="AD32" i="11"/>
  <c r="M32" i="11"/>
  <c r="C5" i="11"/>
  <c r="U33" i="11"/>
  <c r="AC33" i="11"/>
  <c r="E33" i="11"/>
  <c r="L33" i="11"/>
  <c r="P7" i="11"/>
  <c r="K8" i="11"/>
  <c r="AA8" i="11"/>
  <c r="C8" i="11"/>
  <c r="O7" i="11"/>
  <c r="T5" i="11"/>
  <c r="R15" i="11"/>
  <c r="N15" i="11"/>
  <c r="B15" i="11"/>
  <c r="Q7" i="11"/>
  <c r="AG13" i="11"/>
  <c r="AA13" i="11"/>
  <c r="N13" i="11"/>
  <c r="L9" i="11"/>
  <c r="D9" i="11"/>
  <c r="Y9" i="11"/>
  <c r="E3" i="11"/>
  <c r="N3" i="11"/>
  <c r="AE3" i="11"/>
  <c r="W14" i="11"/>
  <c r="AC14" i="11"/>
  <c r="D14" i="11"/>
  <c r="V8" i="11"/>
  <c r="AF17" i="11"/>
  <c r="I17" i="11"/>
  <c r="Z17" i="11"/>
  <c r="O8" i="11"/>
  <c r="AA11" i="11"/>
  <c r="R11" i="11"/>
  <c r="J5" i="11"/>
  <c r="B28" i="11"/>
  <c r="J28" i="11"/>
  <c r="D28" i="11"/>
  <c r="AB28" i="11"/>
  <c r="L28" i="11"/>
  <c r="U28" i="11"/>
  <c r="X28" i="11"/>
  <c r="F28" i="11"/>
  <c r="V28" i="11"/>
  <c r="AG28" i="11"/>
  <c r="E28" i="11"/>
  <c r="AF28" i="11"/>
  <c r="K28" i="11"/>
  <c r="Y28" i="11"/>
  <c r="H28" i="11"/>
  <c r="W28" i="11"/>
  <c r="N28" i="11"/>
  <c r="S28" i="11"/>
  <c r="O28" i="11"/>
  <c r="AC28" i="11"/>
  <c r="AD28" i="11"/>
  <c r="P28" i="11"/>
  <c r="G28" i="11"/>
  <c r="AE28" i="11"/>
  <c r="R28" i="11"/>
  <c r="AA28" i="11"/>
  <c r="I28" i="11"/>
  <c r="T28" i="11"/>
  <c r="Q28" i="11"/>
  <c r="C28" i="11"/>
  <c r="M28" i="11"/>
  <c r="Z28" i="11"/>
  <c r="F12" i="11"/>
  <c r="R12" i="11"/>
  <c r="K12" i="11"/>
  <c r="P12" i="11"/>
  <c r="AF12" i="11"/>
  <c r="U12" i="11"/>
  <c r="Z12" i="11"/>
  <c r="S12" i="11"/>
  <c r="V12" i="11"/>
  <c r="G12" i="11"/>
  <c r="AG12" i="11"/>
  <c r="AB12" i="11"/>
  <c r="D12" i="11"/>
  <c r="Q12" i="11"/>
  <c r="B12" i="11"/>
  <c r="AC12" i="11"/>
  <c r="N12" i="11"/>
  <c r="AA12" i="11"/>
  <c r="T12" i="11"/>
  <c r="W12" i="11"/>
  <c r="X12" i="11"/>
  <c r="L12" i="11"/>
  <c r="C12" i="11"/>
  <c r="E12" i="11"/>
  <c r="AD12" i="11"/>
  <c r="H12" i="11"/>
  <c r="O12" i="11"/>
  <c r="M12" i="11"/>
  <c r="I12" i="11"/>
  <c r="Y12" i="11"/>
  <c r="AE12" i="11"/>
  <c r="J12" i="11"/>
  <c r="M8" i="11"/>
  <c r="O13" i="11"/>
  <c r="N9" i="11"/>
  <c r="Q3" i="11"/>
  <c r="Y11" i="11"/>
  <c r="S6" i="11"/>
  <c r="AF6" i="11"/>
  <c r="AD11" i="11"/>
  <c r="X27" i="11"/>
  <c r="J27" i="11"/>
  <c r="P27" i="11"/>
  <c r="G27" i="11"/>
  <c r="U27" i="11"/>
  <c r="Q27" i="11"/>
  <c r="R27" i="11"/>
  <c r="AF27" i="11"/>
  <c r="E27" i="11"/>
  <c r="AC27" i="11"/>
  <c r="K27" i="11"/>
  <c r="F27" i="11"/>
  <c r="H27" i="11"/>
  <c r="AA27" i="11"/>
  <c r="Z27" i="11"/>
  <c r="S27" i="11"/>
  <c r="L27" i="11"/>
  <c r="B27" i="11"/>
  <c r="AD27" i="11"/>
  <c r="AB27" i="11"/>
  <c r="C27" i="11"/>
  <c r="N27" i="11"/>
  <c r="AE27" i="11"/>
  <c r="O27" i="11"/>
  <c r="Y27" i="11"/>
  <c r="D27" i="11"/>
  <c r="I27" i="11"/>
  <c r="V27" i="11"/>
  <c r="T27" i="11"/>
  <c r="M27" i="11"/>
  <c r="AG27" i="11"/>
  <c r="W27" i="11"/>
  <c r="F16" i="11"/>
  <c r="S16" i="11"/>
  <c r="J16" i="11"/>
  <c r="AD16" i="11"/>
  <c r="P16" i="11"/>
  <c r="AC16" i="11"/>
  <c r="X16" i="11"/>
  <c r="AE16" i="11"/>
  <c r="Z16" i="11"/>
  <c r="B16" i="11"/>
  <c r="K16" i="11"/>
  <c r="G16" i="11"/>
  <c r="T16" i="11"/>
  <c r="L16" i="11"/>
  <c r="Q16" i="11"/>
  <c r="C16" i="11"/>
  <c r="M16" i="11"/>
  <c r="AA16" i="11"/>
  <c r="U16" i="11"/>
  <c r="N16" i="11"/>
  <c r="H16" i="11"/>
  <c r="D16" i="11"/>
  <c r="O16" i="11"/>
  <c r="I16" i="11"/>
  <c r="W16" i="11"/>
  <c r="AG16" i="11"/>
  <c r="AB16" i="11"/>
  <c r="V16" i="11"/>
  <c r="E16" i="11"/>
  <c r="Y16" i="11"/>
  <c r="AF16" i="11"/>
  <c r="R16" i="11"/>
  <c r="Q2" i="11"/>
  <c r="F6" i="11"/>
  <c r="C6" i="11"/>
  <c r="V6" i="11"/>
  <c r="P5" i="11"/>
  <c r="AB5" i="11"/>
  <c r="T33" i="11"/>
  <c r="K33" i="11"/>
  <c r="X33" i="11"/>
  <c r="B33" i="11"/>
  <c r="L7" i="11"/>
  <c r="X8" i="11"/>
  <c r="AG8" i="11"/>
  <c r="N5" i="11"/>
  <c r="AF15" i="11"/>
  <c r="Q15" i="11"/>
  <c r="AB15" i="11"/>
  <c r="AE7" i="11"/>
  <c r="I13" i="11"/>
  <c r="T13" i="11"/>
  <c r="Z13" i="11"/>
  <c r="G9" i="11"/>
  <c r="AG9" i="11"/>
  <c r="O9" i="11"/>
  <c r="AG15" i="11"/>
  <c r="AD3" i="11"/>
  <c r="S3" i="11"/>
  <c r="G3" i="11"/>
  <c r="AD14" i="11"/>
  <c r="S14" i="11"/>
  <c r="B14" i="11"/>
  <c r="AC17" i="11"/>
  <c r="V17" i="11"/>
  <c r="P17" i="11"/>
  <c r="C11" i="11"/>
  <c r="F11" i="11"/>
  <c r="O3" i="11"/>
  <c r="J8" i="11"/>
  <c r="Z22" i="11"/>
  <c r="M22" i="11"/>
  <c r="H22" i="11"/>
  <c r="G22" i="11"/>
  <c r="AE22" i="11"/>
  <c r="I22" i="11"/>
  <c r="D22" i="11"/>
  <c r="Q22" i="11"/>
  <c r="R22" i="11"/>
  <c r="B22" i="11"/>
  <c r="N22" i="11"/>
  <c r="AA22" i="11"/>
  <c r="AF22" i="11"/>
  <c r="C22" i="11"/>
  <c r="X22" i="11"/>
  <c r="J22" i="11"/>
  <c r="S22" i="11"/>
  <c r="E22" i="11"/>
  <c r="AB22" i="11"/>
  <c r="T22" i="11"/>
  <c r="O22" i="11"/>
  <c r="K22" i="11"/>
  <c r="U22" i="11"/>
  <c r="P22" i="11"/>
  <c r="AD22" i="11"/>
  <c r="AG22" i="11"/>
  <c r="AC22" i="11"/>
  <c r="L22" i="11"/>
  <c r="V22" i="11"/>
  <c r="W22" i="11"/>
  <c r="Y22" i="11"/>
  <c r="F22" i="11"/>
  <c r="S7" i="11"/>
  <c r="AG7" i="11"/>
  <c r="H9" i="11"/>
  <c r="AD17" i="11"/>
  <c r="U11" i="11"/>
  <c r="D18" i="11"/>
  <c r="H18" i="11"/>
  <c r="S18" i="11"/>
  <c r="N18" i="11"/>
  <c r="Z18" i="11"/>
  <c r="AC18" i="11"/>
  <c r="B18" i="11"/>
  <c r="X18" i="11"/>
  <c r="I18" i="11"/>
  <c r="AD18" i="11"/>
  <c r="L18" i="11"/>
  <c r="E18" i="11"/>
  <c r="AA18" i="11"/>
  <c r="AE18" i="11"/>
  <c r="V18" i="11"/>
  <c r="O18" i="11"/>
  <c r="J18" i="11"/>
  <c r="AF18" i="11"/>
  <c r="Y18" i="11"/>
  <c r="AB18" i="11"/>
  <c r="C18" i="11"/>
  <c r="F18" i="11"/>
  <c r="K18" i="11"/>
  <c r="AG18" i="11"/>
  <c r="U18" i="11"/>
  <c r="R18" i="11"/>
  <c r="Q18" i="11"/>
  <c r="M18" i="11"/>
  <c r="T18" i="11"/>
  <c r="W18" i="11"/>
  <c r="G18" i="11"/>
  <c r="P18" i="11"/>
  <c r="U7" i="11"/>
  <c r="G11" i="11"/>
  <c r="B2" i="11"/>
  <c r="H15" i="11"/>
  <c r="T6" i="11"/>
  <c r="J6" i="11"/>
  <c r="K14" i="11"/>
  <c r="O5" i="11"/>
  <c r="S33" i="11"/>
  <c r="AB33" i="11"/>
  <c r="N33" i="11"/>
  <c r="B8" i="11"/>
  <c r="G8" i="11"/>
  <c r="AD7" i="11"/>
  <c r="E15" i="11"/>
  <c r="AC15" i="11"/>
  <c r="P13" i="11"/>
  <c r="E13" i="11"/>
  <c r="R13" i="11"/>
  <c r="I9" i="11"/>
  <c r="K9" i="11"/>
  <c r="C9" i="11"/>
  <c r="H14" i="11"/>
  <c r="Y3" i="11"/>
  <c r="H3" i="11"/>
  <c r="M3" i="11"/>
  <c r="AA14" i="11"/>
  <c r="AF14" i="11"/>
  <c r="W5" i="11"/>
  <c r="S17" i="11"/>
  <c r="H17" i="11"/>
  <c r="F17" i="11"/>
  <c r="L11" i="11"/>
  <c r="X11" i="11"/>
  <c r="N11" i="11"/>
  <c r="L8" i="11"/>
  <c r="M13" i="11"/>
  <c r="AF8" i="11"/>
  <c r="Q9" i="11"/>
  <c r="Q17" i="11"/>
  <c r="S2" i="11"/>
  <c r="E2" i="11"/>
  <c r="V24" i="11"/>
  <c r="P24" i="11"/>
  <c r="H24" i="11"/>
  <c r="AF24" i="11"/>
  <c r="Q24" i="11"/>
  <c r="I24" i="11"/>
  <c r="J24" i="11"/>
  <c r="C24" i="11"/>
  <c r="D24" i="11"/>
  <c r="F24" i="11"/>
  <c r="T24" i="11"/>
  <c r="M24" i="11"/>
  <c r="R24" i="11"/>
  <c r="G24" i="11"/>
  <c r="AD24" i="11"/>
  <c r="W24" i="11"/>
  <c r="S24" i="11"/>
  <c r="K24" i="11"/>
  <c r="AG24" i="11"/>
  <c r="X24" i="11"/>
  <c r="U24" i="11"/>
  <c r="N24" i="11"/>
  <c r="Y24" i="11"/>
  <c r="L24" i="11"/>
  <c r="AC24" i="11"/>
  <c r="E24" i="11"/>
  <c r="Z24" i="11"/>
  <c r="AE24" i="11"/>
  <c r="B24" i="11"/>
  <c r="AB24" i="11"/>
  <c r="O24" i="11"/>
  <c r="AA24" i="11"/>
  <c r="G6" i="11"/>
  <c r="AB30" i="11"/>
  <c r="D30" i="11"/>
  <c r="M30" i="11"/>
  <c r="J30" i="11"/>
  <c r="U30" i="11"/>
  <c r="Z30" i="11"/>
  <c r="T30" i="11"/>
  <c r="AE30" i="11"/>
  <c r="AA30" i="11"/>
  <c r="G30" i="11"/>
  <c r="H30" i="11"/>
  <c r="V30" i="11"/>
  <c r="C30" i="11"/>
  <c r="P30" i="11"/>
  <c r="R30" i="11"/>
  <c r="W30" i="11"/>
  <c r="Q30" i="11"/>
  <c r="I30" i="11"/>
  <c r="E30" i="11"/>
  <c r="B30" i="11"/>
  <c r="S30" i="11"/>
  <c r="F30" i="11"/>
  <c r="N30" i="11"/>
  <c r="AC30" i="11"/>
  <c r="X30" i="11"/>
  <c r="O30" i="11"/>
  <c r="K30" i="11"/>
  <c r="AD30" i="11"/>
  <c r="Y30" i="11"/>
  <c r="AF30" i="11"/>
  <c r="L30" i="11"/>
  <c r="AG30" i="11"/>
  <c r="S25" i="11"/>
  <c r="O25" i="11"/>
  <c r="Y25" i="11"/>
  <c r="AC25" i="11"/>
  <c r="AG25" i="11"/>
  <c r="Z25" i="11"/>
  <c r="J25" i="11"/>
  <c r="B25" i="11"/>
  <c r="AA25" i="11"/>
  <c r="T25" i="11"/>
  <c r="P25" i="11"/>
  <c r="E25" i="11"/>
  <c r="AD25" i="11"/>
  <c r="C25" i="11"/>
  <c r="L25" i="11"/>
  <c r="K25" i="11"/>
  <c r="Q25" i="11"/>
  <c r="M25" i="11"/>
  <c r="H25" i="11"/>
  <c r="U25" i="11"/>
  <c r="D25" i="11"/>
  <c r="F25" i="11"/>
  <c r="I25" i="11"/>
  <c r="AF25" i="11"/>
  <c r="X25" i="11"/>
  <c r="R25" i="11"/>
  <c r="AB25" i="11"/>
  <c r="AE25" i="11"/>
  <c r="N25" i="11"/>
  <c r="V25" i="11"/>
  <c r="W25" i="11"/>
  <c r="G25" i="11"/>
  <c r="F5" i="11"/>
  <c r="AA5" i="11"/>
  <c r="B4" i="11"/>
  <c r="Y4" i="11"/>
  <c r="AC4" i="11"/>
  <c r="L4" i="11"/>
  <c r="P4" i="11"/>
  <c r="F4" i="11"/>
  <c r="V4" i="11"/>
  <c r="Q4" i="11"/>
  <c r="G4" i="11"/>
  <c r="AF4" i="11"/>
  <c r="R4" i="11"/>
  <c r="I4" i="11"/>
  <c r="J4" i="11"/>
  <c r="C4" i="11"/>
  <c r="S4" i="11"/>
  <c r="N4" i="11"/>
  <c r="T4" i="11"/>
  <c r="M4" i="11"/>
  <c r="D4" i="11"/>
  <c r="H4" i="11"/>
  <c r="AD4" i="11"/>
  <c r="W4" i="11"/>
  <c r="X4" i="11"/>
  <c r="AE4" i="11"/>
  <c r="O4" i="11"/>
  <c r="AB4" i="11"/>
  <c r="K4" i="11"/>
  <c r="U4" i="11"/>
  <c r="AG4" i="11"/>
  <c r="E4" i="11"/>
  <c r="Z4" i="11"/>
  <c r="AA4" i="11"/>
  <c r="Q11" i="11"/>
  <c r="Y6" i="11"/>
  <c r="H6" i="11"/>
  <c r="K5" i="11"/>
  <c r="L5" i="11"/>
  <c r="R33" i="11"/>
  <c r="J33" i="11"/>
  <c r="D33" i="11"/>
  <c r="T8" i="11"/>
  <c r="AD15" i="11"/>
  <c r="M15" i="11"/>
  <c r="C13" i="11"/>
  <c r="L13" i="11"/>
  <c r="D13" i="11"/>
  <c r="B9" i="11"/>
  <c r="P9" i="11"/>
  <c r="J9" i="11"/>
  <c r="AF3" i="11"/>
  <c r="D3" i="11"/>
  <c r="K3" i="11"/>
  <c r="X14" i="11"/>
  <c r="AB14" i="11"/>
  <c r="C7" i="11"/>
  <c r="D7" i="11"/>
  <c r="R17" i="11"/>
  <c r="U17" i="11"/>
  <c r="Y17" i="11"/>
  <c r="X7" i="11"/>
  <c r="Z11" i="11"/>
  <c r="AG11" i="11"/>
  <c r="H11" i="11"/>
  <c r="F15" i="11"/>
  <c r="E8" i="11"/>
  <c r="AC8" i="11"/>
  <c r="P8" i="11"/>
  <c r="W13" i="11"/>
  <c r="AB8" i="11"/>
  <c r="W8" i="11"/>
  <c r="Y15" i="11"/>
  <c r="C15" i="11"/>
  <c r="Q13" i="11"/>
  <c r="H13" i="11"/>
  <c r="AC13" i="11"/>
  <c r="F9" i="11"/>
  <c r="X9" i="11"/>
  <c r="E5" i="11"/>
  <c r="U3" i="11"/>
  <c r="M14" i="11"/>
  <c r="E14" i="11"/>
  <c r="H7" i="11"/>
  <c r="M17" i="11"/>
  <c r="C17" i="11"/>
  <c r="O17" i="11"/>
  <c r="W7" i="11"/>
  <c r="W11" i="11"/>
  <c r="I11" i="11"/>
  <c r="J13" i="11"/>
  <c r="H31" i="11"/>
  <c r="J31" i="11"/>
  <c r="AF31" i="11"/>
  <c r="R31" i="11"/>
  <c r="F31" i="11"/>
  <c r="S31" i="11"/>
  <c r="L31" i="11"/>
  <c r="O31" i="11"/>
  <c r="D31" i="11"/>
  <c r="C31" i="11"/>
  <c r="V31" i="11"/>
  <c r="U31" i="11"/>
  <c r="P31" i="11"/>
  <c r="W31" i="11"/>
  <c r="AG31" i="11"/>
  <c r="AB31" i="11"/>
  <c r="Z31" i="11"/>
  <c r="E31" i="11"/>
  <c r="B31" i="11"/>
  <c r="G31" i="11"/>
  <c r="X31" i="11"/>
  <c r="N31" i="11"/>
  <c r="Q31" i="11"/>
  <c r="K31" i="11"/>
  <c r="T31" i="11"/>
  <c r="AD31" i="11"/>
  <c r="AA31" i="11"/>
  <c r="Y31" i="11"/>
  <c r="I31" i="11"/>
  <c r="M31" i="11"/>
  <c r="AC31" i="11"/>
  <c r="AE31" i="11"/>
  <c r="V29" i="11"/>
  <c r="E29" i="11"/>
  <c r="O29" i="11"/>
  <c r="AF29" i="11"/>
  <c r="X29" i="11"/>
  <c r="P29" i="11"/>
  <c r="J29" i="11"/>
  <c r="B29" i="11"/>
  <c r="F29" i="11"/>
  <c r="T29" i="11"/>
  <c r="W29" i="11"/>
  <c r="G29" i="11"/>
  <c r="L29" i="11"/>
  <c r="S29" i="11"/>
  <c r="AG29" i="11"/>
  <c r="AB29" i="11"/>
  <c r="C29" i="11"/>
  <c r="AC29" i="11"/>
  <c r="AA29" i="11"/>
  <c r="R29" i="11"/>
  <c r="D29" i="11"/>
  <c r="I29" i="11"/>
  <c r="Y29" i="11"/>
  <c r="AD29" i="11"/>
  <c r="Z29" i="11"/>
  <c r="U29" i="11"/>
  <c r="K29" i="11"/>
  <c r="H29" i="11"/>
  <c r="AE29" i="11"/>
  <c r="Q29" i="11"/>
  <c r="N29" i="11"/>
  <c r="M29" i="11"/>
  <c r="AC3" i="11"/>
  <c r="Z3" i="11"/>
  <c r="F33" i="11"/>
  <c r="AA33" i="11"/>
  <c r="U15" i="11"/>
  <c r="N8" i="11"/>
  <c r="F8" i="11"/>
  <c r="AD13" i="11"/>
  <c r="V15" i="11"/>
  <c r="S15" i="11"/>
  <c r="V3" i="11"/>
  <c r="Y13" i="11"/>
  <c r="F13" i="11"/>
  <c r="Z9" i="11"/>
  <c r="AD9" i="11"/>
  <c r="AB9" i="11"/>
  <c r="AA7" i="11"/>
  <c r="I3" i="11"/>
  <c r="AA3" i="11"/>
  <c r="C3" i="11"/>
  <c r="V14" i="11"/>
  <c r="B7" i="11"/>
  <c r="L17" i="11"/>
  <c r="T17" i="11"/>
  <c r="E17" i="11"/>
  <c r="M7" i="11"/>
  <c r="T11" i="11"/>
  <c r="V11" i="11"/>
  <c r="W23" i="11"/>
  <c r="K23" i="11"/>
  <c r="Z23" i="11"/>
  <c r="AG23" i="11"/>
  <c r="AC23" i="11"/>
  <c r="AA23" i="11"/>
  <c r="D23" i="11"/>
  <c r="P23" i="11"/>
  <c r="H23" i="11"/>
  <c r="N23" i="11"/>
  <c r="AD23" i="11"/>
  <c r="I23" i="11"/>
  <c r="B23" i="11"/>
  <c r="X23" i="11"/>
  <c r="Q23" i="11"/>
  <c r="F23" i="11"/>
  <c r="L23" i="11"/>
  <c r="E23" i="11"/>
  <c r="AE23" i="11"/>
  <c r="G23" i="11"/>
  <c r="V23" i="11"/>
  <c r="O23" i="11"/>
  <c r="R23" i="11"/>
  <c r="M23" i="11"/>
  <c r="AB23" i="11"/>
  <c r="U23" i="11"/>
  <c r="J23" i="11"/>
  <c r="S23" i="11"/>
  <c r="T23" i="11"/>
  <c r="AF23" i="11"/>
  <c r="C23" i="11"/>
  <c r="Y23" i="11"/>
  <c r="J7" i="11"/>
  <c r="T7" i="11"/>
  <c r="E7" i="11"/>
  <c r="F7" i="11"/>
  <c r="Z33" i="11"/>
  <c r="AD8" i="11"/>
  <c r="R8" i="11"/>
  <c r="Z8" i="11"/>
  <c r="K7" i="11"/>
  <c r="L3" i="11"/>
  <c r="E11" i="11"/>
  <c r="AF13" i="11"/>
  <c r="AE9" i="11"/>
  <c r="AF7" i="11"/>
  <c r="X3" i="11"/>
  <c r="AG3" i="11"/>
  <c r="N14" i="11"/>
  <c r="Z14" i="11"/>
  <c r="Y14" i="11"/>
  <c r="N7" i="11"/>
  <c r="K17" i="11"/>
  <c r="B17" i="11"/>
  <c r="AC11" i="11"/>
  <c r="O11" i="11"/>
  <c r="C2" i="11"/>
  <c r="N2" i="11"/>
  <c r="Y2" i="11"/>
  <c r="X2" i="11"/>
  <c r="I2" i="11"/>
  <c r="J2" i="11"/>
  <c r="AC2" i="11"/>
  <c r="F2" i="11"/>
  <c r="M2" i="11"/>
  <c r="H2" i="11"/>
  <c r="P2" i="11"/>
  <c r="T2" i="11"/>
  <c r="AA2" i="11"/>
  <c r="Z2" i="11"/>
  <c r="U2" i="11"/>
  <c r="V2" i="11"/>
  <c r="K2" i="11"/>
  <c r="W2" i="11"/>
  <c r="O2" i="11"/>
  <c r="AD2" i="11"/>
  <c r="D2" i="11"/>
  <c r="AG2" i="11"/>
  <c r="G2" i="11"/>
  <c r="AF2" i="11"/>
  <c r="AE2" i="11"/>
  <c r="L2" i="11"/>
  <c r="F19" i="10"/>
  <c r="B72" i="15" s="1" a="1"/>
  <c r="B72" i="15" s="1"/>
  <c r="C72" i="15" s="1"/>
  <c r="D19" i="10"/>
  <c r="B71" i="15" s="1" a="1"/>
  <c r="B71" i="15" s="1"/>
  <c r="C71" i="15" s="1"/>
  <c r="F35" i="10"/>
  <c r="D35" i="10"/>
  <c r="O21" i="11" l="1"/>
  <c r="I20" i="11"/>
  <c r="AF21" i="11"/>
  <c r="T21" i="11"/>
  <c r="C21" i="11"/>
  <c r="P21" i="11"/>
  <c r="I21" i="11"/>
  <c r="Q21" i="11"/>
  <c r="K21" i="11"/>
  <c r="R21" i="11"/>
  <c r="U20" i="11"/>
  <c r="F21" i="11"/>
  <c r="S21" i="11"/>
  <c r="AE21" i="11"/>
  <c r="U21" i="11"/>
  <c r="AA21" i="11"/>
  <c r="H21" i="11"/>
  <c r="AD21" i="11"/>
  <c r="J20" i="11"/>
  <c r="N21" i="11"/>
  <c r="B21" i="11"/>
  <c r="Y21" i="11"/>
  <c r="L21" i="11"/>
  <c r="AG21" i="11"/>
  <c r="O20" i="11"/>
  <c r="AB21" i="11"/>
  <c r="G21" i="11"/>
  <c r="V21" i="11"/>
  <c r="W21" i="11"/>
  <c r="D21" i="11"/>
  <c r="J21" i="11"/>
  <c r="X21" i="11"/>
  <c r="E20" i="11"/>
  <c r="K20" i="11"/>
  <c r="V20" i="11"/>
  <c r="F20" i="11"/>
  <c r="T20" i="11"/>
  <c r="B20" i="11"/>
  <c r="Y20" i="11"/>
  <c r="AB20" i="11"/>
  <c r="D20" i="11"/>
  <c r="AD20" i="11"/>
  <c r="AC20" i="11"/>
  <c r="M21" i="11"/>
  <c r="E21" i="11"/>
  <c r="AC21" i="11"/>
  <c r="H20" i="11"/>
  <c r="C20" i="11"/>
  <c r="Q20" i="11"/>
  <c r="N20" i="11"/>
  <c r="AF20" i="11"/>
  <c r="G20" i="11"/>
  <c r="AG20" i="11"/>
  <c r="AE20" i="11"/>
  <c r="S20" i="11"/>
  <c r="Z21" i="11"/>
  <c r="AA20" i="11"/>
  <c r="R20" i="11"/>
  <c r="P20" i="11"/>
  <c r="M20" i="11"/>
  <c r="W20" i="11"/>
  <c r="X20" i="11"/>
  <c r="Z20" i="11"/>
  <c r="L20" i="11"/>
  <c r="J19" i="11"/>
  <c r="C19" i="11"/>
  <c r="I19" i="11"/>
  <c r="D19" i="11"/>
  <c r="T19" i="11"/>
  <c r="M19" i="11"/>
  <c r="AA19" i="11"/>
  <c r="E19" i="11"/>
  <c r="AD19" i="11"/>
  <c r="W19" i="11"/>
  <c r="N19" i="11"/>
  <c r="K19" i="11"/>
  <c r="AG19" i="11"/>
  <c r="AB19" i="11"/>
  <c r="U19" i="11"/>
  <c r="F19" i="11"/>
  <c r="O19" i="11"/>
  <c r="AE19" i="11"/>
  <c r="X19" i="11"/>
  <c r="P19" i="11"/>
  <c r="B19" i="11"/>
  <c r="G19" i="11"/>
  <c r="Q19" i="11"/>
  <c r="L19" i="11"/>
  <c r="Y19" i="11"/>
  <c r="R19" i="11"/>
  <c r="V19" i="11"/>
  <c r="H19" i="11"/>
  <c r="S19" i="11"/>
  <c r="AF19" i="11"/>
  <c r="Z19" i="11"/>
  <c r="AC19"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<sst xmlns="http://schemas.openxmlformats.org/spreadsheetml/2006/main" count="242" uniqueCount="179">
  <si>
    <t>Team #</t>
  </si>
  <si>
    <t>Team Name</t>
  </si>
  <si>
    <t>Rookie</t>
  </si>
  <si>
    <t>Coach Role 1</t>
  </si>
  <si>
    <t>Coach Name 1</t>
  </si>
  <si>
    <t>Coach Email 1</t>
  </si>
  <si>
    <t>CC Email 1</t>
  </si>
  <si>
    <t>Phone 1</t>
  </si>
  <si>
    <t>Alt Phone 1</t>
  </si>
  <si>
    <t>Coach Role 2</t>
  </si>
  <si>
    <t>Coach Name 2</t>
  </si>
  <si>
    <t>Coach Email 2</t>
  </si>
  <si>
    <t>CC Email 2</t>
  </si>
  <si>
    <t>Phone 2</t>
  </si>
  <si>
    <t>Alt Phone 2</t>
  </si>
  <si>
    <t>Team 1</t>
  </si>
  <si>
    <t>Yes</t>
  </si>
  <si>
    <t>Coach</t>
  </si>
  <si>
    <t>Coach 1</t>
  </si>
  <si>
    <t>Team 2</t>
  </si>
  <si>
    <t>No</t>
  </si>
  <si>
    <t>Coach 2</t>
  </si>
  <si>
    <t>Team 3</t>
  </si>
  <si>
    <t>Coach 3</t>
  </si>
  <si>
    <t>Team 4</t>
  </si>
  <si>
    <t>Coach 4</t>
  </si>
  <si>
    <t>Team 5</t>
  </si>
  <si>
    <t>Coach 5</t>
  </si>
  <si>
    <t>Team 6</t>
  </si>
  <si>
    <t>Coach 6</t>
  </si>
  <si>
    <t>Team 7</t>
  </si>
  <si>
    <t>Team 8</t>
  </si>
  <si>
    <t>Coach 7</t>
  </si>
  <si>
    <t>Coach 8</t>
  </si>
  <si>
    <t>Team</t>
  </si>
  <si>
    <t>Random Number</t>
  </si>
  <si>
    <t>Rnd1</t>
  </si>
  <si>
    <t>Judging Start</t>
  </si>
  <si>
    <t>Judging Color</t>
  </si>
  <si>
    <t>Yellow</t>
  </si>
  <si>
    <t>Green</t>
  </si>
  <si>
    <t>Blue</t>
  </si>
  <si>
    <t>Orange</t>
  </si>
  <si>
    <t>Rnd 2</t>
  </si>
  <si>
    <t>Rnd 3</t>
  </si>
  <si>
    <t>Rnd1 Color</t>
  </si>
  <si>
    <t>Rnd 2 Color</t>
  </si>
  <si>
    <t>Rnd 3 Color</t>
  </si>
  <si>
    <t xml:space="preserve">Enter teams here, you can sort teams by sorting the tables based on the random number. </t>
  </si>
  <si>
    <t>To set a team either first last set the random number field to be a 0 (zero) or 1 (one) respectively</t>
  </si>
  <si>
    <t>Date</t>
  </si>
  <si>
    <t>Version</t>
  </si>
  <si>
    <t>Notes</t>
  </si>
  <si>
    <t>Red</t>
  </si>
  <si>
    <t>Purple</t>
  </si>
  <si>
    <t>Black</t>
  </si>
  <si>
    <t>White</t>
  </si>
  <si>
    <t>Judging Panels</t>
  </si>
  <si>
    <t>Judging Colors</t>
  </si>
  <si>
    <t>Room 1</t>
  </si>
  <si>
    <t>Room 2</t>
  </si>
  <si>
    <t>Room 3</t>
  </si>
  <si>
    <t>Room 4</t>
  </si>
  <si>
    <t>Room 5</t>
  </si>
  <si>
    <t>Room 6</t>
  </si>
  <si>
    <t>Room 7</t>
  </si>
  <si>
    <t>Room 8</t>
  </si>
  <si>
    <t>Judging Times</t>
  </si>
  <si>
    <t>Judging Timeslots</t>
  </si>
  <si>
    <t>Judging Rooms</t>
  </si>
  <si>
    <t>Number of table pairs</t>
  </si>
  <si>
    <t>Table colors</t>
  </si>
  <si>
    <t>Table Patterns</t>
  </si>
  <si>
    <t>Pattern 1</t>
  </si>
  <si>
    <t>Round 1</t>
  </si>
  <si>
    <t>Round 2</t>
  </si>
  <si>
    <t>Round 3</t>
  </si>
  <si>
    <t>Pattern 2</t>
  </si>
  <si>
    <t>2 table pairs - 4 total tables</t>
  </si>
  <si>
    <t>4 table paris - 8 total tables</t>
  </si>
  <si>
    <t>1 table pairs - 2 total tables</t>
  </si>
  <si>
    <t>Pattern 3</t>
  </si>
  <si>
    <t>Even number of teams</t>
  </si>
  <si>
    <t>Table Pattern Control</t>
  </si>
  <si>
    <t>Pattern</t>
  </si>
  <si>
    <t>Odd Number of teams</t>
  </si>
  <si>
    <t>Number of teams</t>
  </si>
  <si>
    <t>Match start to start time</t>
  </si>
  <si>
    <t>Team 9</t>
  </si>
  <si>
    <t>Coach 9</t>
  </si>
  <si>
    <t>Team 10</t>
  </si>
  <si>
    <t>Coach 10</t>
  </si>
  <si>
    <t>Team 11</t>
  </si>
  <si>
    <t>Coach 11</t>
  </si>
  <si>
    <t>Team 12</t>
  </si>
  <si>
    <t>Coach 12</t>
  </si>
  <si>
    <t>Team 13</t>
  </si>
  <si>
    <t>Coach 13</t>
  </si>
  <si>
    <t>Team 14</t>
  </si>
  <si>
    <t>Coach 14</t>
  </si>
  <si>
    <t>Team 15</t>
  </si>
  <si>
    <t>Coach 15</t>
  </si>
  <si>
    <t>Team 16</t>
  </si>
  <si>
    <t>Coach 16</t>
  </si>
  <si>
    <t>Team 17</t>
  </si>
  <si>
    <t>Coach 17</t>
  </si>
  <si>
    <t>Team 18</t>
  </si>
  <si>
    <t>Coach 18</t>
  </si>
  <si>
    <t>Automatically Selected Pattern</t>
  </si>
  <si>
    <t>DO NOT EDIT ANYTHING IN THIS AREA</t>
  </si>
  <si>
    <t>Room 10</t>
  </si>
  <si>
    <t>Color 9</t>
  </si>
  <si>
    <t>Color 10</t>
  </si>
  <si>
    <r>
      <rPr>
        <b/>
        <sz val="11"/>
        <color rgb="FF000000"/>
        <rFont val="Calibri"/>
        <family val="2"/>
        <scheme val="minor"/>
      </rPr>
      <t>For Judging update the following</t>
    </r>
    <r>
      <rPr>
        <sz val="11"/>
        <color rgb="FF000000"/>
        <rFont val="Calibri"/>
        <family val="2"/>
        <scheme val="minor"/>
      </rPr>
      <t xml:space="preserve">
</t>
    </r>
    <r>
      <rPr>
        <b/>
        <sz val="11"/>
        <color rgb="FF000000"/>
        <rFont val="Calibri"/>
        <family val="2"/>
        <scheme val="minor"/>
      </rPr>
      <t>Judging Panels</t>
    </r>
    <r>
      <rPr>
        <sz val="11"/>
        <color rgb="FF000000"/>
        <rFont val="Calibri"/>
        <family val="2"/>
        <scheme val="minor"/>
      </rPr>
      <t xml:space="preserve">: Judging Colors: List the room colors you are using
</t>
    </r>
    <r>
      <rPr>
        <b/>
        <sz val="11"/>
        <color rgb="FF000000"/>
        <rFont val="Calibri"/>
        <family val="2"/>
        <scheme val="minor"/>
      </rPr>
      <t>Judging rooms</t>
    </r>
    <r>
      <rPr>
        <sz val="11"/>
        <color rgb="FF000000"/>
        <rFont val="Calibri"/>
        <family val="2"/>
        <scheme val="minor"/>
      </rPr>
      <t xml:space="preserve">: The room numbers for the judging room
</t>
    </r>
    <r>
      <rPr>
        <b/>
        <sz val="11"/>
        <color rgb="FF000000"/>
        <rFont val="Calibri"/>
        <family val="2"/>
        <scheme val="minor"/>
      </rPr>
      <t>Judging Times</t>
    </r>
    <r>
      <rPr>
        <sz val="11"/>
        <color rgb="FF000000"/>
        <rFont val="Calibri"/>
        <family val="2"/>
        <scheme val="minor"/>
      </rPr>
      <t>: List the judging times (this will auto update Judging timeslots). Remember that they need to be at least 40 minutes apart.</t>
    </r>
  </si>
  <si>
    <r>
      <rPr>
        <b/>
        <sz val="11"/>
        <color theme="1"/>
        <rFont val="Calibri"/>
        <family val="2"/>
        <scheme val="minor"/>
      </rPr>
      <t>For robot games update the following</t>
    </r>
    <r>
      <rPr>
        <sz val="11"/>
        <color theme="1"/>
        <rFont val="Calibri"/>
        <family val="2"/>
        <scheme val="minor"/>
      </rPr>
      <t xml:space="preserve">
</t>
    </r>
    <r>
      <rPr>
        <b/>
        <sz val="11"/>
        <color theme="1"/>
        <rFont val="Calibri"/>
        <family val="2"/>
        <scheme val="minor"/>
      </rPr>
      <t>Number of table pairs</t>
    </r>
    <r>
      <rPr>
        <sz val="11"/>
        <color theme="1"/>
        <rFont val="Calibri"/>
        <family val="2"/>
        <scheme val="minor"/>
      </rPr>
      <t xml:space="preserve">: The number of table pairs (ie 1,2,3,4)
</t>
    </r>
    <r>
      <rPr>
        <b/>
        <sz val="11"/>
        <color theme="1"/>
        <rFont val="Calibri"/>
        <family val="2"/>
        <scheme val="minor"/>
      </rPr>
      <t>Number of concurrent table pairs</t>
    </r>
    <r>
      <rPr>
        <sz val="11"/>
        <color theme="1"/>
        <rFont val="Calibri"/>
        <family val="2"/>
        <scheme val="minor"/>
      </rPr>
      <t xml:space="preserve">: The number of table pairs with matches at the same time (typically 1 or 2)
</t>
    </r>
    <r>
      <rPr>
        <b/>
        <sz val="11"/>
        <color theme="1"/>
        <rFont val="Calibri"/>
        <family val="2"/>
        <scheme val="minor"/>
      </rPr>
      <t>Match start to start time:</t>
    </r>
    <r>
      <rPr>
        <sz val="11"/>
        <color theme="1"/>
        <rFont val="Calibri"/>
        <family val="2"/>
        <scheme val="minor"/>
      </rPr>
      <t xml:space="preserve"> The number of minutes between match starts, increase the time if a match was just played on the table.
</t>
    </r>
    <r>
      <rPr>
        <b/>
        <sz val="11"/>
        <color theme="1"/>
        <rFont val="Calibri"/>
        <family val="2"/>
        <scheme val="minor"/>
      </rPr>
      <t>Morning round # start time</t>
    </r>
    <r>
      <rPr>
        <sz val="11"/>
        <color theme="1"/>
        <rFont val="Calibri"/>
        <family val="2"/>
        <scheme val="minor"/>
      </rPr>
      <t xml:space="preserve">: Enter the times the morning rounds should start, try to give the teams an hour between rounds. Ensure they are done with enough time for the teams to easily transition to  judging (ex 1hr)
</t>
    </r>
    <r>
      <rPr>
        <b/>
        <sz val="11"/>
        <color theme="1"/>
        <rFont val="Calibri"/>
        <family val="2"/>
        <scheme val="minor"/>
      </rPr>
      <t>Afternoon round # start time:</t>
    </r>
    <r>
      <rPr>
        <sz val="11"/>
        <color theme="1"/>
        <rFont val="Calibri"/>
        <family val="2"/>
        <scheme val="minor"/>
      </rPr>
      <t xml:space="preserve"> Enter the times the afternoon (or second set of rounds) start.  try to give the teams an hour between rounds. Ensure that teams have time to transition from juding to the robot game (ex 1hr).</t>
    </r>
  </si>
  <si>
    <t>draft</t>
  </si>
  <si>
    <t>Initial version of dynamic schedule</t>
  </si>
  <si>
    <t>Welcome</t>
  </si>
  <si>
    <t>To operate this spreadsheet you will need to modify the "Team List" tab and the "TournamentSetup" tabs.</t>
  </si>
  <si>
    <t>Tab</t>
  </si>
  <si>
    <t>Instructions</t>
  </si>
  <si>
    <t>Team List</t>
  </si>
  <si>
    <t>Add the team list in rows 2-61 in the Team Number, and team name columns. You can record the coach contacts if you wish but they are opional. Remove extra entries in the team number column and team name column if there are more listed than the teams you have.</t>
  </si>
  <si>
    <t>TournamentSetup</t>
  </si>
  <si>
    <t>Update the yellow cells based on the instructions on the tab.</t>
  </si>
  <si>
    <t>Schedule and Visual Schedule</t>
  </si>
  <si>
    <t>Review the schedule and make sure it makes sense and that no judging and robot games overlap and that there is sufficient time (recommend an hour) between them</t>
  </si>
  <si>
    <t>Number of concurrent table pairs</t>
  </si>
  <si>
    <t>draft002</t>
  </si>
  <si>
    <t>Typo and afternoon judging</t>
  </si>
  <si>
    <t>Team 19</t>
  </si>
  <si>
    <t>Coach 19</t>
  </si>
  <si>
    <t>Team 20</t>
  </si>
  <si>
    <t>Coach 20</t>
  </si>
  <si>
    <t>Team 21</t>
  </si>
  <si>
    <t>Coach 21</t>
  </si>
  <si>
    <t>Team 22</t>
  </si>
  <si>
    <t>Coach 22</t>
  </si>
  <si>
    <t>Team 23</t>
  </si>
  <si>
    <t>Coach 23</t>
  </si>
  <si>
    <t>Team 24</t>
  </si>
  <si>
    <t>Coach 24</t>
  </si>
  <si>
    <t>Rof of first morning team</t>
  </si>
  <si>
    <t>TournamentSetup!$M$21:$R$22</t>
  </si>
  <si>
    <t>TournamentSetup!$M$26:$R$29</t>
  </si>
  <si>
    <t>TournamentSetup!$M$33:$R$40</t>
  </si>
  <si>
    <t>Valid values: 1, 2 and 4 (not to exceed the Number of table pairs</t>
  </si>
  <si>
    <t>draft003</t>
  </si>
  <si>
    <t>Fixed issues with teams not having opponents (wildcards)</t>
  </si>
  <si>
    <t>draft004</t>
  </si>
  <si>
    <t>Fixed issue with visual spreadsheet</t>
  </si>
  <si>
    <t>draft005</t>
  </si>
  <si>
    <t>Fixed issue with the morning judging where the afternoon matches were not starting with the pattern correctly</t>
  </si>
  <si>
    <t>Begin Time</t>
  </si>
  <si>
    <t>End Time</t>
  </si>
  <si>
    <t>Type</t>
  </si>
  <si>
    <t>Round</t>
  </si>
  <si>
    <t>Description</t>
  </si>
  <si>
    <t>Room</t>
  </si>
  <si>
    <t>Helper Column</t>
  </si>
  <si>
    <t>Teams</t>
  </si>
  <si>
    <t>Tournament Date</t>
  </si>
  <si>
    <t>draft006</t>
  </si>
  <si>
    <t>Added tournament tab designed by Erik O (_DONOTDELETEFLLTournmentImport)</t>
  </si>
  <si>
    <t>Practice round start time 2</t>
  </si>
  <si>
    <t>Round 1 start time 1</t>
  </si>
  <si>
    <t>Round 2 start time 1</t>
  </si>
  <si>
    <t>Round 2 start time 2</t>
  </si>
  <si>
    <t>Round 1 start time 2</t>
  </si>
  <si>
    <t>Round 3 start time 1</t>
  </si>
  <si>
    <t>Round 3 start time 2</t>
  </si>
  <si>
    <t>Coaches meeting time 1</t>
  </si>
  <si>
    <t>Coaches meeting time 2</t>
  </si>
  <si>
    <t>Day start time</t>
  </si>
  <si>
    <t>Minimum time between activities</t>
  </si>
  <si>
    <t>Lunchtime</t>
  </si>
  <si>
    <t>Judging Length</t>
  </si>
  <si>
    <t>Minimum Judging Discussion Time</t>
  </si>
  <si>
    <t>Practice round start time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</si>
</sst>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F400]h:mm:ss\ AM/PM"/>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sz val="12"/>
      <color rgb="FF9C0006"/>
      <name val="Calibri"/>
      <family val="2"/>
      <scheme val="minor"/>
    </font>
  </fonts>
  <fills count="7">
    <fill>
      <patternFill patternType="none"/>
    </fill>
    <fill>
      <patternFill patternType="gray125"/>
    </fill>
    <fill>
      <patternFill patternType="solid">
        <fgColor theme="6" tint="0.39994506668294322"/>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C7CE"/>
      </patternFill>
    </fill>
    <fill>
      <patternFill patternType="solid">
        <fgColor rgb="FF00B0F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5" borderId="0" applyNumberFormat="0" applyBorder="0" applyAlignment="0" applyProtection="0"/>
  </cellStyleXfs>
  <cellXfs count="34">
    <xf numFmtId="0" fontId="0" fillId="0" borderId="0" xfId="0"/>
    <xf numFmtId="0" fontId="0" fillId="0" borderId="0" xfId="0" applyAlignment="1">
      <alignment vertical="top"/>
    </xf>
    <xf numFmtId="0" fontId="0" fillId="0" borderId="0" xfId="0" applyAlignment="1">
      <alignment horizontal="center" vertical="top"/>
    </xf>
    <xf numFmtId="0" fontId="2" fillId="0" borderId="0" xfId="1" applyBorder="1" applyAlignment="1"/>
    <xf numFmtId="0" fontId="1" fillId="2" borderId="0" xfId="0" applyFont="1" applyFill="1"/>
    <xf numFmtId="20" fontId="0" fillId="0" borderId="0" xfId="0" applyNumberFormat="1"/>
    <xf numFmtId="0" fontId="1" fillId="0" borderId="0" xfId="0" applyFont="1"/>
    <xf numFmtId="164" fontId="1" fillId="0" borderId="0" xfId="0" applyNumberFormat="1" applyFont="1"/>
    <xf numFmtId="164" fontId="0" fillId="0" borderId="0" xfId="0" applyNumberFormat="1"/>
    <xf numFmtId="164" fontId="0" fillId="0" borderId="0" xfId="0" applyNumberFormat="1" applyAlignment="1">
      <alignment horizontal="left"/>
    </xf>
    <xf numFmtId="14" fontId="0" fillId="0" borderId="0" xfId="0" applyNumberFormat="1"/>
    <xf numFmtId="18" fontId="0" fillId="0" borderId="0" xfId="0" applyNumberFormat="1"/>
    <xf numFmtId="165" fontId="1" fillId="0" borderId="0" xfId="0" applyNumberFormat="1" applyFont="1"/>
    <xf numFmtId="165" fontId="0" fillId="0" borderId="0" xfId="0" applyNumberFormat="1"/>
    <xf numFmtId="0" fontId="0" fillId="3" borderId="0" xfId="0" applyFill="1"/>
    <xf numFmtId="20" fontId="0" fillId="3" borderId="0" xfId="0" applyNumberFormat="1" applyFill="1"/>
    <xf numFmtId="18" fontId="0" fillId="3" borderId="0" xfId="0" applyNumberFormat="1" applyFill="1"/>
    <xf numFmtId="0" fontId="0" fillId="4" borderId="0" xfId="0" applyFill="1"/>
    <xf numFmtId="20" fontId="0" fillId="4" borderId="0" xfId="0" applyNumberFormat="1" applyFill="1"/>
    <xf numFmtId="0" fontId="4" fillId="0" borderId="0" xfId="0" applyFont="1"/>
    <xf numFmtId="0" fontId="6" fillId="5" borderId="0" xfId="2"/>
    <xf numFmtId="14" fontId="0" fillId="3" borderId="0" xfId="0" applyNumberFormat="1" applyFill="1"/>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4" borderId="0" xfId="0" applyFill="1" applyAlignment="1">
      <alignment horizontal="center"/>
    </xf>
    <xf numFmtId="0" fontId="4" fillId="0" borderId="0" xfId="0" applyFont="1" applyAlignment="1">
      <alignment vertical="top" wrapText="1"/>
    </xf>
    <xf numFmtId="0" fontId="4" fillId="0" borderId="0" xfId="0" applyFont="1" applyAlignment="1">
      <alignment vertical="top"/>
    </xf>
    <xf numFmtId="0" fontId="1" fillId="4" borderId="0" xfId="0" applyFont="1" applyFill="1" applyAlignment="1">
      <alignment horizontal="center"/>
    </xf>
    <xf numFmtId="0" fontId="0" fillId="6" borderId="0" xfId="0" applyFill="1"/>
    <xf numFmtId="0" fontId="0" fillId="6" borderId="0" xfId="0" applyFill="1" applyAlignment="1">
      <alignment horizontal="left"/>
    </xf>
    <xf numFmtId="0" fontId="1" fillId="6" borderId="0" xfId="0" applyFont="1" applyFill="1" applyAlignment="1">
      <alignment horizontal="left"/>
    </xf>
    <xf numFmtId="0" fontId="0" fillId="0" borderId="0" xfId="0" applyFill="1"/>
    <xf numFmtId="0" fontId="1" fillId="0" borderId="0" xfId="0" applyFont="1" applyFill="1"/>
  </cellXfs>
  <cellStyles count="3">
    <cellStyle name="Bad" xfId="2" builtinId="27"/>
    <cellStyle name="Hyperlink" xfId="1" builtinId="8"/>
    <cellStyle name="Normal" xfId="0" builtinId="0"/>
  </cellStyles>
  <dxfs count="9">
    <dxf>
      <fill>
        <patternFill>
          <bgColor rgb="FFFFFF00"/>
        </patternFill>
      </fill>
    </dxf>
    <dxf>
      <fill>
        <patternFill>
          <bgColor rgb="FF92D050"/>
        </patternFill>
      </fill>
    </dxf>
    <dxf>
      <fill>
        <patternFill>
          <bgColor rgb="FF00B0F0"/>
        </patternFill>
      </fill>
    </dxf>
    <dxf>
      <fill>
        <patternFill>
          <bgColor rgb="FFFFC000"/>
        </patternFill>
      </fill>
    </dxf>
    <dxf>
      <fill>
        <patternFill>
          <bgColor rgb="FFFF0000"/>
        </patternFill>
      </fill>
    </dxf>
    <dxf>
      <fill>
        <patternFill>
          <bgColor rgb="FF7030A0"/>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A9A9-329A-9D43-A75A-5EA29FA1A888}">
  <dimension ref="A1:P17"/>
  <sheetViews>
    <sheetView workbookViewId="0">
      <selection activeCell="E24" sqref="E24"/>
    </sheetView>
  </sheetViews>
  <sheetFormatPr baseColWidth="10" defaultColWidth="11.5" defaultRowHeight="15" x14ac:dyDescent="0.2"/>
  <cols>
    <col min="1" max="1" width="24.5" customWidth="1"/>
  </cols>
  <sheetData>
    <row r="1" spans="1:16" x14ac:dyDescent="0.2">
      <c r="A1" s="6" t="s">
        <v>117</v>
      </c>
    </row>
    <row r="3" spans="1:16" x14ac:dyDescent="0.2">
      <c r="A3" t="s">
        <v>118</v>
      </c>
    </row>
    <row r="5" spans="1:16" x14ac:dyDescent="0.2">
      <c r="A5" s="6" t="s">
        <v>119</v>
      </c>
      <c r="B5" s="22" t="s">
        <v>120</v>
      </c>
      <c r="C5" s="22"/>
      <c r="D5" s="22"/>
      <c r="E5" s="22"/>
      <c r="F5" s="22"/>
      <c r="G5" s="22"/>
      <c r="H5" s="22"/>
      <c r="I5" s="22"/>
      <c r="J5" s="22"/>
      <c r="K5" s="22"/>
      <c r="L5" s="22"/>
      <c r="M5" s="22"/>
      <c r="N5" s="22"/>
      <c r="O5" s="22"/>
      <c r="P5" s="22"/>
    </row>
    <row r="6" spans="1:16" x14ac:dyDescent="0.2">
      <c r="A6" s="24" t="s">
        <v>121</v>
      </c>
      <c r="B6" s="23" t="s">
        <v>122</v>
      </c>
      <c r="C6" s="23"/>
      <c r="D6" s="23"/>
      <c r="E6" s="23"/>
      <c r="F6" s="23"/>
      <c r="G6" s="23"/>
      <c r="H6" s="23"/>
      <c r="I6" s="23"/>
      <c r="J6" s="23"/>
      <c r="K6" s="23"/>
      <c r="L6" s="23"/>
      <c r="M6" s="23"/>
      <c r="N6" s="23"/>
      <c r="O6" s="23"/>
      <c r="P6" s="23"/>
    </row>
    <row r="7" spans="1:16" x14ac:dyDescent="0.2">
      <c r="A7" s="24"/>
      <c r="B7" s="23"/>
      <c r="C7" s="23"/>
      <c r="D7" s="23"/>
      <c r="E7" s="23"/>
      <c r="F7" s="23"/>
      <c r="G7" s="23"/>
      <c r="H7" s="23"/>
      <c r="I7" s="23"/>
      <c r="J7" s="23"/>
      <c r="K7" s="23"/>
      <c r="L7" s="23"/>
      <c r="M7" s="23"/>
      <c r="N7" s="23"/>
      <c r="O7" s="23"/>
      <c r="P7" s="23"/>
    </row>
    <row r="8" spans="1:16" x14ac:dyDescent="0.2">
      <c r="A8" s="24"/>
      <c r="B8" s="23"/>
      <c r="C8" s="23"/>
      <c r="D8" s="23"/>
      <c r="E8" s="23"/>
      <c r="F8" s="23"/>
      <c r="G8" s="23"/>
      <c r="H8" s="23"/>
      <c r="I8" s="23"/>
      <c r="J8" s="23"/>
      <c r="K8" s="23"/>
      <c r="L8" s="23"/>
      <c r="M8" s="23"/>
      <c r="N8" s="23"/>
      <c r="O8" s="23"/>
      <c r="P8" s="23"/>
    </row>
    <row r="9" spans="1:16" x14ac:dyDescent="0.2">
      <c r="A9" s="24"/>
      <c r="B9" s="23"/>
      <c r="C9" s="23"/>
      <c r="D9" s="23"/>
      <c r="E9" s="23"/>
      <c r="F9" s="23"/>
      <c r="G9" s="23"/>
      <c r="H9" s="23"/>
      <c r="I9" s="23"/>
      <c r="J9" s="23"/>
      <c r="K9" s="23"/>
      <c r="L9" s="23"/>
      <c r="M9" s="23"/>
      <c r="N9" s="23"/>
      <c r="O9" s="23"/>
      <c r="P9" s="23"/>
    </row>
    <row r="10" spans="1:16" x14ac:dyDescent="0.2">
      <c r="A10" s="24" t="s">
        <v>123</v>
      </c>
      <c r="B10" s="24" t="s">
        <v>124</v>
      </c>
      <c r="C10" s="24"/>
      <c r="D10" s="24"/>
      <c r="E10" s="24"/>
      <c r="F10" s="24"/>
      <c r="G10" s="24"/>
      <c r="H10" s="24"/>
      <c r="I10" s="24"/>
      <c r="J10" s="24"/>
      <c r="K10" s="24"/>
      <c r="L10" s="24"/>
      <c r="M10" s="24"/>
      <c r="N10" s="24"/>
      <c r="O10" s="24"/>
      <c r="P10" s="24"/>
    </row>
    <row r="11" spans="1:16" x14ac:dyDescent="0.2">
      <c r="A11" s="24"/>
      <c r="B11" s="24"/>
      <c r="C11" s="24"/>
      <c r="D11" s="24"/>
      <c r="E11" s="24"/>
      <c r="F11" s="24"/>
      <c r="G11" s="24"/>
      <c r="H11" s="24"/>
      <c r="I11" s="24"/>
      <c r="J11" s="24"/>
      <c r="K11" s="24"/>
      <c r="L11" s="24"/>
      <c r="M11" s="24"/>
      <c r="N11" s="24"/>
      <c r="O11" s="24"/>
      <c r="P11" s="24"/>
    </row>
    <row r="12" spans="1:16" x14ac:dyDescent="0.2">
      <c r="A12" s="24"/>
      <c r="B12" s="24"/>
      <c r="C12" s="24"/>
      <c r="D12" s="24"/>
      <c r="E12" s="24"/>
      <c r="F12" s="24"/>
      <c r="G12" s="24"/>
      <c r="H12" s="24"/>
      <c r="I12" s="24"/>
      <c r="J12" s="24"/>
      <c r="K12" s="24"/>
      <c r="L12" s="24"/>
      <c r="M12" s="24"/>
      <c r="N12" s="24"/>
      <c r="O12" s="24"/>
      <c r="P12" s="24"/>
    </row>
    <row r="13" spans="1:16" x14ac:dyDescent="0.2">
      <c r="A13" s="24"/>
      <c r="B13" s="24"/>
      <c r="C13" s="24"/>
      <c r="D13" s="24"/>
      <c r="E13" s="24"/>
      <c r="F13" s="24"/>
      <c r="G13" s="24"/>
      <c r="H13" s="24"/>
      <c r="I13" s="24"/>
      <c r="J13" s="24"/>
      <c r="K13" s="24"/>
      <c r="L13" s="24"/>
      <c r="M13" s="24"/>
      <c r="N13" s="24"/>
      <c r="O13" s="24"/>
      <c r="P13" s="24"/>
    </row>
    <row r="14" spans="1:16" x14ac:dyDescent="0.2">
      <c r="A14" s="23" t="s">
        <v>125</v>
      </c>
      <c r="B14" s="24" t="s">
        <v>126</v>
      </c>
      <c r="C14" s="24"/>
      <c r="D14" s="24"/>
      <c r="E14" s="24"/>
      <c r="F14" s="24"/>
      <c r="G14" s="24"/>
      <c r="H14" s="24"/>
      <c r="I14" s="24"/>
      <c r="J14" s="24"/>
      <c r="K14" s="24"/>
      <c r="L14" s="24"/>
      <c r="M14" s="24"/>
      <c r="N14" s="24"/>
      <c r="O14" s="24"/>
      <c r="P14" s="24"/>
    </row>
    <row r="15" spans="1:16" x14ac:dyDescent="0.2">
      <c r="A15" s="23"/>
      <c r="B15" s="24"/>
      <c r="C15" s="24"/>
      <c r="D15" s="24"/>
      <c r="E15" s="24"/>
      <c r="F15" s="24"/>
      <c r="G15" s="24"/>
      <c r="H15" s="24"/>
      <c r="I15" s="24"/>
      <c r="J15" s="24"/>
      <c r="K15" s="24"/>
      <c r="L15" s="24"/>
      <c r="M15" s="24"/>
      <c r="N15" s="24"/>
      <c r="O15" s="24"/>
      <c r="P15" s="24"/>
    </row>
    <row r="16" spans="1:16" x14ac:dyDescent="0.2">
      <c r="A16" s="23"/>
      <c r="B16" s="24"/>
      <c r="C16" s="24"/>
      <c r="D16" s="24"/>
      <c r="E16" s="24"/>
      <c r="F16" s="24"/>
      <c r="G16" s="24"/>
      <c r="H16" s="24"/>
      <c r="I16" s="24"/>
      <c r="J16" s="24"/>
      <c r="K16" s="24"/>
      <c r="L16" s="24"/>
      <c r="M16" s="24"/>
      <c r="N16" s="24"/>
      <c r="O16" s="24"/>
      <c r="P16" s="24"/>
    </row>
    <row r="17" spans="1:16" x14ac:dyDescent="0.2">
      <c r="A17" s="23"/>
      <c r="B17" s="24"/>
      <c r="C17" s="24"/>
      <c r="D17" s="24"/>
      <c r="E17" s="24"/>
      <c r="F17" s="24"/>
      <c r="G17" s="24"/>
      <c r="H17" s="24"/>
      <c r="I17" s="24"/>
      <c r="J17" s="24"/>
      <c r="K17" s="24"/>
      <c r="L17" s="24"/>
      <c r="M17" s="24"/>
      <c r="N17" s="24"/>
      <c r="O17" s="24"/>
      <c r="P17" s="24"/>
    </row>
  </sheetData>
  <mergeCells count="7">
    <mergeCell ref="B5:P5"/>
    <mergeCell ref="A14:A17"/>
    <mergeCell ref="B14:P17"/>
    <mergeCell ref="B6:P9"/>
    <mergeCell ref="B10:P13"/>
    <mergeCell ref="A6:A9"/>
    <mergeCell ref="A10: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4C8D7-0378-4227-AF78-04162F519C92}">
  <dimension ref="A1:R61"/>
  <sheetViews>
    <sheetView workbookViewId="0">
      <selection activeCell="E36" sqref="E36"/>
    </sheetView>
  </sheetViews>
  <sheetFormatPr baseColWidth="10" defaultColWidth="8.83203125" defaultRowHeight="15" x14ac:dyDescent="0.2"/>
  <cols>
    <col min="1" max="1" width="16.1640625" bestFit="1" customWidth="1"/>
  </cols>
  <sheetData>
    <row r="1" spans="1:18" x14ac:dyDescent="0.2">
      <c r="A1" t="s">
        <v>35</v>
      </c>
      <c r="B1" s="4" t="s">
        <v>0</v>
      </c>
      <c r="C1" s="4" t="s">
        <v>1</v>
      </c>
      <c r="D1" s="4" t="s">
        <v>2</v>
      </c>
      <c r="E1" s="4" t="s">
        <v>3</v>
      </c>
      <c r="F1" s="4" t="s">
        <v>4</v>
      </c>
      <c r="G1" s="4" t="s">
        <v>5</v>
      </c>
      <c r="H1" s="4" t="s">
        <v>6</v>
      </c>
      <c r="I1" s="4" t="s">
        <v>7</v>
      </c>
      <c r="J1" s="4" t="s">
        <v>8</v>
      </c>
      <c r="K1" s="4" t="s">
        <v>9</v>
      </c>
      <c r="L1" s="4" t="s">
        <v>10</v>
      </c>
      <c r="M1" s="4" t="s">
        <v>11</v>
      </c>
      <c r="N1" s="4" t="s">
        <v>12</v>
      </c>
      <c r="O1" s="4" t="s">
        <v>13</v>
      </c>
      <c r="P1" s="4" t="s">
        <v>14</v>
      </c>
    </row>
    <row r="2" spans="1:18" x14ac:dyDescent="0.2">
      <c r="A2">
        <f t="shared" ref="A2:A61" ca="1" si="0">RAND()</f>
        <v>8.969620691154967E-2</v>
      </c>
      <c r="B2" s="2">
        <v>1</v>
      </c>
      <c r="C2" s="1" t="s">
        <v>15</v>
      </c>
      <c r="D2" s="1" t="s">
        <v>16</v>
      </c>
      <c r="E2" s="1" t="s">
        <v>17</v>
      </c>
      <c r="F2" s="1" t="s">
        <v>18</v>
      </c>
      <c r="G2" s="3"/>
      <c r="H2" s="3"/>
      <c r="I2" s="3"/>
      <c r="J2" s="3"/>
      <c r="K2" s="1"/>
      <c r="L2" s="1"/>
      <c r="M2" s="3"/>
      <c r="N2" s="3"/>
      <c r="R2" t="s">
        <v>48</v>
      </c>
    </row>
    <row r="3" spans="1:18" x14ac:dyDescent="0.2">
      <c r="A3">
        <f t="shared" ca="1" si="0"/>
        <v>0.50332928056707915</v>
      </c>
      <c r="B3" s="2">
        <v>2</v>
      </c>
      <c r="C3" s="1" t="s">
        <v>19</v>
      </c>
      <c r="D3" s="1" t="s">
        <v>20</v>
      </c>
      <c r="E3" s="1" t="s">
        <v>17</v>
      </c>
      <c r="F3" s="1" t="s">
        <v>21</v>
      </c>
      <c r="G3" s="3"/>
      <c r="H3" s="3"/>
      <c r="I3" s="3"/>
      <c r="J3" s="3"/>
      <c r="K3" s="1"/>
      <c r="L3" s="1"/>
      <c r="M3" s="3"/>
      <c r="N3" s="3"/>
      <c r="R3" t="s">
        <v>49</v>
      </c>
    </row>
    <row r="4" spans="1:18" x14ac:dyDescent="0.2">
      <c r="A4">
        <f t="shared" ca="1" si="0"/>
        <v>0.61150349943838322</v>
      </c>
      <c r="B4" s="2">
        <v>3</v>
      </c>
      <c r="C4" s="1" t="s">
        <v>22</v>
      </c>
      <c r="D4" s="1" t="s">
        <v>20</v>
      </c>
      <c r="E4" s="1" t="s">
        <v>17</v>
      </c>
      <c r="F4" s="1" t="s">
        <v>23</v>
      </c>
      <c r="G4" s="3"/>
      <c r="H4" s="3"/>
      <c r="I4" s="3"/>
      <c r="J4" s="3"/>
      <c r="K4" s="1"/>
      <c r="L4" s="1"/>
      <c r="M4" s="3"/>
      <c r="N4" s="3"/>
    </row>
    <row r="5" spans="1:18" x14ac:dyDescent="0.2">
      <c r="A5">
        <f t="shared" ca="1" si="0"/>
        <v>0.51221878391754116</v>
      </c>
      <c r="B5" s="2">
        <v>4</v>
      </c>
      <c r="C5" s="1" t="s">
        <v>24</v>
      </c>
      <c r="D5" s="1" t="s">
        <v>20</v>
      </c>
      <c r="E5" s="1" t="s">
        <v>17</v>
      </c>
      <c r="F5" s="1" t="s">
        <v>25</v>
      </c>
      <c r="G5" s="3"/>
    </row>
    <row r="6" spans="1:18" x14ac:dyDescent="0.2">
      <c r="A6">
        <f t="shared" ca="1" si="0"/>
        <v>0.19728453224241915</v>
      </c>
      <c r="B6" s="2">
        <v>5</v>
      </c>
      <c r="C6" s="1" t="s">
        <v>26</v>
      </c>
      <c r="D6" s="1" t="s">
        <v>20</v>
      </c>
      <c r="E6" s="1" t="s">
        <v>17</v>
      </c>
      <c r="F6" s="1" t="s">
        <v>27</v>
      </c>
      <c r="G6" s="3"/>
    </row>
    <row r="7" spans="1:18" x14ac:dyDescent="0.2">
      <c r="A7">
        <f t="shared" ca="1" si="0"/>
        <v>6.8004188121948195E-2</v>
      </c>
      <c r="B7" s="2">
        <v>6</v>
      </c>
      <c r="C7" s="1" t="s">
        <v>28</v>
      </c>
      <c r="D7" s="1" t="s">
        <v>20</v>
      </c>
      <c r="E7" s="1" t="s">
        <v>17</v>
      </c>
      <c r="F7" s="1" t="s">
        <v>29</v>
      </c>
      <c r="G7" s="3"/>
    </row>
    <row r="8" spans="1:18" x14ac:dyDescent="0.2">
      <c r="A8">
        <f t="shared" ca="1" si="0"/>
        <v>0.85692188529915625</v>
      </c>
      <c r="B8" s="2">
        <v>7</v>
      </c>
      <c r="C8" s="1" t="s">
        <v>30</v>
      </c>
      <c r="D8" s="1" t="s">
        <v>20</v>
      </c>
      <c r="E8" s="1" t="s">
        <v>17</v>
      </c>
      <c r="F8" s="1" t="s">
        <v>32</v>
      </c>
    </row>
    <row r="9" spans="1:18" x14ac:dyDescent="0.2">
      <c r="A9">
        <f t="shared" ca="1" si="0"/>
        <v>2.9381977408869608E-2</v>
      </c>
      <c r="B9" s="2">
        <v>8</v>
      </c>
      <c r="C9" s="1" t="s">
        <v>31</v>
      </c>
      <c r="D9" s="1" t="s">
        <v>20</v>
      </c>
      <c r="E9" s="1" t="s">
        <v>17</v>
      </c>
      <c r="F9" s="1" t="s">
        <v>33</v>
      </c>
    </row>
    <row r="10" spans="1:18" x14ac:dyDescent="0.2">
      <c r="A10">
        <f t="shared" ca="1" si="0"/>
        <v>0.41407511047765211</v>
      </c>
      <c r="B10" s="2">
        <v>9</v>
      </c>
      <c r="C10" s="1" t="s">
        <v>88</v>
      </c>
      <c r="D10" s="1" t="s">
        <v>20</v>
      </c>
      <c r="E10" s="1" t="s">
        <v>17</v>
      </c>
      <c r="F10" s="1" t="s">
        <v>89</v>
      </c>
    </row>
    <row r="11" spans="1:18" x14ac:dyDescent="0.2">
      <c r="A11">
        <f t="shared" ca="1" si="0"/>
        <v>0.41501449199962337</v>
      </c>
      <c r="B11" s="2">
        <v>10</v>
      </c>
      <c r="C11" s="1" t="s">
        <v>90</v>
      </c>
      <c r="D11" s="1" t="s">
        <v>20</v>
      </c>
      <c r="E11" s="1" t="s">
        <v>17</v>
      </c>
      <c r="F11" s="1" t="s">
        <v>91</v>
      </c>
    </row>
    <row r="12" spans="1:18" x14ac:dyDescent="0.2">
      <c r="A12">
        <f t="shared" ca="1" si="0"/>
        <v>0.11428561719179509</v>
      </c>
      <c r="B12" s="2">
        <v>11</v>
      </c>
      <c r="C12" s="1" t="s">
        <v>92</v>
      </c>
      <c r="D12" s="1" t="s">
        <v>20</v>
      </c>
      <c r="E12" s="1" t="s">
        <v>17</v>
      </c>
      <c r="F12" s="1" t="s">
        <v>93</v>
      </c>
    </row>
    <row r="13" spans="1:18" x14ac:dyDescent="0.2">
      <c r="A13">
        <f t="shared" ca="1" si="0"/>
        <v>0.6169899778947765</v>
      </c>
      <c r="B13" s="2">
        <v>12</v>
      </c>
      <c r="C13" s="1" t="s">
        <v>94</v>
      </c>
      <c r="D13" s="1" t="s">
        <v>20</v>
      </c>
      <c r="E13" s="1" t="s">
        <v>17</v>
      </c>
      <c r="F13" s="1" t="s">
        <v>95</v>
      </c>
    </row>
    <row r="14" spans="1:18" x14ac:dyDescent="0.2">
      <c r="A14">
        <f t="shared" ca="1" si="0"/>
        <v>0.52593207032210587</v>
      </c>
      <c r="B14" s="2">
        <v>13</v>
      </c>
      <c r="C14" s="1" t="s">
        <v>96</v>
      </c>
      <c r="D14" s="1" t="s">
        <v>20</v>
      </c>
      <c r="E14" s="1" t="s">
        <v>17</v>
      </c>
      <c r="F14" s="1" t="s">
        <v>97</v>
      </c>
    </row>
    <row r="15" spans="1:18" x14ac:dyDescent="0.2">
      <c r="A15">
        <f t="shared" ca="1" si="0"/>
        <v>0.43822542573539336</v>
      </c>
      <c r="B15" s="2">
        <v>14</v>
      </c>
      <c r="C15" s="1" t="s">
        <v>98</v>
      </c>
      <c r="D15" s="1" t="s">
        <v>20</v>
      </c>
      <c r="E15" s="1" t="s">
        <v>17</v>
      </c>
      <c r="F15" s="1" t="s">
        <v>99</v>
      </c>
    </row>
    <row r="16" spans="1:18" x14ac:dyDescent="0.2">
      <c r="A16">
        <f t="shared" ca="1" si="0"/>
        <v>0.66824109068459059</v>
      </c>
      <c r="B16" s="2">
        <v>15</v>
      </c>
      <c r="C16" s="1" t="s">
        <v>100</v>
      </c>
      <c r="D16" s="1" t="s">
        <v>20</v>
      </c>
      <c r="E16" s="1" t="s">
        <v>17</v>
      </c>
      <c r="F16" s="1" t="s">
        <v>101</v>
      </c>
    </row>
    <row r="17" spans="1:6" x14ac:dyDescent="0.2">
      <c r="A17">
        <f t="shared" ca="1" si="0"/>
        <v>0.69602690234259723</v>
      </c>
      <c r="B17" s="2">
        <v>16</v>
      </c>
      <c r="C17" s="1" t="s">
        <v>102</v>
      </c>
      <c r="D17" s="1" t="s">
        <v>20</v>
      </c>
      <c r="E17" s="1" t="s">
        <v>17</v>
      </c>
      <c r="F17" s="1" t="s">
        <v>103</v>
      </c>
    </row>
    <row r="18" spans="1:6" x14ac:dyDescent="0.2">
      <c r="A18">
        <f t="shared" ca="1" si="0"/>
        <v>0.70176662181492822</v>
      </c>
      <c r="B18" s="2">
        <v>17</v>
      </c>
      <c r="C18" s="1" t="s">
        <v>104</v>
      </c>
      <c r="D18" s="1" t="s">
        <v>20</v>
      </c>
      <c r="E18" s="1" t="s">
        <v>17</v>
      </c>
      <c r="F18" s="1" t="s">
        <v>105</v>
      </c>
    </row>
    <row r="19" spans="1:6" x14ac:dyDescent="0.2">
      <c r="A19">
        <f t="shared" ca="1" si="0"/>
        <v>0.32437787486385594</v>
      </c>
      <c r="B19" s="2">
        <v>18</v>
      </c>
      <c r="C19" s="1" t="s">
        <v>106</v>
      </c>
      <c r="D19" s="1" t="s">
        <v>20</v>
      </c>
      <c r="E19" s="1" t="s">
        <v>17</v>
      </c>
      <c r="F19" s="1" t="s">
        <v>107</v>
      </c>
    </row>
    <row r="20" spans="1:6" x14ac:dyDescent="0.2">
      <c r="A20">
        <f t="shared" ca="1" si="0"/>
        <v>0.9672342430189611</v>
      </c>
      <c r="B20" s="2">
        <v>19</v>
      </c>
      <c r="C20" s="1" t="s">
        <v>130</v>
      </c>
      <c r="D20" s="1" t="s">
        <v>20</v>
      </c>
      <c r="E20" s="1" t="s">
        <v>17</v>
      </c>
      <c r="F20" s="1" t="s">
        <v>131</v>
      </c>
    </row>
    <row r="21" spans="1:6" x14ac:dyDescent="0.2">
      <c r="A21">
        <f t="shared" ca="1" si="0"/>
        <v>0.93313412003278484</v>
      </c>
      <c r="B21" s="2">
        <v>20</v>
      </c>
      <c r="C21" s="1" t="s">
        <v>132</v>
      </c>
      <c r="D21" s="1" t="s">
        <v>20</v>
      </c>
      <c r="E21" s="1" t="s">
        <v>17</v>
      </c>
      <c r="F21" s="1" t="s">
        <v>133</v>
      </c>
    </row>
    <row r="22" spans="1:6" x14ac:dyDescent="0.2">
      <c r="A22">
        <f t="shared" ca="1" si="0"/>
        <v>0.30590951183292336</v>
      </c>
      <c r="B22" s="2">
        <v>21</v>
      </c>
      <c r="C22" s="1" t="s">
        <v>134</v>
      </c>
      <c r="D22" s="1" t="s">
        <v>20</v>
      </c>
      <c r="E22" s="1" t="s">
        <v>17</v>
      </c>
      <c r="F22" s="1" t="s">
        <v>135</v>
      </c>
    </row>
    <row r="23" spans="1:6" x14ac:dyDescent="0.2">
      <c r="A23">
        <f t="shared" ca="1" si="0"/>
        <v>0.5092750698871723</v>
      </c>
      <c r="B23" s="2">
        <v>22</v>
      </c>
      <c r="C23" s="1" t="s">
        <v>136</v>
      </c>
      <c r="D23" s="1" t="s">
        <v>20</v>
      </c>
      <c r="E23" s="1" t="s">
        <v>17</v>
      </c>
      <c r="F23" s="1" t="s">
        <v>137</v>
      </c>
    </row>
    <row r="24" spans="1:6" x14ac:dyDescent="0.2">
      <c r="A24">
        <f t="shared" ca="1" si="0"/>
        <v>0.3900419817182128</v>
      </c>
      <c r="B24" s="2">
        <v>23</v>
      </c>
      <c r="C24" s="1" t="s">
        <v>138</v>
      </c>
      <c r="D24" s="1" t="s">
        <v>20</v>
      </c>
      <c r="E24" s="1" t="s">
        <v>17</v>
      </c>
      <c r="F24" s="1" t="s">
        <v>139</v>
      </c>
    </row>
    <row r="25" spans="1:6" x14ac:dyDescent="0.2">
      <c r="A25">
        <f t="shared" ca="1" si="0"/>
        <v>0.10186589107205102</v>
      </c>
      <c r="B25" s="2">
        <v>24</v>
      </c>
      <c r="C25" s="1" t="s">
        <v>140</v>
      </c>
      <c r="D25" s="1" t="s">
        <v>20</v>
      </c>
      <c r="E25" s="1" t="s">
        <v>17</v>
      </c>
      <c r="F25" s="1" t="s">
        <v>141</v>
      </c>
    </row>
    <row r="26" spans="1:6" x14ac:dyDescent="0.2">
      <c r="A26">
        <f t="shared" ca="1" si="0"/>
        <v>0.85133991747544624</v>
      </c>
      <c r="B26" s="2"/>
      <c r="C26" s="1"/>
      <c r="D26" s="1"/>
      <c r="E26" s="1"/>
      <c r="F26" s="1"/>
    </row>
    <row r="27" spans="1:6" x14ac:dyDescent="0.2">
      <c r="A27">
        <f t="shared" ca="1" si="0"/>
        <v>0.46709730790987181</v>
      </c>
      <c r="B27" s="2"/>
      <c r="C27" s="1"/>
      <c r="D27" s="1"/>
      <c r="E27" s="1"/>
      <c r="F27" s="1"/>
    </row>
    <row r="28" spans="1:6" x14ac:dyDescent="0.2">
      <c r="A28">
        <f t="shared" ca="1" si="0"/>
        <v>7.7609256533890392E-2</v>
      </c>
      <c r="B28" s="2"/>
      <c r="C28" s="1"/>
      <c r="D28" s="1"/>
      <c r="E28" s="1"/>
      <c r="F28" s="1"/>
    </row>
    <row r="29" spans="1:6" x14ac:dyDescent="0.2">
      <c r="A29">
        <f t="shared" ca="1" si="0"/>
        <v>0.12231682227658891</v>
      </c>
      <c r="B29" s="2"/>
      <c r="C29" s="1"/>
      <c r="D29" s="1"/>
      <c r="E29" s="1"/>
      <c r="F29" s="1"/>
    </row>
    <row r="30" spans="1:6" x14ac:dyDescent="0.2">
      <c r="A30">
        <f t="shared" ca="1" si="0"/>
        <v>6.6318514569662868E-2</v>
      </c>
      <c r="B30" s="2"/>
      <c r="C30" s="1"/>
      <c r="D30" s="1"/>
      <c r="E30" s="1"/>
      <c r="F30" s="1"/>
    </row>
    <row r="31" spans="1:6" x14ac:dyDescent="0.2">
      <c r="A31">
        <f t="shared" ca="1" si="0"/>
        <v>1.2353883956619183E-2</v>
      </c>
    </row>
    <row r="32" spans="1:6" x14ac:dyDescent="0.2">
      <c r="A32">
        <f t="shared" ca="1" si="0"/>
        <v>0.30157551344229205</v>
      </c>
    </row>
    <row r="33" spans="1:6" x14ac:dyDescent="0.2">
      <c r="A33">
        <f t="shared" ca="1" si="0"/>
        <v>0.30508812100702187</v>
      </c>
      <c r="B33" s="2"/>
      <c r="C33" s="1"/>
      <c r="D33" s="1"/>
      <c r="E33" s="1"/>
      <c r="F33" s="1"/>
    </row>
    <row r="34" spans="1:6" x14ac:dyDescent="0.2">
      <c r="A34">
        <f t="shared" ca="1" si="0"/>
        <v>0.22966956203167666</v>
      </c>
      <c r="B34" s="2"/>
      <c r="C34" s="1"/>
      <c r="D34" s="1"/>
      <c r="E34" s="1"/>
      <c r="F34" s="1"/>
    </row>
    <row r="35" spans="1:6" x14ac:dyDescent="0.2">
      <c r="A35">
        <f t="shared" ca="1" si="0"/>
        <v>0.25645975583209935</v>
      </c>
      <c r="B35" s="2"/>
      <c r="C35" s="1"/>
      <c r="D35" s="1"/>
      <c r="E35" s="1"/>
      <c r="F35" s="1"/>
    </row>
    <row r="36" spans="1:6" x14ac:dyDescent="0.2">
      <c r="A36">
        <f t="shared" ca="1" si="0"/>
        <v>0.70672576422254729</v>
      </c>
      <c r="B36" s="2"/>
      <c r="C36" s="1"/>
      <c r="D36" s="1"/>
      <c r="E36" s="1"/>
      <c r="F36" s="1"/>
    </row>
    <row r="37" spans="1:6" x14ac:dyDescent="0.2">
      <c r="A37">
        <f t="shared" ca="1" si="0"/>
        <v>2.8821539983041267E-2</v>
      </c>
      <c r="B37" s="2"/>
      <c r="C37" s="1"/>
      <c r="D37" s="1"/>
      <c r="E37" s="1"/>
      <c r="F37" s="1"/>
    </row>
    <row r="38" spans="1:6" x14ac:dyDescent="0.2">
      <c r="A38">
        <f t="shared" ca="1" si="0"/>
        <v>0.50023031121869044</v>
      </c>
      <c r="B38" s="2"/>
      <c r="C38" s="1"/>
      <c r="D38" s="1"/>
      <c r="E38" s="1"/>
      <c r="F38" s="1"/>
    </row>
    <row r="39" spans="1:6" x14ac:dyDescent="0.2">
      <c r="A39">
        <f t="shared" ca="1" si="0"/>
        <v>0.61005320551907638</v>
      </c>
      <c r="B39" s="2"/>
      <c r="C39" s="1"/>
      <c r="D39" s="1"/>
      <c r="E39" s="1"/>
      <c r="F39" s="1"/>
    </row>
    <row r="40" spans="1:6" x14ac:dyDescent="0.2">
      <c r="A40">
        <f t="shared" ca="1" si="0"/>
        <v>0.85669749287341523</v>
      </c>
      <c r="B40" s="2"/>
      <c r="C40" s="1"/>
      <c r="D40" s="1"/>
      <c r="E40" s="1"/>
      <c r="F40" s="1"/>
    </row>
    <row r="41" spans="1:6" x14ac:dyDescent="0.2">
      <c r="A41">
        <f t="shared" ca="1" si="0"/>
        <v>0.99777070750310237</v>
      </c>
      <c r="B41" s="2"/>
      <c r="C41" s="1"/>
      <c r="D41" s="1"/>
      <c r="E41" s="1"/>
      <c r="F41" s="1"/>
    </row>
    <row r="42" spans="1:6" x14ac:dyDescent="0.2">
      <c r="A42">
        <f t="shared" ca="1" si="0"/>
        <v>0.46575638435539191</v>
      </c>
      <c r="B42" s="2"/>
      <c r="C42" s="1"/>
      <c r="D42" s="1"/>
      <c r="E42" s="1"/>
      <c r="F42" s="1"/>
    </row>
    <row r="43" spans="1:6" x14ac:dyDescent="0.2">
      <c r="A43">
        <f t="shared" ca="1" si="0"/>
        <v>0.33714308427187056</v>
      </c>
      <c r="B43" s="2"/>
      <c r="C43" s="1"/>
      <c r="D43" s="1"/>
      <c r="E43" s="1"/>
      <c r="F43" s="1"/>
    </row>
    <row r="44" spans="1:6" x14ac:dyDescent="0.2">
      <c r="A44">
        <f t="shared" ca="1" si="0"/>
        <v>0.63902368702737133</v>
      </c>
      <c r="B44" s="2"/>
      <c r="C44" s="1"/>
      <c r="D44" s="1"/>
      <c r="E44" s="1"/>
      <c r="F44" s="1"/>
    </row>
    <row r="45" spans="1:6" x14ac:dyDescent="0.2">
      <c r="A45">
        <f t="shared" ca="1" si="0"/>
        <v>0.27684539090167692</v>
      </c>
      <c r="B45" s="2"/>
      <c r="C45" s="1"/>
      <c r="D45" s="1"/>
      <c r="E45" s="1"/>
      <c r="F45" s="1"/>
    </row>
    <row r="46" spans="1:6" x14ac:dyDescent="0.2">
      <c r="A46">
        <f t="shared" ca="1" si="0"/>
        <v>0.4112922240104625</v>
      </c>
      <c r="B46" s="2"/>
      <c r="C46" s="1"/>
      <c r="D46" s="1"/>
      <c r="E46" s="1"/>
      <c r="F46" s="1"/>
    </row>
    <row r="47" spans="1:6" x14ac:dyDescent="0.2">
      <c r="A47">
        <f t="shared" ca="1" si="0"/>
        <v>0.70285196020872187</v>
      </c>
      <c r="B47" s="2"/>
      <c r="C47" s="1"/>
      <c r="D47" s="1"/>
      <c r="E47" s="1"/>
      <c r="F47" s="1"/>
    </row>
    <row r="48" spans="1:6" x14ac:dyDescent="0.2">
      <c r="A48">
        <f t="shared" ca="1" si="0"/>
        <v>0.20848863521567229</v>
      </c>
      <c r="B48" s="2"/>
      <c r="C48" s="1"/>
      <c r="D48" s="1"/>
      <c r="E48" s="1"/>
      <c r="F48" s="1"/>
    </row>
    <row r="49" spans="1:6" x14ac:dyDescent="0.2">
      <c r="A49">
        <f t="shared" ca="1" si="0"/>
        <v>0.234151244356959</v>
      </c>
      <c r="B49" s="2"/>
      <c r="C49" s="1"/>
      <c r="D49" s="1"/>
      <c r="E49" s="1"/>
      <c r="F49" s="1"/>
    </row>
    <row r="50" spans="1:6" x14ac:dyDescent="0.2">
      <c r="A50">
        <f t="shared" ca="1" si="0"/>
        <v>0.80135061049946454</v>
      </c>
      <c r="B50" s="2"/>
      <c r="C50" s="1"/>
      <c r="D50" s="1"/>
      <c r="E50" s="1"/>
      <c r="F50" s="1"/>
    </row>
    <row r="51" spans="1:6" x14ac:dyDescent="0.2">
      <c r="A51">
        <f t="shared" ca="1" si="0"/>
        <v>7.4310105019312012E-2</v>
      </c>
      <c r="B51" s="2"/>
      <c r="C51" s="1"/>
      <c r="D51" s="1"/>
      <c r="E51" s="1"/>
      <c r="F51" s="1"/>
    </row>
    <row r="52" spans="1:6" x14ac:dyDescent="0.2">
      <c r="A52">
        <f t="shared" ca="1" si="0"/>
        <v>0.51939427318725184</v>
      </c>
      <c r="B52" s="2"/>
      <c r="C52" s="1"/>
      <c r="D52" s="1"/>
      <c r="E52" s="1"/>
      <c r="F52" s="1"/>
    </row>
    <row r="53" spans="1:6" x14ac:dyDescent="0.2">
      <c r="A53">
        <f t="shared" ca="1" si="0"/>
        <v>0.25955684255790679</v>
      </c>
      <c r="B53" s="2"/>
      <c r="C53" s="1"/>
      <c r="D53" s="1"/>
      <c r="E53" s="1"/>
      <c r="F53" s="1"/>
    </row>
    <row r="54" spans="1:6" x14ac:dyDescent="0.2">
      <c r="A54">
        <f t="shared" ca="1" si="0"/>
        <v>0.12200288988621433</v>
      </c>
      <c r="B54" s="2"/>
      <c r="C54" s="1"/>
      <c r="D54" s="1"/>
      <c r="E54" s="1"/>
      <c r="F54" s="1"/>
    </row>
    <row r="55" spans="1:6" x14ac:dyDescent="0.2">
      <c r="A55">
        <f t="shared" ca="1" si="0"/>
        <v>0.67876570777524226</v>
      </c>
      <c r="B55" s="2"/>
      <c r="C55" s="1"/>
      <c r="D55" s="1"/>
      <c r="E55" s="1"/>
      <c r="F55" s="1"/>
    </row>
    <row r="56" spans="1:6" x14ac:dyDescent="0.2">
      <c r="A56">
        <f t="shared" ca="1" si="0"/>
        <v>0.57448281412559032</v>
      </c>
      <c r="B56" s="2"/>
      <c r="C56" s="1"/>
      <c r="D56" s="1"/>
      <c r="E56" s="1"/>
      <c r="F56" s="1"/>
    </row>
    <row r="57" spans="1:6" x14ac:dyDescent="0.2">
      <c r="A57">
        <f t="shared" ca="1" si="0"/>
        <v>0.44290263375997274</v>
      </c>
      <c r="B57" s="2"/>
      <c r="C57" s="1"/>
      <c r="D57" s="1"/>
      <c r="E57" s="1"/>
      <c r="F57" s="1"/>
    </row>
    <row r="58" spans="1:6" x14ac:dyDescent="0.2">
      <c r="A58">
        <f t="shared" ca="1" si="0"/>
        <v>0.27787688772250441</v>
      </c>
      <c r="B58" s="2"/>
      <c r="C58" s="1"/>
      <c r="D58" s="1"/>
      <c r="E58" s="1"/>
      <c r="F58" s="1"/>
    </row>
    <row r="59" spans="1:6" x14ac:dyDescent="0.2">
      <c r="A59">
        <f t="shared" ca="1" si="0"/>
        <v>0.89812850839025615</v>
      </c>
      <c r="B59" s="2"/>
      <c r="C59" s="1"/>
      <c r="D59" s="1"/>
      <c r="E59" s="1"/>
      <c r="F59" s="1"/>
    </row>
    <row r="60" spans="1:6" x14ac:dyDescent="0.2">
      <c r="A60">
        <f t="shared" ca="1" si="0"/>
        <v>0.96530107076469229</v>
      </c>
      <c r="B60" s="2"/>
      <c r="C60" s="1"/>
      <c r="D60" s="1"/>
      <c r="E60" s="1"/>
      <c r="F60" s="1"/>
    </row>
    <row r="61" spans="1:6" x14ac:dyDescent="0.2">
      <c r="A61">
        <f t="shared" ca="1" si="0"/>
        <v>0.14176270258879531</v>
      </c>
      <c r="B61" s="2"/>
      <c r="C61" s="1"/>
      <c r="D61" s="1"/>
      <c r="E61" s="1"/>
      <c r="F61" s="1"/>
    </row>
  </sheetData>
  <phoneticPr fontId="3"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8AB3F-32DD-CA45-8A4B-C8D15816A975}">
  <dimension ref="A1:R40"/>
  <sheetViews>
    <sheetView tabSelected="1" topLeftCell="A4" workbookViewId="0">
      <selection activeCell="E26" sqref="E26"/>
    </sheetView>
  </sheetViews>
  <sheetFormatPr baseColWidth="10" defaultColWidth="11.5" defaultRowHeight="15" x14ac:dyDescent="0.2"/>
  <cols>
    <col min="1" max="1" width="23.1640625" bestFit="1" customWidth="1"/>
    <col min="2" max="2" width="12.5" bestFit="1" customWidth="1"/>
    <col min="3" max="3" width="21" bestFit="1" customWidth="1"/>
    <col min="5" max="5" width="30.5" bestFit="1" customWidth="1"/>
    <col min="10" max="10" width="15.33203125" customWidth="1"/>
    <col min="11" max="11" width="24.83203125" bestFit="1" customWidth="1"/>
    <col min="18" max="18" width="12.5" customWidth="1"/>
  </cols>
  <sheetData>
    <row r="1" spans="1:18" ht="15" customHeight="1" x14ac:dyDescent="0.2">
      <c r="A1" s="26" t="s">
        <v>113</v>
      </c>
      <c r="B1" s="27"/>
      <c r="C1" s="27"/>
      <c r="E1" s="23" t="s">
        <v>114</v>
      </c>
      <c r="F1" s="23"/>
      <c r="G1" s="23"/>
      <c r="H1" s="23"/>
      <c r="K1" s="17" t="s">
        <v>83</v>
      </c>
      <c r="L1" s="28" t="s">
        <v>109</v>
      </c>
      <c r="M1" s="28"/>
      <c r="N1" s="28"/>
      <c r="O1" s="28"/>
      <c r="P1" s="28"/>
      <c r="Q1" s="17"/>
      <c r="R1" s="17"/>
    </row>
    <row r="2" spans="1:18" x14ac:dyDescent="0.2">
      <c r="A2" s="27"/>
      <c r="B2" s="27"/>
      <c r="C2" s="27"/>
      <c r="E2" s="23"/>
      <c r="F2" s="23"/>
      <c r="G2" s="23"/>
      <c r="H2" s="23"/>
      <c r="K2" s="17"/>
      <c r="L2" s="25"/>
      <c r="M2" s="25"/>
      <c r="N2" s="17"/>
      <c r="O2" s="17"/>
      <c r="P2" s="17"/>
      <c r="Q2" s="17"/>
      <c r="R2" s="17"/>
    </row>
    <row r="3" spans="1:18" x14ac:dyDescent="0.2">
      <c r="A3" s="27"/>
      <c r="B3" s="27"/>
      <c r="C3" s="27"/>
      <c r="E3" s="23"/>
      <c r="F3" s="23"/>
      <c r="G3" s="23"/>
      <c r="H3" s="23"/>
      <c r="K3" s="17" t="s">
        <v>84</v>
      </c>
      <c r="L3" s="17"/>
      <c r="M3" s="17"/>
      <c r="N3" s="17"/>
      <c r="O3" s="17"/>
      <c r="P3" s="17"/>
      <c r="Q3" s="17"/>
      <c r="R3" s="17"/>
    </row>
    <row r="4" spans="1:18" x14ac:dyDescent="0.2">
      <c r="A4" s="27"/>
      <c r="B4" s="27"/>
      <c r="C4" s="27"/>
      <c r="E4" s="23"/>
      <c r="F4" s="23"/>
      <c r="G4" s="23"/>
      <c r="H4" s="23"/>
      <c r="K4" s="17" t="s">
        <v>108</v>
      </c>
      <c r="L4" s="17" t="str">
        <f>IF(F23=1,L5,IF($F$23=2,$L$6,IF($F$23,$L$7,"ERROR")))</f>
        <v>TournamentSetup!$M$26:$R$29</v>
      </c>
      <c r="M4" s="17"/>
      <c r="N4" s="17"/>
      <c r="O4" s="17" t="s">
        <v>85</v>
      </c>
      <c r="P4" s="17" t="b">
        <f>IF(MOD(COUNTIF('Team List'!B2:B61,"&gt; 0"),2)&gt;0,TRUE,FALSE)</f>
        <v>0</v>
      </c>
      <c r="Q4" s="17"/>
      <c r="R4" s="17"/>
    </row>
    <row r="5" spans="1:18" x14ac:dyDescent="0.2">
      <c r="A5" s="27"/>
      <c r="B5" s="27"/>
      <c r="C5" s="27"/>
      <c r="E5" s="23"/>
      <c r="F5" s="23"/>
      <c r="G5" s="23"/>
      <c r="H5" s="23"/>
      <c r="K5" s="17" t="s">
        <v>73</v>
      </c>
      <c r="L5" s="17" t="s">
        <v>143</v>
      </c>
      <c r="M5" s="17"/>
      <c r="N5" s="17"/>
      <c r="O5" s="17" t="s">
        <v>86</v>
      </c>
      <c r="P5" s="17">
        <f>COUNTIF('Team List'!B2:B61,"&gt;0")</f>
        <v>24</v>
      </c>
      <c r="Q5" s="17"/>
      <c r="R5" s="17"/>
    </row>
    <row r="6" spans="1:18" x14ac:dyDescent="0.2">
      <c r="A6" s="27"/>
      <c r="B6" s="27"/>
      <c r="C6" s="27"/>
      <c r="E6" s="23"/>
      <c r="F6" s="23"/>
      <c r="G6" s="23"/>
      <c r="H6" s="23"/>
      <c r="K6" s="17" t="s">
        <v>77</v>
      </c>
      <c r="L6" s="17" t="s">
        <v>144</v>
      </c>
      <c r="M6" s="17"/>
      <c r="N6" s="17"/>
      <c r="O6" s="17" t="s">
        <v>142</v>
      </c>
      <c r="P6" s="17" cm="1">
        <f t="array" ref="P6">MorningGameRowStart</f>
        <v>14</v>
      </c>
      <c r="Q6" s="17"/>
      <c r="R6" s="17"/>
    </row>
    <row r="7" spans="1:18" x14ac:dyDescent="0.2">
      <c r="A7" s="27"/>
      <c r="B7" s="27"/>
      <c r="C7" s="27"/>
      <c r="E7" s="23"/>
      <c r="F7" s="23"/>
      <c r="G7" s="23"/>
      <c r="H7" s="23"/>
      <c r="K7" s="17" t="s">
        <v>81</v>
      </c>
      <c r="L7" s="17" t="s">
        <v>145</v>
      </c>
      <c r="M7" s="17"/>
      <c r="N7" s="17"/>
      <c r="O7" s="17"/>
      <c r="P7" s="17"/>
      <c r="Q7" s="17"/>
      <c r="R7" s="17"/>
    </row>
    <row r="8" spans="1:18" x14ac:dyDescent="0.2">
      <c r="A8" s="27"/>
      <c r="B8" s="27"/>
      <c r="C8" s="27"/>
      <c r="E8" s="23"/>
      <c r="F8" s="23"/>
      <c r="G8" s="23"/>
      <c r="H8" s="23"/>
      <c r="K8" s="17"/>
      <c r="L8" s="17"/>
      <c r="M8" s="17"/>
      <c r="N8" s="17"/>
      <c r="O8" s="17"/>
      <c r="P8" s="17"/>
      <c r="Q8" s="17"/>
      <c r="R8" s="17"/>
    </row>
    <row r="9" spans="1:18" x14ac:dyDescent="0.2">
      <c r="A9" s="27"/>
      <c r="B9" s="27"/>
      <c r="C9" s="27"/>
      <c r="E9" s="23"/>
      <c r="F9" s="23"/>
      <c r="G9" s="23"/>
      <c r="H9" s="23"/>
      <c r="K9" s="17"/>
      <c r="L9" s="17"/>
      <c r="M9" s="17"/>
      <c r="N9" s="17"/>
      <c r="O9" s="17"/>
      <c r="P9" s="17"/>
      <c r="Q9" s="17"/>
      <c r="R9" s="17"/>
    </row>
    <row r="10" spans="1:18" x14ac:dyDescent="0.2">
      <c r="A10" s="27"/>
      <c r="B10" s="27"/>
      <c r="C10" s="27"/>
      <c r="E10" s="23"/>
      <c r="F10" s="23"/>
      <c r="G10" s="23"/>
      <c r="H10" s="23"/>
      <c r="K10" s="17"/>
      <c r="L10" s="17"/>
      <c r="M10" s="17"/>
      <c r="N10" s="17"/>
      <c r="O10" s="17"/>
      <c r="P10" s="17"/>
      <c r="Q10" s="17"/>
      <c r="R10" s="17"/>
    </row>
    <row r="11" spans="1:18" x14ac:dyDescent="0.2">
      <c r="A11" s="27"/>
      <c r="B11" s="27"/>
      <c r="C11" s="27"/>
      <c r="E11" s="23"/>
      <c r="F11" s="23"/>
      <c r="G11" s="23"/>
      <c r="H11" s="23"/>
      <c r="K11" s="17"/>
      <c r="L11" s="17"/>
      <c r="M11" s="17"/>
      <c r="N11" s="17"/>
      <c r="O11" s="17"/>
      <c r="P11" s="17"/>
      <c r="Q11" s="17"/>
      <c r="R11" s="17"/>
    </row>
    <row r="12" spans="1:18" x14ac:dyDescent="0.2">
      <c r="A12" s="27"/>
      <c r="B12" s="27"/>
      <c r="C12" s="27"/>
      <c r="E12" s="23"/>
      <c r="F12" s="23"/>
      <c r="G12" s="23"/>
      <c r="H12" s="23"/>
      <c r="K12" s="17"/>
      <c r="L12" s="17"/>
      <c r="M12" s="17"/>
      <c r="N12" s="17"/>
      <c r="O12" s="17"/>
      <c r="P12" s="17"/>
      <c r="Q12" s="17"/>
      <c r="R12" s="17"/>
    </row>
    <row r="13" spans="1:18" x14ac:dyDescent="0.2">
      <c r="A13" s="27"/>
      <c r="B13" s="27"/>
      <c r="C13" s="27"/>
      <c r="E13" s="23"/>
      <c r="F13" s="23"/>
      <c r="G13" s="23"/>
      <c r="H13" s="23"/>
      <c r="K13" s="17"/>
      <c r="L13" s="17"/>
      <c r="M13" s="17"/>
      <c r="N13" s="17"/>
      <c r="O13" s="17"/>
      <c r="P13" s="17"/>
      <c r="Q13" s="17"/>
      <c r="R13" s="17"/>
    </row>
    <row r="14" spans="1:18" x14ac:dyDescent="0.2">
      <c r="A14" s="27"/>
      <c r="B14" s="27"/>
      <c r="C14" s="27"/>
      <c r="E14" s="23"/>
      <c r="F14" s="23"/>
      <c r="G14" s="23"/>
      <c r="H14" s="23"/>
      <c r="K14" s="17"/>
      <c r="L14" s="17"/>
      <c r="M14" s="17"/>
      <c r="N14" s="17"/>
      <c r="O14" s="17"/>
      <c r="P14" s="17"/>
      <c r="Q14" s="17"/>
      <c r="R14" s="17"/>
    </row>
    <row r="15" spans="1:18" x14ac:dyDescent="0.2">
      <c r="B15" t="s">
        <v>161</v>
      </c>
      <c r="E15" s="23"/>
      <c r="F15" s="23"/>
      <c r="G15" s="23"/>
      <c r="H15" s="23"/>
      <c r="K15" s="17"/>
      <c r="L15" s="17"/>
      <c r="M15" s="17"/>
      <c r="N15" s="17"/>
      <c r="O15" s="17"/>
      <c r="P15" s="17"/>
      <c r="Q15" s="17"/>
      <c r="R15" s="17"/>
    </row>
    <row r="16" spans="1:18" x14ac:dyDescent="0.2">
      <c r="A16" s="6"/>
      <c r="B16" s="21">
        <v>45210</v>
      </c>
      <c r="E16" s="6"/>
      <c r="K16" s="17"/>
      <c r="L16" s="17"/>
      <c r="M16" s="17"/>
      <c r="N16" s="17"/>
      <c r="O16" s="17"/>
      <c r="P16" s="17"/>
      <c r="Q16" s="17"/>
      <c r="R16" s="17"/>
    </row>
    <row r="17" spans="1:18" x14ac:dyDescent="0.2">
      <c r="A17" s="6" t="s">
        <v>57</v>
      </c>
      <c r="B17" s="14">
        <v>4</v>
      </c>
      <c r="C17" t="str">
        <f>IF(COUNTIF('Team List'!B2:B61,"&lt;&gt;") &lt;=B17*B18,"Enough Judging Slots","Not enough judging slots")</f>
        <v>Enough Judging Slots</v>
      </c>
      <c r="E17" s="30" t="s">
        <v>173</v>
      </c>
      <c r="F17" s="16">
        <v>0.33333333333333331</v>
      </c>
      <c r="K17" s="25" t="s">
        <v>72</v>
      </c>
      <c r="L17" s="25"/>
      <c r="M17" s="25"/>
      <c r="N17" s="25"/>
      <c r="O17" s="25"/>
      <c r="P17" s="17"/>
      <c r="Q17" s="17"/>
      <c r="R17" s="17"/>
    </row>
    <row r="18" spans="1:18" x14ac:dyDescent="0.2">
      <c r="A18" s="6" t="s">
        <v>68</v>
      </c>
      <c r="B18" s="14">
        <v>6</v>
      </c>
      <c r="E18" s="30" t="s">
        <v>174</v>
      </c>
      <c r="F18" s="15">
        <v>4.1666666666666664E-2</v>
      </c>
      <c r="K18" s="25" t="s">
        <v>82</v>
      </c>
      <c r="L18" s="25"/>
      <c r="M18" s="25"/>
      <c r="N18" s="25"/>
      <c r="O18" s="25"/>
      <c r="P18" s="17"/>
      <c r="Q18" s="17"/>
      <c r="R18" s="17"/>
    </row>
    <row r="19" spans="1:18" x14ac:dyDescent="0.2">
      <c r="A19" s="32" t="s">
        <v>176</v>
      </c>
      <c r="B19" s="15">
        <v>2.0833333333333332E-2</v>
      </c>
      <c r="E19" s="31" t="s">
        <v>175</v>
      </c>
      <c r="F19" s="16">
        <v>0.47916666666666669</v>
      </c>
      <c r="K19" s="17" t="s">
        <v>73</v>
      </c>
      <c r="L19" s="17" t="s">
        <v>80</v>
      </c>
      <c r="M19" s="17"/>
      <c r="N19" s="17"/>
      <c r="O19" s="17"/>
      <c r="P19" s="17"/>
      <c r="Q19" s="17"/>
      <c r="R19" s="17"/>
    </row>
    <row r="20" spans="1:18" x14ac:dyDescent="0.2">
      <c r="A20" s="33" t="s">
        <v>177</v>
      </c>
      <c r="B20" s="15">
        <v>1.0416666666666666E-2</v>
      </c>
      <c r="F20" s="16"/>
      <c r="K20" s="17"/>
      <c r="L20" s="17"/>
      <c r="M20" s="18"/>
      <c r="N20" s="17" t="s">
        <v>74</v>
      </c>
      <c r="O20" s="18"/>
      <c r="P20" s="17" t="s">
        <v>75</v>
      </c>
      <c r="Q20" s="18"/>
      <c r="R20" s="17" t="s">
        <v>76</v>
      </c>
    </row>
    <row r="21" spans="1:18" x14ac:dyDescent="0.2">
      <c r="A21" s="6" t="s">
        <v>58</v>
      </c>
      <c r="B21" s="6" t="s">
        <v>69</v>
      </c>
      <c r="C21" s="6" t="s">
        <v>67</v>
      </c>
      <c r="E21" s="29" t="s">
        <v>171</v>
      </c>
      <c r="F21" s="16">
        <v>0.33333333333333331</v>
      </c>
      <c r="K21" s="17"/>
      <c r="L21" s="17"/>
      <c r="M21" s="18">
        <v>0</v>
      </c>
      <c r="N21" s="17" t="str">
        <f>CONCATENATE($G$25," A")</f>
        <v>Red A</v>
      </c>
      <c r="O21" s="18">
        <v>0</v>
      </c>
      <c r="P21" s="17" t="str">
        <f>CONCATENATE($G$25," B")</f>
        <v>Red B</v>
      </c>
      <c r="Q21" s="18">
        <v>0</v>
      </c>
      <c r="R21" s="17" t="str">
        <f>CONCATENATE($G$25," A")</f>
        <v>Red A</v>
      </c>
    </row>
    <row r="22" spans="1:18" x14ac:dyDescent="0.2">
      <c r="A22" s="15" t="s">
        <v>39</v>
      </c>
      <c r="B22" s="14" t="s">
        <v>59</v>
      </c>
      <c r="C22" s="16">
        <v>0.375</v>
      </c>
      <c r="E22" s="29" t="s">
        <v>172</v>
      </c>
      <c r="F22" s="16">
        <v>0.33333333333333331</v>
      </c>
      <c r="K22" s="17"/>
      <c r="L22" s="17"/>
      <c r="M22" s="18">
        <v>0</v>
      </c>
      <c r="N22" s="17" t="str">
        <f>CONCATENATE($G$25," B")</f>
        <v>Red B</v>
      </c>
      <c r="O22" s="18">
        <v>0</v>
      </c>
      <c r="P22" s="17" t="str">
        <f>CONCATENATE($G$25," A")</f>
        <v>Red A</v>
      </c>
      <c r="Q22" s="18">
        <v>0</v>
      </c>
      <c r="R22" s="17" t="str">
        <f>CONCATENATE($G$25," B")</f>
        <v>Red B</v>
      </c>
    </row>
    <row r="23" spans="1:18" x14ac:dyDescent="0.2">
      <c r="A23" s="15" t="s">
        <v>40</v>
      </c>
      <c r="B23" s="14" t="s">
        <v>60</v>
      </c>
      <c r="C23" s="16">
        <v>0.41666666666666669</v>
      </c>
      <c r="E23" s="6" t="s">
        <v>70</v>
      </c>
      <c r="F23" s="14">
        <v>2</v>
      </c>
      <c r="G23" t="s">
        <v>146</v>
      </c>
      <c r="K23" s="17"/>
      <c r="L23" s="17"/>
      <c r="M23" s="18"/>
      <c r="N23" s="17"/>
      <c r="O23" s="18"/>
      <c r="P23" s="17"/>
      <c r="Q23" s="18"/>
      <c r="R23" s="17"/>
    </row>
    <row r="24" spans="1:18" x14ac:dyDescent="0.2">
      <c r="A24" s="14" t="s">
        <v>41</v>
      </c>
      <c r="B24" s="14" t="s">
        <v>61</v>
      </c>
      <c r="C24" s="16">
        <v>0.44791666666666669</v>
      </c>
      <c r="E24" s="6" t="s">
        <v>127</v>
      </c>
      <c r="F24" s="14">
        <v>1</v>
      </c>
      <c r="G24" s="6" t="s">
        <v>71</v>
      </c>
      <c r="K24" s="17" t="s">
        <v>77</v>
      </c>
      <c r="L24" s="17" t="s">
        <v>78</v>
      </c>
      <c r="M24" s="18"/>
      <c r="N24" s="17"/>
      <c r="O24" s="18"/>
      <c r="P24" s="17"/>
      <c r="Q24" s="18"/>
      <c r="R24" s="17"/>
    </row>
    <row r="25" spans="1:18" x14ac:dyDescent="0.2">
      <c r="A25" s="14" t="s">
        <v>42</v>
      </c>
      <c r="B25" s="14" t="s">
        <v>62</v>
      </c>
      <c r="C25" s="16">
        <v>0.52083333333333337</v>
      </c>
      <c r="E25" s="6" t="s">
        <v>87</v>
      </c>
      <c r="F25" s="15">
        <v>3.472222222222222E-3</v>
      </c>
      <c r="G25" s="14" t="s">
        <v>53</v>
      </c>
      <c r="K25" s="17"/>
      <c r="L25" s="17"/>
      <c r="M25" s="18"/>
      <c r="N25" s="17" t="s">
        <v>74</v>
      </c>
      <c r="O25" s="18"/>
      <c r="P25" s="17" t="s">
        <v>75</v>
      </c>
      <c r="Q25" s="18"/>
      <c r="R25" s="17" t="s">
        <v>76</v>
      </c>
    </row>
    <row r="26" spans="1:18" x14ac:dyDescent="0.2">
      <c r="A26" s="15" t="s">
        <v>53</v>
      </c>
      <c r="B26" s="14" t="s">
        <v>63</v>
      </c>
      <c r="C26" s="16">
        <v>0.5625</v>
      </c>
      <c r="E26" s="6" t="s">
        <v>178</v>
      </c>
      <c r="F26" s="16">
        <v>0.375</v>
      </c>
      <c r="G26" s="14" t="s">
        <v>41</v>
      </c>
      <c r="K26" s="17"/>
      <c r="L26" s="17"/>
      <c r="M26" s="18">
        <v>0</v>
      </c>
      <c r="N26" s="17" t="str">
        <f>CONCATENATE($G$25," A")</f>
        <v>Red A</v>
      </c>
      <c r="O26" s="18">
        <f>IF(NumberOfConcurrentTablePairs = 1, MatchStartoStart,TIME(0,0,0))</f>
        <v>3.472222222222222E-3</v>
      </c>
      <c r="P26" s="17" t="str">
        <f>CONCATENATE($G$26," B")</f>
        <v>Blue B</v>
      </c>
      <c r="Q26" s="18">
        <v>0</v>
      </c>
      <c r="R26" s="17" t="str">
        <f>CONCATENATE($G$25," B")</f>
        <v>Red B</v>
      </c>
    </row>
    <row r="27" spans="1:18" x14ac:dyDescent="0.2">
      <c r="A27" s="15" t="s">
        <v>54</v>
      </c>
      <c r="B27" s="14" t="s">
        <v>64</v>
      </c>
      <c r="C27" s="16">
        <v>0.60416666666666663</v>
      </c>
      <c r="E27" s="6" t="s">
        <v>164</v>
      </c>
      <c r="F27" s="16">
        <v>0.4375</v>
      </c>
      <c r="G27" s="14" t="s">
        <v>40</v>
      </c>
      <c r="K27" s="17"/>
      <c r="L27" s="17"/>
      <c r="M27" s="18">
        <v>0</v>
      </c>
      <c r="N27" s="17" t="str">
        <f>CONCATENATE($G$25," B")</f>
        <v>Red B</v>
      </c>
      <c r="O27" s="18">
        <v>0</v>
      </c>
      <c r="P27" s="17" t="str">
        <f>CONCATENATE($G$25," A")</f>
        <v>Red A</v>
      </c>
      <c r="Q27" s="18">
        <f>IF(NumberOfConcurrentTablePairs = 1, MatchStartoStart,TIME(0,0,0))</f>
        <v>3.472222222222222E-3</v>
      </c>
      <c r="R27" s="17" t="str">
        <f>CONCATENATE($G$26," A")</f>
        <v>Blue A</v>
      </c>
    </row>
    <row r="28" spans="1:18" x14ac:dyDescent="0.2">
      <c r="A28" s="15" t="s">
        <v>55</v>
      </c>
      <c r="B28" s="15" t="s">
        <v>65</v>
      </c>
      <c r="C28" s="11"/>
      <c r="E28" s="6" t="s">
        <v>165</v>
      </c>
      <c r="F28" s="16">
        <v>0.44791666666666669</v>
      </c>
      <c r="G28" s="14" t="s">
        <v>54</v>
      </c>
      <c r="K28" s="17"/>
      <c r="L28" s="17"/>
      <c r="M28" s="18">
        <f>IF(NumberOfConcurrentTablePairs = 1, MatchStartoStart,TIME(0,0,0))</f>
        <v>3.472222222222222E-3</v>
      </c>
      <c r="N28" s="17" t="str">
        <f>CONCATENATE($G$26," A")</f>
        <v>Blue A</v>
      </c>
      <c r="O28" s="18">
        <v>0</v>
      </c>
      <c r="P28" s="17" t="str">
        <f>CONCATENATE($G$25," B")</f>
        <v>Red B</v>
      </c>
      <c r="Q28" s="18">
        <v>0</v>
      </c>
      <c r="R28" s="17" t="str">
        <f>CONCATENATE($G$25," A")</f>
        <v>Red A</v>
      </c>
    </row>
    <row r="29" spans="1:18" x14ac:dyDescent="0.2">
      <c r="A29" s="15" t="s">
        <v>56</v>
      </c>
      <c r="B29" s="14" t="s">
        <v>66</v>
      </c>
      <c r="C29" s="11"/>
      <c r="E29" s="6" t="s">
        <v>168</v>
      </c>
      <c r="F29" s="16">
        <v>0.52083333333333337</v>
      </c>
      <c r="K29" s="17"/>
      <c r="L29" s="17"/>
      <c r="M29" s="18">
        <f>IF(NumberOfConcurrentTablePairs = 1, MatchStartoStart,TIME(0,0,0))</f>
        <v>3.472222222222222E-3</v>
      </c>
      <c r="N29" s="17" t="str">
        <f>CONCATENATE($G$26," B")</f>
        <v>Blue B</v>
      </c>
      <c r="O29" s="18">
        <f>IF(NumberOfConcurrentTablePairs = 1, MatchStartoStart,TIME(0,0,0))</f>
        <v>3.472222222222222E-3</v>
      </c>
      <c r="P29" s="17" t="str">
        <f>CONCATENATE($G$26," A")</f>
        <v>Blue A</v>
      </c>
      <c r="Q29" s="18">
        <f>IF(NumberOfConcurrentTablePairs = 1, MatchStartoStart,TIME(0,0,0))</f>
        <v>3.472222222222222E-3</v>
      </c>
      <c r="R29" s="17" t="str">
        <f>CONCATENATE($G$26," B")</f>
        <v>Blue B</v>
      </c>
    </row>
    <row r="30" spans="1:18" x14ac:dyDescent="0.2">
      <c r="A30" s="15" t="s">
        <v>111</v>
      </c>
      <c r="B30" s="14" t="s">
        <v>110</v>
      </c>
      <c r="E30" s="6" t="s">
        <v>166</v>
      </c>
      <c r="F30" s="16">
        <v>0.52083333333333337</v>
      </c>
      <c r="K30" s="17"/>
      <c r="L30" s="17"/>
      <c r="M30" s="18"/>
      <c r="N30" s="17"/>
      <c r="O30" s="18"/>
      <c r="P30" s="17"/>
      <c r="Q30" s="18"/>
      <c r="R30" s="17"/>
    </row>
    <row r="31" spans="1:18" x14ac:dyDescent="0.2">
      <c r="A31" s="15" t="s">
        <v>112</v>
      </c>
      <c r="B31" s="14" t="s">
        <v>110</v>
      </c>
      <c r="E31" s="6" t="s">
        <v>167</v>
      </c>
      <c r="F31" s="16">
        <v>0.5625</v>
      </c>
      <c r="K31" s="17" t="s">
        <v>81</v>
      </c>
      <c r="L31" s="17" t="s">
        <v>79</v>
      </c>
      <c r="M31" s="18"/>
      <c r="N31" s="17"/>
      <c r="O31" s="18"/>
      <c r="P31" s="17"/>
      <c r="Q31" s="18"/>
      <c r="R31" s="17"/>
    </row>
    <row r="32" spans="1:18" x14ac:dyDescent="0.2">
      <c r="E32" s="6" t="s">
        <v>169</v>
      </c>
      <c r="F32" s="16">
        <v>0.5625</v>
      </c>
      <c r="K32" s="17"/>
      <c r="L32" s="17"/>
      <c r="M32" s="18"/>
      <c r="N32" s="17" t="s">
        <v>74</v>
      </c>
      <c r="O32" s="18"/>
      <c r="P32" s="17" t="s">
        <v>75</v>
      </c>
      <c r="Q32" s="18"/>
      <c r="R32" s="17" t="s">
        <v>76</v>
      </c>
    </row>
    <row r="33" spans="5:18" x14ac:dyDescent="0.2">
      <c r="E33" s="6" t="s">
        <v>170</v>
      </c>
      <c r="F33" s="16">
        <v>0.60416666666666663</v>
      </c>
      <c r="K33" s="17"/>
      <c r="L33" s="17"/>
      <c r="M33" s="18">
        <v>0</v>
      </c>
      <c r="N33" s="17" t="str">
        <f>CONCATENATE($G$25," A")</f>
        <v>Red A</v>
      </c>
      <c r="O33" s="18">
        <f>IF(NumberOfConcurrentTablePairs = 1, MatchStartoStart,TIME(0,0,0))</f>
        <v>3.472222222222222E-3</v>
      </c>
      <c r="P33" s="17" t="str">
        <f>CONCATENATE($G$26," B")</f>
        <v>Blue B</v>
      </c>
      <c r="Q33" s="18">
        <v>0</v>
      </c>
      <c r="R33" s="17" t="str">
        <f>CONCATENATE($G$25," B")</f>
        <v>Red B</v>
      </c>
    </row>
    <row r="34" spans="5:18" x14ac:dyDescent="0.2">
      <c r="K34" s="17"/>
      <c r="L34" s="17"/>
      <c r="M34" s="18">
        <v>0</v>
      </c>
      <c r="N34" s="17" t="str">
        <f>CONCATENATE($G$25," B")</f>
        <v>Red B</v>
      </c>
      <c r="O34" s="18">
        <v>0</v>
      </c>
      <c r="P34" s="17" t="str">
        <f>CONCATENATE($G$25," A")</f>
        <v>Red A</v>
      </c>
      <c r="Q34" s="18">
        <f>IF(NumberOfConcurrentTablePairs = 1, MatchStartoStart,TIME(0,0,0))</f>
        <v>3.472222222222222E-3</v>
      </c>
      <c r="R34" s="17" t="str">
        <f>CONCATENATE($G$26," A")</f>
        <v>Blue A</v>
      </c>
    </row>
    <row r="35" spans="5:18" x14ac:dyDescent="0.2">
      <c r="K35" s="17"/>
      <c r="L35" s="17"/>
      <c r="M35" s="18">
        <f>IF(NumberOfConcurrentTablePairs = 1, MatchStartoStart,TIME(0,0,0))</f>
        <v>3.472222222222222E-3</v>
      </c>
      <c r="N35" s="17" t="str">
        <f>CONCATENATE($G$26," A")</f>
        <v>Blue A</v>
      </c>
      <c r="O35" s="18">
        <v>0</v>
      </c>
      <c r="P35" s="17" t="str">
        <f>CONCATENATE($G$25," B")</f>
        <v>Red B</v>
      </c>
      <c r="Q35" s="18">
        <v>0</v>
      </c>
      <c r="R35" s="17" t="str">
        <f>CONCATENATE($G$25," A")</f>
        <v>Red A</v>
      </c>
    </row>
    <row r="36" spans="5:18" x14ac:dyDescent="0.2">
      <c r="K36" s="17"/>
      <c r="L36" s="17"/>
      <c r="M36" s="18">
        <f>IF(NumberOfConcurrentTablePairs = 1, MatchStartoStart,TIME(0,0,0))</f>
        <v>3.472222222222222E-3</v>
      </c>
      <c r="N36" s="17" t="str">
        <f>CONCATENATE($G$26," B")</f>
        <v>Blue B</v>
      </c>
      <c r="O36" s="18">
        <f>IF(NumberOfConcurrentTablePairs = 1, MatchStartoStart,TIME(0,0,0))</f>
        <v>3.472222222222222E-3</v>
      </c>
      <c r="P36" s="17" t="str">
        <f>CONCATENATE($G$26," A")</f>
        <v>Blue A</v>
      </c>
      <c r="Q36" s="18">
        <f>IF(NumberOfConcurrentTablePairs = 1, MatchStartoStart,TIME(0,0,0))</f>
        <v>3.472222222222222E-3</v>
      </c>
      <c r="R36" s="17" t="str">
        <f>CONCATENATE($G$26," B")</f>
        <v>Blue B</v>
      </c>
    </row>
    <row r="37" spans="5:18" x14ac:dyDescent="0.2">
      <c r="K37" s="17"/>
      <c r="L37" s="17"/>
      <c r="M37" s="18">
        <f>IF(NumberOfConcurrentTablePairs=1,MatchStartoStart*2,IF(NumberOfConcurrentTablePairs=2,MatchStartoStart,TIME(0,0,0)))</f>
        <v>6.9444444444444441E-3</v>
      </c>
      <c r="N37" s="17" t="str">
        <f>CONCATENATE($G$27," A")</f>
        <v>Green A</v>
      </c>
      <c r="O37" s="18">
        <f>IF(NumberOfConcurrentTablePairs=1,MatchStartoStart*3,IF(NumberOfConcurrentTablePairs=2,MatchStartoStart,TIME(0,0,0)))</f>
        <v>1.0416666666666666E-2</v>
      </c>
      <c r="P37" s="17" t="str">
        <f>CONCATENATE($G$28," B")</f>
        <v>Purple B</v>
      </c>
      <c r="Q37" s="18">
        <f>IF(NumberOfConcurrentTablePairs=1,MatchStartoStart*2,IF(NumberOfConcurrentTablePairs=2,MatchStartoStart,TIME(0,0,0)))</f>
        <v>6.9444444444444441E-3</v>
      </c>
      <c r="R37" s="17" t="str">
        <f>CONCATENATE($G$27," B")</f>
        <v>Green B</v>
      </c>
    </row>
    <row r="38" spans="5:18" x14ac:dyDescent="0.2">
      <c r="K38" s="17"/>
      <c r="L38" s="17"/>
      <c r="M38" s="18">
        <f>IF(NumberOfConcurrentTablePairs=1,MatchStartoStart*2,IF(NumberOfConcurrentTablePairs=2,MatchStartoStart,TIME(0,0,0)))</f>
        <v>6.9444444444444441E-3</v>
      </c>
      <c r="N38" s="17" t="str">
        <f>CONCATENATE($G$27," B")</f>
        <v>Green B</v>
      </c>
      <c r="O38" s="18">
        <f>IF(NumberOfConcurrentTablePairs=1,MatchStartoStart*2,IF(NumberOfConcurrentTablePairs=2,MatchStartoStart,TIME(0,0,0)))</f>
        <v>6.9444444444444441E-3</v>
      </c>
      <c r="P38" s="17" t="str">
        <f>CONCATENATE($G$27," A")</f>
        <v>Green A</v>
      </c>
      <c r="Q38" s="18">
        <f>IF(NumberOfConcurrentTablePairs=1,MatchStartoStart*3,IF(NumberOfConcurrentTablePairs=2,MatchStartoStart,TIME(0,0,0)))</f>
        <v>1.0416666666666666E-2</v>
      </c>
      <c r="R38" s="17" t="str">
        <f>CONCATENATE($G$28," A")</f>
        <v>Purple A</v>
      </c>
    </row>
    <row r="39" spans="5:18" x14ac:dyDescent="0.2">
      <c r="K39" s="17"/>
      <c r="L39" s="17"/>
      <c r="M39" s="18">
        <f>IF(NumberOfConcurrentTablePairs=1,MatchStartoStart*3,IF(NumberOfConcurrentTablePairs=2,MatchStartoStart,TIME(0,0,0)))</f>
        <v>1.0416666666666666E-2</v>
      </c>
      <c r="N39" s="17" t="str">
        <f>CONCATENATE($G$28," A")</f>
        <v>Purple A</v>
      </c>
      <c r="O39" s="18">
        <f>IF(NumberOfConcurrentTablePairs=1,MatchStartoStart*2,IF(NumberOfConcurrentTablePairs=2,MatchStartoStart,TIME(0,0,0)))</f>
        <v>6.9444444444444441E-3</v>
      </c>
      <c r="P39" s="17" t="str">
        <f>CONCATENATE($G$27," B")</f>
        <v>Green B</v>
      </c>
      <c r="Q39" s="18">
        <f>IF(NumberOfConcurrentTablePairs=1,MatchStartoStart*2,IF(NumberOfConcurrentTablePairs=2,MatchStartoStart,TIME(0,0,0)))</f>
        <v>6.9444444444444441E-3</v>
      </c>
      <c r="R39" s="17" t="str">
        <f>CONCATENATE($G$27," A")</f>
        <v>Green A</v>
      </c>
    </row>
    <row r="40" spans="5:18" x14ac:dyDescent="0.2">
      <c r="K40" s="17"/>
      <c r="L40" s="17"/>
      <c r="M40" s="18">
        <f>IF(NumberOfConcurrentTablePairs=1,MatchStartoStart*3,IF(NumberOfConcurrentTablePairs=2,MatchStartoStart,TIME(0,0,0)))</f>
        <v>1.0416666666666666E-2</v>
      </c>
      <c r="N40" s="17" t="str">
        <f>CONCATENATE($G$28," B")</f>
        <v>Purple B</v>
      </c>
      <c r="O40" s="18">
        <f>IF(NumberOfConcurrentTablePairs=1,MatchStartoStart*3,IF(NumberOfConcurrentTablePairs=2,MatchStartoStart,TIME(0,0,0)))</f>
        <v>1.0416666666666666E-2</v>
      </c>
      <c r="P40" s="17" t="str">
        <f>CONCATENATE($G$28," A")</f>
        <v>Purple A</v>
      </c>
      <c r="Q40" s="18">
        <f>IF(NumberOfConcurrentTablePairs=1,MatchStartoStart*3,IF(NumberOfConcurrentTablePairs=2,MatchStartoStart,TIME(0,0,0)))</f>
        <v>1.0416666666666666E-2</v>
      </c>
      <c r="R40" s="17" t="str">
        <f>CONCATENATE($G$28," B")</f>
        <v>Purple B</v>
      </c>
    </row>
  </sheetData>
  <mergeCells count="6">
    <mergeCell ref="K18:O18"/>
    <mergeCell ref="K17:O17"/>
    <mergeCell ref="A1:C14"/>
    <mergeCell ref="E1:H15"/>
    <mergeCell ref="L1:P1"/>
    <mergeCell ref="L2:M2"/>
  </mergeCells>
  <phoneticPr fontId="3" type="noConversion"/>
  <conditionalFormatting sqref="C17">
    <cfRule type="notContainsText" dxfId="8" priority="1" stopIfTrue="1" operator="notContains" text="Not">
      <formula>ISERROR(SEARCH("Not",C17))</formula>
    </cfRule>
    <cfRule type="containsText" dxfId="7" priority="2" operator="containsText" text="Not">
      <formula>NOT(ISERROR(SEARCH("Not",C17)))</formula>
    </cfRule>
  </conditionalFormatting>
  <pageMargins left="0.7" right="0.7" top="0.75" bottom="0.75" header="0.3" footer="0.3"/>
  <pageSetup orientation="portrait" horizontalDpi="0" verticalDpi="0"/>
  <ignoredErrors>
    <ignoredError sqref="Q38 N36 N38 N40 P36 P39:P40 N29 P29"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29ECE-34EE-4F45-8C40-B65CFF553BC6}">
  <dimension ref="A1:Q74"/>
  <sheetViews>
    <sheetView topLeftCell="A4" zoomScale="110" zoomScaleNormal="110" workbookViewId="0">
      <selection activeCell="A18" sqref="A18:XFD18"/>
    </sheetView>
  </sheetViews>
  <sheetFormatPr baseColWidth="10" defaultColWidth="8.83203125" defaultRowHeight="15" x14ac:dyDescent="0.2"/>
  <cols>
    <col min="1" max="1" width="11.83203125" bestFit="1" customWidth="1"/>
    <col min="2" max="2" width="12.33203125" style="13" bestFit="1" customWidth="1"/>
    <col min="3" max="3" width="12.83203125" bestFit="1" customWidth="1"/>
    <col min="4" max="4" width="11.5" style="8" customWidth="1"/>
    <col min="5" max="5" width="10.5" bestFit="1" customWidth="1"/>
    <col min="6" max="6" width="11.5" style="8" bestFit="1" customWidth="1"/>
    <col min="7" max="7" width="11" bestFit="1" customWidth="1"/>
    <col min="8" max="8" width="11.5" style="8" bestFit="1" customWidth="1"/>
    <col min="9" max="13" width="11" bestFit="1" customWidth="1"/>
    <col min="14" max="14" width="10.5" bestFit="1" customWidth="1"/>
    <col min="15" max="15" width="21" style="13" bestFit="1" customWidth="1"/>
    <col min="16" max="16" width="11.33203125" style="13" bestFit="1" customWidth="1"/>
    <col min="17" max="17" width="14.5" customWidth="1"/>
    <col min="18" max="18" width="11.33203125" bestFit="1" customWidth="1"/>
    <col min="26" max="26" width="23.6640625" bestFit="1" customWidth="1"/>
    <col min="28" max="28" width="18.6640625" bestFit="1" customWidth="1"/>
  </cols>
  <sheetData>
    <row r="1" spans="1:16" s="6" customFormat="1" x14ac:dyDescent="0.2">
      <c r="A1" s="6" t="s">
        <v>34</v>
      </c>
      <c r="B1" s="12" t="s">
        <v>37</v>
      </c>
      <c r="C1" s="6" t="s">
        <v>38</v>
      </c>
      <c r="D1" s="7" t="s">
        <v>36</v>
      </c>
      <c r="E1" s="6" t="s">
        <v>45</v>
      </c>
      <c r="F1" s="7" t="s">
        <v>43</v>
      </c>
      <c r="G1" s="6" t="s">
        <v>46</v>
      </c>
      <c r="H1" s="7" t="s">
        <v>44</v>
      </c>
      <c r="I1" s="6" t="s">
        <v>47</v>
      </c>
      <c r="O1" s="12"/>
      <c r="P1" s="12"/>
    </row>
    <row r="2" spans="1:16" x14ac:dyDescent="0.2">
      <c r="A2" t="str" cm="1">
        <f t="array" aca="1" ref="A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1 - Team 1</v>
      </c>
      <c r="B2" s="13" cm="1">
        <f t="array" aca="1" ref="B2" ca="1">IF(AND($A2&lt;&gt;"",$A2&lt;&gt;"Wild Card Team"),IF(ROW()-1 &gt;= MorningStartRowReal,INDEX(JudgingTimes,MorningJudgingTImeOffset),INDEX(JudgingTimes,NormalJudgingTimeOffset)),"")</f>
        <v>0.375</v>
      </c>
      <c r="C2" s="5" t="str" cm="1">
        <f t="array" aca="1" ref="C2" ca="1">IF(AND($A2&lt;&gt;"",$A2&lt;&gt;"Wild Card Team"),IF(ROW()-1 &gt;= MorningStartRowReal,INDEX(JudgingColors,MorningJudgingSlot),INDEX(JudgingColors,NormalJudgingOffset)),"")</f>
        <v>Yellow</v>
      </c>
      <c r="D2" s="8" cm="1">
        <f t="array" aca="1" ref="D2" ca="1">IF($A2&lt;&gt;"",IF(ROW() -1 &gt; MorningStartRowReal,MorningRound1+MorningTableMatchBlock*MatchStartoStart+TableTimeRd1Offset,AfternoonRound1+AfternoonTableMatchBlock*MatchStartoStart+TableTimeRd1Offset),"")</f>
        <v>0.52083333333333337</v>
      </c>
      <c r="E2" t="str" cm="1">
        <f t="array" aca="1" ref="E2" ca="1">IF($A2&lt;&gt;"",IF(ROW()+1 &gt; MorningGameRowStart,INDEX(INDIRECT(TablePattern),MOD(ROW()-2-MorningGameRowStart,NumberOfTablePairs*2)+1,2),INDEX(INDIRECT(TablePattern),MOD(ROW()-2,NumberOfTablePairs*2)+1,2)),"")</f>
        <v>Red A</v>
      </c>
      <c r="F2" s="8" cm="1">
        <f t="array" aca="1" ref="F2" ca="1">IF($A2&lt;&gt;"",IF(ROW() -1 &gt; MorningStartRowReal,MorningRound2+MorningTableMatchBlock*MatchStartoStart+TableTimeRd2Offset,AfternoonRound2+AfternoonTableMatchBlock*MatchStartoStart+TableTimeRd2Offset),"")</f>
        <v>0.52430555555555558</v>
      </c>
      <c r="G2" s="5" t="str" cm="1">
        <f t="array" aca="1" ref="G2" ca="1">IF($A2&lt;&gt;"",IF(ROW()+1 &gt; MorningGameRowStart,INDEX(INDIRECT(TablePattern),MOD(ROW()-2-MorningGameRowStart,NumberOfTablePairs*2)+1,4),INDEX(INDIRECT(TablePattern),MOD(ROW()-2,NumberOfTablePairs*2)+1,4)),"")</f>
        <v>Blue B</v>
      </c>
      <c r="H2" s="8" cm="1">
        <f t="array" aca="1" ref="H2" ca="1">IF($A2&lt;&gt;"",IF(ROW() -1 &gt; MorningStartRowReal,MorningRound3+MorningTableMatchBlock*MatchStartoStart+TableTimeRd3Offset,AfternoonRound3+AfternoonTableMatchBlock*MatchStartoStart+TableTimeRd3Offset),"")</f>
        <v>0.5625</v>
      </c>
      <c r="I2" s="5" t="str" cm="1">
        <f t="array" aca="1" ref="I2" ca="1">IF($A2&lt;&gt;"",IF(ROW()+1 &gt; MorningGameRowStart,INDEX(INDIRECT(TablePattern),MOD(ROW()-2-MorningGameRowStart,NumberOfTablePairs*2)+1,6),INDEX(INDIRECT(TablePattern),MOD(ROW()-2,NumberOfTablePairs*2)+1,6)),"")</f>
        <v>Red B</v>
      </c>
      <c r="P2" s="19"/>
    </row>
    <row r="3" spans="1:16" x14ac:dyDescent="0.2">
      <c r="A3" t="str" cm="1">
        <f t="array" aca="1" ref="A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2 - Team 2</v>
      </c>
      <c r="B3" s="13" cm="1">
        <f t="array" aca="1" ref="B3" ca="1">IF(AND($A3&lt;&gt;"",$A3&lt;&gt;"Wild Card Team"),IF(ROW()-1 &gt;= MorningStartRowReal,INDEX(JudgingTimes,MorningJudgingTImeOffset),INDEX(JudgingTimes,NormalJudgingTimeOffset)),"")</f>
        <v>0.375</v>
      </c>
      <c r="C3" s="5" t="str" cm="1">
        <f t="array" aca="1" ref="C3" ca="1">IF(AND($A3&lt;&gt;"",$A3&lt;&gt;"Wild Card Team"),IF(ROW()-1 &gt;= MorningStartRowReal,INDEX(JudgingColors,MorningJudgingSlot),INDEX(JudgingColors,NormalJudgingOffset)),"")</f>
        <v>Green</v>
      </c>
      <c r="D3" s="8" cm="1">
        <f t="array" aca="1" ref="D3" ca="1">IF($A3&lt;&gt;"",IF(ROW() -1 &gt; MorningStartRowReal,MorningRound1+MorningTableMatchBlock*MatchStartoStart+TableTimeRd1Offset,AfternoonRound1+AfternoonTableMatchBlock*MatchStartoStart+TableTimeRd1Offset),"")</f>
        <v>0.52083333333333337</v>
      </c>
      <c r="E3" t="str" cm="1">
        <f t="array" aca="1" ref="E3" ca="1">IF($A3&lt;&gt;"",IF(ROW()+1 &gt; MorningGameRowStart,INDEX(INDIRECT(TablePattern),MOD(ROW()-2-MorningGameRowStart,NumberOfTablePairs*2)+1,2),INDEX(INDIRECT(TablePattern),MOD(ROW()-2,NumberOfTablePairs*2)+1,2)),"")</f>
        <v>Red B</v>
      </c>
      <c r="F3" s="8" cm="1">
        <f t="array" aca="1" ref="F3" ca="1">IF($A3&lt;&gt;"",IF(ROW() -1 &gt; MorningStartRowReal,MorningRound2+MorningTableMatchBlock*MatchStartoStart+TableTimeRd2Offset,AfternoonRound2+AfternoonTableMatchBlock*MatchStartoStart+TableTimeRd2Offset),"")</f>
        <v>0.52083333333333337</v>
      </c>
      <c r="G3" s="5" t="str" cm="1">
        <f t="array" aca="1" ref="G3" ca="1">IF($A3&lt;&gt;"",IF(ROW()+1 &gt; MorningGameRowStart,INDEX(INDIRECT(TablePattern),MOD(ROW()-2-MorningGameRowStart,NumberOfTablePairs*2)+1,4),INDEX(INDIRECT(TablePattern),MOD(ROW()-2,NumberOfTablePairs*2)+1,4)),"")</f>
        <v>Red A</v>
      </c>
      <c r="H3" s="8" cm="1">
        <f t="array" aca="1" ref="H3" ca="1">IF($A3&lt;&gt;"",IF(ROW() -1 &gt; MorningStartRowReal,MorningRound3+MorningTableMatchBlock*MatchStartoStart+TableTimeRd3Offset,AfternoonRound3+AfternoonTableMatchBlock*MatchStartoStart+TableTimeRd3Offset),"")</f>
        <v>0.56597222222222221</v>
      </c>
      <c r="I3" s="5" t="str" cm="1">
        <f t="array" aca="1" ref="I3" ca="1">IF($A3&lt;&gt;"",IF(ROW()+1 &gt; MorningGameRowStart,INDEX(INDIRECT(TablePattern),MOD(ROW()-2-MorningGameRowStart,NumberOfTablePairs*2)+1,6),INDEX(INDIRECT(TablePattern),MOD(ROW()-2,NumberOfTablePairs*2)+1,6)),"")</f>
        <v>Blue A</v>
      </c>
      <c r="P3" s="19"/>
    </row>
    <row r="4" spans="1:16" x14ac:dyDescent="0.2">
      <c r="A4" t="str" cm="1">
        <f t="array" aca="1" ref="A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3 - Team 3</v>
      </c>
      <c r="B4" s="13" cm="1">
        <f t="array" aca="1" ref="B4" ca="1">IF(AND($A4&lt;&gt;"",$A4&lt;&gt;"Wild Card Team"),IF(ROW()-1 &gt;= MorningStartRowReal,INDEX(JudgingTimes,MorningJudgingTImeOffset),INDEX(JudgingTimes,NormalJudgingTimeOffset)),"")</f>
        <v>0.375</v>
      </c>
      <c r="C4" s="5" t="str" cm="1">
        <f t="array" aca="1" ref="C4" ca="1">IF(AND($A4&lt;&gt;"",$A4&lt;&gt;"Wild Card Team"),IF(ROW()-1 &gt;= MorningStartRowReal,INDEX(JudgingColors,MorningJudgingSlot),INDEX(JudgingColors,NormalJudgingOffset)),"")</f>
        <v>Blue</v>
      </c>
      <c r="D4" s="8" cm="1">
        <f t="array" aca="1" ref="D4" ca="1">IF($A4&lt;&gt;"",IF(ROW() -1 &gt; MorningStartRowReal,MorningRound1+MorningTableMatchBlock*MatchStartoStart+TableTimeRd1Offset,AfternoonRound1+AfternoonTableMatchBlock*MatchStartoStart+TableTimeRd1Offset),"")</f>
        <v>0.52430555555555558</v>
      </c>
      <c r="E4" t="str" cm="1">
        <f t="array" aca="1" ref="E4" ca="1">IF($A4&lt;&gt;"",IF(ROW()+1 &gt; MorningGameRowStart,INDEX(INDIRECT(TablePattern),MOD(ROW()-2-MorningGameRowStart,NumberOfTablePairs*2)+1,2),INDEX(INDIRECT(TablePattern),MOD(ROW()-2,NumberOfTablePairs*2)+1,2)),"")</f>
        <v>Blue A</v>
      </c>
      <c r="F4" s="8" cm="1">
        <f t="array" aca="1" ref="F4" ca="1">IF($A4&lt;&gt;"",IF(ROW() -1 &gt; MorningStartRowReal,MorningRound2+MorningTableMatchBlock*MatchStartoStart+TableTimeRd2Offset,AfternoonRound2+AfternoonTableMatchBlock*MatchStartoStart+TableTimeRd2Offset),"")</f>
        <v>0.52083333333333337</v>
      </c>
      <c r="G4" s="5" t="str" cm="1">
        <f t="array" aca="1" ref="G4" ca="1">IF($A4&lt;&gt;"",IF(ROW()+1 &gt; MorningGameRowStart,INDEX(INDIRECT(TablePattern),MOD(ROW()-2-MorningGameRowStart,NumberOfTablePairs*2)+1,4),INDEX(INDIRECT(TablePattern),MOD(ROW()-2,NumberOfTablePairs*2)+1,4)),"")</f>
        <v>Red B</v>
      </c>
      <c r="H4" s="8" cm="1">
        <f t="array" aca="1" ref="H4" ca="1">IF($A4&lt;&gt;"",IF(ROW() -1 &gt; MorningStartRowReal,MorningRound3+MorningTableMatchBlock*MatchStartoStart+TableTimeRd3Offset,AfternoonRound3+AfternoonTableMatchBlock*MatchStartoStart+TableTimeRd3Offset),"")</f>
        <v>0.5625</v>
      </c>
      <c r="I4" s="5" t="str" cm="1">
        <f t="array" aca="1" ref="I4" ca="1">IF($A4&lt;&gt;"",IF(ROW()+1 &gt; MorningGameRowStart,INDEX(INDIRECT(TablePattern),MOD(ROW()-2-MorningGameRowStart,NumberOfTablePairs*2)+1,6),INDEX(INDIRECT(TablePattern),MOD(ROW()-2,NumberOfTablePairs*2)+1,6)),"")</f>
        <v>Red A</v>
      </c>
      <c r="P4" s="19"/>
    </row>
    <row r="5" spans="1:16" x14ac:dyDescent="0.2">
      <c r="A5" t="str" cm="1">
        <f t="array" aca="1" ref="A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4 - Team 4</v>
      </c>
      <c r="B5" s="13" cm="1">
        <f t="array" aca="1" ref="B5" ca="1">IF(AND($A5&lt;&gt;"",$A5&lt;&gt;"Wild Card Team"),IF(ROW()-1 &gt;= MorningStartRowReal,INDEX(JudgingTimes,MorningJudgingTImeOffset),INDEX(JudgingTimes,NormalJudgingTimeOffset)),"")</f>
        <v>0.375</v>
      </c>
      <c r="C5" s="5" t="str" cm="1">
        <f t="array" aca="1" ref="C5" ca="1">IF(AND($A5&lt;&gt;"",$A5&lt;&gt;"Wild Card Team"),IF(ROW()-1 &gt;= MorningStartRowReal,INDEX(JudgingColors,MorningJudgingSlot),INDEX(JudgingColors,NormalJudgingOffset)),"")</f>
        <v>Orange</v>
      </c>
      <c r="D5" s="8" cm="1">
        <f t="array" aca="1" ref="D5" ca="1">IF($A5&lt;&gt;"",IF(ROW() -1 &gt; MorningStartRowReal,MorningRound1+MorningTableMatchBlock*MatchStartoStart+TableTimeRd1Offset,AfternoonRound1+AfternoonTableMatchBlock*MatchStartoStart+TableTimeRd1Offset),"")</f>
        <v>0.52430555555555558</v>
      </c>
      <c r="E5" t="str" cm="1">
        <f t="array" aca="1" ref="E5" ca="1">IF($A5&lt;&gt;"",IF(ROW()+1 &gt; MorningGameRowStart,INDEX(INDIRECT(TablePattern),MOD(ROW()-2-MorningGameRowStart,NumberOfTablePairs*2)+1,2),INDEX(INDIRECT(TablePattern),MOD(ROW()-2,NumberOfTablePairs*2)+1,2)),"")</f>
        <v>Blue B</v>
      </c>
      <c r="F5" s="8" cm="1">
        <f t="array" aca="1" ref="F5" ca="1">IF($A5&lt;&gt;"",IF(ROW() -1 &gt; MorningStartRowReal,MorningRound2+MorningTableMatchBlock*MatchStartoStart+TableTimeRd2Offset,AfternoonRound2+AfternoonTableMatchBlock*MatchStartoStart+TableTimeRd2Offset),"")</f>
        <v>0.52430555555555558</v>
      </c>
      <c r="G5" s="5" t="str" cm="1">
        <f t="array" aca="1" ref="G5" ca="1">IF($A5&lt;&gt;"",IF(ROW()+1 &gt; MorningGameRowStart,INDEX(INDIRECT(TablePattern),MOD(ROW()-2-MorningGameRowStart,NumberOfTablePairs*2)+1,4),INDEX(INDIRECT(TablePattern),MOD(ROW()-2,NumberOfTablePairs*2)+1,4)),"")</f>
        <v>Blue A</v>
      </c>
      <c r="H5" s="8" cm="1">
        <f t="array" aca="1" ref="H5" ca="1">IF($A5&lt;&gt;"",IF(ROW() -1 &gt; MorningStartRowReal,MorningRound3+MorningTableMatchBlock*MatchStartoStart+TableTimeRd3Offset,AfternoonRound3+AfternoonTableMatchBlock*MatchStartoStart+TableTimeRd3Offset),"")</f>
        <v>0.56597222222222221</v>
      </c>
      <c r="I5" s="5" t="str" cm="1">
        <f t="array" aca="1" ref="I5" ca="1">IF($A5&lt;&gt;"",IF(ROW()+1 &gt; MorningGameRowStart,INDEX(INDIRECT(TablePattern),MOD(ROW()-2-MorningGameRowStart,NumberOfTablePairs*2)+1,6),INDEX(INDIRECT(TablePattern),MOD(ROW()-2,NumberOfTablePairs*2)+1,6)),"")</f>
        <v>Blue B</v>
      </c>
      <c r="P5" s="19"/>
    </row>
    <row r="6" spans="1:16" x14ac:dyDescent="0.2">
      <c r="A6" t="str" cm="1">
        <f t="array" aca="1" ref="A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5 - Team 5</v>
      </c>
      <c r="B6" s="13" cm="1">
        <f t="array" aca="1" ref="B6" ca="1">IF(AND($A6&lt;&gt;"",$A6&lt;&gt;"Wild Card Team"),IF(ROW()-1 &gt;= MorningStartRowReal,INDEX(JudgingTimes,MorningJudgingTImeOffset),INDEX(JudgingTimes,NormalJudgingTimeOffset)),"")</f>
        <v>0.41666666666666669</v>
      </c>
      <c r="C6" s="5" t="str" cm="1">
        <f t="array" aca="1" ref="C6" ca="1">IF(AND($A6&lt;&gt;"",$A6&lt;&gt;"Wild Card Team"),IF(ROW()-1 &gt;= MorningStartRowReal,INDEX(JudgingColors,MorningJudgingSlot),INDEX(JudgingColors,NormalJudgingOffset)),"")</f>
        <v>Yellow</v>
      </c>
      <c r="D6" s="8" cm="1">
        <f t="array" aca="1" ref="D6" ca="1">IF($A6&lt;&gt;"",IF(ROW() -1 &gt; MorningStartRowReal,MorningRound1+MorningTableMatchBlock*MatchStartoStart+TableTimeRd1Offset,AfternoonRound1+AfternoonTableMatchBlock*MatchStartoStart+TableTimeRd1Offset),"")</f>
        <v>0.52777777777777779</v>
      </c>
      <c r="E6" t="str" cm="1">
        <f t="array" aca="1" ref="E6" ca="1">IF($A6&lt;&gt;"",IF(ROW()+1 &gt; MorningGameRowStart,INDEX(INDIRECT(TablePattern),MOD(ROW()-2-MorningGameRowStart,NumberOfTablePairs*2)+1,2),INDEX(INDIRECT(TablePattern),MOD(ROW()-2,NumberOfTablePairs*2)+1,2)),"")</f>
        <v>Red A</v>
      </c>
      <c r="F6" s="8" cm="1">
        <f t="array" aca="1" ref="F6" ca="1">IF($A6&lt;&gt;"",IF(ROW() -1 &gt; MorningStartRowReal,MorningRound2+MorningTableMatchBlock*MatchStartoStart+TableTimeRd2Offset,AfternoonRound2+AfternoonTableMatchBlock*MatchStartoStart+TableTimeRd2Offset),"")</f>
        <v>0.53125</v>
      </c>
      <c r="G6" s="5" t="str" cm="1">
        <f t="array" aca="1" ref="G6" ca="1">IF($A6&lt;&gt;"",IF(ROW()+1 &gt; MorningGameRowStart,INDEX(INDIRECT(TablePattern),MOD(ROW()-2-MorningGameRowStart,NumberOfTablePairs*2)+1,4),INDEX(INDIRECT(TablePattern),MOD(ROW()-2,NumberOfTablePairs*2)+1,4)),"")</f>
        <v>Blue B</v>
      </c>
      <c r="H6" s="8" cm="1">
        <f t="array" aca="1" ref="H6" ca="1">IF($A6&lt;&gt;"",IF(ROW() -1 &gt; MorningStartRowReal,MorningRound3+MorningTableMatchBlock*MatchStartoStart+TableTimeRd3Offset,AfternoonRound3+AfternoonTableMatchBlock*MatchStartoStart+TableTimeRd3Offset),"")</f>
        <v>0.56944444444444442</v>
      </c>
      <c r="I6" s="5" t="str" cm="1">
        <f t="array" aca="1" ref="I6" ca="1">IF($A6&lt;&gt;"",IF(ROW()+1 &gt; MorningGameRowStart,INDEX(INDIRECT(TablePattern),MOD(ROW()-2-MorningGameRowStart,NumberOfTablePairs*2)+1,6),INDEX(INDIRECT(TablePattern),MOD(ROW()-2,NumberOfTablePairs*2)+1,6)),"")</f>
        <v>Red B</v>
      </c>
      <c r="P6" s="19"/>
    </row>
    <row r="7" spans="1:16" x14ac:dyDescent="0.2">
      <c r="A7" t="str" cm="1">
        <f t="array" aca="1" ref="A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6 - Team 6</v>
      </c>
      <c r="B7" s="13" cm="1">
        <f t="array" aca="1" ref="B7" ca="1">IF(AND($A7&lt;&gt;"",$A7&lt;&gt;"Wild Card Team"),IF(ROW()-1 &gt;= MorningStartRowReal,INDEX(JudgingTimes,MorningJudgingTImeOffset),INDEX(JudgingTimes,NormalJudgingTimeOffset)),"")</f>
        <v>0.41666666666666669</v>
      </c>
      <c r="C7" s="5" t="str" cm="1">
        <f t="array" aca="1" ref="C7" ca="1">IF(AND($A7&lt;&gt;"",$A7&lt;&gt;"Wild Card Team"),IF(ROW()-1 &gt;= MorningStartRowReal,INDEX(JudgingColors,MorningJudgingSlot),INDEX(JudgingColors,NormalJudgingOffset)),"")</f>
        <v>Green</v>
      </c>
      <c r="D7" s="8" cm="1">
        <f t="array" aca="1" ref="D7" ca="1">IF($A7&lt;&gt;"",IF(ROW() -1 &gt; MorningStartRowReal,MorningRound1+MorningTableMatchBlock*MatchStartoStart+TableTimeRd1Offset,AfternoonRound1+AfternoonTableMatchBlock*MatchStartoStart+TableTimeRd1Offset),"")</f>
        <v>0.52777777777777779</v>
      </c>
      <c r="E7" t="str" cm="1">
        <f t="array" aca="1" ref="E7" ca="1">IF($A7&lt;&gt;"",IF(ROW()+1 &gt; MorningGameRowStart,INDEX(INDIRECT(TablePattern),MOD(ROW()-2-MorningGameRowStart,NumberOfTablePairs*2)+1,2),INDEX(INDIRECT(TablePattern),MOD(ROW()-2,NumberOfTablePairs*2)+1,2)),"")</f>
        <v>Red B</v>
      </c>
      <c r="F7" s="8" cm="1">
        <f t="array" aca="1" ref="F7" ca="1">IF($A7&lt;&gt;"",IF(ROW() -1 &gt; MorningStartRowReal,MorningRound2+MorningTableMatchBlock*MatchStartoStart+TableTimeRd2Offset,AfternoonRound2+AfternoonTableMatchBlock*MatchStartoStart+TableTimeRd2Offset),"")</f>
        <v>0.52777777777777779</v>
      </c>
      <c r="G7" s="5" t="str" cm="1">
        <f t="array" aca="1" ref="G7" ca="1">IF($A7&lt;&gt;"",IF(ROW()+1 &gt; MorningGameRowStart,INDEX(INDIRECT(TablePattern),MOD(ROW()-2-MorningGameRowStart,NumberOfTablePairs*2)+1,4),INDEX(INDIRECT(TablePattern),MOD(ROW()-2,NumberOfTablePairs*2)+1,4)),"")</f>
        <v>Red A</v>
      </c>
      <c r="H7" s="8" cm="1">
        <f t="array" aca="1" ref="H7" ca="1">IF($A7&lt;&gt;"",IF(ROW() -1 &gt; MorningStartRowReal,MorningRound3+MorningTableMatchBlock*MatchStartoStart+TableTimeRd3Offset,AfternoonRound3+AfternoonTableMatchBlock*MatchStartoStart+TableTimeRd3Offset),"")</f>
        <v>0.57291666666666663</v>
      </c>
      <c r="I7" s="5" t="str" cm="1">
        <f t="array" aca="1" ref="I7" ca="1">IF($A7&lt;&gt;"",IF(ROW()+1 &gt; MorningGameRowStart,INDEX(INDIRECT(TablePattern),MOD(ROW()-2-MorningGameRowStart,NumberOfTablePairs*2)+1,6),INDEX(INDIRECT(TablePattern),MOD(ROW()-2,NumberOfTablePairs*2)+1,6)),"")</f>
        <v>Blue A</v>
      </c>
      <c r="P7" s="19"/>
    </row>
    <row r="8" spans="1:16" x14ac:dyDescent="0.2">
      <c r="A8" t="str" cm="1">
        <f t="array" aca="1" ref="A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7 - Team 7</v>
      </c>
      <c r="B8" s="13" cm="1">
        <f t="array" aca="1" ref="B8" ca="1">IF(AND($A8&lt;&gt;"",$A8&lt;&gt;"Wild Card Team"),IF(ROW()-1 &gt;= MorningStartRowReal,INDEX(JudgingTimes,MorningJudgingTImeOffset),INDEX(JudgingTimes,NormalJudgingTimeOffset)),"")</f>
        <v>0.41666666666666669</v>
      </c>
      <c r="C8" s="5" t="str" cm="1">
        <f t="array" aca="1" ref="C8" ca="1">IF(AND($A8&lt;&gt;"",$A8&lt;&gt;"Wild Card Team"),IF(ROW()-1 &gt;= MorningStartRowReal,INDEX(JudgingColors,MorningJudgingSlot),INDEX(JudgingColors,NormalJudgingOffset)),"")</f>
        <v>Blue</v>
      </c>
      <c r="D8" s="8" cm="1">
        <f t="array" aca="1" ref="D8" ca="1">IF($A8&lt;&gt;"",IF(ROW() -1 &gt; MorningStartRowReal,MorningRound1+MorningTableMatchBlock*MatchStartoStart+TableTimeRd1Offset,AfternoonRound1+AfternoonTableMatchBlock*MatchStartoStart+TableTimeRd1Offset),"")</f>
        <v>0.53125</v>
      </c>
      <c r="E8" t="str" cm="1">
        <f t="array" aca="1" ref="E8" ca="1">IF($A8&lt;&gt;"",IF(ROW()+1 &gt; MorningGameRowStart,INDEX(INDIRECT(TablePattern),MOD(ROW()-2-MorningGameRowStart,NumberOfTablePairs*2)+1,2),INDEX(INDIRECT(TablePattern),MOD(ROW()-2,NumberOfTablePairs*2)+1,2)),"")</f>
        <v>Blue A</v>
      </c>
      <c r="F8" s="8" cm="1">
        <f t="array" aca="1" ref="F8" ca="1">IF($A8&lt;&gt;"",IF(ROW() -1 &gt; MorningStartRowReal,MorningRound2+MorningTableMatchBlock*MatchStartoStart+TableTimeRd2Offset,AfternoonRound2+AfternoonTableMatchBlock*MatchStartoStart+TableTimeRd2Offset),"")</f>
        <v>0.52777777777777779</v>
      </c>
      <c r="G8" s="5" t="str" cm="1">
        <f t="array" aca="1" ref="G8" ca="1">IF($A8&lt;&gt;"",IF(ROW()+1 &gt; MorningGameRowStart,INDEX(INDIRECT(TablePattern),MOD(ROW()-2-MorningGameRowStart,NumberOfTablePairs*2)+1,4),INDEX(INDIRECT(TablePattern),MOD(ROW()-2,NumberOfTablePairs*2)+1,4)),"")</f>
        <v>Red B</v>
      </c>
      <c r="H8" s="8" cm="1">
        <f t="array" aca="1" ref="H8" ca="1">IF($A8&lt;&gt;"",IF(ROW() -1 &gt; MorningStartRowReal,MorningRound3+MorningTableMatchBlock*MatchStartoStart+TableTimeRd3Offset,AfternoonRound3+AfternoonTableMatchBlock*MatchStartoStart+TableTimeRd3Offset),"")</f>
        <v>0.56944444444444442</v>
      </c>
      <c r="I8" s="5" t="str" cm="1">
        <f t="array" aca="1" ref="I8" ca="1">IF($A8&lt;&gt;"",IF(ROW()+1 &gt; MorningGameRowStart,INDEX(INDIRECT(TablePattern),MOD(ROW()-2-MorningGameRowStart,NumberOfTablePairs*2)+1,6),INDEX(INDIRECT(TablePattern),MOD(ROW()-2,NumberOfTablePairs*2)+1,6)),"")</f>
        <v>Red A</v>
      </c>
      <c r="P8" s="19"/>
    </row>
    <row r="9" spans="1:16" x14ac:dyDescent="0.2">
      <c r="A9" t="str" cm="1">
        <f t="array" aca="1" ref="A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8 - Team 8</v>
      </c>
      <c r="B9" s="13" cm="1">
        <f t="array" aca="1" ref="B9" ca="1">IF(AND($A9&lt;&gt;"",$A9&lt;&gt;"Wild Card Team"),IF(ROW()-1 &gt;= MorningStartRowReal,INDEX(JudgingTimes,MorningJudgingTImeOffset),INDEX(JudgingTimes,NormalJudgingTimeOffset)),"")</f>
        <v>0.41666666666666669</v>
      </c>
      <c r="C9" s="5" t="str" cm="1">
        <f t="array" aca="1" ref="C9" ca="1">IF(AND($A9&lt;&gt;"",$A9&lt;&gt;"Wild Card Team"),IF(ROW()-1 &gt;= MorningStartRowReal,INDEX(JudgingColors,MorningJudgingSlot),INDEX(JudgingColors,NormalJudgingOffset)),"")</f>
        <v>Orange</v>
      </c>
      <c r="D9" s="8" cm="1">
        <f t="array" aca="1" ref="D9" ca="1">IF($A9&lt;&gt;"",IF(ROW() -1 &gt; MorningStartRowReal,MorningRound1+MorningTableMatchBlock*MatchStartoStart+TableTimeRd1Offset,AfternoonRound1+AfternoonTableMatchBlock*MatchStartoStart+TableTimeRd1Offset),"")</f>
        <v>0.53125</v>
      </c>
      <c r="E9" t="str" cm="1">
        <f t="array" aca="1" ref="E9" ca="1">IF($A9&lt;&gt;"",IF(ROW()+1 &gt; MorningGameRowStart,INDEX(INDIRECT(TablePattern),MOD(ROW()-2-MorningGameRowStart,NumberOfTablePairs*2)+1,2),INDEX(INDIRECT(TablePattern),MOD(ROW()-2,NumberOfTablePairs*2)+1,2)),"")</f>
        <v>Blue B</v>
      </c>
      <c r="F9" s="8" cm="1">
        <f t="array" aca="1" ref="F9" ca="1">IF($A9&lt;&gt;"",IF(ROW() -1 &gt; MorningStartRowReal,MorningRound2+MorningTableMatchBlock*MatchStartoStart+TableTimeRd2Offset,AfternoonRound2+AfternoonTableMatchBlock*MatchStartoStart+TableTimeRd2Offset),"")</f>
        <v>0.53125</v>
      </c>
      <c r="G9" s="5" t="str" cm="1">
        <f t="array" aca="1" ref="G9" ca="1">IF($A9&lt;&gt;"",IF(ROW()+1 &gt; MorningGameRowStart,INDEX(INDIRECT(TablePattern),MOD(ROW()-2-MorningGameRowStart,NumberOfTablePairs*2)+1,4),INDEX(INDIRECT(TablePattern),MOD(ROW()-2,NumberOfTablePairs*2)+1,4)),"")</f>
        <v>Blue A</v>
      </c>
      <c r="H9" s="8" cm="1">
        <f t="array" aca="1" ref="H9" ca="1">IF($A9&lt;&gt;"",IF(ROW() -1 &gt; MorningStartRowReal,MorningRound3+MorningTableMatchBlock*MatchStartoStart+TableTimeRd3Offset,AfternoonRound3+AfternoonTableMatchBlock*MatchStartoStart+TableTimeRd3Offset),"")</f>
        <v>0.57291666666666663</v>
      </c>
      <c r="I9" s="5" t="str" cm="1">
        <f t="array" aca="1" ref="I9" ca="1">IF($A9&lt;&gt;"",IF(ROW()+1 &gt; MorningGameRowStart,INDEX(INDIRECT(TablePattern),MOD(ROW()-2-MorningGameRowStart,NumberOfTablePairs*2)+1,6),INDEX(INDIRECT(TablePattern),MOD(ROW()-2,NumberOfTablePairs*2)+1,6)),"")</f>
        <v>Blue B</v>
      </c>
      <c r="P9" s="19"/>
    </row>
    <row r="10" spans="1:16" x14ac:dyDescent="0.2">
      <c r="A10" t="str" cm="1">
        <f t="array" aca="1" ref="A1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9 - Team 9</v>
      </c>
      <c r="B10" s="13" cm="1">
        <f t="array" aca="1" ref="B10" ca="1">IF(AND($A10&lt;&gt;"",$A10&lt;&gt;"Wild Card Team"),IF(ROW()-1 &gt;= MorningStartRowReal,INDEX(JudgingTimes,MorningJudgingTImeOffset),INDEX(JudgingTimes,NormalJudgingTimeOffset)),"")</f>
        <v>0.44791666666666669</v>
      </c>
      <c r="C10" s="5" t="str" cm="1">
        <f t="array" aca="1" ref="C10" ca="1">IF(AND($A10&lt;&gt;"",$A10&lt;&gt;"Wild Card Team"),IF(ROW()-1 &gt;= MorningStartRowReal,INDEX(JudgingColors,MorningJudgingSlot),INDEX(JudgingColors,NormalJudgingOffset)),"")</f>
        <v>Yellow</v>
      </c>
      <c r="D10" s="8" cm="1">
        <f t="array" aca="1" ref="D10" ca="1">IF($A10&lt;&gt;"",IF(ROW() -1 &gt; MorningStartRowReal,MorningRound1+MorningTableMatchBlock*MatchStartoStart+TableTimeRd1Offset,AfternoonRound1+AfternoonTableMatchBlock*MatchStartoStart+TableTimeRd1Offset),"")</f>
        <v>0.53472222222222221</v>
      </c>
      <c r="E10" t="str" cm="1">
        <f t="array" aca="1" ref="E10" ca="1">IF($A10&lt;&gt;"",IF(ROW()+1 &gt; MorningGameRowStart,INDEX(INDIRECT(TablePattern),MOD(ROW()-2-MorningGameRowStart,NumberOfTablePairs*2)+1,2),INDEX(INDIRECT(TablePattern),MOD(ROW()-2,NumberOfTablePairs*2)+1,2)),"")</f>
        <v>Red A</v>
      </c>
      <c r="F10" s="8" cm="1">
        <f t="array" aca="1" ref="F10" ca="1">IF($A10&lt;&gt;"",IF(ROW() -1 &gt; MorningStartRowReal,MorningRound2+MorningTableMatchBlock*MatchStartoStart+TableTimeRd2Offset,AfternoonRound2+AfternoonTableMatchBlock*MatchStartoStart+TableTimeRd2Offset),"")</f>
        <v>0.53819444444444442</v>
      </c>
      <c r="G10" s="5" t="str" cm="1">
        <f t="array" aca="1" ref="G10" ca="1">IF($A10&lt;&gt;"",IF(ROW()+1 &gt; MorningGameRowStart,INDEX(INDIRECT(TablePattern),MOD(ROW()-2-MorningGameRowStart,NumberOfTablePairs*2)+1,4),INDEX(INDIRECT(TablePattern),MOD(ROW()-2,NumberOfTablePairs*2)+1,4)),"")</f>
        <v>Blue B</v>
      </c>
      <c r="H10" s="8" cm="1">
        <f t="array" aca="1" ref="H10" ca="1">IF($A10&lt;&gt;"",IF(ROW() -1 &gt; MorningStartRowReal,MorningRound3+MorningTableMatchBlock*MatchStartoStart+TableTimeRd3Offset,AfternoonRound3+AfternoonTableMatchBlock*MatchStartoStart+TableTimeRd3Offset),"")</f>
        <v>0.57638888888888884</v>
      </c>
      <c r="I10" s="5" t="str" cm="1">
        <f t="array" aca="1" ref="I10" ca="1">IF($A10&lt;&gt;"",IF(ROW()+1 &gt; MorningGameRowStart,INDEX(INDIRECT(TablePattern),MOD(ROW()-2-MorningGameRowStart,NumberOfTablePairs*2)+1,6),INDEX(INDIRECT(TablePattern),MOD(ROW()-2,NumberOfTablePairs*2)+1,6)),"")</f>
        <v>Red B</v>
      </c>
      <c r="P10" s="19"/>
    </row>
    <row r="11" spans="1:16" x14ac:dyDescent="0.2">
      <c r="A11" t="str" cm="1">
        <f t="array" aca="1" ref="A1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10 - Team 10</v>
      </c>
      <c r="B11" s="13" cm="1">
        <f t="array" aca="1" ref="B11" ca="1">IF(AND($A11&lt;&gt;"",$A11&lt;&gt;"Wild Card Team"),IF(ROW()-1 &gt;= MorningStartRowReal,INDEX(JudgingTimes,MorningJudgingTImeOffset),INDEX(JudgingTimes,NormalJudgingTimeOffset)),"")</f>
        <v>0.44791666666666669</v>
      </c>
      <c r="C11" s="5" t="str" cm="1">
        <f t="array" aca="1" ref="C11" ca="1">IF(AND($A11&lt;&gt;"",$A11&lt;&gt;"Wild Card Team"),IF(ROW()-1 &gt;= MorningStartRowReal,INDEX(JudgingColors,MorningJudgingSlot),INDEX(JudgingColors,NormalJudgingOffset)),"")</f>
        <v>Green</v>
      </c>
      <c r="D11" s="8" cm="1">
        <f t="array" aca="1" ref="D11" ca="1">IF($A11&lt;&gt;"",IF(ROW() -1 &gt; MorningStartRowReal,MorningRound1+MorningTableMatchBlock*MatchStartoStart+TableTimeRd1Offset,AfternoonRound1+AfternoonTableMatchBlock*MatchStartoStart+TableTimeRd1Offset),"")</f>
        <v>0.53472222222222221</v>
      </c>
      <c r="E11" t="str" cm="1">
        <f t="array" aca="1" ref="E11" ca="1">IF($A11&lt;&gt;"",IF(ROW()+1 &gt; MorningGameRowStart,INDEX(INDIRECT(TablePattern),MOD(ROW()-2-MorningGameRowStart,NumberOfTablePairs*2)+1,2),INDEX(INDIRECT(TablePattern),MOD(ROW()-2,NumberOfTablePairs*2)+1,2)),"")</f>
        <v>Red B</v>
      </c>
      <c r="F11" s="8" cm="1">
        <f t="array" aca="1" ref="F11" ca="1">IF($A11&lt;&gt;"",IF(ROW() -1 &gt; MorningStartRowReal,MorningRound2+MorningTableMatchBlock*MatchStartoStart+TableTimeRd2Offset,AfternoonRound2+AfternoonTableMatchBlock*MatchStartoStart+TableTimeRd2Offset),"")</f>
        <v>0.53472222222222221</v>
      </c>
      <c r="G11" s="5" t="str" cm="1">
        <f t="array" aca="1" ref="G11" ca="1">IF($A11&lt;&gt;"",IF(ROW()+1 &gt; MorningGameRowStart,INDEX(INDIRECT(TablePattern),MOD(ROW()-2-MorningGameRowStart,NumberOfTablePairs*2)+1,4),INDEX(INDIRECT(TablePattern),MOD(ROW()-2,NumberOfTablePairs*2)+1,4)),"")</f>
        <v>Red A</v>
      </c>
      <c r="H11" s="8" cm="1">
        <f t="array" aca="1" ref="H11" ca="1">IF($A11&lt;&gt;"",IF(ROW() -1 &gt; MorningStartRowReal,MorningRound3+MorningTableMatchBlock*MatchStartoStart+TableTimeRd3Offset,AfternoonRound3+AfternoonTableMatchBlock*MatchStartoStart+TableTimeRd3Offset),"")</f>
        <v>0.57986111111111105</v>
      </c>
      <c r="I11" s="5" t="str" cm="1">
        <f t="array" aca="1" ref="I11" ca="1">IF($A11&lt;&gt;"",IF(ROW()+1 &gt; MorningGameRowStart,INDEX(INDIRECT(TablePattern),MOD(ROW()-2-MorningGameRowStart,NumberOfTablePairs*2)+1,6),INDEX(INDIRECT(TablePattern),MOD(ROW()-2,NumberOfTablePairs*2)+1,6)),"")</f>
        <v>Blue A</v>
      </c>
      <c r="P11" s="19"/>
    </row>
    <row r="12" spans="1:16" x14ac:dyDescent="0.2">
      <c r="A12" t="str" cm="1">
        <f t="array" aca="1" ref="A1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11 - Team 11</v>
      </c>
      <c r="B12" s="13" cm="1">
        <f t="array" aca="1" ref="B12" ca="1">IF(AND($A12&lt;&gt;"",$A12&lt;&gt;"Wild Card Team"),IF(ROW()-1 &gt;= MorningStartRowReal,INDEX(JudgingTimes,MorningJudgingTImeOffset),INDEX(JudgingTimes,NormalJudgingTimeOffset)),"")</f>
        <v>0.44791666666666669</v>
      </c>
      <c r="C12" s="5" t="str" cm="1">
        <f t="array" aca="1" ref="C12" ca="1">IF(AND($A12&lt;&gt;"",$A12&lt;&gt;"Wild Card Team"),IF(ROW()-1 &gt;= MorningStartRowReal,INDEX(JudgingColors,MorningJudgingSlot),INDEX(JudgingColors,NormalJudgingOffset)),"")</f>
        <v>Blue</v>
      </c>
      <c r="D12" s="8" cm="1">
        <f t="array" aca="1" ref="D12" ca="1">IF($A12&lt;&gt;"",IF(ROW() -1 &gt; MorningStartRowReal,MorningRound1+MorningTableMatchBlock*MatchStartoStart+TableTimeRd1Offset,AfternoonRound1+AfternoonTableMatchBlock*MatchStartoStart+TableTimeRd1Offset),"")</f>
        <v>0.53819444444444442</v>
      </c>
      <c r="E12" t="str" cm="1">
        <f t="array" aca="1" ref="E12" ca="1">IF($A12&lt;&gt;"",IF(ROW()+1 &gt; MorningGameRowStart,INDEX(INDIRECT(TablePattern),MOD(ROW()-2-MorningGameRowStart,NumberOfTablePairs*2)+1,2),INDEX(INDIRECT(TablePattern),MOD(ROW()-2,NumberOfTablePairs*2)+1,2)),"")</f>
        <v>Blue A</v>
      </c>
      <c r="F12" s="8" cm="1">
        <f t="array" aca="1" ref="F12" ca="1">IF($A12&lt;&gt;"",IF(ROW() -1 &gt; MorningStartRowReal,MorningRound2+MorningTableMatchBlock*MatchStartoStart+TableTimeRd2Offset,AfternoonRound2+AfternoonTableMatchBlock*MatchStartoStart+TableTimeRd2Offset),"")</f>
        <v>0.53472222222222221</v>
      </c>
      <c r="G12" s="5" t="str" cm="1">
        <f t="array" aca="1" ref="G12" ca="1">IF($A12&lt;&gt;"",IF(ROW()+1 &gt; MorningGameRowStart,INDEX(INDIRECT(TablePattern),MOD(ROW()-2-MorningGameRowStart,NumberOfTablePairs*2)+1,4),INDEX(INDIRECT(TablePattern),MOD(ROW()-2,NumberOfTablePairs*2)+1,4)),"")</f>
        <v>Red B</v>
      </c>
      <c r="H12" s="8" cm="1">
        <f t="array" aca="1" ref="H12" ca="1">IF($A12&lt;&gt;"",IF(ROW() -1 &gt; MorningStartRowReal,MorningRound3+MorningTableMatchBlock*MatchStartoStart+TableTimeRd3Offset,AfternoonRound3+AfternoonTableMatchBlock*MatchStartoStart+TableTimeRd3Offset),"")</f>
        <v>0.57638888888888884</v>
      </c>
      <c r="I12" s="5" t="str" cm="1">
        <f t="array" aca="1" ref="I12" ca="1">IF($A12&lt;&gt;"",IF(ROW()+1 &gt; MorningGameRowStart,INDEX(INDIRECT(TablePattern),MOD(ROW()-2-MorningGameRowStart,NumberOfTablePairs*2)+1,6),INDEX(INDIRECT(TablePattern),MOD(ROW()-2,NumberOfTablePairs*2)+1,6)),"")</f>
        <v>Red A</v>
      </c>
      <c r="P12" s="19"/>
    </row>
    <row r="13" spans="1:16" x14ac:dyDescent="0.2">
      <c r="A13" t="str" cm="1">
        <f t="array" aca="1" ref="A1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12 - Team 12</v>
      </c>
      <c r="B13" s="13" cm="1">
        <f t="array" aca="1" ref="B13" ca="1">IF(AND($A13&lt;&gt;"",$A13&lt;&gt;"Wild Card Team"),IF(ROW()-1 &gt;= MorningStartRowReal,INDEX(JudgingTimes,MorningJudgingTImeOffset),INDEX(JudgingTimes,NormalJudgingTimeOffset)),"")</f>
        <v>0.44791666666666669</v>
      </c>
      <c r="C13" s="5" t="str" cm="1">
        <f t="array" aca="1" ref="C13" ca="1">IF(AND($A13&lt;&gt;"",$A13&lt;&gt;"Wild Card Team"),IF(ROW()-1 &gt;= MorningStartRowReal,INDEX(JudgingColors,MorningJudgingSlot),INDEX(JudgingColors,NormalJudgingOffset)),"")</f>
        <v>Orange</v>
      </c>
      <c r="D13" s="8" cm="1">
        <f t="array" aca="1" ref="D13" ca="1">IF($A13&lt;&gt;"",IF(ROW() -1 &gt; MorningStartRowReal,MorningRound1+MorningTableMatchBlock*MatchStartoStart+TableTimeRd1Offset,AfternoonRound1+AfternoonTableMatchBlock*MatchStartoStart+TableTimeRd1Offset),"")</f>
        <v>0.53819444444444442</v>
      </c>
      <c r="E13" t="str" cm="1">
        <f t="array" aca="1" ref="E13" ca="1">IF($A13&lt;&gt;"",IF(ROW()+1 &gt; MorningGameRowStart,INDEX(INDIRECT(TablePattern),MOD(ROW()-2-MorningGameRowStart,NumberOfTablePairs*2)+1,2),INDEX(INDIRECT(TablePattern),MOD(ROW()-2,NumberOfTablePairs*2)+1,2)),"")</f>
        <v>Blue B</v>
      </c>
      <c r="F13" s="8" cm="1">
        <f t="array" aca="1" ref="F13" ca="1">IF($A13&lt;&gt;"",IF(ROW() -1 &gt; MorningStartRowReal,MorningRound2+MorningTableMatchBlock*MatchStartoStart+TableTimeRd2Offset,AfternoonRound2+AfternoonTableMatchBlock*MatchStartoStart+TableTimeRd2Offset),"")</f>
        <v>0.53819444444444442</v>
      </c>
      <c r="G13" s="5" t="str" cm="1">
        <f t="array" aca="1" ref="G13" ca="1">IF($A13&lt;&gt;"",IF(ROW()+1 &gt; MorningGameRowStart,INDEX(INDIRECT(TablePattern),MOD(ROW()-2-MorningGameRowStart,NumberOfTablePairs*2)+1,4),INDEX(INDIRECT(TablePattern),MOD(ROW()-2,NumberOfTablePairs*2)+1,4)),"")</f>
        <v>Blue A</v>
      </c>
      <c r="H13" s="8" cm="1">
        <f t="array" aca="1" ref="H13" ca="1">IF($A13&lt;&gt;"",IF(ROW() -1 &gt; MorningStartRowReal,MorningRound3+MorningTableMatchBlock*MatchStartoStart+TableTimeRd3Offset,AfternoonRound3+AfternoonTableMatchBlock*MatchStartoStart+TableTimeRd3Offset),"")</f>
        <v>0.57986111111111105</v>
      </c>
      <c r="I13" s="5" t="str" cm="1">
        <f t="array" aca="1" ref="I13" ca="1">IF($A13&lt;&gt;"",IF(ROW()+1 &gt; MorningGameRowStart,INDEX(INDIRECT(TablePattern),MOD(ROW()-2-MorningGameRowStart,NumberOfTablePairs*2)+1,6),INDEX(INDIRECT(TablePattern),MOD(ROW()-2,NumberOfTablePairs*2)+1,6)),"")</f>
        <v>Blue B</v>
      </c>
      <c r="P13" s="19"/>
    </row>
    <row r="14" spans="1:16" x14ac:dyDescent="0.2">
      <c r="A14" t="str" cm="1">
        <f t="array" aca="1" ref="A1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13 - Team 13</v>
      </c>
      <c r="B14" s="13" cm="1">
        <f t="array" aca="1" ref="B14" ca="1">IF(AND($A14&lt;&gt;"",$A14&lt;&gt;"Wild Card Team"),IF(ROW()-1 &gt;= MorningStartRowReal,INDEX(JudgingTimes,MorningJudgingTImeOffset),INDEX(JudgingTimes,NormalJudgingTimeOffset)),"")</f>
        <v>0.52083333333333337</v>
      </c>
      <c r="C14" s="5" t="str" cm="1">
        <f t="array" aca="1" ref="C14" ca="1">IF(AND($A14&lt;&gt;"",$A14&lt;&gt;"Wild Card Team"),IF(ROW()-1 &gt;= MorningStartRowReal,INDEX(JudgingColors,MorningJudgingSlot),INDEX(JudgingColors,NormalJudgingOffset)),"")</f>
        <v>Yellow</v>
      </c>
      <c r="D14" s="8" cm="1">
        <f t="array" aca="1" ref="D14" ca="1">IF($A14&lt;&gt;"",IF(ROW() -1 &gt; MorningStartRowReal,MorningRound1+MorningTableMatchBlock*MatchStartoStart+TableTimeRd1Offset,AfternoonRound1+AfternoonTableMatchBlock*MatchStartoStart+TableTimeRd1Offset),"")</f>
        <v>0.37847222222222221</v>
      </c>
      <c r="E14" t="str" cm="1">
        <f t="array" aca="1" ref="E14" ca="1">IF($A14&lt;&gt;"",IF(ROW()+1 &gt; MorningGameRowStart,INDEX(INDIRECT(TablePattern),MOD(ROW()-2-MorningGameRowStart,NumberOfTablePairs*2)+1,2),INDEX(INDIRECT(TablePattern),MOD(ROW()-2,NumberOfTablePairs*2)+1,2)),"")</f>
        <v>Blue A</v>
      </c>
      <c r="F14" s="8" cm="1">
        <f t="array" aca="1" ref="F14" ca="1">IF($A14&lt;&gt;"",IF(ROW() -1 &gt; MorningStartRowReal,MorningRound2+MorningTableMatchBlock*MatchStartoStart+TableTimeRd2Offset,AfternoonRound2+AfternoonTableMatchBlock*MatchStartoStart+TableTimeRd2Offset),"")</f>
        <v>0.4375</v>
      </c>
      <c r="G14" s="5" t="str" cm="1">
        <f t="array" aca="1" ref="G14" ca="1">IF($A14&lt;&gt;"",IF(ROW()+1 &gt; MorningGameRowStart,INDEX(INDIRECT(TablePattern),MOD(ROW()-2-MorningGameRowStart,NumberOfTablePairs*2)+1,4),INDEX(INDIRECT(TablePattern),MOD(ROW()-2,NumberOfTablePairs*2)+1,4)),"")</f>
        <v>Red B</v>
      </c>
      <c r="H14" s="8" cm="1">
        <f t="array" aca="1" ref="H14" ca="1">IF($A14&lt;&gt;"",IF(ROW() -1 &gt; MorningStartRowReal,MorningRound3+MorningTableMatchBlock*MatchStartoStart+TableTimeRd3Offset,AfternoonRound3+AfternoonTableMatchBlock*MatchStartoStart+TableTimeRd3Offset),"")</f>
        <v>0.44791666666666669</v>
      </c>
      <c r="I14" s="5" t="str" cm="1">
        <f t="array" aca="1" ref="I14" ca="1">IF($A14&lt;&gt;"",IF(ROW()+1 &gt; MorningGameRowStart,INDEX(INDIRECT(TablePattern),MOD(ROW()-2-MorningGameRowStart,NumberOfTablePairs*2)+1,6),INDEX(INDIRECT(TablePattern),MOD(ROW()-2,NumberOfTablePairs*2)+1,6)),"")</f>
        <v>Red A</v>
      </c>
      <c r="P14" s="19"/>
    </row>
    <row r="15" spans="1:16" x14ac:dyDescent="0.2">
      <c r="A15" t="str" cm="1">
        <f t="array" aca="1" ref="A1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14 - Team 14</v>
      </c>
      <c r="B15" s="13" cm="1">
        <f t="array" aca="1" ref="B15" ca="1">IF(AND($A15&lt;&gt;"",$A15&lt;&gt;"Wild Card Team"),IF(ROW()-1 &gt;= MorningStartRowReal,INDEX(JudgingTimes,MorningJudgingTImeOffset),INDEX(JudgingTimes,NormalJudgingTimeOffset)),"")</f>
        <v>0.52083333333333337</v>
      </c>
      <c r="C15" s="5" t="str" cm="1">
        <f t="array" aca="1" ref="C15" ca="1">IF(AND($A15&lt;&gt;"",$A15&lt;&gt;"Wild Card Team"),IF(ROW()-1 &gt;= MorningStartRowReal,INDEX(JudgingColors,MorningJudgingSlot),INDEX(JudgingColors,NormalJudgingOffset)),"")</f>
        <v>Green</v>
      </c>
      <c r="D15" s="8" cm="1">
        <f t="array" aca="1" ref="D15" ca="1">IF($A15&lt;&gt;"",IF(ROW() -1 &gt; MorningStartRowReal,MorningRound1+MorningTableMatchBlock*MatchStartoStart+TableTimeRd1Offset,AfternoonRound1+AfternoonTableMatchBlock*MatchStartoStart+TableTimeRd1Offset),"")</f>
        <v>0.37847222222222221</v>
      </c>
      <c r="E15" t="str" cm="1">
        <f t="array" aca="1" ref="E15" ca="1">IF($A15&lt;&gt;"",IF(ROW()+1 &gt; MorningGameRowStart,INDEX(INDIRECT(TablePattern),MOD(ROW()-2-MorningGameRowStart,NumberOfTablePairs*2)+1,2),INDEX(INDIRECT(TablePattern),MOD(ROW()-2,NumberOfTablePairs*2)+1,2)),"")</f>
        <v>Blue B</v>
      </c>
      <c r="F15" s="8" cm="1">
        <f t="array" aca="1" ref="F15" ca="1">IF($A15&lt;&gt;"",IF(ROW() -1 &gt; MorningStartRowReal,MorningRound2+MorningTableMatchBlock*MatchStartoStart+TableTimeRd2Offset,AfternoonRound2+AfternoonTableMatchBlock*MatchStartoStart+TableTimeRd2Offset),"")</f>
        <v>0.44097222222222221</v>
      </c>
      <c r="G15" s="5" t="str" cm="1">
        <f t="array" aca="1" ref="G15" ca="1">IF($A15&lt;&gt;"",IF(ROW()+1 &gt; MorningGameRowStart,INDEX(INDIRECT(TablePattern),MOD(ROW()-2-MorningGameRowStart,NumberOfTablePairs*2)+1,4),INDEX(INDIRECT(TablePattern),MOD(ROW()-2,NumberOfTablePairs*2)+1,4)),"")</f>
        <v>Blue A</v>
      </c>
      <c r="H15" s="8" cm="1">
        <f t="array" aca="1" ref="H15" ca="1">IF($A15&lt;&gt;"",IF(ROW() -1 &gt; MorningStartRowReal,MorningRound3+MorningTableMatchBlock*MatchStartoStart+TableTimeRd3Offset,AfternoonRound3+AfternoonTableMatchBlock*MatchStartoStart+TableTimeRd3Offset),"")</f>
        <v>0.4513888888888889</v>
      </c>
      <c r="I15" s="5" t="str" cm="1">
        <f t="array" aca="1" ref="I15" ca="1">IF($A15&lt;&gt;"",IF(ROW()+1 &gt; MorningGameRowStart,INDEX(INDIRECT(TablePattern),MOD(ROW()-2-MorningGameRowStart,NumberOfTablePairs*2)+1,6),INDEX(INDIRECT(TablePattern),MOD(ROW()-2,NumberOfTablePairs*2)+1,6)),"")</f>
        <v>Blue B</v>
      </c>
      <c r="P15" s="19"/>
    </row>
    <row r="16" spans="1:16" x14ac:dyDescent="0.2">
      <c r="A16" t="str" cm="1">
        <f t="array" aca="1" ref="A1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15 - Team 15</v>
      </c>
      <c r="B16" s="13" cm="1">
        <f t="array" aca="1" ref="B16" ca="1">IF(AND($A16&lt;&gt;"",$A16&lt;&gt;"Wild Card Team"),IF(ROW()-1 &gt;= MorningStartRowReal,INDEX(JudgingTimes,MorningJudgingTImeOffset),INDEX(JudgingTimes,NormalJudgingTimeOffset)),"")</f>
        <v>0.52083333333333337</v>
      </c>
      <c r="C16" s="5" t="str" cm="1">
        <f t="array" aca="1" ref="C16" ca="1">IF(AND($A16&lt;&gt;"",$A16&lt;&gt;"Wild Card Team"),IF(ROW()-1 &gt;= MorningStartRowReal,INDEX(JudgingColors,MorningJudgingSlot),INDEX(JudgingColors,NormalJudgingOffset)),"")</f>
        <v>Blue</v>
      </c>
      <c r="D16" s="8" cm="1">
        <f t="array" aca="1" ref="D16" ca="1">IF($A16&lt;&gt;"",IF(ROW() -1 &gt; MorningStartRowReal,MorningRound1+MorningTableMatchBlock*MatchStartoStart+TableTimeRd1Offset,AfternoonRound1+AfternoonTableMatchBlock*MatchStartoStart+TableTimeRd1Offset),"")</f>
        <v>0.375</v>
      </c>
      <c r="E16" t="str" cm="1">
        <f t="array" aca="1" ref="E16" ca="1">IF($A16&lt;&gt;"",IF(ROW()+1 &gt; MorningGameRowStart,INDEX(INDIRECT(TablePattern),MOD(ROW()-2-MorningGameRowStart,NumberOfTablePairs*2)+1,2),INDEX(INDIRECT(TablePattern),MOD(ROW()-2,NumberOfTablePairs*2)+1,2)),"")</f>
        <v>Red A</v>
      </c>
      <c r="F16" s="8" cm="1">
        <f t="array" aca="1" ref="F16" ca="1">IF($A16&lt;&gt;"",IF(ROW() -1 &gt; MorningStartRowReal,MorningRound2+MorningTableMatchBlock*MatchStartoStart+TableTimeRd2Offset,AfternoonRound2+AfternoonTableMatchBlock*MatchStartoStart+TableTimeRd2Offset),"")</f>
        <v>0.44097222222222221</v>
      </c>
      <c r="G16" s="5" t="str" cm="1">
        <f t="array" aca="1" ref="G16" ca="1">IF($A16&lt;&gt;"",IF(ROW()+1 &gt; MorningGameRowStart,INDEX(INDIRECT(TablePattern),MOD(ROW()-2-MorningGameRowStart,NumberOfTablePairs*2)+1,4),INDEX(INDIRECT(TablePattern),MOD(ROW()-2,NumberOfTablePairs*2)+1,4)),"")</f>
        <v>Blue B</v>
      </c>
      <c r="H16" s="8" cm="1">
        <f t="array" aca="1" ref="H16" ca="1">IF($A16&lt;&gt;"",IF(ROW() -1 &gt; MorningStartRowReal,MorningRound3+MorningTableMatchBlock*MatchStartoStart+TableTimeRd3Offset,AfternoonRound3+AfternoonTableMatchBlock*MatchStartoStart+TableTimeRd3Offset),"")</f>
        <v>0.44791666666666669</v>
      </c>
      <c r="I16" s="5" t="str" cm="1">
        <f t="array" aca="1" ref="I16" ca="1">IF($A16&lt;&gt;"",IF(ROW()+1 &gt; MorningGameRowStart,INDEX(INDIRECT(TablePattern),MOD(ROW()-2-MorningGameRowStart,NumberOfTablePairs*2)+1,6),INDEX(INDIRECT(TablePattern),MOD(ROW()-2,NumberOfTablePairs*2)+1,6)),"")</f>
        <v>Red B</v>
      </c>
      <c r="P16" s="19"/>
    </row>
    <row r="17" spans="1:16" x14ac:dyDescent="0.2">
      <c r="A17" t="str" cm="1">
        <f t="array" aca="1" ref="A1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16 - Team 16</v>
      </c>
      <c r="B17" s="13" cm="1">
        <f t="array" aca="1" ref="B17" ca="1">IF(AND($A17&lt;&gt;"",$A17&lt;&gt;"Wild Card Team"),IF(ROW()-1 &gt;= MorningStartRowReal,INDEX(JudgingTimes,MorningJudgingTImeOffset),INDEX(JudgingTimes,NormalJudgingTimeOffset)),"")</f>
        <v>0.52083333333333337</v>
      </c>
      <c r="C17" s="5" t="str" cm="1">
        <f t="array" aca="1" ref="C17" ca="1">IF(AND($A17&lt;&gt;"",$A17&lt;&gt;"Wild Card Team"),IF(ROW()-1 &gt;= MorningStartRowReal,INDEX(JudgingColors,MorningJudgingSlot),INDEX(JudgingColors,NormalJudgingOffset)),"")</f>
        <v>Orange</v>
      </c>
      <c r="D17" s="8" cm="1">
        <f t="array" aca="1" ref="D17" ca="1">IF($A17&lt;&gt;"",IF(ROW() -1 &gt; MorningStartRowReal,MorningRound1+MorningTableMatchBlock*MatchStartoStart+TableTimeRd1Offset,AfternoonRound1+AfternoonTableMatchBlock*MatchStartoStart+TableTimeRd1Offset),"")</f>
        <v>0.375</v>
      </c>
      <c r="E17" t="str" cm="1">
        <f t="array" aca="1" ref="E17" ca="1">IF($A17&lt;&gt;"",IF(ROW()+1 &gt; MorningGameRowStart,INDEX(INDIRECT(TablePattern),MOD(ROW()-2-MorningGameRowStart,NumberOfTablePairs*2)+1,2),INDEX(INDIRECT(TablePattern),MOD(ROW()-2,NumberOfTablePairs*2)+1,2)),"")</f>
        <v>Red B</v>
      </c>
      <c r="F17" s="8" cm="1">
        <f t="array" aca="1" ref="F17" ca="1">IF($A17&lt;&gt;"",IF(ROW() -1 &gt; MorningStartRowReal,MorningRound2+MorningTableMatchBlock*MatchStartoStart+TableTimeRd2Offset,AfternoonRound2+AfternoonTableMatchBlock*MatchStartoStart+TableTimeRd2Offset),"")</f>
        <v>0.4375</v>
      </c>
      <c r="G17" s="5" t="str" cm="1">
        <f t="array" aca="1" ref="G17" ca="1">IF($A17&lt;&gt;"",IF(ROW()+1 &gt; MorningGameRowStart,INDEX(INDIRECT(TablePattern),MOD(ROW()-2-MorningGameRowStart,NumberOfTablePairs*2)+1,4),INDEX(INDIRECT(TablePattern),MOD(ROW()-2,NumberOfTablePairs*2)+1,4)),"")</f>
        <v>Red A</v>
      </c>
      <c r="H17" s="8" cm="1">
        <f t="array" aca="1" ref="H17" ca="1">IF($A17&lt;&gt;"",IF(ROW() -1 &gt; MorningStartRowReal,MorningRound3+MorningTableMatchBlock*MatchStartoStart+TableTimeRd3Offset,AfternoonRound3+AfternoonTableMatchBlock*MatchStartoStart+TableTimeRd3Offset),"")</f>
        <v>0.4513888888888889</v>
      </c>
      <c r="I17" s="5" t="str" cm="1">
        <f t="array" aca="1" ref="I17" ca="1">IF($A17&lt;&gt;"",IF(ROW()+1 &gt; MorningGameRowStart,INDEX(INDIRECT(TablePattern),MOD(ROW()-2-MorningGameRowStart,NumberOfTablePairs*2)+1,6),INDEX(INDIRECT(TablePattern),MOD(ROW()-2,NumberOfTablePairs*2)+1,6)),"")</f>
        <v>Blue A</v>
      </c>
      <c r="P17" s="19"/>
    </row>
    <row r="18" spans="1:16" x14ac:dyDescent="0.2">
      <c r="A18" t="str" cm="1">
        <f t="array" aca="1" ref="A1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17 - Team 17</v>
      </c>
      <c r="B18" s="13" cm="1">
        <f t="array" aca="1" ref="B18" ca="1">IF(AND($A18&lt;&gt;"",$A18&lt;&gt;"Wild Card Team"),IF(ROW()-1 &gt;= MorningStartRowReal,INDEX(JudgingTimes,MorningJudgingTImeOffset),INDEX(JudgingTimes,NormalJudgingTimeOffset)),"")</f>
        <v>0.5625</v>
      </c>
      <c r="C18" s="5" t="str" cm="1">
        <f t="array" aca="1" ref="C18" ca="1">IF(AND($A18&lt;&gt;"",$A18&lt;&gt;"Wild Card Team"),IF(ROW()-1 &gt;= MorningStartRowReal,INDEX(JudgingColors,MorningJudgingSlot),INDEX(JudgingColors,NormalJudgingOffset)),"")</f>
        <v>Yellow</v>
      </c>
      <c r="D18" s="8" cm="1">
        <f t="array" aca="1" ref="D18" ca="1">IF($A18&lt;&gt;"",IF(ROW() -1 &gt; MorningStartRowReal,MorningRound1+MorningTableMatchBlock*MatchStartoStart+TableTimeRd1Offset,AfternoonRound1+AfternoonTableMatchBlock*MatchStartoStart+TableTimeRd1Offset),"")</f>
        <v>0.38541666666666663</v>
      </c>
      <c r="E18" t="str" cm="1">
        <f t="array" aca="1" ref="E18" ca="1">IF($A18&lt;&gt;"",IF(ROW()+1 &gt; MorningGameRowStart,INDEX(INDIRECT(TablePattern),MOD(ROW()-2-MorningGameRowStart,NumberOfTablePairs*2)+1,2),INDEX(INDIRECT(TablePattern),MOD(ROW()-2,NumberOfTablePairs*2)+1,2)),"")</f>
        <v>Blue A</v>
      </c>
      <c r="F18" s="8" cm="1">
        <f t="array" aca="1" ref="F18" ca="1">IF($A18&lt;&gt;"",IF(ROW() -1 &gt; MorningStartRowReal,MorningRound2+MorningTableMatchBlock*MatchStartoStart+TableTimeRd2Offset,AfternoonRound2+AfternoonTableMatchBlock*MatchStartoStart+TableTimeRd2Offset),"")</f>
        <v>0.44444444444444442</v>
      </c>
      <c r="G18" s="5" t="str" cm="1">
        <f t="array" aca="1" ref="G18" ca="1">IF($A18&lt;&gt;"",IF(ROW()+1 &gt; MorningGameRowStart,INDEX(INDIRECT(TablePattern),MOD(ROW()-2-MorningGameRowStart,NumberOfTablePairs*2)+1,4),INDEX(INDIRECT(TablePattern),MOD(ROW()-2,NumberOfTablePairs*2)+1,4)),"")</f>
        <v>Red B</v>
      </c>
      <c r="H18" s="8" cm="1">
        <f t="array" aca="1" ref="H18" ca="1">IF($A18&lt;&gt;"",IF(ROW() -1 &gt; MorningStartRowReal,MorningRound3+MorningTableMatchBlock*MatchStartoStart+TableTimeRd3Offset,AfternoonRound3+AfternoonTableMatchBlock*MatchStartoStart+TableTimeRd3Offset),"")</f>
        <v>0.4548611111111111</v>
      </c>
      <c r="I18" s="5" t="str" cm="1">
        <f t="array" aca="1" ref="I18" ca="1">IF($A18&lt;&gt;"",IF(ROW()+1 &gt; MorningGameRowStart,INDEX(INDIRECT(TablePattern),MOD(ROW()-2-MorningGameRowStart,NumberOfTablePairs*2)+1,6),INDEX(INDIRECT(TablePattern),MOD(ROW()-2,NumberOfTablePairs*2)+1,6)),"")</f>
        <v>Red A</v>
      </c>
      <c r="P18" s="19"/>
    </row>
    <row r="19" spans="1:16" x14ac:dyDescent="0.2">
      <c r="A19" t="str" cm="1">
        <f t="array" aca="1" ref="A1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18 - Team 18</v>
      </c>
      <c r="B19" s="13" cm="1">
        <f t="array" aca="1" ref="B19" ca="1">IF(AND($A19&lt;&gt;"",$A19&lt;&gt;"Wild Card Team"),IF(ROW()-1 &gt;= MorningStartRowReal,INDEX(JudgingTimes,MorningJudgingTImeOffset),INDEX(JudgingTimes,NormalJudgingTimeOffset)),"")</f>
        <v>0.5625</v>
      </c>
      <c r="C19" s="5" t="str" cm="1">
        <f t="array" aca="1" ref="C19" ca="1">IF(AND($A19&lt;&gt;"",$A19&lt;&gt;"Wild Card Team"),IF(ROW()-1 &gt;= MorningStartRowReal,INDEX(JudgingColors,MorningJudgingSlot),INDEX(JudgingColors,NormalJudgingOffset)),"")</f>
        <v>Green</v>
      </c>
      <c r="D19" s="8" cm="1">
        <f t="array" aca="1" ref="D19" ca="1">IF($A19&lt;&gt;"",IF(ROW() -1 &gt; MorningStartRowReal,MorningRound1+MorningTableMatchBlock*MatchStartoStart+TableTimeRd1Offset,AfternoonRound1+AfternoonTableMatchBlock*MatchStartoStart+TableTimeRd1Offset),"")</f>
        <v>0.38541666666666663</v>
      </c>
      <c r="E19" t="str" cm="1">
        <f t="array" aca="1" ref="E19" ca="1">IF($A19&lt;&gt;"",IF(ROW()+1 &gt; MorningGameRowStart,INDEX(INDIRECT(TablePattern),MOD(ROW()-2-MorningGameRowStart,NumberOfTablePairs*2)+1,2),INDEX(INDIRECT(TablePattern),MOD(ROW()-2,NumberOfTablePairs*2)+1,2)),"")</f>
        <v>Blue B</v>
      </c>
      <c r="F19" s="8" cm="1">
        <f t="array" aca="1" ref="F19" ca="1">IF($A19&lt;&gt;"",IF(ROW() -1 &gt; MorningStartRowReal,MorningRound2+MorningTableMatchBlock*MatchStartoStart+TableTimeRd2Offset,AfternoonRound2+AfternoonTableMatchBlock*MatchStartoStart+TableTimeRd2Offset),"")</f>
        <v>0.44791666666666663</v>
      </c>
      <c r="G19" s="5" t="str" cm="1">
        <f t="array" aca="1" ref="G19" ca="1">IF($A19&lt;&gt;"",IF(ROW()+1 &gt; MorningGameRowStart,INDEX(INDIRECT(TablePattern),MOD(ROW()-2-MorningGameRowStart,NumberOfTablePairs*2)+1,4),INDEX(INDIRECT(TablePattern),MOD(ROW()-2,NumberOfTablePairs*2)+1,4)),"")</f>
        <v>Blue A</v>
      </c>
      <c r="H19" s="8" cm="1">
        <f t="array" aca="1" ref="H19" ca="1">IF($A19&lt;&gt;"",IF(ROW() -1 &gt; MorningStartRowReal,MorningRound3+MorningTableMatchBlock*MatchStartoStart+TableTimeRd3Offset,AfternoonRound3+AfternoonTableMatchBlock*MatchStartoStart+TableTimeRd3Offset),"")</f>
        <v>0.45833333333333331</v>
      </c>
      <c r="I19" s="5" t="str" cm="1">
        <f t="array" aca="1" ref="I19" ca="1">IF($A19&lt;&gt;"",IF(ROW()+1 &gt; MorningGameRowStart,INDEX(INDIRECT(TablePattern),MOD(ROW()-2-MorningGameRowStart,NumberOfTablePairs*2)+1,6),INDEX(INDIRECT(TablePattern),MOD(ROW()-2,NumberOfTablePairs*2)+1,6)),"")</f>
        <v>Blue B</v>
      </c>
      <c r="P19" s="19"/>
    </row>
    <row r="20" spans="1:16" x14ac:dyDescent="0.2">
      <c r="A20" t="str" cm="1">
        <f t="array" aca="1" ref="A2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19 - Team 19</v>
      </c>
      <c r="B20" s="13" cm="1">
        <f t="array" aca="1" ref="B20" ca="1">IF(AND($A20&lt;&gt;"",$A20&lt;&gt;"Wild Card Team"),IF(ROW()-1 &gt;= MorningStartRowReal,INDEX(JudgingTimes,MorningJudgingTImeOffset),INDEX(JudgingTimes,NormalJudgingTimeOffset)),"")</f>
        <v>0.5625</v>
      </c>
      <c r="C20" s="5" t="str" cm="1">
        <f t="array" aca="1" ref="C20" ca="1">IF(AND($A20&lt;&gt;"",$A20&lt;&gt;"Wild Card Team"),IF(ROW()-1 &gt;= MorningStartRowReal,INDEX(JudgingColors,MorningJudgingSlot),INDEX(JudgingColors,NormalJudgingOffset)),"")</f>
        <v>Blue</v>
      </c>
      <c r="D20" s="8" cm="1">
        <f t="array" aca="1" ref="D20" ca="1">IF($A20&lt;&gt;"",IF(ROW() -1 &gt; MorningStartRowReal,MorningRound1+MorningTableMatchBlock*MatchStartoStart+TableTimeRd1Offset,AfternoonRound1+AfternoonTableMatchBlock*MatchStartoStart+TableTimeRd1Offset),"")</f>
        <v>0.38194444444444442</v>
      </c>
      <c r="E20" t="str" cm="1">
        <f t="array" aca="1" ref="E20" ca="1">IF($A20&lt;&gt;"",IF(ROW()+1 &gt; MorningGameRowStart,INDEX(INDIRECT(TablePattern),MOD(ROW()-2-MorningGameRowStart,NumberOfTablePairs*2)+1,2),INDEX(INDIRECT(TablePattern),MOD(ROW()-2,NumberOfTablePairs*2)+1,2)),"")</f>
        <v>Red A</v>
      </c>
      <c r="F20" s="8" cm="1">
        <f t="array" aca="1" ref="F20" ca="1">IF($A20&lt;&gt;"",IF(ROW() -1 &gt; MorningStartRowReal,MorningRound2+MorningTableMatchBlock*MatchStartoStart+TableTimeRd2Offset,AfternoonRound2+AfternoonTableMatchBlock*MatchStartoStart+TableTimeRd2Offset),"")</f>
        <v>0.44791666666666663</v>
      </c>
      <c r="G20" s="5" t="str" cm="1">
        <f t="array" aca="1" ref="G20" ca="1">IF($A20&lt;&gt;"",IF(ROW()+1 &gt; MorningGameRowStart,INDEX(INDIRECT(TablePattern),MOD(ROW()-2-MorningGameRowStart,NumberOfTablePairs*2)+1,4),INDEX(INDIRECT(TablePattern),MOD(ROW()-2,NumberOfTablePairs*2)+1,4)),"")</f>
        <v>Blue B</v>
      </c>
      <c r="H20" s="8" cm="1">
        <f t="array" aca="1" ref="H20" ca="1">IF($A20&lt;&gt;"",IF(ROW() -1 &gt; MorningStartRowReal,MorningRound3+MorningTableMatchBlock*MatchStartoStart+TableTimeRd3Offset,AfternoonRound3+AfternoonTableMatchBlock*MatchStartoStart+TableTimeRd3Offset),"")</f>
        <v>0.4548611111111111</v>
      </c>
      <c r="I20" s="5" t="str" cm="1">
        <f t="array" aca="1" ref="I20" ca="1">IF($A20&lt;&gt;"",IF(ROW()+1 &gt; MorningGameRowStart,INDEX(INDIRECT(TablePattern),MOD(ROW()-2-MorningGameRowStart,NumberOfTablePairs*2)+1,6),INDEX(INDIRECT(TablePattern),MOD(ROW()-2,NumberOfTablePairs*2)+1,6)),"")</f>
        <v>Red B</v>
      </c>
      <c r="P20" s="19"/>
    </row>
    <row r="21" spans="1:16" x14ac:dyDescent="0.2">
      <c r="A21" t="str" cm="1">
        <f t="array" aca="1" ref="A2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20 - Team 20</v>
      </c>
      <c r="B21" s="13" cm="1">
        <f t="array" aca="1" ref="B21" ca="1">IF(AND($A21&lt;&gt;"",$A21&lt;&gt;"Wild Card Team"),IF(ROW()-1 &gt;= MorningStartRowReal,INDEX(JudgingTimes,MorningJudgingTImeOffset),INDEX(JudgingTimes,NormalJudgingTimeOffset)),"")</f>
        <v>0.5625</v>
      </c>
      <c r="C21" s="5" t="str" cm="1">
        <f t="array" aca="1" ref="C21" ca="1">IF(AND($A21&lt;&gt;"",$A21&lt;&gt;"Wild Card Team"),IF(ROW()-1 &gt;= MorningStartRowReal,INDEX(JudgingColors,MorningJudgingSlot),INDEX(JudgingColors,NormalJudgingOffset)),"")</f>
        <v>Orange</v>
      </c>
      <c r="D21" s="8" cm="1">
        <f t="array" aca="1" ref="D21" ca="1">IF($A21&lt;&gt;"",IF(ROW() -1 &gt; MorningStartRowReal,MorningRound1+MorningTableMatchBlock*MatchStartoStart+TableTimeRd1Offset,AfternoonRound1+AfternoonTableMatchBlock*MatchStartoStart+TableTimeRd1Offset),"")</f>
        <v>0.38194444444444442</v>
      </c>
      <c r="E21" t="str" cm="1">
        <f t="array" aca="1" ref="E21" ca="1">IF($A21&lt;&gt;"",IF(ROW()+1 &gt; MorningGameRowStart,INDEX(INDIRECT(TablePattern),MOD(ROW()-2-MorningGameRowStart,NumberOfTablePairs*2)+1,2),INDEX(INDIRECT(TablePattern),MOD(ROW()-2,NumberOfTablePairs*2)+1,2)),"")</f>
        <v>Red B</v>
      </c>
      <c r="F21" s="8" cm="1">
        <f t="array" aca="1" ref="F21" ca="1">IF($A21&lt;&gt;"",IF(ROW() -1 &gt; MorningStartRowReal,MorningRound2+MorningTableMatchBlock*MatchStartoStart+TableTimeRd2Offset,AfternoonRound2+AfternoonTableMatchBlock*MatchStartoStart+TableTimeRd2Offset),"")</f>
        <v>0.44444444444444442</v>
      </c>
      <c r="G21" s="5" t="str" cm="1">
        <f t="array" aca="1" ref="G21" ca="1">IF($A21&lt;&gt;"",IF(ROW()+1 &gt; MorningGameRowStart,INDEX(INDIRECT(TablePattern),MOD(ROW()-2-MorningGameRowStart,NumberOfTablePairs*2)+1,4),INDEX(INDIRECT(TablePattern),MOD(ROW()-2,NumberOfTablePairs*2)+1,4)),"")</f>
        <v>Red A</v>
      </c>
      <c r="H21" s="8" cm="1">
        <f t="array" aca="1" ref="H21" ca="1">IF($A21&lt;&gt;"",IF(ROW() -1 &gt; MorningStartRowReal,MorningRound3+MorningTableMatchBlock*MatchStartoStart+TableTimeRd3Offset,AfternoonRound3+AfternoonTableMatchBlock*MatchStartoStart+TableTimeRd3Offset),"")</f>
        <v>0.45833333333333331</v>
      </c>
      <c r="I21" s="5" t="str" cm="1">
        <f t="array" aca="1" ref="I21" ca="1">IF($A21&lt;&gt;"",IF(ROW()+1 &gt; MorningGameRowStart,INDEX(INDIRECT(TablePattern),MOD(ROW()-2-MorningGameRowStart,NumberOfTablePairs*2)+1,6),INDEX(INDIRECT(TablePattern),MOD(ROW()-2,NumberOfTablePairs*2)+1,6)),"")</f>
        <v>Blue A</v>
      </c>
      <c r="P21" s="19"/>
    </row>
    <row r="22" spans="1:16" x14ac:dyDescent="0.2">
      <c r="A22" t="str" cm="1">
        <f t="array" aca="1" ref="A2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21 - Team 21</v>
      </c>
      <c r="B22" s="13" cm="1">
        <f t="array" aca="1" ref="B22" ca="1">IF(AND($A22&lt;&gt;"",$A22&lt;&gt;"Wild Card Team"),IF(ROW()-1 &gt;= MorningStartRowReal,INDEX(JudgingTimes,MorningJudgingTImeOffset),INDEX(JudgingTimes,NormalJudgingTimeOffset)),"")</f>
        <v>0.60416666666666663</v>
      </c>
      <c r="C22" s="5" t="str" cm="1">
        <f t="array" aca="1" ref="C22" ca="1">IF(AND($A22&lt;&gt;"",$A22&lt;&gt;"Wild Card Team"),IF(ROW()-1 &gt;= MorningStartRowReal,INDEX(JudgingColors,MorningJudgingSlot),INDEX(JudgingColors,NormalJudgingOffset)),"")</f>
        <v>Yellow</v>
      </c>
      <c r="D22" s="8" cm="1">
        <f t="array" aca="1" ref="D22" ca="1">IF($A22&lt;&gt;"",IF(ROW() -1 &gt; MorningStartRowReal,MorningRound1+MorningTableMatchBlock*MatchStartoStart+TableTimeRd1Offset,AfternoonRound1+AfternoonTableMatchBlock*MatchStartoStart+TableTimeRd1Offset),"")</f>
        <v>0.3923611111111111</v>
      </c>
      <c r="E22" t="str" cm="1">
        <f t="array" aca="1" ref="E22" ca="1">IF($A22&lt;&gt;"",IF(ROW()+1 &gt; MorningGameRowStart,INDEX(INDIRECT(TablePattern),MOD(ROW()-2-MorningGameRowStart,NumberOfTablePairs*2)+1,2),INDEX(INDIRECT(TablePattern),MOD(ROW()-2,NumberOfTablePairs*2)+1,2)),"")</f>
        <v>Blue A</v>
      </c>
      <c r="F22" s="8" cm="1">
        <f t="array" aca="1" ref="F22" ca="1">IF($A22&lt;&gt;"",IF(ROW() -1 &gt; MorningStartRowReal,MorningRound2+MorningTableMatchBlock*MatchStartoStart+TableTimeRd2Offset,AfternoonRound2+AfternoonTableMatchBlock*MatchStartoStart+TableTimeRd2Offset),"")</f>
        <v>0.4513888888888889</v>
      </c>
      <c r="G22" s="5" t="str" cm="1">
        <f t="array" aca="1" ref="G22" ca="1">IF($A22&lt;&gt;"",IF(ROW()+1 &gt; MorningGameRowStart,INDEX(INDIRECT(TablePattern),MOD(ROW()-2-MorningGameRowStart,NumberOfTablePairs*2)+1,4),INDEX(INDIRECT(TablePattern),MOD(ROW()-2,NumberOfTablePairs*2)+1,4)),"")</f>
        <v>Red B</v>
      </c>
      <c r="H22" s="8" cm="1">
        <f t="array" aca="1" ref="H22" ca="1">IF($A22&lt;&gt;"",IF(ROW() -1 &gt; MorningStartRowReal,MorningRound3+MorningTableMatchBlock*MatchStartoStart+TableTimeRd3Offset,AfternoonRound3+AfternoonTableMatchBlock*MatchStartoStart+TableTimeRd3Offset),"")</f>
        <v>0.46180555555555558</v>
      </c>
      <c r="I22" s="5" t="str" cm="1">
        <f t="array" aca="1" ref="I22" ca="1">IF($A22&lt;&gt;"",IF(ROW()+1 &gt; MorningGameRowStart,INDEX(INDIRECT(TablePattern),MOD(ROW()-2-MorningGameRowStart,NumberOfTablePairs*2)+1,6),INDEX(INDIRECT(TablePattern),MOD(ROW()-2,NumberOfTablePairs*2)+1,6)),"")</f>
        <v>Red A</v>
      </c>
      <c r="P22" s="19"/>
    </row>
    <row r="23" spans="1:16" x14ac:dyDescent="0.2">
      <c r="A23" t="str" cm="1">
        <f t="array" aca="1" ref="A2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22 - Team 22</v>
      </c>
      <c r="B23" s="13" cm="1">
        <f t="array" aca="1" ref="B23" ca="1">IF(AND($A23&lt;&gt;"",$A23&lt;&gt;"Wild Card Team"),IF(ROW()-1 &gt;= MorningStartRowReal,INDEX(JudgingTimes,MorningJudgingTImeOffset),INDEX(JudgingTimes,NormalJudgingTimeOffset)),"")</f>
        <v>0.60416666666666663</v>
      </c>
      <c r="C23" s="5" t="str" cm="1">
        <f t="array" aca="1" ref="C23" ca="1">IF(AND($A23&lt;&gt;"",$A23&lt;&gt;"Wild Card Team"),IF(ROW()-1 &gt;= MorningStartRowReal,INDEX(JudgingColors,MorningJudgingSlot),INDEX(JudgingColors,NormalJudgingOffset)),"")</f>
        <v>Green</v>
      </c>
      <c r="D23" s="8" cm="1">
        <f t="array" aca="1" ref="D23" ca="1">IF($A23&lt;&gt;"",IF(ROW() -1 &gt; MorningStartRowReal,MorningRound1+MorningTableMatchBlock*MatchStartoStart+TableTimeRd1Offset,AfternoonRound1+AfternoonTableMatchBlock*MatchStartoStart+TableTimeRd1Offset),"")</f>
        <v>0.3923611111111111</v>
      </c>
      <c r="E23" t="str" cm="1">
        <f t="array" aca="1" ref="E23" ca="1">IF($A23&lt;&gt;"",IF(ROW()+1 &gt; MorningGameRowStart,INDEX(INDIRECT(TablePattern),MOD(ROW()-2-MorningGameRowStart,NumberOfTablePairs*2)+1,2),INDEX(INDIRECT(TablePattern),MOD(ROW()-2,NumberOfTablePairs*2)+1,2)),"")</f>
        <v>Blue B</v>
      </c>
      <c r="F23" s="8" cm="1">
        <f t="array" aca="1" ref="F23" ca="1">IF($A23&lt;&gt;"",IF(ROW() -1 &gt; MorningStartRowReal,MorningRound2+MorningTableMatchBlock*MatchStartoStart+TableTimeRd2Offset,AfternoonRound2+AfternoonTableMatchBlock*MatchStartoStart+TableTimeRd2Offset),"")</f>
        <v>0.4548611111111111</v>
      </c>
      <c r="G23" s="5" t="str" cm="1">
        <f t="array" aca="1" ref="G23" ca="1">IF($A23&lt;&gt;"",IF(ROW()+1 &gt; MorningGameRowStart,INDEX(INDIRECT(TablePattern),MOD(ROW()-2-MorningGameRowStart,NumberOfTablePairs*2)+1,4),INDEX(INDIRECT(TablePattern),MOD(ROW()-2,NumberOfTablePairs*2)+1,4)),"")</f>
        <v>Blue A</v>
      </c>
      <c r="H23" s="8" cm="1">
        <f t="array" aca="1" ref="H23" ca="1">IF($A23&lt;&gt;"",IF(ROW() -1 &gt; MorningStartRowReal,MorningRound3+MorningTableMatchBlock*MatchStartoStart+TableTimeRd3Offset,AfternoonRound3+AfternoonTableMatchBlock*MatchStartoStart+TableTimeRd3Offset),"")</f>
        <v>0.46527777777777779</v>
      </c>
      <c r="I23" s="5" t="str" cm="1">
        <f t="array" aca="1" ref="I23" ca="1">IF($A23&lt;&gt;"",IF(ROW()+1 &gt; MorningGameRowStart,INDEX(INDIRECT(TablePattern),MOD(ROW()-2-MorningGameRowStart,NumberOfTablePairs*2)+1,6),INDEX(INDIRECT(TablePattern),MOD(ROW()-2,NumberOfTablePairs*2)+1,6)),"")</f>
        <v>Blue B</v>
      </c>
      <c r="P23" s="19"/>
    </row>
    <row r="24" spans="1:16" x14ac:dyDescent="0.2">
      <c r="A24" t="str" cm="1">
        <f t="array" aca="1" ref="A2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23 - Team 23</v>
      </c>
      <c r="B24" s="13" cm="1">
        <f t="array" aca="1" ref="B24" ca="1">IF(AND($A24&lt;&gt;"",$A24&lt;&gt;"Wild Card Team"),IF(ROW()-1 &gt;= MorningStartRowReal,INDEX(JudgingTimes,MorningJudgingTImeOffset),INDEX(JudgingTimes,NormalJudgingTimeOffset)),"")</f>
        <v>0.60416666666666663</v>
      </c>
      <c r="C24" s="5" t="str" cm="1">
        <f t="array" aca="1" ref="C24" ca="1">IF(AND($A24&lt;&gt;"",$A24&lt;&gt;"Wild Card Team"),IF(ROW()-1 &gt;= MorningStartRowReal,INDEX(JudgingColors,MorningJudgingSlot),INDEX(JudgingColors,NormalJudgingOffset)),"")</f>
        <v>Blue</v>
      </c>
      <c r="D24" s="8" cm="1">
        <f t="array" aca="1" ref="D24" ca="1">IF($A24&lt;&gt;"",IF(ROW() -1 &gt; MorningStartRowReal,MorningRound1+MorningTableMatchBlock*MatchStartoStart+TableTimeRd1Offset,AfternoonRound1+AfternoonTableMatchBlock*MatchStartoStart+TableTimeRd1Offset),"")</f>
        <v>0.3888888888888889</v>
      </c>
      <c r="E24" t="str" cm="1">
        <f t="array" aca="1" ref="E24" ca="1">IF($A24&lt;&gt;"",IF(ROW()+1 &gt; MorningGameRowStart,INDEX(INDIRECT(TablePattern),MOD(ROW()-2-MorningGameRowStart,NumberOfTablePairs*2)+1,2),INDEX(INDIRECT(TablePattern),MOD(ROW()-2,NumberOfTablePairs*2)+1,2)),"")</f>
        <v>Red A</v>
      </c>
      <c r="F24" s="8" cm="1">
        <f t="array" aca="1" ref="F24" ca="1">IF($A24&lt;&gt;"",IF(ROW() -1 &gt; MorningStartRowReal,MorningRound2+MorningTableMatchBlock*MatchStartoStart+TableTimeRd2Offset,AfternoonRound2+AfternoonTableMatchBlock*MatchStartoStart+TableTimeRd2Offset),"")</f>
        <v>0.4548611111111111</v>
      </c>
      <c r="G24" s="5" t="str" cm="1">
        <f t="array" aca="1" ref="G24" ca="1">IF($A24&lt;&gt;"",IF(ROW()+1 &gt; MorningGameRowStart,INDEX(INDIRECT(TablePattern),MOD(ROW()-2-MorningGameRowStart,NumberOfTablePairs*2)+1,4),INDEX(INDIRECT(TablePattern),MOD(ROW()-2,NumberOfTablePairs*2)+1,4)),"")</f>
        <v>Blue B</v>
      </c>
      <c r="H24" s="8" cm="1">
        <f t="array" aca="1" ref="H24" ca="1">IF($A24&lt;&gt;"",IF(ROW() -1 &gt; MorningStartRowReal,MorningRound3+MorningTableMatchBlock*MatchStartoStart+TableTimeRd3Offset,AfternoonRound3+AfternoonTableMatchBlock*MatchStartoStart+TableTimeRd3Offset),"")</f>
        <v>0.46180555555555558</v>
      </c>
      <c r="I24" s="5" t="str" cm="1">
        <f t="array" aca="1" ref="I24" ca="1">IF($A24&lt;&gt;"",IF(ROW()+1 &gt; MorningGameRowStart,INDEX(INDIRECT(TablePattern),MOD(ROW()-2-MorningGameRowStart,NumberOfTablePairs*2)+1,6),INDEX(INDIRECT(TablePattern),MOD(ROW()-2,NumberOfTablePairs*2)+1,6)),"")</f>
        <v>Red B</v>
      </c>
      <c r="P24" s="19"/>
    </row>
    <row r="25" spans="1:16" x14ac:dyDescent="0.2">
      <c r="A25" t="str" cm="1">
        <f t="array" aca="1" ref="A2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24 - Team 24</v>
      </c>
      <c r="B25" s="13" cm="1">
        <f t="array" aca="1" ref="B25" ca="1">IF(AND($A25&lt;&gt;"",$A25&lt;&gt;"Wild Card Team"),IF(ROW()-1 &gt;= MorningStartRowReal,INDEX(JudgingTimes,MorningJudgingTImeOffset),INDEX(JudgingTimes,NormalJudgingTimeOffset)),"")</f>
        <v>0.60416666666666663</v>
      </c>
      <c r="C25" s="5" t="str" cm="1">
        <f t="array" aca="1" ref="C25" ca="1">IF(AND($A25&lt;&gt;"",$A25&lt;&gt;"Wild Card Team"),IF(ROW()-1 &gt;= MorningStartRowReal,INDEX(JudgingColors,MorningJudgingSlot),INDEX(JudgingColors,NormalJudgingOffset)),"")</f>
        <v>Orange</v>
      </c>
      <c r="D25" s="8" cm="1">
        <f t="array" aca="1" ref="D25" ca="1">IF($A25&lt;&gt;"",IF(ROW() -1 &gt; MorningStartRowReal,MorningRound1+MorningTableMatchBlock*MatchStartoStart+TableTimeRd1Offset,AfternoonRound1+AfternoonTableMatchBlock*MatchStartoStart+TableTimeRd1Offset),"")</f>
        <v>0.3888888888888889</v>
      </c>
      <c r="E25" t="str" cm="1">
        <f t="array" aca="1" ref="E25" ca="1">IF($A25&lt;&gt;"",IF(ROW()+1 &gt; MorningGameRowStart,INDEX(INDIRECT(TablePattern),MOD(ROW()-2-MorningGameRowStart,NumberOfTablePairs*2)+1,2),INDEX(INDIRECT(TablePattern),MOD(ROW()-2,NumberOfTablePairs*2)+1,2)),"")</f>
        <v>Red B</v>
      </c>
      <c r="F25" s="8" cm="1">
        <f t="array" aca="1" ref="F25" ca="1">IF($A25&lt;&gt;"",IF(ROW() -1 &gt; MorningStartRowReal,MorningRound2+MorningTableMatchBlock*MatchStartoStart+TableTimeRd2Offset,AfternoonRound2+AfternoonTableMatchBlock*MatchStartoStart+TableTimeRd2Offset),"")</f>
        <v>0.4513888888888889</v>
      </c>
      <c r="G25" s="5" t="str" cm="1">
        <f t="array" aca="1" ref="G25" ca="1">IF($A25&lt;&gt;"",IF(ROW()+1 &gt; MorningGameRowStart,INDEX(INDIRECT(TablePattern),MOD(ROW()-2-MorningGameRowStart,NumberOfTablePairs*2)+1,4),INDEX(INDIRECT(TablePattern),MOD(ROW()-2,NumberOfTablePairs*2)+1,4)),"")</f>
        <v>Red A</v>
      </c>
      <c r="H25" s="8" cm="1">
        <f t="array" aca="1" ref="H25" ca="1">IF($A25&lt;&gt;"",IF(ROW() -1 &gt; MorningStartRowReal,MorningRound3+MorningTableMatchBlock*MatchStartoStart+TableTimeRd3Offset,AfternoonRound3+AfternoonTableMatchBlock*MatchStartoStart+TableTimeRd3Offset),"")</f>
        <v>0.46527777777777779</v>
      </c>
      <c r="I25" s="5" t="str" cm="1">
        <f t="array" aca="1" ref="I25" ca="1">IF($A25&lt;&gt;"",IF(ROW()+1 &gt; MorningGameRowStart,INDEX(INDIRECT(TablePattern),MOD(ROW()-2-MorningGameRowStart,NumberOfTablePairs*2)+1,6),INDEX(INDIRECT(TablePattern),MOD(ROW()-2,NumberOfTablePairs*2)+1,6)),"")</f>
        <v>Blue A</v>
      </c>
      <c r="P25" s="19"/>
    </row>
    <row r="26" spans="1:16" x14ac:dyDescent="0.2">
      <c r="A26" t="str" cm="1">
        <f t="array" aca="1" ref="A2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26" s="13" t="str" cm="1">
        <f t="array" aca="1" ref="B26" ca="1">IF(AND($A26&lt;&gt;"",$A26&lt;&gt;"Wild Card Team"),IF(ROW()-1 &gt;= MorningStartRowReal,INDEX(JudgingTimes,MorningJudgingTImeOffset),INDEX(JudgingTimes,NormalJudgingTimeOffset)),"")</f>
        <v/>
      </c>
      <c r="C26" s="5" t="str" cm="1">
        <f t="array" aca="1" ref="C26" ca="1">IF(AND($A26&lt;&gt;"",$A26&lt;&gt;"Wild Card Team"),IF(ROW()-1 &gt;= MorningStartRowReal,INDEX(JudgingColors,MorningJudgingSlot),INDEX(JudgingColors,NormalJudgingOffset)),"")</f>
        <v/>
      </c>
      <c r="D26" s="8" t="str" cm="1">
        <f t="array" aca="1" ref="D26" ca="1">IF($A26&lt;&gt;"",IF(ROW() -1 &gt; MorningStartRowReal,MorningRound1+MorningTableMatchBlock*MatchStartoStart+TableTimeRd1Offset,AfternoonRound1+AfternoonTableMatchBlock*MatchStartoStart+TableTimeRd1Offset),"")</f>
        <v/>
      </c>
      <c r="E26" t="str" cm="1">
        <f t="array" aca="1" ref="E26" ca="1">IF($A26&lt;&gt;"",IF(ROW()+1 &gt; MorningGameRowStart,INDEX(INDIRECT(TablePattern),MOD(ROW()-2-MorningGameRowStart,NumberOfTablePairs*2)+1,2),INDEX(INDIRECT(TablePattern),MOD(ROW()-2,NumberOfTablePairs*2)+1,2)),"")</f>
        <v/>
      </c>
      <c r="F26" s="8" t="str" cm="1">
        <f t="array" aca="1" ref="F26" ca="1">IF($A26&lt;&gt;"",IF(ROW() -1 &gt; MorningStartRowReal,MorningRound2+MorningTableMatchBlock*MatchStartoStart+TableTimeRd2Offset,AfternoonRound2+AfternoonTableMatchBlock*MatchStartoStart+TableTimeRd2Offset),"")</f>
        <v/>
      </c>
      <c r="G26" s="5" t="str" cm="1">
        <f t="array" aca="1" ref="G26" ca="1">IF($A26&lt;&gt;"",IF(ROW()+1 &gt; MorningGameRowStart,INDEX(INDIRECT(TablePattern),MOD(ROW()-2-MorningGameRowStart,NumberOfTablePairs*2)+1,4),INDEX(INDIRECT(TablePattern),MOD(ROW()-2,NumberOfTablePairs*2)+1,4)),"")</f>
        <v/>
      </c>
      <c r="H26" s="8" t="str" cm="1">
        <f t="array" aca="1" ref="H26" ca="1">IF($A26&lt;&gt;"",IF(ROW() -1 &gt; MorningStartRowReal,MorningRound3+MorningTableMatchBlock*MatchStartoStart+TableTimeRd3Offset,AfternoonRound3+AfternoonTableMatchBlock*MatchStartoStart+TableTimeRd3Offset),"")</f>
        <v/>
      </c>
      <c r="I26" s="5" t="str" cm="1">
        <f t="array" aca="1" ref="I26" ca="1">IF($A26&lt;&gt;"",IF(ROW()+1 &gt; MorningGameRowStart,INDEX(INDIRECT(TablePattern),MOD(ROW()-2-MorningGameRowStart,NumberOfTablePairs*2)+1,6),INDEX(INDIRECT(TablePattern),MOD(ROW()-2,NumberOfTablePairs*2)+1,6)),"")</f>
        <v/>
      </c>
      <c r="P26" s="19"/>
    </row>
    <row r="27" spans="1:16" x14ac:dyDescent="0.2">
      <c r="A27" t="str" cm="1">
        <f t="array" aca="1" ref="A2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27" s="13" t="str" cm="1">
        <f t="array" aca="1" ref="B27" ca="1">IF(AND($A27&lt;&gt;"",$A27&lt;&gt;"Wild Card Team"),IF(ROW()-1 &gt;= MorningStartRowReal,INDEX(JudgingTimes,MorningJudgingTImeOffset),INDEX(JudgingTimes,NormalJudgingTimeOffset)),"")</f>
        <v/>
      </c>
      <c r="C27" s="5" t="str" cm="1">
        <f t="array" aca="1" ref="C27" ca="1">IF(AND($A27&lt;&gt;"",$A27&lt;&gt;"Wild Card Team"),IF(ROW()-1 &gt;= MorningStartRowReal,INDEX(JudgingColors,MorningJudgingSlot),INDEX(JudgingColors,NormalJudgingOffset)),"")</f>
        <v/>
      </c>
      <c r="D27" s="8" t="str" cm="1">
        <f t="array" aca="1" ref="D27" ca="1">IF($A27&lt;&gt;"",IF(ROW() -1 &gt; MorningStartRowReal,MorningRound1+MorningTableMatchBlock*MatchStartoStart+TableTimeRd1Offset,AfternoonRound1+AfternoonTableMatchBlock*MatchStartoStart+TableTimeRd1Offset),"")</f>
        <v/>
      </c>
      <c r="E27" t="str" cm="1">
        <f t="array" aca="1" ref="E27" ca="1">IF($A27&lt;&gt;"",IF(ROW()+1 &gt; MorningGameRowStart,INDEX(INDIRECT(TablePattern),MOD(ROW()-2-MorningGameRowStart,NumberOfTablePairs*2)+1,2),INDEX(INDIRECT(TablePattern),MOD(ROW()-2,NumberOfTablePairs*2)+1,2)),"")</f>
        <v/>
      </c>
      <c r="F27" s="8" t="str" cm="1">
        <f t="array" aca="1" ref="F27" ca="1">IF($A27&lt;&gt;"",IF(ROW() -1 &gt; MorningStartRowReal,MorningRound2+MorningTableMatchBlock*MatchStartoStart+TableTimeRd2Offset,AfternoonRound2+AfternoonTableMatchBlock*MatchStartoStart+TableTimeRd2Offset),"")</f>
        <v/>
      </c>
      <c r="G27" s="5" t="str" cm="1">
        <f t="array" aca="1" ref="G27" ca="1">IF($A27&lt;&gt;"",IF(ROW()+1 &gt; MorningGameRowStart,INDEX(INDIRECT(TablePattern),MOD(ROW()-2-MorningGameRowStart,NumberOfTablePairs*2)+1,4),INDEX(INDIRECT(TablePattern),MOD(ROW()-2,NumberOfTablePairs*2)+1,4)),"")</f>
        <v/>
      </c>
      <c r="H27" s="8" t="str" cm="1">
        <f t="array" aca="1" ref="H27" ca="1">IF($A27&lt;&gt;"",IF(ROW() -1 &gt; MorningStartRowReal,MorningRound3+MorningTableMatchBlock*MatchStartoStart+TableTimeRd3Offset,AfternoonRound3+AfternoonTableMatchBlock*MatchStartoStart+TableTimeRd3Offset),"")</f>
        <v/>
      </c>
      <c r="I27" s="5" t="str" cm="1">
        <f t="array" aca="1" ref="I27" ca="1">IF($A27&lt;&gt;"",IF(ROW()+1 &gt; MorningGameRowStart,INDEX(INDIRECT(TablePattern),MOD(ROW()-2-MorningGameRowStart,NumberOfTablePairs*2)+1,6),INDEX(INDIRECT(TablePattern),MOD(ROW()-2,NumberOfTablePairs*2)+1,6)),"")</f>
        <v/>
      </c>
      <c r="P27" s="19"/>
    </row>
    <row r="28" spans="1:16" x14ac:dyDescent="0.2">
      <c r="A28" t="str" cm="1">
        <f t="array" aca="1" ref="A2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28" s="13" t="str" cm="1">
        <f t="array" aca="1" ref="B28" ca="1">IF(AND($A28&lt;&gt;"",$A28&lt;&gt;"Wild Card Team"),IF(ROW()-1 &gt;= MorningStartRowReal,INDEX(JudgingTimes,MorningJudgingTImeOffset),INDEX(JudgingTimes,NormalJudgingTimeOffset)),"")</f>
        <v/>
      </c>
      <c r="C28" s="5" t="str" cm="1">
        <f t="array" aca="1" ref="C28" ca="1">IF(AND($A28&lt;&gt;"",$A28&lt;&gt;"Wild Card Team"),IF(ROW()-1 &gt;= MorningStartRowReal,INDEX(JudgingColors,MorningJudgingSlot),INDEX(JudgingColors,NormalJudgingOffset)),"")</f>
        <v/>
      </c>
      <c r="D28" s="8" t="str" cm="1">
        <f t="array" aca="1" ref="D28" ca="1">IF($A28&lt;&gt;"",IF(ROW() -1 &gt; MorningStartRowReal,MorningRound1+MorningTableMatchBlock*MatchStartoStart+TableTimeRd1Offset,AfternoonRound1+AfternoonTableMatchBlock*MatchStartoStart+TableTimeRd1Offset),"")</f>
        <v/>
      </c>
      <c r="E28" t="str" cm="1">
        <f t="array" aca="1" ref="E28" ca="1">IF($A28&lt;&gt;"",IF(ROW()+1 &gt; MorningGameRowStart,INDEX(INDIRECT(TablePattern),MOD(ROW()-2-MorningGameRowStart,NumberOfTablePairs*2)+1,2),INDEX(INDIRECT(TablePattern),MOD(ROW()-2,NumberOfTablePairs*2)+1,2)),"")</f>
        <v/>
      </c>
      <c r="F28" s="8" t="str" cm="1">
        <f t="array" aca="1" ref="F28" ca="1">IF($A28&lt;&gt;"",IF(ROW() -1 &gt; MorningStartRowReal,MorningRound2+MorningTableMatchBlock*MatchStartoStart+TableTimeRd2Offset,AfternoonRound2+AfternoonTableMatchBlock*MatchStartoStart+TableTimeRd2Offset),"")</f>
        <v/>
      </c>
      <c r="G28" s="5" t="str" cm="1">
        <f t="array" aca="1" ref="G28" ca="1">IF($A28&lt;&gt;"",IF(ROW()+1 &gt; MorningGameRowStart,INDEX(INDIRECT(TablePattern),MOD(ROW()-2-MorningGameRowStart,NumberOfTablePairs*2)+1,4),INDEX(INDIRECT(TablePattern),MOD(ROW()-2,NumberOfTablePairs*2)+1,4)),"")</f>
        <v/>
      </c>
      <c r="H28" s="8" t="str" cm="1">
        <f t="array" aca="1" ref="H28" ca="1">IF($A28&lt;&gt;"",IF(ROW() -1 &gt; MorningStartRowReal,MorningRound3+MorningTableMatchBlock*MatchStartoStart+TableTimeRd3Offset,AfternoonRound3+AfternoonTableMatchBlock*MatchStartoStart+TableTimeRd3Offset),"")</f>
        <v/>
      </c>
      <c r="I28" s="5" t="str" cm="1">
        <f t="array" aca="1" ref="I28" ca="1">IF($A28&lt;&gt;"",IF(ROW()+1 &gt; MorningGameRowStart,INDEX(INDIRECT(TablePattern),MOD(ROW()-2-MorningGameRowStart,NumberOfTablePairs*2)+1,6),INDEX(INDIRECT(TablePattern),MOD(ROW()-2,NumberOfTablePairs*2)+1,6)),"")</f>
        <v/>
      </c>
      <c r="P28" s="19"/>
    </row>
    <row r="29" spans="1:16" x14ac:dyDescent="0.2">
      <c r="A29" t="str" cm="1">
        <f t="array" aca="1" ref="A2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29" s="13" t="str" cm="1">
        <f t="array" aca="1" ref="B29" ca="1">IF(AND($A29&lt;&gt;"",$A29&lt;&gt;"Wild Card Team"),IF(ROW()-1 &gt;= MorningStartRowReal,INDEX(JudgingTimes,MorningJudgingTImeOffset),INDEX(JudgingTimes,NormalJudgingTimeOffset)),"")</f>
        <v/>
      </c>
      <c r="C29" s="5" t="str" cm="1">
        <f t="array" aca="1" ref="C29" ca="1">IF(AND($A29&lt;&gt;"",$A29&lt;&gt;"Wild Card Team"),IF(ROW()-1 &gt;= MorningStartRowReal,INDEX(JudgingColors,MorningJudgingSlot),INDEX(JudgingColors,NormalJudgingOffset)),"")</f>
        <v/>
      </c>
      <c r="D29" s="8" t="str" cm="1">
        <f t="array" aca="1" ref="D29" ca="1">IF($A29&lt;&gt;"",IF(ROW() -1 &gt; MorningStartRowReal,MorningRound1+MorningTableMatchBlock*MatchStartoStart+TableTimeRd1Offset,AfternoonRound1+AfternoonTableMatchBlock*MatchStartoStart+TableTimeRd1Offset),"")</f>
        <v/>
      </c>
      <c r="E29" t="str" cm="1">
        <f t="array" aca="1" ref="E29" ca="1">IF($A29&lt;&gt;"",IF(ROW()+1 &gt; MorningGameRowStart,INDEX(INDIRECT(TablePattern),MOD(ROW()-2-MorningGameRowStart,NumberOfTablePairs*2)+1,2),INDEX(INDIRECT(TablePattern),MOD(ROW()-2,NumberOfTablePairs*2)+1,2)),"")</f>
        <v/>
      </c>
      <c r="F29" s="8" t="str" cm="1">
        <f t="array" aca="1" ref="F29" ca="1">IF($A29&lt;&gt;"",IF(ROW() -1 &gt; MorningStartRowReal,MorningRound2+MorningTableMatchBlock*MatchStartoStart+TableTimeRd2Offset,AfternoonRound2+AfternoonTableMatchBlock*MatchStartoStart+TableTimeRd2Offset),"")</f>
        <v/>
      </c>
      <c r="G29" s="5" t="str" cm="1">
        <f t="array" aca="1" ref="G29" ca="1">IF($A29&lt;&gt;"",IF(ROW()+1 &gt; MorningGameRowStart,INDEX(INDIRECT(TablePattern),MOD(ROW()-2-MorningGameRowStart,NumberOfTablePairs*2)+1,4),INDEX(INDIRECT(TablePattern),MOD(ROW()-2,NumberOfTablePairs*2)+1,4)),"")</f>
        <v/>
      </c>
      <c r="H29" s="8" t="str" cm="1">
        <f t="array" aca="1" ref="H29" ca="1">IF($A29&lt;&gt;"",IF(ROW() -1 &gt; MorningStartRowReal,MorningRound3+MorningTableMatchBlock*MatchStartoStart+TableTimeRd3Offset,AfternoonRound3+AfternoonTableMatchBlock*MatchStartoStart+TableTimeRd3Offset),"")</f>
        <v/>
      </c>
      <c r="I29" s="5" t="str" cm="1">
        <f t="array" aca="1" ref="I29" ca="1">IF($A29&lt;&gt;"",IF(ROW()+1 &gt; MorningGameRowStart,INDEX(INDIRECT(TablePattern),MOD(ROW()-2-MorningGameRowStart,NumberOfTablePairs*2)+1,6),INDEX(INDIRECT(TablePattern),MOD(ROW()-2,NumberOfTablePairs*2)+1,6)),"")</f>
        <v/>
      </c>
      <c r="P29" s="19"/>
    </row>
    <row r="30" spans="1:16" x14ac:dyDescent="0.2">
      <c r="A30" t="str" cm="1">
        <f t="array" aca="1" ref="A3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0" s="13" t="str" cm="1">
        <f t="array" aca="1" ref="B30" ca="1">IF(AND($A30&lt;&gt;"",$A30&lt;&gt;"Wild Card Team"),IF(ROW()-1 &gt;= MorningStartRowReal,INDEX(JudgingTimes,MorningJudgingTImeOffset),INDEX(JudgingTimes,NormalJudgingTimeOffset)),"")</f>
        <v/>
      </c>
      <c r="C30" s="5" t="str" cm="1">
        <f t="array" aca="1" ref="C30" ca="1">IF(AND($A30&lt;&gt;"",$A30&lt;&gt;"Wild Card Team"),IF(ROW()-1 &gt;= MorningStartRowReal,INDEX(JudgingColors,MorningJudgingSlot),INDEX(JudgingColors,NormalJudgingOffset)),"")</f>
        <v/>
      </c>
      <c r="D30" s="8" t="str" cm="1">
        <f t="array" aca="1" ref="D30" ca="1">IF($A30&lt;&gt;"",IF(ROW() -1 &gt; MorningStartRowReal,MorningRound1+MorningTableMatchBlock*MatchStartoStart+TableTimeRd1Offset,AfternoonRound1+AfternoonTableMatchBlock*MatchStartoStart+TableTimeRd1Offset),"")</f>
        <v/>
      </c>
      <c r="E30" t="str" cm="1">
        <f t="array" aca="1" ref="E30" ca="1">IF($A30&lt;&gt;"",IF(ROW()+1 &gt; MorningGameRowStart,INDEX(INDIRECT(TablePattern),MOD(ROW()-2-MorningGameRowStart,NumberOfTablePairs*2)+1,2),INDEX(INDIRECT(TablePattern),MOD(ROW()-2,NumberOfTablePairs*2)+1,2)),"")</f>
        <v/>
      </c>
      <c r="F30" s="8" t="str" cm="1">
        <f t="array" aca="1" ref="F30" ca="1">IF($A30&lt;&gt;"",IF(ROW() -1 &gt; MorningStartRowReal,MorningRound2+MorningTableMatchBlock*MatchStartoStart+TableTimeRd2Offset,AfternoonRound2+AfternoonTableMatchBlock*MatchStartoStart+TableTimeRd2Offset),"")</f>
        <v/>
      </c>
      <c r="G30" s="5" t="str" cm="1">
        <f t="array" aca="1" ref="G30" ca="1">IF($A30&lt;&gt;"",IF(ROW()+1 &gt; MorningGameRowStart,INDEX(INDIRECT(TablePattern),MOD(ROW()-2-MorningGameRowStart,NumberOfTablePairs*2)+1,4),INDEX(INDIRECT(TablePattern),MOD(ROW()-2,NumberOfTablePairs*2)+1,4)),"")</f>
        <v/>
      </c>
      <c r="H30" s="8" t="str" cm="1">
        <f t="array" aca="1" ref="H30" ca="1">IF($A30&lt;&gt;"",IF(ROW() -1 &gt; MorningStartRowReal,MorningRound3+MorningTableMatchBlock*MatchStartoStart+TableTimeRd3Offset,AfternoonRound3+AfternoonTableMatchBlock*MatchStartoStart+TableTimeRd3Offset),"")</f>
        <v/>
      </c>
      <c r="I30" s="5" t="str" cm="1">
        <f t="array" aca="1" ref="I30" ca="1">IF($A30&lt;&gt;"",IF(ROW()+1 &gt; MorningGameRowStart,INDEX(INDIRECT(TablePattern),MOD(ROW()-2-MorningGameRowStart,NumberOfTablePairs*2)+1,6),INDEX(INDIRECT(TablePattern),MOD(ROW()-2,NumberOfTablePairs*2)+1,6)),"")</f>
        <v/>
      </c>
      <c r="P30" s="19"/>
    </row>
    <row r="31" spans="1:16" x14ac:dyDescent="0.2">
      <c r="A31" t="str" cm="1">
        <f t="array" aca="1" ref="A3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1" s="13" t="str" cm="1">
        <f t="array" aca="1" ref="B31" ca="1">IF(AND($A31&lt;&gt;"",$A31&lt;&gt;"Wild Card Team"),IF(ROW()-1 &gt;= MorningStartRowReal,INDEX(JudgingTimes,MorningJudgingTImeOffset),INDEX(JudgingTimes,NormalJudgingTimeOffset)),"")</f>
        <v/>
      </c>
      <c r="C31" s="5" t="str" cm="1">
        <f t="array" aca="1" ref="C31" ca="1">IF(AND($A31&lt;&gt;"",$A31&lt;&gt;"Wild Card Team"),IF(ROW()-1 &gt;= MorningStartRowReal,INDEX(JudgingColors,MorningJudgingSlot),INDEX(JudgingColors,NormalJudgingOffset)),"")</f>
        <v/>
      </c>
      <c r="D31" s="8" t="str" cm="1">
        <f t="array" aca="1" ref="D31" ca="1">IF($A31&lt;&gt;"",IF(ROW() -1 &gt; MorningStartRowReal,MorningRound1+MorningTableMatchBlock*MatchStartoStart+TableTimeRd1Offset,AfternoonRound1+AfternoonTableMatchBlock*MatchStartoStart+TableTimeRd1Offset),"")</f>
        <v/>
      </c>
      <c r="E31" t="str" cm="1">
        <f t="array" aca="1" ref="E31" ca="1">IF($A31&lt;&gt;"",IF(ROW()+1 &gt; MorningGameRowStart,INDEX(INDIRECT(TablePattern),MOD(ROW()-2-MorningGameRowStart,NumberOfTablePairs*2)+1,2),INDEX(INDIRECT(TablePattern),MOD(ROW()-2,NumberOfTablePairs*2)+1,2)),"")</f>
        <v/>
      </c>
      <c r="F31" s="8" t="str" cm="1">
        <f t="array" aca="1" ref="F31" ca="1">IF($A31&lt;&gt;"",IF(ROW() -1 &gt; MorningStartRowReal,MorningRound2+MorningTableMatchBlock*MatchStartoStart+TableTimeRd2Offset,AfternoonRound2+AfternoonTableMatchBlock*MatchStartoStart+TableTimeRd2Offset),"")</f>
        <v/>
      </c>
      <c r="G31" s="5" t="str" cm="1">
        <f t="array" aca="1" ref="G31" ca="1">IF($A31&lt;&gt;"",IF(ROW()+1 &gt; MorningGameRowStart,INDEX(INDIRECT(TablePattern),MOD(ROW()-2-MorningGameRowStart,NumberOfTablePairs*2)+1,4),INDEX(INDIRECT(TablePattern),MOD(ROW()-2,NumberOfTablePairs*2)+1,4)),"")</f>
        <v/>
      </c>
      <c r="H31" s="8" t="str" cm="1">
        <f t="array" aca="1" ref="H31" ca="1">IF($A31&lt;&gt;"",IF(ROW() -1 &gt; MorningStartRowReal,MorningRound3+MorningTableMatchBlock*MatchStartoStart+TableTimeRd3Offset,AfternoonRound3+AfternoonTableMatchBlock*MatchStartoStart+TableTimeRd3Offset),"")</f>
        <v/>
      </c>
      <c r="I31" s="5" t="str" cm="1">
        <f t="array" aca="1" ref="I31" ca="1">IF($A31&lt;&gt;"",IF(ROW()+1 &gt; MorningGameRowStart,INDEX(INDIRECT(TablePattern),MOD(ROW()-2-MorningGameRowStart,NumberOfTablePairs*2)+1,6),INDEX(INDIRECT(TablePattern),MOD(ROW()-2,NumberOfTablePairs*2)+1,6)),"")</f>
        <v/>
      </c>
      <c r="P31" s="19"/>
    </row>
    <row r="32" spans="1:16" x14ac:dyDescent="0.2">
      <c r="A32" t="str" cm="1">
        <f t="array" aca="1" ref="A3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2" s="13" t="str" cm="1">
        <f t="array" aca="1" ref="B32" ca="1">IF(AND($A32&lt;&gt;"",$A32&lt;&gt;"Wild Card Team"),IF(ROW()-1 &gt;= MorningStartRowReal,INDEX(JudgingTimes,MorningJudgingTImeOffset),INDEX(JudgingTimes,NormalJudgingTimeOffset)),"")</f>
        <v/>
      </c>
      <c r="C32" s="5" t="str" cm="1">
        <f t="array" aca="1" ref="C32" ca="1">IF(AND($A32&lt;&gt;"",$A32&lt;&gt;"Wild Card Team"),IF(ROW()-1 &gt;= MorningStartRowReal,INDEX(JudgingColors,MorningJudgingSlot),INDEX(JudgingColors,NormalJudgingOffset)),"")</f>
        <v/>
      </c>
      <c r="D32" s="8" t="str" cm="1">
        <f t="array" aca="1" ref="D32" ca="1">IF($A32&lt;&gt;"",IF(ROW() -1 &gt; MorningStartRowReal,MorningRound1+MorningTableMatchBlock*MatchStartoStart+TableTimeRd1Offset,AfternoonRound1+AfternoonTableMatchBlock*MatchStartoStart+TableTimeRd1Offset),"")</f>
        <v/>
      </c>
      <c r="E32" t="str" cm="1">
        <f t="array" aca="1" ref="E32" ca="1">IF($A32&lt;&gt;"",IF(ROW()+1 &gt; MorningGameRowStart,INDEX(INDIRECT(TablePattern),MOD(ROW()-2-MorningGameRowStart,NumberOfTablePairs*2)+1,2),INDEX(INDIRECT(TablePattern),MOD(ROW()-2,NumberOfTablePairs*2)+1,2)),"")</f>
        <v/>
      </c>
      <c r="F32" s="8" t="str" cm="1">
        <f t="array" aca="1" ref="F32" ca="1">IF($A32&lt;&gt;"",IF(ROW() -1 &gt; MorningStartRowReal,MorningRound2+MorningTableMatchBlock*MatchStartoStart+TableTimeRd2Offset,AfternoonRound2+AfternoonTableMatchBlock*MatchStartoStart+TableTimeRd2Offset),"")</f>
        <v/>
      </c>
      <c r="G32" s="5" t="str" cm="1">
        <f t="array" aca="1" ref="G32" ca="1">IF($A32&lt;&gt;"",IF(ROW()+1 &gt; MorningGameRowStart,INDEX(INDIRECT(TablePattern),MOD(ROW()-2-MorningGameRowStart,NumberOfTablePairs*2)+1,4),INDEX(INDIRECT(TablePattern),MOD(ROW()-2,NumberOfTablePairs*2)+1,4)),"")</f>
        <v/>
      </c>
      <c r="H32" s="8" t="str" cm="1">
        <f t="array" aca="1" ref="H32" ca="1">IF($A32&lt;&gt;"",IF(ROW() -1 &gt; MorningStartRowReal,MorningRound3+MorningTableMatchBlock*MatchStartoStart+TableTimeRd3Offset,AfternoonRound3+AfternoonTableMatchBlock*MatchStartoStart+TableTimeRd3Offset),"")</f>
        <v/>
      </c>
      <c r="I32" s="5" t="str" cm="1">
        <f t="array" aca="1" ref="I32" ca="1">IF($A32&lt;&gt;"",IF(ROW()+1 &gt; MorningGameRowStart,INDEX(INDIRECT(TablePattern),MOD(ROW()-2-MorningGameRowStart,NumberOfTablePairs*2)+1,6),INDEX(INDIRECT(TablePattern),MOD(ROW()-2,NumberOfTablePairs*2)+1,6)),"")</f>
        <v/>
      </c>
      <c r="P32" s="19"/>
    </row>
    <row r="33" spans="1:16" x14ac:dyDescent="0.2">
      <c r="A33" t="str" cm="1">
        <f t="array" aca="1" ref="A3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3" s="13" t="str" cm="1">
        <f t="array" aca="1" ref="B33" ca="1">IF(AND($A33&lt;&gt;"",$A33&lt;&gt;"Wild Card Team"),IF(ROW()-1 &gt;= MorningStartRowReal,INDEX(JudgingTimes,MorningJudgingTImeOffset),INDEX(JudgingTimes,NormalJudgingTimeOffset)),"")</f>
        <v/>
      </c>
      <c r="C33" s="5" t="str" cm="1">
        <f t="array" aca="1" ref="C33" ca="1">IF(AND($A33&lt;&gt;"",$A33&lt;&gt;"Wild Card Team"),IF(ROW()-1 &gt;= MorningStartRowReal,INDEX(JudgingColors,MorningJudgingSlot),INDEX(JudgingColors,NormalJudgingOffset)),"")</f>
        <v/>
      </c>
      <c r="D33" s="8" t="str" cm="1">
        <f t="array" aca="1" ref="D33" ca="1">IF($A33&lt;&gt;"",IF(ROW() -1 &gt; MorningStartRowReal,MorningRound1+MorningTableMatchBlock*MatchStartoStart+TableTimeRd1Offset,AfternoonRound1+AfternoonTableMatchBlock*MatchStartoStart+TableTimeRd1Offset),"")</f>
        <v/>
      </c>
      <c r="E33" t="str" cm="1">
        <f t="array" aca="1" ref="E33" ca="1">IF($A33&lt;&gt;"",IF(ROW()+1 &gt; MorningGameRowStart,INDEX(INDIRECT(TablePattern),MOD(ROW()-2-MorningGameRowStart,NumberOfTablePairs*2)+1,2),INDEX(INDIRECT(TablePattern),MOD(ROW()-2,NumberOfTablePairs*2)+1,2)),"")</f>
        <v/>
      </c>
      <c r="F33" s="8" t="str" cm="1">
        <f t="array" aca="1" ref="F33" ca="1">IF($A33&lt;&gt;"",IF(ROW() -1 &gt; MorningStartRowReal,MorningRound2+MorningTableMatchBlock*MatchStartoStart+TableTimeRd2Offset,AfternoonRound2+AfternoonTableMatchBlock*MatchStartoStart+TableTimeRd2Offset),"")</f>
        <v/>
      </c>
      <c r="G33" s="5" t="str" cm="1">
        <f t="array" aca="1" ref="G33" ca="1">IF($A33&lt;&gt;"",IF(ROW()+1 &gt; MorningGameRowStart,INDEX(INDIRECT(TablePattern),MOD(ROW()-2-MorningGameRowStart,NumberOfTablePairs*2)+1,4),INDEX(INDIRECT(TablePattern),MOD(ROW()-2,NumberOfTablePairs*2)+1,4)),"")</f>
        <v/>
      </c>
      <c r="H33" s="8" t="str" cm="1">
        <f t="array" aca="1" ref="H33" ca="1">IF($A33&lt;&gt;"",IF(ROW() -1 &gt; MorningStartRowReal,MorningRound3+MorningTableMatchBlock*MatchStartoStart+TableTimeRd3Offset,AfternoonRound3+AfternoonTableMatchBlock*MatchStartoStart+TableTimeRd3Offset),"")</f>
        <v/>
      </c>
      <c r="I33" s="5" t="str" cm="1">
        <f t="array" aca="1" ref="I33" ca="1">IF($A33&lt;&gt;"",IF(ROW()+1 &gt; MorningGameRowStart,INDEX(INDIRECT(TablePattern),MOD(ROW()-2-MorningGameRowStart,NumberOfTablePairs*2)+1,6),INDEX(INDIRECT(TablePattern),MOD(ROW()-2,NumberOfTablePairs*2)+1,6)),"")</f>
        <v/>
      </c>
      <c r="P33" s="19"/>
    </row>
    <row r="34" spans="1:16" x14ac:dyDescent="0.2">
      <c r="A34" t="str" cm="1">
        <f t="array" aca="1" ref="A3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4" s="13" t="str" cm="1">
        <f t="array" aca="1" ref="B34" ca="1">IF(AND($A34&lt;&gt;"",$A34&lt;&gt;"Wild Card Team"),IF(ROW()-1 &gt;= MorningStartRowReal,INDEX(JudgingTimes,MorningJudgingTImeOffset),INDEX(JudgingTimes,NormalJudgingTimeOffset)),"")</f>
        <v/>
      </c>
      <c r="C34" s="5" t="str" cm="1">
        <f t="array" aca="1" ref="C34" ca="1">IF(AND($A34&lt;&gt;"",$A34&lt;&gt;"Wild Card Team"),IF(ROW()-1 &gt;= MorningStartRowReal,INDEX(JudgingColors,MorningJudgingSlot),INDEX(JudgingColors,NormalJudgingOffset)),"")</f>
        <v/>
      </c>
      <c r="D34" s="8" t="str" cm="1">
        <f t="array" aca="1" ref="D34" ca="1">IF($A34&lt;&gt;"",IF(ROW() -1 &gt; MorningStartRowReal,MorningRound1+MorningTableMatchBlock*MatchStartoStart+TableTimeRd1Offset,AfternoonRound1+AfternoonTableMatchBlock*MatchStartoStart+TableTimeRd1Offset),"")</f>
        <v/>
      </c>
      <c r="E34" t="str" cm="1">
        <f t="array" aca="1" ref="E34" ca="1">IF($A34&lt;&gt;"",IF(ROW()+1 &gt; MorningGameRowStart,INDEX(INDIRECT(TablePattern),MOD(ROW()-2-MorningGameRowStart,NumberOfTablePairs*2)+1,2),INDEX(INDIRECT(TablePattern),MOD(ROW()-2,NumberOfTablePairs*2)+1,2)),"")</f>
        <v/>
      </c>
      <c r="F34" s="8" t="str" cm="1">
        <f t="array" aca="1" ref="F34" ca="1">IF($A34&lt;&gt;"",IF(ROW() -1 &gt; MorningStartRowReal,MorningRound2+MorningTableMatchBlock*MatchStartoStart+TableTimeRd2Offset,AfternoonRound2+AfternoonTableMatchBlock*MatchStartoStart+TableTimeRd2Offset),"")</f>
        <v/>
      </c>
      <c r="G34" s="5" t="str" cm="1">
        <f t="array" aca="1" ref="G34" ca="1">IF($A34&lt;&gt;"",IF(ROW()+1 &gt; MorningGameRowStart,INDEX(INDIRECT(TablePattern),MOD(ROW()-2-MorningGameRowStart,NumberOfTablePairs*2)+1,4),INDEX(INDIRECT(TablePattern),MOD(ROW()-2,NumberOfTablePairs*2)+1,4)),"")</f>
        <v/>
      </c>
      <c r="H34" s="8" t="str" cm="1">
        <f t="array" aca="1" ref="H34" ca="1">IF($A34&lt;&gt;"",IF(ROW() -1 &gt; MorningStartRowReal,MorningRound3+MorningTableMatchBlock*MatchStartoStart+TableTimeRd3Offset,AfternoonRound3+AfternoonTableMatchBlock*MatchStartoStart+TableTimeRd3Offset),"")</f>
        <v/>
      </c>
      <c r="I34" s="5" t="str" cm="1">
        <f t="array" aca="1" ref="I34" ca="1">IF($A34&lt;&gt;"",IF(ROW()+1 &gt; MorningGameRowStart,INDEX(INDIRECT(TablePattern),MOD(ROW()-2-MorningGameRowStart,NumberOfTablePairs*2)+1,6),INDEX(INDIRECT(TablePattern),MOD(ROW()-2,NumberOfTablePairs*2)+1,6)),"")</f>
        <v/>
      </c>
      <c r="P34" s="19"/>
    </row>
    <row r="35" spans="1:16" x14ac:dyDescent="0.2">
      <c r="A35" t="str" cm="1">
        <f t="array" aca="1" ref="A3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5" s="13" t="str" cm="1">
        <f t="array" aca="1" ref="B35" ca="1">IF(AND($A35&lt;&gt;"",$A35&lt;&gt;"Wild Card Team"),IF(ROW()-1 &gt;= MorningStartRowReal,INDEX(JudgingTimes,MorningJudgingTImeOffset),INDEX(JudgingTimes,NormalJudgingTimeOffset)),"")</f>
        <v/>
      </c>
      <c r="C35" s="5" t="str" cm="1">
        <f t="array" aca="1" ref="C35" ca="1">IF(AND($A35&lt;&gt;"",$A35&lt;&gt;"Wild Card Team"),IF(ROW()-1 &gt;= MorningStartRowReal,INDEX(JudgingColors,MorningJudgingSlot),INDEX(JudgingColors,NormalJudgingOffset)),"")</f>
        <v/>
      </c>
      <c r="D35" s="8" t="str" cm="1">
        <f t="array" aca="1" ref="D35" ca="1">IF($A35&lt;&gt;"",IF(ROW() -1 &gt; MorningStartRowReal,MorningRound1+MorningTableMatchBlock*MatchStartoStart+TableTimeRd1Offset,AfternoonRound1+AfternoonTableMatchBlock*MatchStartoStart+TableTimeRd1Offset),"")</f>
        <v/>
      </c>
      <c r="E35" t="str" cm="1">
        <f t="array" aca="1" ref="E35" ca="1">IF($A35&lt;&gt;"",IF(ROW()+1 &gt; MorningGameRowStart,INDEX(INDIRECT(TablePattern),MOD(ROW()-2-MorningGameRowStart,NumberOfTablePairs*2)+1,2),INDEX(INDIRECT(TablePattern),MOD(ROW()-2,NumberOfTablePairs*2)+1,2)),"")</f>
        <v/>
      </c>
      <c r="F35" s="8" t="str" cm="1">
        <f t="array" aca="1" ref="F35" ca="1">IF($A35&lt;&gt;"",IF(ROW() -1 &gt; MorningStartRowReal,MorningRound2+MorningTableMatchBlock*MatchStartoStart+TableTimeRd2Offset,AfternoonRound2+AfternoonTableMatchBlock*MatchStartoStart+TableTimeRd2Offset),"")</f>
        <v/>
      </c>
      <c r="G35" s="5" t="str" cm="1">
        <f t="array" aca="1" ref="G35" ca="1">IF($A35&lt;&gt;"",IF(ROW()+1 &gt; MorningGameRowStart,INDEX(INDIRECT(TablePattern),MOD(ROW()-2-MorningGameRowStart,NumberOfTablePairs*2)+1,4),INDEX(INDIRECT(TablePattern),MOD(ROW()-2,NumberOfTablePairs*2)+1,4)),"")</f>
        <v/>
      </c>
      <c r="H35" s="8" t="str" cm="1">
        <f t="array" aca="1" ref="H35" ca="1">IF($A35&lt;&gt;"",IF(ROW() -1 &gt; MorningStartRowReal,MorningRound3+MorningTableMatchBlock*MatchStartoStart+TableTimeRd3Offset,AfternoonRound3+AfternoonTableMatchBlock*MatchStartoStart+TableTimeRd3Offset),"")</f>
        <v/>
      </c>
      <c r="I35" s="5" t="str" cm="1">
        <f t="array" aca="1" ref="I35" ca="1">IF($A35&lt;&gt;"",IF(ROW()+1 &gt; MorningGameRowStart,INDEX(INDIRECT(TablePattern),MOD(ROW()-2-MorningGameRowStart,NumberOfTablePairs*2)+1,6),INDEX(INDIRECT(TablePattern),MOD(ROW()-2,NumberOfTablePairs*2)+1,6)),"")</f>
        <v/>
      </c>
      <c r="P35" s="19"/>
    </row>
    <row r="36" spans="1:16" x14ac:dyDescent="0.2">
      <c r="A36" t="str" cm="1">
        <f t="array" aca="1" ref="A3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6" s="13" t="str" cm="1">
        <f t="array" aca="1" ref="B36" ca="1">IF(AND($A36&lt;&gt;"",$A36&lt;&gt;"Wild Card Team"),IF(ROW()-1 &gt;= MorningStartRowReal,INDEX(JudgingTimes,MorningJudgingTImeOffset),INDEX(JudgingTimes,NormalJudgingTimeOffset)),"")</f>
        <v/>
      </c>
      <c r="C36" s="5" t="str" cm="1">
        <f t="array" aca="1" ref="C36" ca="1">IF(AND($A36&lt;&gt;"",$A36&lt;&gt;"Wild Card Team"),IF(ROW()-1 &gt;= MorningStartRowReal,INDEX(JudgingColors,MorningJudgingSlot),INDEX(JudgingColors,NormalJudgingOffset)),"")</f>
        <v/>
      </c>
      <c r="D36" s="8" t="str" cm="1">
        <f t="array" aca="1" ref="D36" ca="1">IF($A36&lt;&gt;"",IF(ROW() -1 &gt; MorningStartRowReal,MorningRound1+MorningTableMatchBlock*MatchStartoStart+TableTimeRd1Offset,AfternoonRound1+AfternoonTableMatchBlock*MatchStartoStart+TableTimeRd1Offset),"")</f>
        <v/>
      </c>
      <c r="E36" t="str" cm="1">
        <f t="array" aca="1" ref="E36" ca="1">IF($A36&lt;&gt;"",IF(ROW()+1 &gt; MorningGameRowStart,INDEX(INDIRECT(TablePattern),MOD(ROW()-2-MorningGameRowStart,NumberOfTablePairs*2)+1,2),INDEX(INDIRECT(TablePattern),MOD(ROW()-2,NumberOfTablePairs*2)+1,2)),"")</f>
        <v/>
      </c>
      <c r="F36" s="8" t="str" cm="1">
        <f t="array" aca="1" ref="F36" ca="1">IF($A36&lt;&gt;"",IF(ROW() -1 &gt; MorningStartRowReal,MorningRound2+MorningTableMatchBlock*MatchStartoStart+TableTimeRd2Offset,AfternoonRound2+AfternoonTableMatchBlock*MatchStartoStart+TableTimeRd2Offset),"")</f>
        <v/>
      </c>
      <c r="G36" s="5" t="str" cm="1">
        <f t="array" aca="1" ref="G36" ca="1">IF($A36&lt;&gt;"",IF(ROW()+1 &gt; MorningGameRowStart,INDEX(INDIRECT(TablePattern),MOD(ROW()-2-MorningGameRowStart,NumberOfTablePairs*2)+1,4),INDEX(INDIRECT(TablePattern),MOD(ROW()-2,NumberOfTablePairs*2)+1,4)),"")</f>
        <v/>
      </c>
      <c r="H36" s="8" t="str" cm="1">
        <f t="array" aca="1" ref="H36" ca="1">IF($A36&lt;&gt;"",IF(ROW() -1 &gt; MorningStartRowReal,MorningRound3+MorningTableMatchBlock*MatchStartoStart+TableTimeRd3Offset,AfternoonRound3+AfternoonTableMatchBlock*MatchStartoStart+TableTimeRd3Offset),"")</f>
        <v/>
      </c>
      <c r="I36" s="5" t="str" cm="1">
        <f t="array" aca="1" ref="I36" ca="1">IF($A36&lt;&gt;"",IF(ROW()+1 &gt; MorningGameRowStart,INDEX(INDIRECT(TablePattern),MOD(ROW()-2-MorningGameRowStart,NumberOfTablePairs*2)+1,6),INDEX(INDIRECT(TablePattern),MOD(ROW()-2,NumberOfTablePairs*2)+1,6)),"")</f>
        <v/>
      </c>
      <c r="P36" s="19"/>
    </row>
    <row r="37" spans="1:16" x14ac:dyDescent="0.2">
      <c r="A37" t="str" cm="1">
        <f t="array" aca="1" ref="A3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7" s="13" t="str" cm="1">
        <f t="array" aca="1" ref="B37" ca="1">IF(AND($A37&lt;&gt;"",$A37&lt;&gt;"Wild Card Team"),IF(ROW()-1 &gt;= MorningStartRowReal,INDEX(JudgingTimes,MorningJudgingTImeOffset),INDEX(JudgingTimes,NormalJudgingTimeOffset)),"")</f>
        <v/>
      </c>
      <c r="C37" s="5" t="str" cm="1">
        <f t="array" aca="1" ref="C37" ca="1">IF(AND($A37&lt;&gt;"",$A37&lt;&gt;"Wild Card Team"),IF(ROW()-1 &gt;= MorningStartRowReal,INDEX(JudgingColors,MorningJudgingSlot),INDEX(JudgingColors,NormalJudgingOffset)),"")</f>
        <v/>
      </c>
      <c r="D37" s="8" t="str" cm="1">
        <f t="array" aca="1" ref="D37" ca="1">IF($A37&lt;&gt;"",IF(ROW() -1 &gt; MorningStartRowReal,MorningRound1+MorningTableMatchBlock*MatchStartoStart+TableTimeRd1Offset,AfternoonRound1+AfternoonTableMatchBlock*MatchStartoStart+TableTimeRd1Offset),"")</f>
        <v/>
      </c>
      <c r="E37" t="str" cm="1">
        <f t="array" aca="1" ref="E37" ca="1">IF($A37&lt;&gt;"",IF(ROW()+1 &gt; MorningGameRowStart,INDEX(INDIRECT(TablePattern),MOD(ROW()-2-MorningGameRowStart,NumberOfTablePairs*2)+1,2),INDEX(INDIRECT(TablePattern),MOD(ROW()-2,NumberOfTablePairs*2)+1,2)),"")</f>
        <v/>
      </c>
      <c r="F37" s="8" t="str" cm="1">
        <f t="array" aca="1" ref="F37" ca="1">IF($A37&lt;&gt;"",IF(ROW() -1 &gt; MorningStartRowReal,MorningRound2+MorningTableMatchBlock*MatchStartoStart+TableTimeRd2Offset,AfternoonRound2+AfternoonTableMatchBlock*MatchStartoStart+TableTimeRd2Offset),"")</f>
        <v/>
      </c>
      <c r="G37" s="5" t="str" cm="1">
        <f t="array" aca="1" ref="G37" ca="1">IF($A37&lt;&gt;"",IF(ROW()+1 &gt; MorningGameRowStart,INDEX(INDIRECT(TablePattern),MOD(ROW()-2-MorningGameRowStart,NumberOfTablePairs*2)+1,4),INDEX(INDIRECT(TablePattern),MOD(ROW()-2,NumberOfTablePairs*2)+1,4)),"")</f>
        <v/>
      </c>
      <c r="H37" s="8" t="str" cm="1">
        <f t="array" aca="1" ref="H37" ca="1">IF($A37&lt;&gt;"",IF(ROW() -1 &gt; MorningStartRowReal,MorningRound3+MorningTableMatchBlock*MatchStartoStart+TableTimeRd3Offset,AfternoonRound3+AfternoonTableMatchBlock*MatchStartoStart+TableTimeRd3Offset),"")</f>
        <v/>
      </c>
      <c r="I37" s="5" t="str" cm="1">
        <f t="array" aca="1" ref="I37" ca="1">IF($A37&lt;&gt;"",IF(ROW()+1 &gt; MorningGameRowStart,INDEX(INDIRECT(TablePattern),MOD(ROW()-2-MorningGameRowStart,NumberOfTablePairs*2)+1,6),INDEX(INDIRECT(TablePattern),MOD(ROW()-2,NumberOfTablePairs*2)+1,6)),"")</f>
        <v/>
      </c>
      <c r="P37" s="19"/>
    </row>
    <row r="38" spans="1:16" x14ac:dyDescent="0.2">
      <c r="A38" t="str" cm="1">
        <f t="array" aca="1" ref="A3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8" s="13" t="str" cm="1">
        <f t="array" aca="1" ref="B38" ca="1">IF(AND($A38&lt;&gt;"",$A38&lt;&gt;"Wild Card Team"),IF(ROW()-1 &gt;= MorningStartRowReal,INDEX(JudgingTimes,MorningJudgingTImeOffset),INDEX(JudgingTimes,NormalJudgingTimeOffset)),"")</f>
        <v/>
      </c>
      <c r="C38" s="5" t="str" cm="1">
        <f t="array" aca="1" ref="C38" ca="1">IF(AND($A38&lt;&gt;"",$A38&lt;&gt;"Wild Card Team"),IF(ROW()-1 &gt;= MorningStartRowReal,INDEX(JudgingColors,MorningJudgingSlot),INDEX(JudgingColors,NormalJudgingOffset)),"")</f>
        <v/>
      </c>
      <c r="D38" s="8" t="str" cm="1">
        <f t="array" aca="1" ref="D38" ca="1">IF($A38&lt;&gt;"",IF(ROW() -1 &gt; MorningStartRowReal,MorningRound1+MorningTableMatchBlock*MatchStartoStart+TableTimeRd1Offset,AfternoonRound1+AfternoonTableMatchBlock*MatchStartoStart+TableTimeRd1Offset),"")</f>
        <v/>
      </c>
      <c r="E38" t="str" cm="1">
        <f t="array" aca="1" ref="E38" ca="1">IF($A38&lt;&gt;"",IF(ROW()+1 &gt; MorningGameRowStart,INDEX(INDIRECT(TablePattern),MOD(ROW()-2-MorningGameRowStart,NumberOfTablePairs*2)+1,2),INDEX(INDIRECT(TablePattern),MOD(ROW()-2,NumberOfTablePairs*2)+1,2)),"")</f>
        <v/>
      </c>
      <c r="F38" s="8" t="str" cm="1">
        <f t="array" aca="1" ref="F38" ca="1">IF($A38&lt;&gt;"",IF(ROW() -1 &gt; MorningStartRowReal,MorningRound2+MorningTableMatchBlock*MatchStartoStart+TableTimeRd2Offset,AfternoonRound2+AfternoonTableMatchBlock*MatchStartoStart+TableTimeRd2Offset),"")</f>
        <v/>
      </c>
      <c r="G38" s="5" t="str" cm="1">
        <f t="array" aca="1" ref="G38" ca="1">IF($A38&lt;&gt;"",IF(ROW()+1 &gt; MorningGameRowStart,INDEX(INDIRECT(TablePattern),MOD(ROW()-2-MorningGameRowStart,NumberOfTablePairs*2)+1,4),INDEX(INDIRECT(TablePattern),MOD(ROW()-2,NumberOfTablePairs*2)+1,4)),"")</f>
        <v/>
      </c>
      <c r="H38" s="8" t="str" cm="1">
        <f t="array" aca="1" ref="H38" ca="1">IF($A38&lt;&gt;"",IF(ROW() -1 &gt; MorningStartRowReal,MorningRound3+MorningTableMatchBlock*MatchStartoStart+TableTimeRd3Offset,AfternoonRound3+AfternoonTableMatchBlock*MatchStartoStart+TableTimeRd3Offset),"")</f>
        <v/>
      </c>
      <c r="I38" s="5" t="str" cm="1">
        <f t="array" aca="1" ref="I38" ca="1">IF($A38&lt;&gt;"",IF(ROW()+1 &gt; MorningGameRowStart,INDEX(INDIRECT(TablePattern),MOD(ROW()-2-MorningGameRowStart,NumberOfTablePairs*2)+1,6),INDEX(INDIRECT(TablePattern),MOD(ROW()-2,NumberOfTablePairs*2)+1,6)),"")</f>
        <v/>
      </c>
      <c r="P38" s="19"/>
    </row>
    <row r="39" spans="1:16" x14ac:dyDescent="0.2">
      <c r="A39" t="str" cm="1">
        <f t="array" aca="1" ref="A3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9" s="13" t="str" cm="1">
        <f t="array" aca="1" ref="B39" ca="1">IF(AND($A39&lt;&gt;"",$A39&lt;&gt;"Wild Card Team"),IF(ROW()-1 &gt;= MorningStartRowReal,INDEX(JudgingTimes,MorningJudgingTImeOffset),INDEX(JudgingTimes,NormalJudgingTimeOffset)),"")</f>
        <v/>
      </c>
      <c r="C39" s="5" t="str" cm="1">
        <f t="array" aca="1" ref="C39" ca="1">IF(AND($A39&lt;&gt;"",$A39&lt;&gt;"Wild Card Team"),IF(ROW()-1 &gt;= MorningStartRowReal,INDEX(JudgingColors,MorningJudgingSlot),INDEX(JudgingColors,NormalJudgingOffset)),"")</f>
        <v/>
      </c>
      <c r="D39" s="8" t="str" cm="1">
        <f t="array" aca="1" ref="D39" ca="1">IF($A39&lt;&gt;"",IF(ROW() -1 &gt; MorningStartRowReal,MorningRound1+MorningTableMatchBlock*MatchStartoStart+TableTimeRd1Offset,AfternoonRound1+AfternoonTableMatchBlock*MatchStartoStart+TableTimeRd1Offset),"")</f>
        <v/>
      </c>
      <c r="E39" t="str" cm="1">
        <f t="array" aca="1" ref="E39" ca="1">IF($A39&lt;&gt;"",IF(ROW()+1 &gt; MorningGameRowStart,INDEX(INDIRECT(TablePattern),MOD(ROW()-2-MorningGameRowStart,NumberOfTablePairs*2)+1,2),INDEX(INDIRECT(TablePattern),MOD(ROW()-2,NumberOfTablePairs*2)+1,2)),"")</f>
        <v/>
      </c>
      <c r="F39" s="8" t="str" cm="1">
        <f t="array" aca="1" ref="F39" ca="1">IF($A39&lt;&gt;"",IF(ROW() -1 &gt; MorningStartRowReal,MorningRound2+MorningTableMatchBlock*MatchStartoStart+TableTimeRd2Offset,AfternoonRound2+AfternoonTableMatchBlock*MatchStartoStart+TableTimeRd2Offset),"")</f>
        <v/>
      </c>
      <c r="G39" s="5" t="str" cm="1">
        <f t="array" aca="1" ref="G39" ca="1">IF($A39&lt;&gt;"",IF(ROW()+1 &gt; MorningGameRowStart,INDEX(INDIRECT(TablePattern),MOD(ROW()-2-MorningGameRowStart,NumberOfTablePairs*2)+1,4),INDEX(INDIRECT(TablePattern),MOD(ROW()-2,NumberOfTablePairs*2)+1,4)),"")</f>
        <v/>
      </c>
      <c r="H39" s="8" t="str" cm="1">
        <f t="array" aca="1" ref="H39" ca="1">IF($A39&lt;&gt;"",IF(ROW() -1 &gt; MorningStartRowReal,MorningRound3+MorningTableMatchBlock*MatchStartoStart+TableTimeRd3Offset,AfternoonRound3+AfternoonTableMatchBlock*MatchStartoStart+TableTimeRd3Offset),"")</f>
        <v/>
      </c>
      <c r="I39" s="5" t="str" cm="1">
        <f t="array" aca="1" ref="I39" ca="1">IF($A39&lt;&gt;"",IF(ROW()+1 &gt; MorningGameRowStart,INDEX(INDIRECT(TablePattern),MOD(ROW()-2-MorningGameRowStart,NumberOfTablePairs*2)+1,6),INDEX(INDIRECT(TablePattern),MOD(ROW()-2,NumberOfTablePairs*2)+1,6)),"")</f>
        <v/>
      </c>
      <c r="P39" s="19"/>
    </row>
    <row r="40" spans="1:16" x14ac:dyDescent="0.2">
      <c r="A40" t="str" cm="1">
        <f t="array" aca="1" ref="A4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0" s="13" t="str" cm="1">
        <f t="array" aca="1" ref="B40" ca="1">IF(AND($A40&lt;&gt;"",$A40&lt;&gt;"Wild Card Team"),IF(ROW()-1 &gt;= MorningStartRowReal,INDEX(JudgingTimes,MorningJudgingTImeOffset),INDEX(JudgingTimes,NormalJudgingTimeOffset)),"")</f>
        <v/>
      </c>
      <c r="C40" s="5" t="str" cm="1">
        <f t="array" aca="1" ref="C40" ca="1">IF(AND($A40&lt;&gt;"",$A40&lt;&gt;"Wild Card Team"),IF(ROW()-1 &gt;= MorningStartRowReal,INDEX(JudgingColors,MorningJudgingSlot),INDEX(JudgingColors,NormalJudgingOffset)),"")</f>
        <v/>
      </c>
      <c r="D40" s="8" t="str" cm="1">
        <f t="array" aca="1" ref="D40" ca="1">IF($A40&lt;&gt;"",IF(ROW() -1 &gt; MorningStartRowReal,MorningRound1+MorningTableMatchBlock*MatchStartoStart+TableTimeRd1Offset,AfternoonRound1+AfternoonTableMatchBlock*MatchStartoStart+TableTimeRd1Offset),"")</f>
        <v/>
      </c>
      <c r="E40" t="str" cm="1">
        <f t="array" aca="1" ref="E40" ca="1">IF($A40&lt;&gt;"",IF(ROW()+1 &gt; MorningGameRowStart,INDEX(INDIRECT(TablePattern),MOD(ROW()-2-MorningGameRowStart,NumberOfTablePairs*2)+1,2),INDEX(INDIRECT(TablePattern),MOD(ROW()-2,NumberOfTablePairs*2)+1,2)),"")</f>
        <v/>
      </c>
      <c r="F40" s="8" t="str" cm="1">
        <f t="array" aca="1" ref="F40" ca="1">IF($A40&lt;&gt;"",IF(ROW() -1 &gt; MorningStartRowReal,MorningRound2+MorningTableMatchBlock*MatchStartoStart+TableTimeRd2Offset,AfternoonRound2+AfternoonTableMatchBlock*MatchStartoStart+TableTimeRd2Offset),"")</f>
        <v/>
      </c>
      <c r="G40" s="5" t="str" cm="1">
        <f t="array" aca="1" ref="G40" ca="1">IF($A40&lt;&gt;"",IF(ROW()+1 &gt; MorningGameRowStart,INDEX(INDIRECT(TablePattern),MOD(ROW()-2-MorningGameRowStart,NumberOfTablePairs*2)+1,4),INDEX(INDIRECT(TablePattern),MOD(ROW()-2,NumberOfTablePairs*2)+1,4)),"")</f>
        <v/>
      </c>
      <c r="H40" s="8" t="str" cm="1">
        <f t="array" aca="1" ref="H40" ca="1">IF($A40&lt;&gt;"",IF(ROW() -1 &gt; MorningStartRowReal,MorningRound3+MorningTableMatchBlock*MatchStartoStart+TableTimeRd3Offset,AfternoonRound3+AfternoonTableMatchBlock*MatchStartoStart+TableTimeRd3Offset),"")</f>
        <v/>
      </c>
      <c r="I40" s="5" t="str" cm="1">
        <f t="array" aca="1" ref="I40" ca="1">IF($A40&lt;&gt;"",IF(ROW()+1 &gt; MorningGameRowStart,INDEX(INDIRECT(TablePattern),MOD(ROW()-2-MorningGameRowStart,NumberOfTablePairs*2)+1,6),INDEX(INDIRECT(TablePattern),MOD(ROW()-2,NumberOfTablePairs*2)+1,6)),"")</f>
        <v/>
      </c>
      <c r="P40" s="19"/>
    </row>
    <row r="41" spans="1:16" x14ac:dyDescent="0.2">
      <c r="A41" t="str" cm="1">
        <f t="array" aca="1" ref="A4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1" s="13" t="str" cm="1">
        <f t="array" aca="1" ref="B41" ca="1">IF(AND($A41&lt;&gt;"",$A41&lt;&gt;"Wild Card Team"),IF(ROW()-1 &gt;= MorningStartRowReal,INDEX(JudgingTimes,MorningJudgingTImeOffset),INDEX(JudgingTimes,NormalJudgingTimeOffset)),"")</f>
        <v/>
      </c>
      <c r="C41" s="5" t="str" cm="1">
        <f t="array" aca="1" ref="C41" ca="1">IF(AND($A41&lt;&gt;"",$A41&lt;&gt;"Wild Card Team"),IF(ROW()-1 &gt;= MorningStartRowReal,INDEX(JudgingColors,MorningJudgingSlot),INDEX(JudgingColors,NormalJudgingOffset)),"")</f>
        <v/>
      </c>
      <c r="D41" s="8" t="str" cm="1">
        <f t="array" aca="1" ref="D41" ca="1">IF($A41&lt;&gt;"",IF(ROW() -1 &gt; MorningStartRowReal,MorningRound1+MorningTableMatchBlock*MatchStartoStart+TableTimeRd1Offset,AfternoonRound1+AfternoonTableMatchBlock*MatchStartoStart+TableTimeRd1Offset),"")</f>
        <v/>
      </c>
      <c r="E41" t="str" cm="1">
        <f t="array" aca="1" ref="E41" ca="1">IF($A41&lt;&gt;"",IF(ROW()+1 &gt; MorningGameRowStart,INDEX(INDIRECT(TablePattern),MOD(ROW()-2-MorningGameRowStart,NumberOfTablePairs*2)+1,2),INDEX(INDIRECT(TablePattern),MOD(ROW()-2,NumberOfTablePairs*2)+1,2)),"")</f>
        <v/>
      </c>
      <c r="F41" s="8" t="str" cm="1">
        <f t="array" aca="1" ref="F41" ca="1">IF($A41&lt;&gt;"",IF(ROW() -1 &gt; MorningStartRowReal,MorningRound2+MorningTableMatchBlock*MatchStartoStart+TableTimeRd2Offset,AfternoonRound2+AfternoonTableMatchBlock*MatchStartoStart+TableTimeRd2Offset),"")</f>
        <v/>
      </c>
      <c r="G41" s="5" t="str" cm="1">
        <f t="array" aca="1" ref="G41" ca="1">IF($A41&lt;&gt;"",IF(ROW()+1 &gt; MorningGameRowStart,INDEX(INDIRECT(TablePattern),MOD(ROW()-2-MorningGameRowStart,NumberOfTablePairs*2)+1,4),INDEX(INDIRECT(TablePattern),MOD(ROW()-2,NumberOfTablePairs*2)+1,4)),"")</f>
        <v/>
      </c>
      <c r="H41" s="8" t="str" cm="1">
        <f t="array" aca="1" ref="H41" ca="1">IF($A41&lt;&gt;"",IF(ROW() -1 &gt; MorningStartRowReal,MorningRound3+MorningTableMatchBlock*MatchStartoStart+TableTimeRd3Offset,AfternoonRound3+AfternoonTableMatchBlock*MatchStartoStart+TableTimeRd3Offset),"")</f>
        <v/>
      </c>
      <c r="I41" s="5" t="str" cm="1">
        <f t="array" aca="1" ref="I41" ca="1">IF($A41&lt;&gt;"",IF(ROW()+1 &gt; MorningGameRowStart,INDEX(INDIRECT(TablePattern),MOD(ROW()-2-MorningGameRowStart,NumberOfTablePairs*2)+1,6),INDEX(INDIRECT(TablePattern),MOD(ROW()-2,NumberOfTablePairs*2)+1,6)),"")</f>
        <v/>
      </c>
      <c r="P41" s="19"/>
    </row>
    <row r="42" spans="1:16" x14ac:dyDescent="0.2">
      <c r="A42" t="str" cm="1">
        <f t="array" aca="1" ref="A4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2" s="13" t="str" cm="1">
        <f t="array" aca="1" ref="B42" ca="1">IF(AND($A42&lt;&gt;"",$A42&lt;&gt;"Wild Card Team"),IF(ROW()-1 &gt;= MorningStartRowReal,INDEX(JudgingTimes,MorningJudgingTImeOffset),INDEX(JudgingTimes,NormalJudgingTimeOffset)),"")</f>
        <v/>
      </c>
      <c r="C42" s="5" t="str" cm="1">
        <f t="array" aca="1" ref="C42" ca="1">IF(AND($A42&lt;&gt;"",$A42&lt;&gt;"Wild Card Team"),IF(ROW()-1 &gt;= MorningStartRowReal,INDEX(JudgingColors,MorningJudgingSlot),INDEX(JudgingColors,NormalJudgingOffset)),"")</f>
        <v/>
      </c>
      <c r="D42" s="8" t="str" cm="1">
        <f t="array" aca="1" ref="D42" ca="1">IF($A42&lt;&gt;"",IF(ROW() -1 &gt; MorningStartRowReal,MorningRound1+MorningTableMatchBlock*MatchStartoStart+TableTimeRd1Offset,AfternoonRound1+AfternoonTableMatchBlock*MatchStartoStart+TableTimeRd1Offset),"")</f>
        <v/>
      </c>
      <c r="E42" t="str" cm="1">
        <f t="array" aca="1" ref="E42" ca="1">IF($A42&lt;&gt;"",IF(ROW()+1 &gt; MorningGameRowStart,INDEX(INDIRECT(TablePattern),MOD(ROW()-2-MorningGameRowStart,NumberOfTablePairs*2)+1,2),INDEX(INDIRECT(TablePattern),MOD(ROW()-2,NumberOfTablePairs*2)+1,2)),"")</f>
        <v/>
      </c>
      <c r="F42" s="8" t="str" cm="1">
        <f t="array" aca="1" ref="F42" ca="1">IF($A42&lt;&gt;"",IF(ROW() -1 &gt; MorningStartRowReal,MorningRound2+MorningTableMatchBlock*MatchStartoStart+TableTimeRd2Offset,AfternoonRound2+AfternoonTableMatchBlock*MatchStartoStart+TableTimeRd2Offset),"")</f>
        <v/>
      </c>
      <c r="G42" s="5" t="str" cm="1">
        <f t="array" aca="1" ref="G42" ca="1">IF($A42&lt;&gt;"",IF(ROW()+1 &gt; MorningGameRowStart,INDEX(INDIRECT(TablePattern),MOD(ROW()-2-MorningGameRowStart,NumberOfTablePairs*2)+1,4),INDEX(INDIRECT(TablePattern),MOD(ROW()-2,NumberOfTablePairs*2)+1,4)),"")</f>
        <v/>
      </c>
      <c r="H42" s="8" t="str" cm="1">
        <f t="array" aca="1" ref="H42" ca="1">IF($A42&lt;&gt;"",IF(ROW() -1 &gt; MorningStartRowReal,MorningRound3+MorningTableMatchBlock*MatchStartoStart+TableTimeRd3Offset,AfternoonRound3+AfternoonTableMatchBlock*MatchStartoStart+TableTimeRd3Offset),"")</f>
        <v/>
      </c>
      <c r="I42" s="5" t="str" cm="1">
        <f t="array" aca="1" ref="I42" ca="1">IF($A42&lt;&gt;"",IF(ROW()+1 &gt; MorningGameRowStart,INDEX(INDIRECT(TablePattern),MOD(ROW()-2-MorningGameRowStart,NumberOfTablePairs*2)+1,6),INDEX(INDIRECT(TablePattern),MOD(ROW()-2,NumberOfTablePairs*2)+1,6)),"")</f>
        <v/>
      </c>
      <c r="P42" s="19"/>
    </row>
    <row r="43" spans="1:16" x14ac:dyDescent="0.2">
      <c r="A43" t="str" cm="1">
        <f t="array" aca="1" ref="A4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3" s="13" t="str" cm="1">
        <f t="array" aca="1" ref="B43" ca="1">IF(AND($A43&lt;&gt;"",$A43&lt;&gt;"Wild Card Team"),IF(ROW()-1 &gt;= MorningStartRowReal,INDEX(JudgingTimes,MorningJudgingTImeOffset),INDEX(JudgingTimes,NormalJudgingTimeOffset)),"")</f>
        <v/>
      </c>
      <c r="C43" s="5" t="str" cm="1">
        <f t="array" aca="1" ref="C43" ca="1">IF(AND($A43&lt;&gt;"",$A43&lt;&gt;"Wild Card Team"),IF(ROW()-1 &gt;= MorningStartRowReal,INDEX(JudgingColors,MorningJudgingSlot),INDEX(JudgingColors,NormalJudgingOffset)),"")</f>
        <v/>
      </c>
      <c r="D43" s="8" t="str" cm="1">
        <f t="array" aca="1" ref="D43" ca="1">IF($A43&lt;&gt;"",IF(ROW() -1 &gt; MorningStartRowReal,MorningRound1+MorningTableMatchBlock*MatchStartoStart+TableTimeRd1Offset,AfternoonRound1+AfternoonTableMatchBlock*MatchStartoStart+TableTimeRd1Offset),"")</f>
        <v/>
      </c>
      <c r="E43" t="str" cm="1">
        <f t="array" aca="1" ref="E43" ca="1">IF($A43&lt;&gt;"",IF(ROW()+1 &gt; MorningGameRowStart,INDEX(INDIRECT(TablePattern),MOD(ROW()-2-MorningGameRowStart,NumberOfTablePairs*2)+1,2),INDEX(INDIRECT(TablePattern),MOD(ROW()-2,NumberOfTablePairs*2)+1,2)),"")</f>
        <v/>
      </c>
      <c r="F43" s="8" t="str" cm="1">
        <f t="array" aca="1" ref="F43" ca="1">IF($A43&lt;&gt;"",IF(ROW() -1 &gt; MorningStartRowReal,MorningRound2+MorningTableMatchBlock*MatchStartoStart+TableTimeRd2Offset,AfternoonRound2+AfternoonTableMatchBlock*MatchStartoStart+TableTimeRd2Offset),"")</f>
        <v/>
      </c>
      <c r="G43" s="5" t="str" cm="1">
        <f t="array" aca="1" ref="G43" ca="1">IF($A43&lt;&gt;"",IF(ROW()+1 &gt; MorningGameRowStart,INDEX(INDIRECT(TablePattern),MOD(ROW()-2-MorningGameRowStart,NumberOfTablePairs*2)+1,4),INDEX(INDIRECT(TablePattern),MOD(ROW()-2,NumberOfTablePairs*2)+1,4)),"")</f>
        <v/>
      </c>
      <c r="H43" s="8" t="str" cm="1">
        <f t="array" aca="1" ref="H43" ca="1">IF($A43&lt;&gt;"",IF(ROW() -1 &gt; MorningStartRowReal,MorningRound3+MorningTableMatchBlock*MatchStartoStart+TableTimeRd3Offset,AfternoonRound3+AfternoonTableMatchBlock*MatchStartoStart+TableTimeRd3Offset),"")</f>
        <v/>
      </c>
      <c r="I43" s="5" t="str" cm="1">
        <f t="array" aca="1" ref="I43" ca="1">IF($A43&lt;&gt;"",IF(ROW()+1 &gt; MorningGameRowStart,INDEX(INDIRECT(TablePattern),MOD(ROW()-2-MorningGameRowStart,NumberOfTablePairs*2)+1,6),INDEX(INDIRECT(TablePattern),MOD(ROW()-2,NumberOfTablePairs*2)+1,6)),"")</f>
        <v/>
      </c>
      <c r="P43" s="19"/>
    </row>
    <row r="44" spans="1:16" x14ac:dyDescent="0.2">
      <c r="A44" t="str" cm="1">
        <f t="array" aca="1" ref="A4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4" s="13" t="str" cm="1">
        <f t="array" aca="1" ref="B44" ca="1">IF(AND($A44&lt;&gt;"",$A44&lt;&gt;"Wild Card Team"),IF(ROW()-1 &gt;= MorningStartRowReal,INDEX(JudgingTimes,MorningJudgingTImeOffset),INDEX(JudgingTimes,NormalJudgingTimeOffset)),"")</f>
        <v/>
      </c>
      <c r="C44" s="5" t="str" cm="1">
        <f t="array" aca="1" ref="C44" ca="1">IF(AND($A44&lt;&gt;"",$A44&lt;&gt;"Wild Card Team"),IF(ROW()-1 &gt;= MorningStartRowReal,INDEX(JudgingColors,MorningJudgingSlot),INDEX(JudgingColors,NormalJudgingOffset)),"")</f>
        <v/>
      </c>
      <c r="D44" s="8" t="str" cm="1">
        <f t="array" aca="1" ref="D44" ca="1">IF($A44&lt;&gt;"",IF(ROW() -1 &gt; MorningStartRowReal,MorningRound1+MorningTableMatchBlock*MatchStartoStart+TableTimeRd1Offset,AfternoonRound1+AfternoonTableMatchBlock*MatchStartoStart+TableTimeRd1Offset),"")</f>
        <v/>
      </c>
      <c r="E44" t="str" cm="1">
        <f t="array" aca="1" ref="E44" ca="1">IF($A44&lt;&gt;"",IF(ROW()+1 &gt; MorningGameRowStart,INDEX(INDIRECT(TablePattern),MOD(ROW()-2-MorningGameRowStart,NumberOfTablePairs*2)+1,2),INDEX(INDIRECT(TablePattern),MOD(ROW()-2,NumberOfTablePairs*2)+1,2)),"")</f>
        <v/>
      </c>
      <c r="F44" s="8" t="str" cm="1">
        <f t="array" aca="1" ref="F44" ca="1">IF($A44&lt;&gt;"",IF(ROW() -1 &gt; MorningStartRowReal,MorningRound2+MorningTableMatchBlock*MatchStartoStart+TableTimeRd2Offset,AfternoonRound2+AfternoonTableMatchBlock*MatchStartoStart+TableTimeRd2Offset),"")</f>
        <v/>
      </c>
      <c r="G44" s="5" t="str" cm="1">
        <f t="array" aca="1" ref="G44" ca="1">IF($A44&lt;&gt;"",IF(ROW()+1 &gt; MorningGameRowStart,INDEX(INDIRECT(TablePattern),MOD(ROW()-2-MorningGameRowStart,NumberOfTablePairs*2)+1,4),INDEX(INDIRECT(TablePattern),MOD(ROW()-2,NumberOfTablePairs*2)+1,4)),"")</f>
        <v/>
      </c>
      <c r="H44" s="8" t="str" cm="1">
        <f t="array" aca="1" ref="H44" ca="1">IF($A44&lt;&gt;"",IF(ROW() -1 &gt; MorningStartRowReal,MorningRound3+MorningTableMatchBlock*MatchStartoStart+TableTimeRd3Offset,AfternoonRound3+AfternoonTableMatchBlock*MatchStartoStart+TableTimeRd3Offset),"")</f>
        <v/>
      </c>
      <c r="I44" s="5" t="str" cm="1">
        <f t="array" aca="1" ref="I44" ca="1">IF($A44&lt;&gt;"",IF(ROW()+1 &gt; MorningGameRowStart,INDEX(INDIRECT(TablePattern),MOD(ROW()-2-MorningGameRowStart,NumberOfTablePairs*2)+1,6),INDEX(INDIRECT(TablePattern),MOD(ROW()-2,NumberOfTablePairs*2)+1,6)),"")</f>
        <v/>
      </c>
      <c r="P44" s="19"/>
    </row>
    <row r="45" spans="1:16" x14ac:dyDescent="0.2">
      <c r="A45" t="str" cm="1">
        <f t="array" aca="1" ref="A4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5" s="13" t="str" cm="1">
        <f t="array" aca="1" ref="B45" ca="1">IF(AND($A45&lt;&gt;"",$A45&lt;&gt;"Wild Card Team"),IF(ROW()-1 &gt;= MorningStartRowReal,INDEX(JudgingTimes,MorningJudgingTImeOffset),INDEX(JudgingTimes,NormalJudgingTimeOffset)),"")</f>
        <v/>
      </c>
      <c r="C45" s="5" t="str" cm="1">
        <f t="array" aca="1" ref="C45" ca="1">IF(AND($A45&lt;&gt;"",$A45&lt;&gt;"Wild Card Team"),IF(ROW()-1 &gt;= MorningStartRowReal,INDEX(JudgingColors,MorningJudgingSlot),INDEX(JudgingColors,NormalJudgingOffset)),"")</f>
        <v/>
      </c>
      <c r="D45" s="8" t="str" cm="1">
        <f t="array" aca="1" ref="D45" ca="1">IF($A45&lt;&gt;"",IF(ROW() -1 &gt; MorningStartRowReal,MorningRound1+MorningTableMatchBlock*MatchStartoStart+TableTimeRd1Offset,AfternoonRound1+AfternoonTableMatchBlock*MatchStartoStart+TableTimeRd1Offset),"")</f>
        <v/>
      </c>
      <c r="E45" t="str" cm="1">
        <f t="array" aca="1" ref="E45" ca="1">IF($A45&lt;&gt;"",IF(ROW()+1 &gt; MorningGameRowStart,INDEX(INDIRECT(TablePattern),MOD(ROW()-2-MorningGameRowStart,NumberOfTablePairs*2)+1,2),INDEX(INDIRECT(TablePattern),MOD(ROW()-2,NumberOfTablePairs*2)+1,2)),"")</f>
        <v/>
      </c>
      <c r="F45" s="8" t="str" cm="1">
        <f t="array" aca="1" ref="F45" ca="1">IF($A45&lt;&gt;"",IF(ROW() -1 &gt; MorningStartRowReal,MorningRound2+MorningTableMatchBlock*MatchStartoStart+TableTimeRd2Offset,AfternoonRound2+AfternoonTableMatchBlock*MatchStartoStart+TableTimeRd2Offset),"")</f>
        <v/>
      </c>
      <c r="G45" s="5" t="str" cm="1">
        <f t="array" aca="1" ref="G45" ca="1">IF($A45&lt;&gt;"",IF(ROW()+1 &gt; MorningGameRowStart,INDEX(INDIRECT(TablePattern),MOD(ROW()-2-MorningGameRowStart,NumberOfTablePairs*2)+1,4),INDEX(INDIRECT(TablePattern),MOD(ROW()-2,NumberOfTablePairs*2)+1,4)),"")</f>
        <v/>
      </c>
      <c r="H45" s="8" t="str" cm="1">
        <f t="array" aca="1" ref="H45" ca="1">IF($A45&lt;&gt;"",IF(ROW() -1 &gt; MorningStartRowReal,MorningRound3+MorningTableMatchBlock*MatchStartoStart+TableTimeRd3Offset,AfternoonRound3+AfternoonTableMatchBlock*MatchStartoStart+TableTimeRd3Offset),"")</f>
        <v/>
      </c>
      <c r="I45" s="5" t="str" cm="1">
        <f t="array" aca="1" ref="I45" ca="1">IF($A45&lt;&gt;"",IF(ROW()+1 &gt; MorningGameRowStart,INDEX(INDIRECT(TablePattern),MOD(ROW()-2-MorningGameRowStart,NumberOfTablePairs*2)+1,6),INDEX(INDIRECT(TablePattern),MOD(ROW()-2,NumberOfTablePairs*2)+1,6)),"")</f>
        <v/>
      </c>
      <c r="P45" s="19"/>
    </row>
    <row r="46" spans="1:16" x14ac:dyDescent="0.2">
      <c r="A46" t="str" cm="1">
        <f t="array" aca="1" ref="A4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6" s="13" t="str" cm="1">
        <f t="array" aca="1" ref="B46" ca="1">IF(AND($A46&lt;&gt;"",$A46&lt;&gt;"Wild Card Team"),IF(ROW()-1 &gt;= MorningStartRowReal,INDEX(JudgingTimes,MorningJudgingTImeOffset),INDEX(JudgingTimes,NormalJudgingTimeOffset)),"")</f>
        <v/>
      </c>
      <c r="C46" s="5" t="str" cm="1">
        <f t="array" aca="1" ref="C46" ca="1">IF(AND($A46&lt;&gt;"",$A46&lt;&gt;"Wild Card Team"),IF(ROW()-1 &gt;= MorningStartRowReal,INDEX(JudgingColors,MorningJudgingSlot),INDEX(JudgingColors,NormalJudgingOffset)),"")</f>
        <v/>
      </c>
      <c r="D46" s="8" t="str" cm="1">
        <f t="array" aca="1" ref="D46" ca="1">IF($A46&lt;&gt;"",IF(ROW() -1 &gt; MorningStartRowReal,MorningRound1+MorningTableMatchBlock*MatchStartoStart+TableTimeRd1Offset,AfternoonRound1+AfternoonTableMatchBlock*MatchStartoStart+TableTimeRd1Offset),"")</f>
        <v/>
      </c>
      <c r="E46" t="str" cm="1">
        <f t="array" aca="1" ref="E46" ca="1">IF($A46&lt;&gt;"",IF(ROW()+1 &gt; MorningGameRowStart,INDEX(INDIRECT(TablePattern),MOD(ROW()-2-MorningGameRowStart,NumberOfTablePairs*2)+1,2),INDEX(INDIRECT(TablePattern),MOD(ROW()-2,NumberOfTablePairs*2)+1,2)),"")</f>
        <v/>
      </c>
      <c r="F46" s="8" t="str" cm="1">
        <f t="array" aca="1" ref="F46" ca="1">IF($A46&lt;&gt;"",IF(ROW() -1 &gt; MorningStartRowReal,MorningRound2+MorningTableMatchBlock*MatchStartoStart+TableTimeRd2Offset,AfternoonRound2+AfternoonTableMatchBlock*MatchStartoStart+TableTimeRd2Offset),"")</f>
        <v/>
      </c>
      <c r="G46" s="5" t="str" cm="1">
        <f t="array" aca="1" ref="G46" ca="1">IF($A46&lt;&gt;"",IF(ROW()+1 &gt; MorningGameRowStart,INDEX(INDIRECT(TablePattern),MOD(ROW()-2-MorningGameRowStart,NumberOfTablePairs*2)+1,4),INDEX(INDIRECT(TablePattern),MOD(ROW()-2,NumberOfTablePairs*2)+1,4)),"")</f>
        <v/>
      </c>
      <c r="H46" s="8" t="str" cm="1">
        <f t="array" aca="1" ref="H46" ca="1">IF($A46&lt;&gt;"",IF(ROW() -1 &gt; MorningStartRowReal,MorningRound3+MorningTableMatchBlock*MatchStartoStart+TableTimeRd3Offset,AfternoonRound3+AfternoonTableMatchBlock*MatchStartoStart+TableTimeRd3Offset),"")</f>
        <v/>
      </c>
      <c r="I46" s="5" t="str" cm="1">
        <f t="array" aca="1" ref="I46" ca="1">IF($A46&lt;&gt;"",IF(ROW()+1 &gt; MorningGameRowStart,INDEX(INDIRECT(TablePattern),MOD(ROW()-2-MorningGameRowStart,NumberOfTablePairs*2)+1,6),INDEX(INDIRECT(TablePattern),MOD(ROW()-2,NumberOfTablePairs*2)+1,6)),"")</f>
        <v/>
      </c>
      <c r="P46" s="19"/>
    </row>
    <row r="47" spans="1:16" x14ac:dyDescent="0.2">
      <c r="A47" t="str" cm="1">
        <f t="array" aca="1" ref="A4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7" s="13" t="str" cm="1">
        <f t="array" aca="1" ref="B47" ca="1">IF(AND($A47&lt;&gt;"",$A47&lt;&gt;"Wild Card Team"),IF(ROW()-1 &gt;= MorningStartRowReal,INDEX(JudgingTimes,MorningJudgingTImeOffset),INDEX(JudgingTimes,NormalJudgingTimeOffset)),"")</f>
        <v/>
      </c>
      <c r="C47" s="5" t="str" cm="1">
        <f t="array" aca="1" ref="C47" ca="1">IF(AND($A47&lt;&gt;"",$A47&lt;&gt;"Wild Card Team"),IF(ROW()-1 &gt;= MorningStartRowReal,INDEX(JudgingColors,MorningJudgingSlot),INDEX(JudgingColors,NormalJudgingOffset)),"")</f>
        <v/>
      </c>
      <c r="D47" s="8" t="str" cm="1">
        <f t="array" aca="1" ref="D47" ca="1">IF($A47&lt;&gt;"",IF(ROW() -1 &gt; MorningStartRowReal,MorningRound1+MorningTableMatchBlock*MatchStartoStart+TableTimeRd1Offset,AfternoonRound1+AfternoonTableMatchBlock*MatchStartoStart+TableTimeRd1Offset),"")</f>
        <v/>
      </c>
      <c r="E47" t="str" cm="1">
        <f t="array" aca="1" ref="E47" ca="1">IF($A47&lt;&gt;"",IF(ROW()+1 &gt; MorningGameRowStart,INDEX(INDIRECT(TablePattern),MOD(ROW()-2-MorningGameRowStart,NumberOfTablePairs*2)+1,2),INDEX(INDIRECT(TablePattern),MOD(ROW()-2,NumberOfTablePairs*2)+1,2)),"")</f>
        <v/>
      </c>
      <c r="F47" s="8" t="str" cm="1">
        <f t="array" aca="1" ref="F47" ca="1">IF($A47&lt;&gt;"",IF(ROW() -1 &gt; MorningStartRowReal,MorningRound2+MorningTableMatchBlock*MatchStartoStart+TableTimeRd2Offset,AfternoonRound2+AfternoonTableMatchBlock*MatchStartoStart+TableTimeRd2Offset),"")</f>
        <v/>
      </c>
      <c r="G47" s="5" t="str" cm="1">
        <f t="array" aca="1" ref="G47" ca="1">IF($A47&lt;&gt;"",IF(ROW()+1 &gt; MorningGameRowStart,INDEX(INDIRECT(TablePattern),MOD(ROW()-2-MorningGameRowStart,NumberOfTablePairs*2)+1,4),INDEX(INDIRECT(TablePattern),MOD(ROW()-2,NumberOfTablePairs*2)+1,4)),"")</f>
        <v/>
      </c>
      <c r="H47" s="8" t="str" cm="1">
        <f t="array" aca="1" ref="H47" ca="1">IF($A47&lt;&gt;"",IF(ROW() -1 &gt; MorningStartRowReal,MorningRound3+MorningTableMatchBlock*MatchStartoStart+TableTimeRd3Offset,AfternoonRound3+AfternoonTableMatchBlock*MatchStartoStart+TableTimeRd3Offset),"")</f>
        <v/>
      </c>
      <c r="I47" s="5" t="str" cm="1">
        <f t="array" aca="1" ref="I47" ca="1">IF($A47&lt;&gt;"",IF(ROW()+1 &gt; MorningGameRowStart,INDEX(INDIRECT(TablePattern),MOD(ROW()-2-MorningGameRowStart,NumberOfTablePairs*2)+1,6),INDEX(INDIRECT(TablePattern),MOD(ROW()-2,NumberOfTablePairs*2)+1,6)),"")</f>
        <v/>
      </c>
      <c r="P47" s="19"/>
    </row>
    <row r="48" spans="1:16" x14ac:dyDescent="0.2">
      <c r="A48" t="str" cm="1">
        <f t="array" aca="1" ref="A4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8" s="13" t="str" cm="1">
        <f t="array" aca="1" ref="B48" ca="1">IF(AND($A48&lt;&gt;"",$A48&lt;&gt;"Wild Card Team"),IF(ROW()-1 &gt;= MorningStartRowReal,INDEX(JudgingTimes,MorningJudgingTImeOffset),INDEX(JudgingTimes,NormalJudgingTimeOffset)),"")</f>
        <v/>
      </c>
      <c r="C48" s="5" t="str" cm="1">
        <f t="array" aca="1" ref="C48" ca="1">IF(AND($A48&lt;&gt;"",$A48&lt;&gt;"Wild Card Team"),IF(ROW()-1 &gt;= MorningStartRowReal,INDEX(JudgingColors,MorningJudgingSlot),INDEX(JudgingColors,NormalJudgingOffset)),"")</f>
        <v/>
      </c>
      <c r="D48" s="8" t="str" cm="1">
        <f t="array" aca="1" ref="D48" ca="1">IF($A48&lt;&gt;"",IF(ROW() -1 &gt; MorningStartRowReal,MorningRound1+MorningTableMatchBlock*MatchStartoStart+TableTimeRd1Offset,AfternoonRound1+AfternoonTableMatchBlock*MatchStartoStart+TableTimeRd1Offset),"")</f>
        <v/>
      </c>
      <c r="E48" t="str" cm="1">
        <f t="array" aca="1" ref="E48" ca="1">IF($A48&lt;&gt;"",IF(ROW()+1 &gt; MorningGameRowStart,INDEX(INDIRECT(TablePattern),MOD(ROW()-2-MorningGameRowStart,NumberOfTablePairs*2)+1,2),INDEX(INDIRECT(TablePattern),MOD(ROW()-2,NumberOfTablePairs*2)+1,2)),"")</f>
        <v/>
      </c>
      <c r="F48" s="8" t="str" cm="1">
        <f t="array" aca="1" ref="F48" ca="1">IF($A48&lt;&gt;"",IF(ROW() -1 &gt; MorningStartRowReal,MorningRound2+MorningTableMatchBlock*MatchStartoStart+TableTimeRd2Offset,AfternoonRound2+AfternoonTableMatchBlock*MatchStartoStart+TableTimeRd2Offset),"")</f>
        <v/>
      </c>
      <c r="G48" s="5" t="str" cm="1">
        <f t="array" aca="1" ref="G48" ca="1">IF($A48&lt;&gt;"",IF(ROW()+1 &gt; MorningGameRowStart,INDEX(INDIRECT(TablePattern),MOD(ROW()-2-MorningGameRowStart,NumberOfTablePairs*2)+1,4),INDEX(INDIRECT(TablePattern),MOD(ROW()-2,NumberOfTablePairs*2)+1,4)),"")</f>
        <v/>
      </c>
      <c r="H48" s="8" t="str" cm="1">
        <f t="array" aca="1" ref="H48" ca="1">IF($A48&lt;&gt;"",IF(ROW() -1 &gt; MorningStartRowReal,MorningRound3+MorningTableMatchBlock*MatchStartoStart+TableTimeRd3Offset,AfternoonRound3+AfternoonTableMatchBlock*MatchStartoStart+TableTimeRd3Offset),"")</f>
        <v/>
      </c>
      <c r="I48" s="5" t="str" cm="1">
        <f t="array" aca="1" ref="I48" ca="1">IF($A48&lt;&gt;"",IF(ROW()+1 &gt; MorningGameRowStart,INDEX(INDIRECT(TablePattern),MOD(ROW()-2-MorningGameRowStart,NumberOfTablePairs*2)+1,6),INDEX(INDIRECT(TablePattern),MOD(ROW()-2,NumberOfTablePairs*2)+1,6)),"")</f>
        <v/>
      </c>
      <c r="P48" s="19"/>
    </row>
    <row r="49" spans="1:17" x14ac:dyDescent="0.2">
      <c r="A49" t="str" cm="1">
        <f t="array" aca="1" ref="A4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9" s="13" t="str" cm="1">
        <f t="array" aca="1" ref="B49" ca="1">IF(AND($A49&lt;&gt;"",$A49&lt;&gt;"Wild Card Team"),IF(ROW()-1 &gt;= MorningStartRowReal,INDEX(JudgingTimes,MorningJudgingTImeOffset),INDEX(JudgingTimes,NormalJudgingTimeOffset)),"")</f>
        <v/>
      </c>
      <c r="C49" s="5" t="str" cm="1">
        <f t="array" aca="1" ref="C49" ca="1">IF(AND($A49&lt;&gt;"",$A49&lt;&gt;"Wild Card Team"),IF(ROW()-1 &gt;= MorningStartRowReal,INDEX(JudgingColors,MorningJudgingSlot),INDEX(JudgingColors,NormalJudgingOffset)),"")</f>
        <v/>
      </c>
      <c r="D49" s="8" t="str" cm="1">
        <f t="array" aca="1" ref="D49" ca="1">IF($A49&lt;&gt;"",IF(ROW() -1 &gt; MorningStartRowReal,MorningRound1+MorningTableMatchBlock*MatchStartoStart+TableTimeRd1Offset,AfternoonRound1+AfternoonTableMatchBlock*MatchStartoStart+TableTimeRd1Offset),"")</f>
        <v/>
      </c>
      <c r="E49" t="str" cm="1">
        <f t="array" aca="1" ref="E49" ca="1">IF($A49&lt;&gt;"",IF(ROW()+1 &gt; MorningGameRowStart,INDEX(INDIRECT(TablePattern),MOD(ROW()-2-MorningGameRowStart,NumberOfTablePairs*2)+1,2),INDEX(INDIRECT(TablePattern),MOD(ROW()-2,NumberOfTablePairs*2)+1,2)),"")</f>
        <v/>
      </c>
      <c r="F49" s="8" t="str" cm="1">
        <f t="array" aca="1" ref="F49" ca="1">IF($A49&lt;&gt;"",IF(ROW() -1 &gt; MorningStartRowReal,MorningRound2+MorningTableMatchBlock*MatchStartoStart+TableTimeRd2Offset,AfternoonRound2+AfternoonTableMatchBlock*MatchStartoStart+TableTimeRd2Offset),"")</f>
        <v/>
      </c>
      <c r="G49" s="5" t="str" cm="1">
        <f t="array" aca="1" ref="G49" ca="1">IF($A49&lt;&gt;"",IF(ROW()+1 &gt; MorningGameRowStart,INDEX(INDIRECT(TablePattern),MOD(ROW()-2-MorningGameRowStart,NumberOfTablePairs*2)+1,4),INDEX(INDIRECT(TablePattern),MOD(ROW()-2,NumberOfTablePairs*2)+1,4)),"")</f>
        <v/>
      </c>
      <c r="H49" s="8" t="str" cm="1">
        <f t="array" aca="1" ref="H49" ca="1">IF($A49&lt;&gt;"",IF(ROW() -1 &gt; MorningStartRowReal,MorningRound3+MorningTableMatchBlock*MatchStartoStart+TableTimeRd3Offset,AfternoonRound3+AfternoonTableMatchBlock*MatchStartoStart+TableTimeRd3Offset),"")</f>
        <v/>
      </c>
      <c r="I49" s="5" t="str" cm="1">
        <f t="array" aca="1" ref="I49" ca="1">IF($A49&lt;&gt;"",IF(ROW()+1 &gt; MorningGameRowStart,INDEX(INDIRECT(TablePattern),MOD(ROW()-2-MorningGameRowStart,NumberOfTablePairs*2)+1,6),INDEX(INDIRECT(TablePattern),MOD(ROW()-2,NumberOfTablePairs*2)+1,6)),"")</f>
        <v/>
      </c>
      <c r="P49" s="19"/>
    </row>
    <row r="50" spans="1:17" x14ac:dyDescent="0.2">
      <c r="A50" t="str" cm="1">
        <f t="array" aca="1" ref="A5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0" s="13" t="str" cm="1">
        <f t="array" aca="1" ref="B50" ca="1">IF(AND($A50&lt;&gt;"",$A50&lt;&gt;"Wild Card Team"),IF(ROW()-1 &gt;= MorningStartRowReal,INDEX(JudgingTimes,MorningJudgingTImeOffset),INDEX(JudgingTimes,NormalJudgingTimeOffset)),"")</f>
        <v/>
      </c>
      <c r="C50" s="5" t="str" cm="1">
        <f t="array" aca="1" ref="C50" ca="1">IF(AND($A50&lt;&gt;"",$A50&lt;&gt;"Wild Card Team"),IF(ROW()-1 &gt;= MorningStartRowReal,INDEX(JudgingColors,MorningJudgingSlot),INDEX(JudgingColors,NormalJudgingOffset)),"")</f>
        <v/>
      </c>
      <c r="D50" s="8" t="str" cm="1">
        <f t="array" aca="1" ref="D50" ca="1">IF($A50&lt;&gt;"",IF(ROW() -1 &gt; MorningStartRowReal,MorningRound1+MorningTableMatchBlock*MatchStartoStart+TableTimeRd1Offset,AfternoonRound1+AfternoonTableMatchBlock*MatchStartoStart+TableTimeRd1Offset),"")</f>
        <v/>
      </c>
      <c r="E50" t="str" cm="1">
        <f t="array" aca="1" ref="E50" ca="1">IF($A50&lt;&gt;"",IF(ROW()+1 &gt; MorningGameRowStart,INDEX(INDIRECT(TablePattern),MOD(ROW()-2-MorningGameRowStart,NumberOfTablePairs*2)+1,2),INDEX(INDIRECT(TablePattern),MOD(ROW()-2,NumberOfTablePairs*2)+1,2)),"")</f>
        <v/>
      </c>
      <c r="F50" s="8" t="str" cm="1">
        <f t="array" aca="1" ref="F50" ca="1">IF($A50&lt;&gt;"",IF(ROW() -1 &gt; MorningStartRowReal,MorningRound2+MorningTableMatchBlock*MatchStartoStart+TableTimeRd2Offset,AfternoonRound2+AfternoonTableMatchBlock*MatchStartoStart+TableTimeRd2Offset),"")</f>
        <v/>
      </c>
      <c r="G50" s="5" t="str" cm="1">
        <f t="array" aca="1" ref="G50" ca="1">IF($A50&lt;&gt;"",IF(ROW()+1 &gt; MorningGameRowStart,INDEX(INDIRECT(TablePattern),MOD(ROW()-2-MorningGameRowStart,NumberOfTablePairs*2)+1,4),INDEX(INDIRECT(TablePattern),MOD(ROW()-2,NumberOfTablePairs*2)+1,4)),"")</f>
        <v/>
      </c>
      <c r="H50" s="8" t="str" cm="1">
        <f t="array" aca="1" ref="H50" ca="1">IF($A50&lt;&gt;"",IF(ROW() -1 &gt; MorningStartRowReal,MorningRound3+MorningTableMatchBlock*MatchStartoStart+TableTimeRd3Offset,AfternoonRound3+AfternoonTableMatchBlock*MatchStartoStart+TableTimeRd3Offset),"")</f>
        <v/>
      </c>
      <c r="I50" s="5" t="str" cm="1">
        <f t="array" aca="1" ref="I50" ca="1">IF($A50&lt;&gt;"",IF(ROW()+1 &gt; MorningGameRowStart,INDEX(INDIRECT(TablePattern),MOD(ROW()-2-MorningGameRowStart,NumberOfTablePairs*2)+1,6),INDEX(INDIRECT(TablePattern),MOD(ROW()-2,NumberOfTablePairs*2)+1,6)),"")</f>
        <v/>
      </c>
      <c r="O50" s="13" t="str" cm="1">
        <f t="array" aca="1" ref="O50" ca="1">IF($A50&lt;&gt;"",IF(ROW()-1 &gt;= MorningStartRowReal,MorningRound1+MorningTableMatchBlock*MatchStartoStart+TableTimeRd1Offset,AfternoonRound1+AfternoonTableMatchBlock*MatchStartoStart+TableTimeRd1Offset),"")</f>
        <v/>
      </c>
      <c r="P50" s="19" t="str" cm="1">
        <f t="array" aca="1" ref="P50" ca="1">IF($A50&lt;&gt;"",IF(ROW()+1 &gt; MorningGameRowStart,INDEX(INDIRECT(TablePattern),MOD(ROW()-MorningGameRowStart,NumberOfTablePairs*2)+1,2),INDEX(INDIRECT(TablePattern),MOD(ROW()-2,NumberOfTablePairs*2)+1,2)),"")</f>
        <v/>
      </c>
    </row>
    <row r="51" spans="1:17" x14ac:dyDescent="0.2">
      <c r="A51" t="str" cm="1">
        <f t="array" aca="1" ref="A5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1" s="13" t="str" cm="1">
        <f t="array" aca="1" ref="B51" ca="1">IF(AND($A51&lt;&gt;"",$A51&lt;&gt;"Wild Card Team"),IF(ROW()-1 &gt;= MorningStartRowReal,INDEX(JudgingTimes,MorningJudgingTImeOffset),INDEX(JudgingTimes,NormalJudgingTimeOffset)),"")</f>
        <v/>
      </c>
      <c r="C51" s="5" t="str" cm="1">
        <f t="array" aca="1" ref="C51" ca="1">IF(AND($A51&lt;&gt;"",$A51&lt;&gt;"Wild Card Team"),IF(ROW()-1 &gt;= MorningStartRowReal,INDEX(JudgingColors,MorningJudgingSlot),INDEX(JudgingColors,NormalJudgingOffset)),"")</f>
        <v/>
      </c>
      <c r="D51" s="8" t="str" cm="1">
        <f t="array" aca="1" ref="D51" ca="1">IF($A51&lt;&gt;"",IF(ROW() -1 &gt; MorningStartRowReal,MorningRound1+MorningTableMatchBlock*MatchStartoStart+TableTimeRd1Offset,AfternoonRound1+AfternoonTableMatchBlock*MatchStartoStart+TableTimeRd1Offset),"")</f>
        <v/>
      </c>
      <c r="E51" t="str" cm="1">
        <f t="array" aca="1" ref="E51" ca="1">IF($A51&lt;&gt;"",IF(ROW()+1 &gt; MorningGameRowStart,INDEX(INDIRECT(TablePattern),MOD(ROW()-2-MorningGameRowStart,NumberOfTablePairs*2)+1,2),INDEX(INDIRECT(TablePattern),MOD(ROW()-2,NumberOfTablePairs*2)+1,2)),"")</f>
        <v/>
      </c>
      <c r="F51" s="8" t="str" cm="1">
        <f t="array" aca="1" ref="F51" ca="1">IF($A51&lt;&gt;"",IF(ROW() -1 &gt; MorningStartRowReal,MorningRound2+MorningTableMatchBlock*MatchStartoStart+TableTimeRd2Offset,AfternoonRound2+AfternoonTableMatchBlock*MatchStartoStart+TableTimeRd2Offset),"")</f>
        <v/>
      </c>
      <c r="G51" s="5" t="str" cm="1">
        <f t="array" aca="1" ref="G51" ca="1">IF($A51&lt;&gt;"",IF(ROW()+1 &gt; MorningGameRowStart,INDEX(INDIRECT(TablePattern),MOD(ROW()-2-MorningGameRowStart,NumberOfTablePairs*2)+1,4),INDEX(INDIRECT(TablePattern),MOD(ROW()-2,NumberOfTablePairs*2)+1,4)),"")</f>
        <v/>
      </c>
      <c r="H51" s="8" t="str" cm="1">
        <f t="array" aca="1" ref="H51" ca="1">IF($A51&lt;&gt;"",IF(ROW() -1 &gt; MorningStartRowReal,MorningRound3+MorningTableMatchBlock*MatchStartoStart+TableTimeRd3Offset,AfternoonRound3+AfternoonTableMatchBlock*MatchStartoStart+TableTimeRd3Offset),"")</f>
        <v/>
      </c>
      <c r="I51" s="5" t="str" cm="1">
        <f t="array" aca="1" ref="I51" ca="1">IF($A51&lt;&gt;"",IF(ROW()+1 &gt; MorningGameRowStart,INDEX(INDIRECT(TablePattern),MOD(ROW()-2-MorningGameRowStart,NumberOfTablePairs*2)+1,6),INDEX(INDIRECT(TablePattern),MOD(ROW()-2,NumberOfTablePairs*2)+1,6)),"")</f>
        <v/>
      </c>
      <c r="O51" s="13" t="str" cm="1">
        <f t="array" aca="1" ref="O51" ca="1">IF($A51&lt;&gt;"",IF(ROW()-1 &gt;= MorningStartRowReal,MorningRound1+MorningTableMatchBlock*MatchStartoStart+TableTimeRd1Offset,AfternoonRound1+AfternoonTableMatchBlock*MatchStartoStart+TableTimeRd1Offset),"")</f>
        <v/>
      </c>
      <c r="P51" s="19" t="str" cm="1">
        <f t="array" aca="1" ref="P51" ca="1">IF($A51&lt;&gt;"",IF(ROW()+1 &gt; MorningGameRowStart,INDEX(INDIRECT(TablePattern),MOD(ROW()-MorningGameRowStart,NumberOfTablePairs*2)+1,2),INDEX(INDIRECT(TablePattern),MOD(ROW()-2,NumberOfTablePairs*2)+1,2)),"")</f>
        <v/>
      </c>
    </row>
    <row r="52" spans="1:17" x14ac:dyDescent="0.2">
      <c r="A52" t="str" cm="1">
        <f t="array" aca="1" ref="A5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2" s="13" t="str" cm="1">
        <f t="array" aca="1" ref="B52" ca="1">IF(AND($A52&lt;&gt;"",$A52&lt;&gt;"Wild Card Team"),IF(ROW()-1 &gt;= MorningStartRowReal,INDEX(JudgingTimes,MorningJudgingTImeOffset),INDEX(JudgingTimes,NormalJudgingTimeOffset)),"")</f>
        <v/>
      </c>
      <c r="C52" s="5" t="str" cm="1">
        <f t="array" aca="1" ref="C52" ca="1">IF(AND($A52&lt;&gt;"",$A52&lt;&gt;"Wild Card Team"),IF(ROW()-1 &gt;= MorningStartRowReal,INDEX(JudgingColors,MorningJudgingSlot),INDEX(JudgingColors,NormalJudgingOffset)),"")</f>
        <v/>
      </c>
      <c r="D52" s="8" t="str" cm="1">
        <f t="array" aca="1" ref="D52" ca="1">IF($A52&lt;&gt;"",IF(ROW() -1 &gt; MorningStartRowReal,MorningRound1+MorningTableMatchBlock*MatchStartoStart+TableTimeRd1Offset,AfternoonRound1+AfternoonTableMatchBlock*MatchStartoStart+TableTimeRd1Offset),"")</f>
        <v/>
      </c>
      <c r="E52" t="str" cm="1">
        <f t="array" aca="1" ref="E52" ca="1">IF($A52&lt;&gt;"",IF(ROW()+1 &gt; MorningGameRowStart,INDEX(INDIRECT(TablePattern),MOD(ROW()-2-MorningGameRowStart,NumberOfTablePairs*2)+1,2),INDEX(INDIRECT(TablePattern),MOD(ROW()-2,NumberOfTablePairs*2)+1,2)),"")</f>
        <v/>
      </c>
      <c r="F52" s="8" t="str" cm="1">
        <f t="array" aca="1" ref="F52" ca="1">IF($A52&lt;&gt;"",IF(ROW() -1 &gt; MorningStartRowReal,MorningRound2+MorningTableMatchBlock*MatchStartoStart+TableTimeRd2Offset,AfternoonRound2+AfternoonTableMatchBlock*MatchStartoStart+TableTimeRd2Offset),"")</f>
        <v/>
      </c>
      <c r="G52" s="5" t="str" cm="1">
        <f t="array" aca="1" ref="G52" ca="1">IF($A52&lt;&gt;"",IF(ROW()+1 &gt; MorningGameRowStart,INDEX(INDIRECT(TablePattern),MOD(ROW()-2-MorningGameRowStart,NumberOfTablePairs*2)+1,4),INDEX(INDIRECT(TablePattern),MOD(ROW()-2,NumberOfTablePairs*2)+1,4)),"")</f>
        <v/>
      </c>
      <c r="H52" s="8" t="str" cm="1">
        <f t="array" aca="1" ref="H52" ca="1">IF($A52&lt;&gt;"",IF(ROW() -1 &gt; MorningStartRowReal,MorningRound3+MorningTableMatchBlock*MatchStartoStart+TableTimeRd3Offset,AfternoonRound3+AfternoonTableMatchBlock*MatchStartoStart+TableTimeRd3Offset),"")</f>
        <v/>
      </c>
      <c r="I52" s="5" t="str" cm="1">
        <f t="array" aca="1" ref="I52" ca="1">IF($A52&lt;&gt;"",IF(ROW()+1 &gt; MorningGameRowStart,INDEX(INDIRECT(TablePattern),MOD(ROW()-2-MorningGameRowStart,NumberOfTablePairs*2)+1,6),INDEX(INDIRECT(TablePattern),MOD(ROW()-2,NumberOfTablePairs*2)+1,6)),"")</f>
        <v/>
      </c>
    </row>
    <row r="53" spans="1:17" x14ac:dyDescent="0.2">
      <c r="A53" t="str" cm="1">
        <f t="array" aca="1" ref="A5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3" s="13" t="str" cm="1">
        <f t="array" aca="1" ref="B53" ca="1">IF(AND($A53&lt;&gt;"",$A53&lt;&gt;"Wild Card Team"),IF(ROW()-1 &gt;= MorningStartRowReal,INDEX(JudgingTimes,MorningJudgingTImeOffset),INDEX(JudgingTimes,NormalJudgingTimeOffset)),"")</f>
        <v/>
      </c>
      <c r="C53" s="5" t="str" cm="1">
        <f t="array" aca="1" ref="C53" ca="1">IF(AND($A53&lt;&gt;"",$A53&lt;&gt;"Wild Card Team"),IF(ROW()-1 &gt;= MorningStartRowReal,INDEX(JudgingColors,MorningJudgingSlot),INDEX(JudgingColors,NormalJudgingOffset)),"")</f>
        <v/>
      </c>
      <c r="D53" s="8" t="str" cm="1">
        <f t="array" aca="1" ref="D53" ca="1">IF($A53&lt;&gt;"",IF(ROW() -1 &gt; MorningStartRowReal,MorningRound1+MorningTableMatchBlock*MatchStartoStart+TableTimeRd1Offset,AfternoonRound1+AfternoonTableMatchBlock*MatchStartoStart+TableTimeRd1Offset),"")</f>
        <v/>
      </c>
      <c r="E53" t="str" cm="1">
        <f t="array" aca="1" ref="E53" ca="1">IF($A53&lt;&gt;"",IF(ROW()+1 &gt; MorningGameRowStart,INDEX(INDIRECT(TablePattern),MOD(ROW()-2-MorningGameRowStart,NumberOfTablePairs*2)+1,2),INDEX(INDIRECT(TablePattern),MOD(ROW()-2,NumberOfTablePairs*2)+1,2)),"")</f>
        <v/>
      </c>
      <c r="F53" s="8" t="str" cm="1">
        <f t="array" aca="1" ref="F53" ca="1">IF($A53&lt;&gt;"",IF(ROW() -1 &gt; MorningStartRowReal,MorningRound2+MorningTableMatchBlock*MatchStartoStart+TableTimeRd2Offset,AfternoonRound2+AfternoonTableMatchBlock*MatchStartoStart+TableTimeRd2Offset),"")</f>
        <v/>
      </c>
      <c r="G53" s="5" t="str" cm="1">
        <f t="array" aca="1" ref="G53" ca="1">IF($A53&lt;&gt;"",IF(ROW()+1 &gt; MorningGameRowStart,INDEX(INDIRECT(TablePattern),MOD(ROW()-2-MorningGameRowStart,NumberOfTablePairs*2)+1,4),INDEX(INDIRECT(TablePattern),MOD(ROW()-2,NumberOfTablePairs*2)+1,4)),"")</f>
        <v/>
      </c>
      <c r="H53" s="8" t="str" cm="1">
        <f t="array" aca="1" ref="H53" ca="1">IF($A53&lt;&gt;"",IF(ROW() -1 &gt; MorningStartRowReal,MorningRound3+MorningTableMatchBlock*MatchStartoStart+TableTimeRd3Offset,AfternoonRound3+AfternoonTableMatchBlock*MatchStartoStart+TableTimeRd3Offset),"")</f>
        <v/>
      </c>
      <c r="I53" s="5" t="str" cm="1">
        <f t="array" aca="1" ref="I53" ca="1">IF($A53&lt;&gt;"",IF(ROW()+1 &gt; MorningGameRowStart,INDEX(INDIRECT(TablePattern),MOD(ROW()-2-MorningGameRowStart,NumberOfTablePairs*2)+1,6),INDEX(INDIRECT(TablePattern),MOD(ROW()-2,NumberOfTablePairs*2)+1,6)),"")</f>
        <v/>
      </c>
    </row>
    <row r="54" spans="1:17" x14ac:dyDescent="0.2">
      <c r="A54" t="str" cm="1">
        <f t="array" aca="1" ref="A5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4" s="13" t="str" cm="1">
        <f t="array" aca="1" ref="B54" ca="1">IF(AND($A54&lt;&gt;"",$A54&lt;&gt;"Wild Card Team"),IF(ROW()-1 &gt;= MorningStartRowReal,INDEX(JudgingTimes,MorningJudgingTImeOffset),INDEX(JudgingTimes,NormalJudgingTimeOffset)),"")</f>
        <v/>
      </c>
      <c r="C54" s="5" t="str" cm="1">
        <f t="array" aca="1" ref="C54" ca="1">IF(AND($A54&lt;&gt;"",$A54&lt;&gt;"Wild Card Team"),IF(ROW()-1 &gt;= MorningStartRowReal,INDEX(JudgingColors,MorningJudgingSlot),INDEX(JudgingColors,NormalJudgingOffset)),"")</f>
        <v/>
      </c>
      <c r="D54" s="8" t="str" cm="1">
        <f t="array" aca="1" ref="D54" ca="1">IF($A54&lt;&gt;"",IF(ROW() -1 &gt; MorningStartRowReal,MorningRound1+MorningTableMatchBlock*MatchStartoStart+TableTimeRd1Offset,AfternoonRound1+AfternoonTableMatchBlock*MatchStartoStart+TableTimeRd1Offset),"")</f>
        <v/>
      </c>
      <c r="E54" t="str" cm="1">
        <f t="array" aca="1" ref="E54" ca="1">IF($A54&lt;&gt;"",IF(ROW()+1 &gt; MorningGameRowStart,INDEX(INDIRECT(TablePattern),MOD(ROW()-2-MorningGameRowStart,NumberOfTablePairs*2)+1,2),INDEX(INDIRECT(TablePattern),MOD(ROW()-2,NumberOfTablePairs*2)+1,2)),"")</f>
        <v/>
      </c>
      <c r="F54" s="8" t="str" cm="1">
        <f t="array" aca="1" ref="F54" ca="1">IF($A54&lt;&gt;"",IF(ROW() -1 &gt; MorningStartRowReal,MorningRound2+MorningTableMatchBlock*MatchStartoStart+TableTimeRd2Offset,AfternoonRound2+AfternoonTableMatchBlock*MatchStartoStart+TableTimeRd2Offset),"")</f>
        <v/>
      </c>
      <c r="G54" s="5" t="str" cm="1">
        <f t="array" aca="1" ref="G54" ca="1">IF($A54&lt;&gt;"",IF(ROW()+1 &gt; MorningGameRowStart,INDEX(INDIRECT(TablePattern),MOD(ROW()-2-MorningGameRowStart,NumberOfTablePairs*2)+1,4),INDEX(INDIRECT(TablePattern),MOD(ROW()-2,NumberOfTablePairs*2)+1,4)),"")</f>
        <v/>
      </c>
      <c r="H54" s="8" t="str" cm="1">
        <f t="array" aca="1" ref="H54" ca="1">IF($A54&lt;&gt;"",IF(ROW() -1 &gt; MorningStartRowReal,MorningRound3+MorningTableMatchBlock*MatchStartoStart+TableTimeRd3Offset,AfternoonRound3+AfternoonTableMatchBlock*MatchStartoStart+TableTimeRd3Offset),"")</f>
        <v/>
      </c>
      <c r="I54" s="5" t="str" cm="1">
        <f t="array" aca="1" ref="I54" ca="1">IF($A54&lt;&gt;"",IF(ROW()+1 &gt; MorningGameRowStart,INDEX(INDIRECT(TablePattern),MOD(ROW()-2-MorningGameRowStart,NumberOfTablePairs*2)+1,6),INDEX(INDIRECT(TablePattern),MOD(ROW()-2,NumberOfTablePairs*2)+1,6)),"")</f>
        <v/>
      </c>
    </row>
    <row r="55" spans="1:17" x14ac:dyDescent="0.2">
      <c r="A55" t="str" cm="1">
        <f t="array" aca="1" ref="A5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5" s="13" t="str" cm="1">
        <f t="array" aca="1" ref="B55" ca="1">IF(AND($A55&lt;&gt;"",$A55&lt;&gt;"Wild Card Team"),IF(ROW()-1 &gt;= MorningStartRowReal,INDEX(JudgingTimes,MorningJudgingTImeOffset),INDEX(JudgingTimes,NormalJudgingTimeOffset)),"")</f>
        <v/>
      </c>
      <c r="C55" s="5" t="str" cm="1">
        <f t="array" aca="1" ref="C55" ca="1">IF(AND($A55&lt;&gt;"",$A55&lt;&gt;"Wild Card Team"),IF(ROW()-1 &gt;= MorningStartRowReal,INDEX(JudgingColors,MorningJudgingSlot),INDEX(JudgingColors,NormalJudgingOffset)),"")</f>
        <v/>
      </c>
      <c r="D55" s="8" t="str" cm="1">
        <f t="array" aca="1" ref="D55" ca="1">IF($A55&lt;&gt;"",IF(ROW() -1 &gt; MorningStartRowReal,MorningRound1+MorningTableMatchBlock*MatchStartoStart+TableTimeRd1Offset,AfternoonRound1+AfternoonTableMatchBlock*MatchStartoStart+TableTimeRd1Offset),"")</f>
        <v/>
      </c>
      <c r="E55" t="str" cm="1">
        <f t="array" aca="1" ref="E55" ca="1">IF($A55&lt;&gt;"",IF(ROW()+1 &gt; MorningGameRowStart,INDEX(INDIRECT(TablePattern),MOD(ROW()-2-MorningGameRowStart,NumberOfTablePairs*2)+1,2),INDEX(INDIRECT(TablePattern),MOD(ROW()-2,NumberOfTablePairs*2)+1,2)),"")</f>
        <v/>
      </c>
      <c r="F55" s="8" t="str" cm="1">
        <f t="array" aca="1" ref="F55" ca="1">IF($A55&lt;&gt;"",IF(ROW() -1 &gt; MorningStartRowReal,MorningRound2+MorningTableMatchBlock*MatchStartoStart+TableTimeRd2Offset,AfternoonRound2+AfternoonTableMatchBlock*MatchStartoStart+TableTimeRd2Offset),"")</f>
        <v/>
      </c>
      <c r="G55" s="5" t="str" cm="1">
        <f t="array" aca="1" ref="G55" ca="1">IF($A55&lt;&gt;"",IF(ROW()+1 &gt; MorningGameRowStart,INDEX(INDIRECT(TablePattern),MOD(ROW()-2-MorningGameRowStart,NumberOfTablePairs*2)+1,4),INDEX(INDIRECT(TablePattern),MOD(ROW()-2,NumberOfTablePairs*2)+1,4)),"")</f>
        <v/>
      </c>
      <c r="H55" s="8" t="str" cm="1">
        <f t="array" aca="1" ref="H55" ca="1">IF($A55&lt;&gt;"",IF(ROW() -1 &gt; MorningStartRowReal,MorningRound3+MorningTableMatchBlock*MatchStartoStart+TableTimeRd3Offset,AfternoonRound3+AfternoonTableMatchBlock*MatchStartoStart+TableTimeRd3Offset),"")</f>
        <v/>
      </c>
      <c r="I55" s="5" t="str" cm="1">
        <f t="array" aca="1" ref="I55" ca="1">IF($A55&lt;&gt;"",IF(ROW()+1 &gt; MorningGameRowStart,INDEX(INDIRECT(TablePattern),MOD(ROW()-2-MorningGameRowStart,NumberOfTablePairs*2)+1,6),INDEX(INDIRECT(TablePattern),MOD(ROW()-2,NumberOfTablePairs*2)+1,6)),"")</f>
        <v/>
      </c>
    </row>
    <row r="56" spans="1:17" x14ac:dyDescent="0.2">
      <c r="A56" t="str" cm="1">
        <f t="array" aca="1" ref="A5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6" s="13" t="str" cm="1">
        <f t="array" aca="1" ref="B56" ca="1">IF(AND($A56&lt;&gt;"",$A56&lt;&gt;"Wild Card Team"),IF(ROW()-1 &gt;= MorningStartRowReal,INDEX(JudgingTimes,MorningJudgingTImeOffset),INDEX(JudgingTimes,NormalJudgingTimeOffset)),"")</f>
        <v/>
      </c>
      <c r="C56" s="5" t="str" cm="1">
        <f t="array" aca="1" ref="C56" ca="1">IF(AND($A56&lt;&gt;"",$A56&lt;&gt;"Wild Card Team"),IF(ROW()-1 &gt;= MorningStartRowReal,INDEX(JudgingColors,MorningJudgingSlot),INDEX(JudgingColors,NormalJudgingOffset)),"")</f>
        <v/>
      </c>
      <c r="D56" s="8" t="str" cm="1">
        <f t="array" aca="1" ref="D56" ca="1">IF($A56&lt;&gt;"",IF(ROW() -1 &gt; MorningStartRowReal,MorningRound1+MorningTableMatchBlock*MatchStartoStart+TableTimeRd1Offset,AfternoonRound1+AfternoonTableMatchBlock*MatchStartoStart+TableTimeRd1Offset),"")</f>
        <v/>
      </c>
      <c r="E56" t="str" cm="1">
        <f t="array" aca="1" ref="E56" ca="1">IF($A56&lt;&gt;"",IF(ROW()+1 &gt; MorningGameRowStart,INDEX(INDIRECT(TablePattern),MOD(ROW()-2-MorningGameRowStart,NumberOfTablePairs*2)+1,2),INDEX(INDIRECT(TablePattern),MOD(ROW()-2,NumberOfTablePairs*2)+1,2)),"")</f>
        <v/>
      </c>
      <c r="F56" s="8" t="str" cm="1">
        <f t="array" aca="1" ref="F56" ca="1">IF($A56&lt;&gt;"",IF(ROW() -1 &gt; MorningStartRowReal,MorningRound2+MorningTableMatchBlock*MatchStartoStart+TableTimeRd2Offset,AfternoonRound2+AfternoonTableMatchBlock*MatchStartoStart+TableTimeRd2Offset),"")</f>
        <v/>
      </c>
      <c r="G56" s="5" t="str" cm="1">
        <f t="array" aca="1" ref="G56" ca="1">IF($A56&lt;&gt;"",IF(ROW()+1 &gt; MorningGameRowStart,INDEX(INDIRECT(TablePattern),MOD(ROW()-2-MorningGameRowStart,NumberOfTablePairs*2)+1,4),INDEX(INDIRECT(TablePattern),MOD(ROW()-2,NumberOfTablePairs*2)+1,4)),"")</f>
        <v/>
      </c>
      <c r="H56" s="8" t="str" cm="1">
        <f t="array" aca="1" ref="H56" ca="1">IF($A56&lt;&gt;"",IF(ROW() -1 &gt; MorningStartRowReal,MorningRound3+MorningTableMatchBlock*MatchStartoStart+TableTimeRd3Offset,AfternoonRound3+AfternoonTableMatchBlock*MatchStartoStart+TableTimeRd3Offset),"")</f>
        <v/>
      </c>
      <c r="I56" s="5" t="str" cm="1">
        <f t="array" aca="1" ref="I56" ca="1">IF($A56&lt;&gt;"",IF(ROW()+1 &gt; MorningGameRowStart,INDEX(INDIRECT(TablePattern),MOD(ROW()-2-MorningGameRowStart,NumberOfTablePairs*2)+1,6),INDEX(INDIRECT(TablePattern),MOD(ROW()-2,NumberOfTablePairs*2)+1,6)),"")</f>
        <v/>
      </c>
    </row>
    <row r="57" spans="1:17" x14ac:dyDescent="0.2">
      <c r="A57" t="str" cm="1">
        <f t="array" aca="1" ref="A5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7" s="13" t="str" cm="1">
        <f t="array" aca="1" ref="B57" ca="1">IF(AND($A57&lt;&gt;"",$A57&lt;&gt;"Wild Card Team"),IF(ROW()-1 &gt;= MorningStartRowReal,INDEX(JudgingTimes,MorningJudgingTImeOffset),INDEX(JudgingTimes,NormalJudgingTimeOffset)),"")</f>
        <v/>
      </c>
      <c r="C57" s="5" t="str" cm="1">
        <f t="array" aca="1" ref="C57" ca="1">IF(AND($A57&lt;&gt;"",$A57&lt;&gt;"Wild Card Team"),IF(ROW()-1 &gt;= MorningStartRowReal,INDEX(JudgingColors,MorningJudgingSlot),INDEX(JudgingColors,NormalJudgingOffset)),"")</f>
        <v/>
      </c>
      <c r="D57" s="8" t="str" cm="1">
        <f t="array" aca="1" ref="D57" ca="1">IF($A57&lt;&gt;"",IF(ROW() -1 &gt; MorningStartRowReal,MorningRound1+MorningTableMatchBlock*MatchStartoStart+TableTimeRd1Offset,AfternoonRound1+AfternoonTableMatchBlock*MatchStartoStart+TableTimeRd1Offset),"")</f>
        <v/>
      </c>
      <c r="E57" t="str" cm="1">
        <f t="array" aca="1" ref="E57" ca="1">IF($A57&lt;&gt;"",IF(ROW()+1 &gt; MorningGameRowStart,INDEX(INDIRECT(TablePattern),MOD(ROW()-2-MorningGameRowStart,NumberOfTablePairs*2)+1,2),INDEX(INDIRECT(TablePattern),MOD(ROW()-2,NumberOfTablePairs*2)+1,2)),"")</f>
        <v/>
      </c>
      <c r="F57" s="8" t="str" cm="1">
        <f t="array" aca="1" ref="F57" ca="1">IF($A57&lt;&gt;"",IF(ROW() -1 &gt; MorningStartRowReal,MorningRound2+MorningTableMatchBlock*MatchStartoStart+TableTimeRd2Offset,AfternoonRound2+AfternoonTableMatchBlock*MatchStartoStart+TableTimeRd2Offset),"")</f>
        <v/>
      </c>
      <c r="G57" s="5" t="str" cm="1">
        <f t="array" aca="1" ref="G57" ca="1">IF($A57&lt;&gt;"",IF(ROW()+1 &gt; MorningGameRowStart,INDEX(INDIRECT(TablePattern),MOD(ROW()-2-MorningGameRowStart,NumberOfTablePairs*2)+1,4),INDEX(INDIRECT(TablePattern),MOD(ROW()-2,NumberOfTablePairs*2)+1,4)),"")</f>
        <v/>
      </c>
      <c r="H57" s="8" t="str" cm="1">
        <f t="array" aca="1" ref="H57" ca="1">IF($A57&lt;&gt;"",IF(ROW() -1 &gt; MorningStartRowReal,MorningRound3+MorningTableMatchBlock*MatchStartoStart+TableTimeRd3Offset,AfternoonRound3+AfternoonTableMatchBlock*MatchStartoStart+TableTimeRd3Offset),"")</f>
        <v/>
      </c>
      <c r="I57" s="5" t="str" cm="1">
        <f t="array" aca="1" ref="I57" ca="1">IF($A57&lt;&gt;"",IF(ROW()+1 &gt; MorningGameRowStart,INDEX(INDIRECT(TablePattern),MOD(ROW()-2-MorningGameRowStart,NumberOfTablePairs*2)+1,6),INDEX(INDIRECT(TablePattern),MOD(ROW()-2,NumberOfTablePairs*2)+1,6)),"")</f>
        <v/>
      </c>
    </row>
    <row r="58" spans="1:17" x14ac:dyDescent="0.2">
      <c r="A58" t="str" cm="1">
        <f t="array" aca="1" ref="A5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8" s="13" t="str" cm="1">
        <f t="array" aca="1" ref="B58" ca="1">IF(AND($A58&lt;&gt;"",$A58&lt;&gt;"Wild Card Team"),IF(ROW()-1 &gt;= MorningStartRowReal,INDEX(JudgingTimes,MorningJudgingTImeOffset),INDEX(JudgingTimes,NormalJudgingTimeOffset)),"")</f>
        <v/>
      </c>
      <c r="C58" s="5" t="str" cm="1">
        <f t="array" aca="1" ref="C58" ca="1">IF(AND($A58&lt;&gt;"",$A58&lt;&gt;"Wild Card Team"),IF(ROW()-1 &gt;= MorningStartRowReal,INDEX(JudgingColors,MorningJudgingSlot),INDEX(JudgingColors,NormalJudgingOffset)),"")</f>
        <v/>
      </c>
      <c r="D58" s="8" t="str" cm="1">
        <f t="array" aca="1" ref="D58" ca="1">IF($A58&lt;&gt;"",IF(ROW() -1 &gt; MorningStartRowReal,MorningRound1+MorningTableMatchBlock*MatchStartoStart+TableTimeRd1Offset,AfternoonRound1+AfternoonTableMatchBlock*MatchStartoStart+TableTimeRd1Offset),"")</f>
        <v/>
      </c>
      <c r="E58" t="str" cm="1">
        <f t="array" aca="1" ref="E58" ca="1">IF($A58&lt;&gt;"",IF(ROW()+1 &gt; MorningGameRowStart,INDEX(INDIRECT(TablePattern),MOD(ROW()-2-MorningGameRowStart,NumberOfTablePairs*2)+1,2),INDEX(INDIRECT(TablePattern),MOD(ROW()-2,NumberOfTablePairs*2)+1,2)),"")</f>
        <v/>
      </c>
      <c r="F58" s="8" t="str" cm="1">
        <f t="array" aca="1" ref="F58" ca="1">IF($A58&lt;&gt;"",IF(ROW() -1 &gt; MorningStartRowReal,MorningRound2+MorningTableMatchBlock*MatchStartoStart+TableTimeRd2Offset,AfternoonRound2+AfternoonTableMatchBlock*MatchStartoStart+TableTimeRd2Offset),"")</f>
        <v/>
      </c>
      <c r="G58" s="5" t="str" cm="1">
        <f t="array" aca="1" ref="G58" ca="1">IF($A58&lt;&gt;"",IF(ROW()+1 &gt; MorningGameRowStart,INDEX(INDIRECT(TablePattern),MOD(ROW()-2-MorningGameRowStart,NumberOfTablePairs*2)+1,4),INDEX(INDIRECT(TablePattern),MOD(ROW()-2,NumberOfTablePairs*2)+1,4)),"")</f>
        <v/>
      </c>
      <c r="H58" s="8" t="str" cm="1">
        <f t="array" aca="1" ref="H58" ca="1">IF($A58&lt;&gt;"",IF(ROW() -1 &gt; MorningStartRowReal,MorningRound3+MorningTableMatchBlock*MatchStartoStart+TableTimeRd3Offset,AfternoonRound3+AfternoonTableMatchBlock*MatchStartoStart+TableTimeRd3Offset),"")</f>
        <v/>
      </c>
      <c r="I58" s="5" t="str" cm="1">
        <f t="array" aca="1" ref="I58" ca="1">IF($A58&lt;&gt;"",IF(ROW()+1 &gt; MorningGameRowStart,INDEX(INDIRECT(TablePattern),MOD(ROW()-2-MorningGameRowStart,NumberOfTablePairs*2)+1,6),INDEX(INDIRECT(TablePattern),MOD(ROW()-2,NumberOfTablePairs*2)+1,6)),"")</f>
        <v/>
      </c>
    </row>
    <row r="59" spans="1:17" x14ac:dyDescent="0.2">
      <c r="A59" t="str" cm="1">
        <f t="array" aca="1" ref="A5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9" s="13" t="str" cm="1">
        <f t="array" aca="1" ref="B59" ca="1">IF(AND($A59&lt;&gt;"",$A59&lt;&gt;"Wild Card Team"),IF(ROW()-1 &gt;= MorningStartRowReal,INDEX(JudgingTimes,MorningJudgingTImeOffset),INDEX(JudgingTimes,NormalJudgingTimeOffset)),"")</f>
        <v/>
      </c>
      <c r="C59" s="5" t="str" cm="1">
        <f t="array" aca="1" ref="C59" ca="1">IF(AND($A59&lt;&gt;"",$A59&lt;&gt;"Wild Card Team"),IF(ROW()-1 &gt;= MorningStartRowReal,INDEX(JudgingColors,MorningJudgingSlot),INDEX(JudgingColors,NormalJudgingOffset)),"")</f>
        <v/>
      </c>
      <c r="D59" s="8" t="str" cm="1">
        <f t="array" aca="1" ref="D59" ca="1">IF($A59&lt;&gt;"",IF(ROW() -1 &gt; MorningStartRowReal,MorningRound1+MorningTableMatchBlock*MatchStartoStart+TableTimeRd1Offset,AfternoonRound1+AfternoonTableMatchBlock*MatchStartoStart+TableTimeRd1Offset),"")</f>
        <v/>
      </c>
      <c r="E59" t="str" cm="1">
        <f t="array" aca="1" ref="E59" ca="1">IF($A59&lt;&gt;"",IF(ROW()+1 &gt; MorningGameRowStart,INDEX(INDIRECT(TablePattern),MOD(ROW()-2-MorningGameRowStart,NumberOfTablePairs*2)+1,2),INDEX(INDIRECT(TablePattern),MOD(ROW()-2,NumberOfTablePairs*2)+1,2)),"")</f>
        <v/>
      </c>
      <c r="F59" s="8" t="str" cm="1">
        <f t="array" aca="1" ref="F59" ca="1">IF($A59&lt;&gt;"",IF(ROW() -1 &gt; MorningStartRowReal,MorningRound2+MorningTableMatchBlock*MatchStartoStart+TableTimeRd2Offset,AfternoonRound2+AfternoonTableMatchBlock*MatchStartoStart+TableTimeRd2Offset),"")</f>
        <v/>
      </c>
      <c r="G59" s="5" t="str" cm="1">
        <f t="array" aca="1" ref="G59" ca="1">IF($A59&lt;&gt;"",IF(ROW()+1 &gt; MorningGameRowStart,INDEX(INDIRECT(TablePattern),MOD(ROW()-2-MorningGameRowStart,NumberOfTablePairs*2)+1,4),INDEX(INDIRECT(TablePattern),MOD(ROW()-2,NumberOfTablePairs*2)+1,4)),"")</f>
        <v/>
      </c>
      <c r="H59" s="8" t="str" cm="1">
        <f t="array" aca="1" ref="H59" ca="1">IF($A59&lt;&gt;"",IF(ROW() -1 &gt; MorningStartRowReal,MorningRound3+MorningTableMatchBlock*MatchStartoStart+TableTimeRd3Offset,AfternoonRound3+AfternoonTableMatchBlock*MatchStartoStart+TableTimeRd3Offset),"")</f>
        <v/>
      </c>
      <c r="I59" s="5" t="str" cm="1">
        <f t="array" aca="1" ref="I59" ca="1">IF($A59&lt;&gt;"",IF(ROW()+1 &gt; MorningGameRowStart,INDEX(INDIRECT(TablePattern),MOD(ROW()-2-MorningGameRowStart,NumberOfTablePairs*2)+1,6),INDEX(INDIRECT(TablePattern),MOD(ROW()-2,NumberOfTablePairs*2)+1,6)),"")</f>
        <v/>
      </c>
    </row>
    <row r="60" spans="1:17" x14ac:dyDescent="0.2">
      <c r="A60" t="str" cm="1">
        <f t="array" aca="1" ref="A6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60" s="13" t="str" cm="1">
        <f t="array" aca="1" ref="B60" ca="1">IF(AND($A60&lt;&gt;"",$A60&lt;&gt;"Wild Card Team"),IF(ROW()-1 &gt;= MorningStartRowReal,INDEX(JudgingTimes,MorningJudgingTImeOffset),INDEX(JudgingTimes,NormalJudgingTimeOffset)),"")</f>
        <v/>
      </c>
      <c r="C60" s="5" t="str" cm="1">
        <f t="array" aca="1" ref="C60" ca="1">IF(AND($A60&lt;&gt;"",$A60&lt;&gt;"Wild Card Team"),IF(ROW()-1 &gt;= MorningStartRowReal,INDEX(JudgingColors,MorningJudgingSlot),INDEX(JudgingColors,NormalJudgingOffset)),"")</f>
        <v/>
      </c>
      <c r="D60" s="8" t="str" cm="1">
        <f t="array" aca="1" ref="D60" ca="1">IF($A60&lt;&gt;"",IF(ROW() -1 &gt; MorningStartRowReal,MorningRound1+MorningTableMatchBlock*MatchStartoStart+TableTimeRd1Offset,AfternoonRound1+AfternoonTableMatchBlock*MatchStartoStart+TableTimeRd1Offset),"")</f>
        <v/>
      </c>
      <c r="E60" t="str" cm="1">
        <f t="array" aca="1" ref="E60" ca="1">IF($A60&lt;&gt;"",IF(ROW()+1 &gt; MorningGameRowStart,INDEX(INDIRECT(TablePattern),MOD(ROW()-2-MorningGameRowStart,NumberOfTablePairs*2)+1,2),INDEX(INDIRECT(TablePattern),MOD(ROW()-2,NumberOfTablePairs*2)+1,2)),"")</f>
        <v/>
      </c>
      <c r="F60" s="8" t="str" cm="1">
        <f t="array" aca="1" ref="F60" ca="1">IF($A60&lt;&gt;"",IF(ROW() -1 &gt; MorningStartRowReal,MorningRound2+MorningTableMatchBlock*MatchStartoStart+TableTimeRd2Offset,AfternoonRound2+AfternoonTableMatchBlock*MatchStartoStart+TableTimeRd2Offset),"")</f>
        <v/>
      </c>
      <c r="G60" s="5" t="str" cm="1">
        <f t="array" aca="1" ref="G60" ca="1">IF($A60&lt;&gt;"",IF(ROW()+1 &gt; MorningGameRowStart,INDEX(INDIRECT(TablePattern),MOD(ROW()-2-MorningGameRowStart,NumberOfTablePairs*2)+1,4),INDEX(INDIRECT(TablePattern),MOD(ROW()-2,NumberOfTablePairs*2)+1,4)),"")</f>
        <v/>
      </c>
      <c r="H60" s="8" t="str" cm="1">
        <f t="array" aca="1" ref="H60" ca="1">IF($A60&lt;&gt;"",IF(ROW() -1 &gt; MorningStartRowReal,MorningRound3+MorningTableMatchBlock*MatchStartoStart+TableTimeRd3Offset,AfternoonRound3+AfternoonTableMatchBlock*MatchStartoStart+TableTimeRd3Offset),"")</f>
        <v/>
      </c>
      <c r="I60" s="5" t="str" cm="1">
        <f t="array" aca="1" ref="I60" ca="1">IF($A60&lt;&gt;"",IF(ROW()+1 &gt; MorningGameRowStart,INDEX(INDIRECT(TablePattern),MOD(ROW()-2-MorningGameRowStart,NumberOfTablePairs*2)+1,6),INDEX(INDIRECT(TablePattern),MOD(ROW()-2,NumberOfTablePairs*2)+1,6)),"")</f>
        <v/>
      </c>
    </row>
    <row r="61" spans="1:17" x14ac:dyDescent="0.2">
      <c r="A61" t="str" cm="1">
        <f t="array" aca="1" ref="A61" ca="1">IF(ROW()-1&gt;MorningStartRowReal,IF(ROW()-1&lt;=MorningNormalRounds+MorningPartialRounds,INDIRECT(ADDRESS(ROW()-PMWildCardMatches,2,1,FALSE,"Team List"),FALSE)&amp;" - "&amp;INDIRECT(ADDRESS(ROW()-PMWildCardMatches,3,1,FALSE,"Team List"),FALSE),IF(ROW()-1&lt;=MorningWildCardMatches,"Wild Card Team","")),IF(ROW()-1&lt;=PMFullMatches+PMRemainingMatches,INDIRECT(ADDRESS(ROW(),2,1,FALSE,"Team List"),FALSE)&amp;" - "&amp;INDIRECT(ADDRESS(ROW(),3,1,FALSE,"Team List"),FALSE),"Wild Card Team"))</f>
        <v/>
      </c>
      <c r="B61" s="13" t="str" cm="1">
        <f t="array" aca="1" ref="B61" ca="1">IF(AND($A61&lt;&gt;"",$A61&lt;&gt;"Wild Card Team"),IF(ROW()+1 &gt; MorningGameRowStart,IF(MorningFullJudgingPanel,INDEX(JudgingTimes,NormalJudgingTimeOffset),INDEX(JudgingTimes,OddJudgingTimeOffset)),INDEX(JudgingTimes,NormalJudgingTimeOffset)),"")</f>
        <v/>
      </c>
      <c r="C61" s="5" t="str" cm="1">
        <f t="array" aca="1" ref="C61" ca="1">IF(AND($A61&lt;&gt;"",$A61&lt;&gt;"Wild Card Team"),IF(ROW()-1 &gt;= MorningStartRowReal,INDEX(JudgingColors,MorningJudgingSlot),INDEX(JudgingColors,NormalJudgingOffset)),"")</f>
        <v/>
      </c>
      <c r="D61" s="8" t="str" cm="1">
        <f t="array" aca="1" ref="D61" ca="1">IF($A61&lt;&gt;"",IF(ROW() -1 &gt; MorningStartRowReal,MorningRound1+MorningTableMatchBlock*MatchStartoStart+TableTimeRd1Offset,AfternoonRound1+AfternoonTableMatchBlock*MatchStartoStart+TableTimeRd1Offset),"")</f>
        <v/>
      </c>
      <c r="E61" t="str" cm="1">
        <f t="array" aca="1" ref="E61" ca="1">IF($A61&lt;&gt;"",IF(ROW()+1 &gt; MorningGameRowStart,INDEX(INDIRECT(TablePattern),MOD(ROW()-2-MorningGameRowStart,NumberOfTablePairs*2)+1,2),INDEX(INDIRECT(TablePattern),MOD(ROW()-2,NumberOfTablePairs*2)+1,2)),"")</f>
        <v/>
      </c>
      <c r="F61" s="8" t="str" cm="1">
        <f t="array" aca="1" ref="F61" ca="1">IF($A61&lt;&gt;"",IF(ROW() -1 &gt; MorningStartRowReal,MorningRound2+MorningTableMatchBlock*MatchStartoStart+TableTimeRd2Offset,AfternoonRound2+AfternoonTableMatchBlock*MatchStartoStart+TableTimeRd2Offset),"")</f>
        <v/>
      </c>
      <c r="G61" s="5" t="str" cm="1">
        <f t="array" aca="1" ref="G61" ca="1">IF($A61&lt;&gt;"",IF(ROW()+1 &gt; MorningGameRowStart,INDEX(INDIRECT(TablePattern),MOD(ROW()-2-MorningGameRowStart,NumberOfTablePairs*2)+1,4),INDEX(INDIRECT(TablePattern),MOD(ROW()-2,NumberOfTablePairs*2)+1,4)),"")</f>
        <v/>
      </c>
      <c r="H61" s="8" t="str" cm="1">
        <f t="array" aca="1" ref="H61" ca="1">IF($A61&lt;&gt;"",IF(ROW() -1 &gt; MorningStartRowReal,MorningRound3+MorningTableMatchBlock*MatchStartoStart+TableTimeRd3Offset,AfternoonRound3+AfternoonTableMatchBlock*MatchStartoStart+TableTimeRd3Offset),"")</f>
        <v/>
      </c>
      <c r="I61" s="5" t="str" cm="1">
        <f t="array" aca="1" ref="I61" ca="1">IF($A61&lt;&gt;"",IF(ROW()+1 &gt; MorningGameRowStart,INDEX(INDIRECT(TablePattern),MOD(ROW()-2-MorningGameRowStart,NumberOfTablePairs*2)+1,6),INDEX(INDIRECT(TablePattern),MOD(ROW()-2,NumberOfTablePairs*2)+1,6)),"")</f>
        <v/>
      </c>
    </row>
    <row r="62" spans="1:17" x14ac:dyDescent="0.2">
      <c r="K62" t="str" cm="1">
        <f t="array" aca="1" ref="K62" ca="1">IF(A63&lt;&gt;"",INDEX(INDIRECT(TournamentSetup!$L$7),MOD(ROW()-2,TournamentSetup!$B$17)+1,1),"")</f>
        <v/>
      </c>
      <c r="Q62" t="str">
        <f t="shared" ref="Q62:Q74" si="0">IF(ROW()-1&gt;PMFullMatches+IF(PMRemainingMatches&gt;2,4,2),IF(ROW()-1&lt;$P$1+IF(PMRemainingMatches&gt;2,2,1),"AM Normal",IF(ROW()-1&lt;$P$1+MorningPartialRounds+PMRemainingMatches,"AM Wild Card","")),IF(ROW()-1&lt;=PMFullMatches,"PM Normal","PM Wild Card"))</f>
        <v/>
      </c>
    </row>
    <row r="63" spans="1:17" x14ac:dyDescent="0.2">
      <c r="Q63" t="str">
        <f t="shared" si="0"/>
        <v/>
      </c>
    </row>
    <row r="64" spans="1:17" x14ac:dyDescent="0.2">
      <c r="Q64" t="str">
        <f t="shared" si="0"/>
        <v/>
      </c>
    </row>
    <row r="65" spans="17:17" x14ac:dyDescent="0.2">
      <c r="Q65" t="str">
        <f t="shared" si="0"/>
        <v/>
      </c>
    </row>
    <row r="66" spans="17:17" x14ac:dyDescent="0.2">
      <c r="Q66" t="str">
        <f t="shared" si="0"/>
        <v/>
      </c>
    </row>
    <row r="67" spans="17:17" x14ac:dyDescent="0.2">
      <c r="Q67" t="str">
        <f t="shared" si="0"/>
        <v/>
      </c>
    </row>
    <row r="68" spans="17:17" x14ac:dyDescent="0.2">
      <c r="Q68" t="str">
        <f t="shared" si="0"/>
        <v/>
      </c>
    </row>
    <row r="69" spans="17:17" x14ac:dyDescent="0.2">
      <c r="Q69" t="str">
        <f t="shared" si="0"/>
        <v/>
      </c>
    </row>
    <row r="70" spans="17:17" x14ac:dyDescent="0.2">
      <c r="Q70" t="str">
        <f t="shared" si="0"/>
        <v/>
      </c>
    </row>
    <row r="71" spans="17:17" x14ac:dyDescent="0.2">
      <c r="Q71" t="str">
        <f t="shared" si="0"/>
        <v/>
      </c>
    </row>
    <row r="72" spans="17:17" x14ac:dyDescent="0.2">
      <c r="Q72" t="str">
        <f t="shared" si="0"/>
        <v/>
      </c>
    </row>
    <row r="73" spans="17:17" x14ac:dyDescent="0.2">
      <c r="Q73" t="str">
        <f t="shared" si="0"/>
        <v/>
      </c>
    </row>
    <row r="74" spans="17:17" x14ac:dyDescent="0.2">
      <c r="Q74" t="str">
        <f t="shared" si="0"/>
        <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D8C8-165A-49D9-B48B-128D6A6515F2}">
  <dimension ref="A1:AG61"/>
  <sheetViews>
    <sheetView zoomScale="70" zoomScaleNormal="70" workbookViewId="0">
      <selection activeCell="A39" sqref="A39"/>
    </sheetView>
  </sheetViews>
  <sheetFormatPr baseColWidth="10" defaultColWidth="17.6640625" defaultRowHeight="15" x14ac:dyDescent="0.2"/>
  <cols>
    <col min="22" max="24" width="17.6640625" style="8"/>
  </cols>
  <sheetData>
    <row r="1" spans="1:33" s="8" customFormat="1" x14ac:dyDescent="0.2">
      <c r="A1" s="8" t="s">
        <v>34</v>
      </c>
      <c r="B1" s="9">
        <v>0.33333333333333331</v>
      </c>
      <c r="C1" s="9">
        <v>0.34375</v>
      </c>
      <c r="D1" s="9">
        <v>0.35416666666666669</v>
      </c>
      <c r="E1" s="9">
        <v>0.36458333333333331</v>
      </c>
      <c r="F1" s="9">
        <v>0.375</v>
      </c>
      <c r="G1" s="9">
        <v>0.38541666666666669</v>
      </c>
      <c r="H1" s="9">
        <v>0.39583333333333331</v>
      </c>
      <c r="I1" s="9">
        <v>0.40625</v>
      </c>
      <c r="J1" s="9">
        <v>0.41666666666666669</v>
      </c>
      <c r="K1" s="9">
        <v>0.42708333333333331</v>
      </c>
      <c r="L1" s="9">
        <v>0.4375</v>
      </c>
      <c r="M1" s="9">
        <v>0.44791666666666669</v>
      </c>
      <c r="N1" s="9">
        <v>0.45833333333333331</v>
      </c>
      <c r="O1" s="9">
        <v>0.46875</v>
      </c>
      <c r="P1" s="9">
        <v>0.47916666666666669</v>
      </c>
      <c r="Q1" s="9">
        <v>0.48958333333333331</v>
      </c>
      <c r="R1" s="9">
        <v>0.5</v>
      </c>
      <c r="S1" s="9">
        <v>0.51041666666666663</v>
      </c>
      <c r="T1" s="9">
        <v>0.52083333333333337</v>
      </c>
      <c r="U1" s="9">
        <v>0.53125</v>
      </c>
      <c r="V1" s="9">
        <v>0.54166666666666663</v>
      </c>
      <c r="W1" s="9">
        <v>0.55208333333333337</v>
      </c>
      <c r="X1" s="9">
        <v>0.5625</v>
      </c>
      <c r="Y1" s="9">
        <v>0.57291666666666663</v>
      </c>
      <c r="Z1" s="9">
        <v>0.58333333333333337</v>
      </c>
      <c r="AA1" s="9">
        <v>0.59375</v>
      </c>
      <c r="AB1" s="9">
        <v>0.60416666666666663</v>
      </c>
      <c r="AC1" s="9">
        <v>0.61458333333333337</v>
      </c>
      <c r="AD1" s="9">
        <v>0.625</v>
      </c>
      <c r="AE1" s="9">
        <v>0.63541666666666663</v>
      </c>
      <c r="AF1" s="9">
        <v>0.64583333333333337</v>
      </c>
      <c r="AG1" s="9">
        <v>0.65625</v>
      </c>
    </row>
    <row r="2" spans="1:33" x14ac:dyDescent="0.2">
      <c r="A2" t="str">
        <f ca="1">Schedule!A2</f>
        <v>1 - Team 1</v>
      </c>
      <c r="B2" s="8" t="str">
        <f ca="1">IF($A2&lt;&gt;"",IF(B$1=TIME(HOUR(Schedule!$D2),ROUNDDOWN(MINUTE(Schedule!$D2)/15,0)*15,0),_xlfn.CONCAT(TEXT(Schedule!$D2,"H:MM AM/PM")," - ",Schedule!$E2),IF(B$1=TIME(HOUR(Schedule!$F2),ROUNDDOWN(MINUTE(Schedule!$F2)/15,0)*15,0),_xlfn.CONCAT(TEXT(Schedule!$F2,"H:MM AM/PM")," - ",Schedule!$G2),IF(B$1=TIME(HOUR(Schedule!$H2),ROUNDDOWN(MINUTE(Schedule!$H2)/15,0)*15,0),_xlfn.CONCAT(TEXT(Schedule!$H2,"H:MM AM/PM")," - ",Schedule!$I2),IF(Schedule!$B2&lt;&gt;"",IF(OR(B$1=Schedule!$B2,B$1=(Schedule!$B2+TIME(0,15,0))),_xlfn.CONCAT("Judge - ",Schedule!$C2), ""),"")))),"")</f>
        <v/>
      </c>
      <c r="C2" s="8" t="str">
        <f ca="1">IF($A2&lt;&gt;"",IF(C$1=TIME(HOUR(Schedule!$D2),ROUNDDOWN(MINUTE(Schedule!$D2)/15,0)*15,0),_xlfn.CONCAT(TEXT(Schedule!$D2,"H:MM AM/PM")," - ",Schedule!$E2),IF(C$1=TIME(HOUR(Schedule!$F2),ROUNDDOWN(MINUTE(Schedule!$F2)/15,0)*15,0),_xlfn.CONCAT(TEXT(Schedule!$F2,"H:MM AM/PM")," - ",Schedule!$G2),IF(C$1=TIME(HOUR(Schedule!$H2),ROUNDDOWN(MINUTE(Schedule!$H2)/15,0)*15,0),_xlfn.CONCAT(TEXT(Schedule!$H2,"H:MM AM/PM")," - ",Schedule!$I2),IF(Schedule!$B2&lt;&gt;"",IF(OR(C$1=Schedule!$B2,C$1=(Schedule!$B2+TIME(0,15,0))),_xlfn.CONCAT("Judge - ",Schedule!$C2), ""),"")))),"")</f>
        <v/>
      </c>
      <c r="D2" s="8" t="str">
        <f ca="1">IF($A2&lt;&gt;"",IF(D$1=TIME(HOUR(Schedule!$D2),ROUNDDOWN(MINUTE(Schedule!$D2)/15,0)*15,0),_xlfn.CONCAT(TEXT(Schedule!$D2,"H:MM AM/PM")," - ",Schedule!$E2),IF(D$1=TIME(HOUR(Schedule!$F2),ROUNDDOWN(MINUTE(Schedule!$F2)/15,0)*15,0),_xlfn.CONCAT(TEXT(Schedule!$F2,"H:MM AM/PM")," - ",Schedule!$G2),IF(D$1=TIME(HOUR(Schedule!$H2),ROUNDDOWN(MINUTE(Schedule!$H2)/15,0)*15,0),_xlfn.CONCAT(TEXT(Schedule!$H2,"H:MM AM/PM")," - ",Schedule!$I2),IF(Schedule!$B2&lt;&gt;"",IF(OR(D$1=Schedule!$B2,D$1=(Schedule!$B2+TIME(0,15,0))),_xlfn.CONCAT("Judge - ",Schedule!$C2), ""),"")))),"")</f>
        <v/>
      </c>
      <c r="E2" s="8" t="str">
        <f ca="1">IF($A2&lt;&gt;"",IF(E$1=TIME(HOUR(Schedule!$D2),ROUNDDOWN(MINUTE(Schedule!$D2)/15,0)*15,0),_xlfn.CONCAT(TEXT(Schedule!$D2,"H:MM AM/PM")," - ",Schedule!$E2),IF(E$1=TIME(HOUR(Schedule!$F2),ROUNDDOWN(MINUTE(Schedule!$F2)/15,0)*15,0),_xlfn.CONCAT(TEXT(Schedule!$F2,"H:MM AM/PM")," - ",Schedule!$G2),IF(E$1=TIME(HOUR(Schedule!$H2),ROUNDDOWN(MINUTE(Schedule!$H2)/15,0)*15,0),_xlfn.CONCAT(TEXT(Schedule!$H2,"H:MM AM/PM")," - ",Schedule!$I2),IF(Schedule!$B2&lt;&gt;"",IF(OR(E$1=Schedule!$B2,E$1=(Schedule!$B2+TIME(0,15,0))),_xlfn.CONCAT("Judge - ",Schedule!$C2), ""),"")))),"")</f>
        <v/>
      </c>
      <c r="F2" s="8" t="str">
        <f ca="1">IF($A2&lt;&gt;"",IF(F$1=TIME(HOUR(Schedule!$D2),ROUNDDOWN(MINUTE(Schedule!$D2)/15,0)*15,0),_xlfn.CONCAT(TEXT(Schedule!$D2,"H:MM AM/PM")," - ",Schedule!$E2),IF(F$1=TIME(HOUR(Schedule!$F2),ROUNDDOWN(MINUTE(Schedule!$F2)/15,0)*15,0),_xlfn.CONCAT(TEXT(Schedule!$F2,"H:MM AM/PM")," - ",Schedule!$G2),IF(F$1=TIME(HOUR(Schedule!$H2),ROUNDDOWN(MINUTE(Schedule!$H2)/15,0)*15,0),_xlfn.CONCAT(TEXT(Schedule!$H2,"H:MM AM/PM")," - ",Schedule!$I2),IF(Schedule!$B2&lt;&gt;"",IF(OR(F$1=Schedule!$B2,F$1=(Schedule!$B2+TIME(0,15,0))),_xlfn.CONCAT("Judge - ",Schedule!$C2), ""),"")))),"")</f>
        <v>Judge - Yellow</v>
      </c>
      <c r="G2" s="8" t="str">
        <f ca="1">IF($A2&lt;&gt;"",IF(G$1=TIME(HOUR(Schedule!$D2),ROUNDDOWN(MINUTE(Schedule!$D2)/15,0)*15,0),_xlfn.CONCAT(TEXT(Schedule!$D2,"H:MM AM/PM")," - ",Schedule!$E2),IF(G$1=TIME(HOUR(Schedule!$F2),ROUNDDOWN(MINUTE(Schedule!$F2)/15,0)*15,0),_xlfn.CONCAT(TEXT(Schedule!$F2,"H:MM AM/PM")," - ",Schedule!$G2),IF(G$1=TIME(HOUR(Schedule!$H2),ROUNDDOWN(MINUTE(Schedule!$H2)/15,0)*15,0),_xlfn.CONCAT(TEXT(Schedule!$H2,"H:MM AM/PM")," - ",Schedule!$I2),IF(Schedule!$B2&lt;&gt;"",IF(OR(G$1=Schedule!$B2,G$1=(Schedule!$B2+TIME(0,15,0))),_xlfn.CONCAT("Judge - ",Schedule!$C2), ""),"")))),"")</f>
        <v>Judge - Yellow</v>
      </c>
      <c r="H2" s="8" t="str">
        <f ca="1">IF($A2&lt;&gt;"",IF(H$1=TIME(HOUR(Schedule!$D2),ROUNDDOWN(MINUTE(Schedule!$D2)/15,0)*15,0),_xlfn.CONCAT(TEXT(Schedule!$D2,"H:MM AM/PM")," - ",Schedule!$E2),IF(H$1=TIME(HOUR(Schedule!$F2),ROUNDDOWN(MINUTE(Schedule!$F2)/15,0)*15,0),_xlfn.CONCAT(TEXT(Schedule!$F2,"H:MM AM/PM")," - ",Schedule!$G2),IF(H$1=TIME(HOUR(Schedule!$H2),ROUNDDOWN(MINUTE(Schedule!$H2)/15,0)*15,0),_xlfn.CONCAT(TEXT(Schedule!$H2,"H:MM AM/PM")," - ",Schedule!$I2),IF(Schedule!$B2&lt;&gt;"",IF(OR(H$1=Schedule!$B2,H$1=(Schedule!$B2+TIME(0,15,0))),_xlfn.CONCAT("Judge - ",Schedule!$C2), ""),"")))),"")</f>
        <v/>
      </c>
      <c r="I2" s="8" t="str">
        <f ca="1">IF($A2&lt;&gt;"",IF(I$1=TIME(HOUR(Schedule!$D2),ROUNDDOWN(MINUTE(Schedule!$D2)/15,0)*15,0),_xlfn.CONCAT(TEXT(Schedule!$D2,"H:MM AM/PM")," - ",Schedule!$E2),IF(I$1=TIME(HOUR(Schedule!$F2),ROUNDDOWN(MINUTE(Schedule!$F2)/15,0)*15,0),_xlfn.CONCAT(TEXT(Schedule!$F2,"H:MM AM/PM")," - ",Schedule!$G2),IF(I$1=TIME(HOUR(Schedule!$H2),ROUNDDOWN(MINUTE(Schedule!$H2)/15,0)*15,0),_xlfn.CONCAT(TEXT(Schedule!$H2,"H:MM AM/PM")," - ",Schedule!$I2),IF(Schedule!$B2&lt;&gt;"",IF(OR(I$1=Schedule!$B2,I$1=(Schedule!$B2+TIME(0,15,0))),_xlfn.CONCAT("Judge - ",Schedule!$C2), ""),"")))),"")</f>
        <v/>
      </c>
      <c r="J2" s="8" t="str">
        <f ca="1">IF($A2&lt;&gt;"",IF(J$1=TIME(HOUR(Schedule!$D2),ROUNDDOWN(MINUTE(Schedule!$D2)/15,0)*15,0),_xlfn.CONCAT(TEXT(Schedule!$D2,"H:MM AM/PM")," - ",Schedule!$E2),IF(J$1=TIME(HOUR(Schedule!$F2),ROUNDDOWN(MINUTE(Schedule!$F2)/15,0)*15,0),_xlfn.CONCAT(TEXT(Schedule!$F2,"H:MM AM/PM")," - ",Schedule!$G2),IF(J$1=TIME(HOUR(Schedule!$H2),ROUNDDOWN(MINUTE(Schedule!$H2)/15,0)*15,0),_xlfn.CONCAT(TEXT(Schedule!$H2,"H:MM AM/PM")," - ",Schedule!$I2),IF(Schedule!$B2&lt;&gt;"",IF(OR(J$1=Schedule!$B2,J$1=(Schedule!$B2+TIME(0,15,0))),_xlfn.CONCAT("Judge - ",Schedule!$C2), ""),"")))),"")</f>
        <v/>
      </c>
      <c r="K2" s="8" t="str">
        <f ca="1">IF($A2&lt;&gt;"",IF(K$1=TIME(HOUR(Schedule!$D2),ROUNDDOWN(MINUTE(Schedule!$D2)/15,0)*15,0),_xlfn.CONCAT(TEXT(Schedule!$D2,"H:MM AM/PM")," - ",Schedule!$E2),IF(K$1=TIME(HOUR(Schedule!$F2),ROUNDDOWN(MINUTE(Schedule!$F2)/15,0)*15,0),_xlfn.CONCAT(TEXT(Schedule!$F2,"H:MM AM/PM")," - ",Schedule!$G2),IF(K$1=TIME(HOUR(Schedule!$H2),ROUNDDOWN(MINUTE(Schedule!$H2)/15,0)*15,0),_xlfn.CONCAT(TEXT(Schedule!$H2,"H:MM AM/PM")," - ",Schedule!$I2),IF(Schedule!$B2&lt;&gt;"",IF(OR(K$1=Schedule!$B2,K$1=(Schedule!$B2+TIME(0,15,0))),_xlfn.CONCAT("Judge - ",Schedule!$C2), ""),"")))),"")</f>
        <v/>
      </c>
      <c r="L2" s="8" t="str">
        <f ca="1">IF($A2&lt;&gt;"",IF(L$1=TIME(HOUR(Schedule!$D2),ROUNDDOWN(MINUTE(Schedule!$D2)/15,0)*15,0),_xlfn.CONCAT(TEXT(Schedule!$D2,"H:MM AM/PM")," - ",Schedule!$E2),IF(L$1=TIME(HOUR(Schedule!$F2),ROUNDDOWN(MINUTE(Schedule!$F2)/15,0)*15,0),_xlfn.CONCAT(TEXT(Schedule!$F2,"H:MM AM/PM")," - ",Schedule!$G2),IF(L$1=TIME(HOUR(Schedule!$H2),ROUNDDOWN(MINUTE(Schedule!$H2)/15,0)*15,0),_xlfn.CONCAT(TEXT(Schedule!$H2,"H:MM AM/PM")," - ",Schedule!$I2),IF(Schedule!$B2&lt;&gt;"",IF(OR(L$1=Schedule!$B2,L$1=(Schedule!$B2+TIME(0,15,0))),_xlfn.CONCAT("Judge - ",Schedule!$C2), ""),"")))),"")</f>
        <v/>
      </c>
      <c r="M2" s="8" t="str">
        <f ca="1">IF($A2&lt;&gt;"",IF(M$1=TIME(HOUR(Schedule!$D2),ROUNDDOWN(MINUTE(Schedule!$D2)/15,0)*15,0),_xlfn.CONCAT(TEXT(Schedule!$D2,"H:MM AM/PM")," - ",Schedule!$E2),IF(M$1=TIME(HOUR(Schedule!$F2),ROUNDDOWN(MINUTE(Schedule!$F2)/15,0)*15,0),_xlfn.CONCAT(TEXT(Schedule!$F2,"H:MM AM/PM")," - ",Schedule!$G2),IF(M$1=TIME(HOUR(Schedule!$H2),ROUNDDOWN(MINUTE(Schedule!$H2)/15,0)*15,0),_xlfn.CONCAT(TEXT(Schedule!$H2,"H:MM AM/PM")," - ",Schedule!$I2),IF(Schedule!$B2&lt;&gt;"",IF(OR(M$1=Schedule!$B2,M$1=(Schedule!$B2+TIME(0,15,0))),_xlfn.CONCAT("Judge - ",Schedule!$C2), ""),"")))),"")</f>
        <v/>
      </c>
      <c r="N2" s="8" t="str">
        <f ca="1">IF($A2&lt;&gt;"",IF(N$1=TIME(HOUR(Schedule!$D2),ROUNDDOWN(MINUTE(Schedule!$D2)/15,0)*15,0),_xlfn.CONCAT(TEXT(Schedule!$D2,"H:MM AM/PM")," - ",Schedule!$E2),IF(N$1=TIME(HOUR(Schedule!$F2),ROUNDDOWN(MINUTE(Schedule!$F2)/15,0)*15,0),_xlfn.CONCAT(TEXT(Schedule!$F2,"H:MM AM/PM")," - ",Schedule!$G2),IF(N$1=TIME(HOUR(Schedule!$H2),ROUNDDOWN(MINUTE(Schedule!$H2)/15,0)*15,0),_xlfn.CONCAT(TEXT(Schedule!$H2,"H:MM AM/PM")," - ",Schedule!$I2),IF(Schedule!$B2&lt;&gt;"",IF(OR(N$1=Schedule!$B2,N$1=(Schedule!$B2+TIME(0,15,0))),_xlfn.CONCAT("Judge - ",Schedule!$C2), ""),"")))),"")</f>
        <v/>
      </c>
      <c r="O2" s="8" t="str">
        <f ca="1">IF($A2&lt;&gt;"",IF(O$1=TIME(HOUR(Schedule!$D2),ROUNDDOWN(MINUTE(Schedule!$D2)/15,0)*15,0),_xlfn.CONCAT(TEXT(Schedule!$D2,"H:MM AM/PM")," - ",Schedule!$E2),IF(O$1=TIME(HOUR(Schedule!$F2),ROUNDDOWN(MINUTE(Schedule!$F2)/15,0)*15,0),_xlfn.CONCAT(TEXT(Schedule!$F2,"H:MM AM/PM")," - ",Schedule!$G2),IF(O$1=TIME(HOUR(Schedule!$H2),ROUNDDOWN(MINUTE(Schedule!$H2)/15,0)*15,0),_xlfn.CONCAT(TEXT(Schedule!$H2,"H:MM AM/PM")," - ",Schedule!$I2),IF(Schedule!$B2&lt;&gt;"",IF(OR(O$1=Schedule!$B2,O$1=(Schedule!$B2+TIME(0,15,0))),_xlfn.CONCAT("Judge - ",Schedule!$C2), ""),"")))),"")</f>
        <v/>
      </c>
      <c r="P2" s="8" t="str">
        <f ca="1">IF($A2&lt;&gt;"",IF(P$1=TIME(HOUR(Schedule!$D2),ROUNDDOWN(MINUTE(Schedule!$D2)/15,0)*15,0),_xlfn.CONCAT(TEXT(Schedule!$D2,"H:MM AM/PM")," - ",Schedule!$E2),IF(P$1=TIME(HOUR(Schedule!$F2),ROUNDDOWN(MINUTE(Schedule!$F2)/15,0)*15,0),_xlfn.CONCAT(TEXT(Schedule!$F2,"H:MM AM/PM")," - ",Schedule!$G2),IF(P$1=TIME(HOUR(Schedule!$H2),ROUNDDOWN(MINUTE(Schedule!$H2)/15,0)*15,0),_xlfn.CONCAT(TEXT(Schedule!$H2,"H:MM AM/PM")," - ",Schedule!$I2),IF(Schedule!$B2&lt;&gt;"",IF(OR(P$1=Schedule!$B2,P$1=(Schedule!$B2+TIME(0,15,0))),_xlfn.CONCAT("Judge - ",Schedule!$C2), ""),"")))),"")</f>
        <v/>
      </c>
      <c r="Q2" s="8" t="str">
        <f ca="1">IF($A2&lt;&gt;"",IF(Q$1=TIME(HOUR(Schedule!$D2),ROUNDDOWN(MINUTE(Schedule!$D2)/15,0)*15,0),_xlfn.CONCAT(TEXT(Schedule!$D2,"H:MM AM/PM")," - ",Schedule!$E2),IF(Q$1=TIME(HOUR(Schedule!$F2),ROUNDDOWN(MINUTE(Schedule!$F2)/15,0)*15,0),_xlfn.CONCAT(TEXT(Schedule!$F2,"H:MM AM/PM")," - ",Schedule!$G2),IF(Q$1=TIME(HOUR(Schedule!$H2),ROUNDDOWN(MINUTE(Schedule!$H2)/15,0)*15,0),_xlfn.CONCAT(TEXT(Schedule!$H2,"H:MM AM/PM")," - ",Schedule!$I2),IF(Schedule!$B2&lt;&gt;"",IF(OR(Q$1=Schedule!$B2,Q$1=(Schedule!$B2+TIME(0,15,0))),_xlfn.CONCAT("Judge - ",Schedule!$C2), ""),"")))),"")</f>
        <v/>
      </c>
      <c r="R2" s="8" t="str">
        <f ca="1">IF($A2&lt;&gt;"",IF(R$1=TIME(HOUR(Schedule!$D2),ROUNDDOWN(MINUTE(Schedule!$D2)/15,0)*15,0),_xlfn.CONCAT(TEXT(Schedule!$D2,"H:MM AM/PM")," - ",Schedule!$E2),IF(R$1=TIME(HOUR(Schedule!$F2),ROUNDDOWN(MINUTE(Schedule!$F2)/15,0)*15,0),_xlfn.CONCAT(TEXT(Schedule!$F2,"H:MM AM/PM")," - ",Schedule!$G2),IF(R$1=TIME(HOUR(Schedule!$H2),ROUNDDOWN(MINUTE(Schedule!$H2)/15,0)*15,0),_xlfn.CONCAT(TEXT(Schedule!$H2,"H:MM AM/PM")," - ",Schedule!$I2),IF(Schedule!$B2&lt;&gt;"",IF(OR(R$1=Schedule!$B2,R$1=(Schedule!$B2+TIME(0,15,0))),_xlfn.CONCAT("Judge - ",Schedule!$C2), ""),"")))),"")</f>
        <v/>
      </c>
      <c r="S2" s="8" t="str">
        <f ca="1">IF($A2&lt;&gt;"",IF(S$1=TIME(HOUR(Schedule!$D2),ROUNDDOWN(MINUTE(Schedule!$D2)/15,0)*15,0),_xlfn.CONCAT(TEXT(Schedule!$D2,"H:MM AM/PM")," - ",Schedule!$E2),IF(S$1=TIME(HOUR(Schedule!$F2),ROUNDDOWN(MINUTE(Schedule!$F2)/15,0)*15,0),_xlfn.CONCAT(TEXT(Schedule!$F2,"H:MM AM/PM")," - ",Schedule!$G2),IF(S$1=TIME(HOUR(Schedule!$H2),ROUNDDOWN(MINUTE(Schedule!$H2)/15,0)*15,0),_xlfn.CONCAT(TEXT(Schedule!$H2,"H:MM AM/PM")," - ",Schedule!$I2),IF(Schedule!$B2&lt;&gt;"",IF(OR(S$1=Schedule!$B2,S$1=(Schedule!$B2+TIME(0,15,0))),_xlfn.CONCAT("Judge - ",Schedule!$C2), ""),"")))),"")</f>
        <v/>
      </c>
      <c r="T2" s="8" t="str">
        <f ca="1">IF($A2&lt;&gt;"",IF(T$1=TIME(HOUR(Schedule!$D2),ROUNDDOWN(MINUTE(Schedule!$D2)/15,0)*15,0),_xlfn.CONCAT(TEXT(Schedule!$D2,"H:MM AM/PM")," - ",Schedule!$E2),IF(T$1=TIME(HOUR(Schedule!$F2),ROUNDDOWN(MINUTE(Schedule!$F2)/15,0)*15,0),_xlfn.CONCAT(TEXT(Schedule!$F2,"H:MM AM/PM")," - ",Schedule!$G2),IF(T$1=TIME(HOUR(Schedule!$H2),ROUNDDOWN(MINUTE(Schedule!$H2)/15,0)*15,0),_xlfn.CONCAT(TEXT(Schedule!$H2,"H:MM AM/PM")," - ",Schedule!$I2),IF(Schedule!$B2&lt;&gt;"",IF(OR(T$1=Schedule!$B2,T$1=(Schedule!$B2+TIME(0,15,0))),_xlfn.CONCAT("Judge - ",Schedule!$C2), ""),"")))),"")</f>
        <v>12:30 PM - Red A</v>
      </c>
      <c r="U2" s="8" t="str">
        <f ca="1">IF($A2&lt;&gt;"",IF(U$1=TIME(HOUR(Schedule!$D2),ROUNDDOWN(MINUTE(Schedule!$D2)/15,0)*15,0),_xlfn.CONCAT(TEXT(Schedule!$D2,"H:MM AM/PM")," - ",Schedule!$E2),IF(U$1=TIME(HOUR(Schedule!$F2),ROUNDDOWN(MINUTE(Schedule!$F2)/15,0)*15,0),_xlfn.CONCAT(TEXT(Schedule!$F2,"H:MM AM/PM")," - ",Schedule!$G2),IF(U$1=TIME(HOUR(Schedule!$H2),ROUNDDOWN(MINUTE(Schedule!$H2)/15,0)*15,0),_xlfn.CONCAT(TEXT(Schedule!$H2,"H:MM AM/PM")," - ",Schedule!$I2),IF(Schedule!$B2&lt;&gt;"",IF(OR(U$1=Schedule!$B2,U$1=(Schedule!$B2+TIME(0,15,0))),_xlfn.CONCAT("Judge - ",Schedule!$C2), ""),"")))),"")</f>
        <v/>
      </c>
      <c r="V2" s="8" t="str">
        <f ca="1">IF($A2&lt;&gt;"",IF(V$1=TIME(HOUR(Schedule!$D2),ROUNDDOWN(MINUTE(Schedule!$D2)/15,0)*15,0),_xlfn.CONCAT(TEXT(Schedule!$D2,"H:MM AM/PM")," - ",Schedule!$E2),IF(V$1=TIME(HOUR(Schedule!$F2),ROUNDDOWN(MINUTE(Schedule!$F2)/15,0)*15,0),_xlfn.CONCAT(TEXT(Schedule!$F2,"H:MM AM/PM")," - ",Schedule!$G2),IF(V$1=TIME(HOUR(Schedule!$H2),ROUNDDOWN(MINUTE(Schedule!$H2)/15,0)*15,0),_xlfn.CONCAT(TEXT(Schedule!$H2,"H:MM AM/PM")," - ",Schedule!$I2),IF(Schedule!$B2&lt;&gt;"",IF(OR(V$1=Schedule!$B2,V$1=(Schedule!$B2+TIME(0,15,0))),_xlfn.CONCAT("Judge - ",Schedule!$C2), ""),"")))),"")</f>
        <v/>
      </c>
      <c r="W2" s="8" t="str">
        <f ca="1">IF($A2&lt;&gt;"",IF(W$1=TIME(HOUR(Schedule!$D2),ROUNDDOWN(MINUTE(Schedule!$D2)/15,0)*15,0),_xlfn.CONCAT(TEXT(Schedule!$D2,"H:MM AM/PM")," - ",Schedule!$E2),IF(W$1=TIME(HOUR(Schedule!$F2),ROUNDDOWN(MINUTE(Schedule!$F2)/15,0)*15,0),_xlfn.CONCAT(TEXT(Schedule!$F2,"H:MM AM/PM")," - ",Schedule!$G2),IF(W$1=TIME(HOUR(Schedule!$H2),ROUNDDOWN(MINUTE(Schedule!$H2)/15,0)*15,0),_xlfn.CONCAT(TEXT(Schedule!$H2,"H:MM AM/PM")," - ",Schedule!$I2),IF(Schedule!$B2&lt;&gt;"",IF(OR(W$1=Schedule!$B2,W$1=(Schedule!$B2+TIME(0,15,0))),_xlfn.CONCAT("Judge - ",Schedule!$C2), ""),"")))),"")</f>
        <v/>
      </c>
      <c r="X2" s="8" t="str">
        <f ca="1">IF($A2&lt;&gt;"",IF(X$1=TIME(HOUR(Schedule!$D2),ROUNDDOWN(MINUTE(Schedule!$D2)/15,0)*15,0),_xlfn.CONCAT(TEXT(Schedule!$D2,"H:MM AM/PM")," - ",Schedule!$E2),IF(X$1=TIME(HOUR(Schedule!$F2),ROUNDDOWN(MINUTE(Schedule!$F2)/15,0)*15,0),_xlfn.CONCAT(TEXT(Schedule!$F2,"H:MM AM/PM")," - ",Schedule!$G2),IF(X$1=TIME(HOUR(Schedule!$H2),ROUNDDOWN(MINUTE(Schedule!$H2)/15,0)*15,0),_xlfn.CONCAT(TEXT(Schedule!$H2,"H:MM AM/PM")," - ",Schedule!$I2),IF(Schedule!$B2&lt;&gt;"",IF(OR(X$1=Schedule!$B2,X$1=(Schedule!$B2+TIME(0,15,0))),_xlfn.CONCAT("Judge - ",Schedule!$C2), ""),"")))),"")</f>
        <v>1:30 PM - Red B</v>
      </c>
      <c r="Y2" s="8" t="str">
        <f ca="1">IF($A2&lt;&gt;"",IF(Y$1=TIME(HOUR(Schedule!$D2),ROUNDDOWN(MINUTE(Schedule!$D2)/15,0)*15,0),_xlfn.CONCAT(TEXT(Schedule!$D2,"H:MM AM/PM")," - ",Schedule!$E2),IF(Y$1=TIME(HOUR(Schedule!$F2),ROUNDDOWN(MINUTE(Schedule!$F2)/15,0)*15,0),_xlfn.CONCAT(TEXT(Schedule!$F2,"H:MM AM/PM")," - ",Schedule!$G2),IF(Y$1=TIME(HOUR(Schedule!$H2),ROUNDDOWN(MINUTE(Schedule!$H2)/15,0)*15,0),_xlfn.CONCAT(TEXT(Schedule!$H2,"H:MM AM/PM")," - ",Schedule!$I2),IF(Schedule!$B2&lt;&gt;"",IF(OR(Y$1=Schedule!$B2,Y$1=(Schedule!$B2+TIME(0,15,0))),_xlfn.CONCAT("Judge - ",Schedule!$C2), ""),"")))),"")</f>
        <v/>
      </c>
      <c r="Z2" s="8" t="str">
        <f ca="1">IF($A2&lt;&gt;"",IF(Z$1=TIME(HOUR(Schedule!$D2),ROUNDDOWN(MINUTE(Schedule!$D2)/15,0)*15,0),_xlfn.CONCAT(TEXT(Schedule!$D2,"H:MM AM/PM")," - ",Schedule!$E2),IF(Z$1=TIME(HOUR(Schedule!$F2),ROUNDDOWN(MINUTE(Schedule!$F2)/15,0)*15,0),_xlfn.CONCAT(TEXT(Schedule!$F2,"H:MM AM/PM")," - ",Schedule!$G2),IF(Z$1=TIME(HOUR(Schedule!$H2),ROUNDDOWN(MINUTE(Schedule!$H2)/15,0)*15,0),_xlfn.CONCAT(TEXT(Schedule!$H2,"H:MM AM/PM")," - ",Schedule!$I2),IF(Schedule!$B2&lt;&gt;"",IF(OR(Z$1=Schedule!$B2,Z$1=(Schedule!$B2+TIME(0,15,0))),_xlfn.CONCAT("Judge - ",Schedule!$C2), ""),"")))),"")</f>
        <v/>
      </c>
      <c r="AA2" s="8" t="str">
        <f ca="1">IF($A2&lt;&gt;"",IF(AA$1=TIME(HOUR(Schedule!$D2),ROUNDDOWN(MINUTE(Schedule!$D2)/15,0)*15,0),_xlfn.CONCAT(TEXT(Schedule!$D2,"H:MM AM/PM")," - ",Schedule!$E2),IF(AA$1=TIME(HOUR(Schedule!$F2),ROUNDDOWN(MINUTE(Schedule!$F2)/15,0)*15,0),_xlfn.CONCAT(TEXT(Schedule!$F2,"H:MM AM/PM")," - ",Schedule!$G2),IF(AA$1=TIME(HOUR(Schedule!$H2),ROUNDDOWN(MINUTE(Schedule!$H2)/15,0)*15,0),_xlfn.CONCAT(TEXT(Schedule!$H2,"H:MM AM/PM")," - ",Schedule!$I2),IF(Schedule!$B2&lt;&gt;"",IF(OR(AA$1=Schedule!$B2,AA$1=(Schedule!$B2+TIME(0,15,0))),_xlfn.CONCAT("Judge - ",Schedule!$C2), ""),"")))),"")</f>
        <v/>
      </c>
      <c r="AB2" s="8" t="str">
        <f ca="1">IF($A2&lt;&gt;"",IF(AB$1=TIME(HOUR(Schedule!$D2),ROUNDDOWN(MINUTE(Schedule!$D2)/15,0)*15,0),_xlfn.CONCAT(TEXT(Schedule!$D2,"H:MM AM/PM")," - ",Schedule!$E2),IF(AB$1=TIME(HOUR(Schedule!$F2),ROUNDDOWN(MINUTE(Schedule!$F2)/15,0)*15,0),_xlfn.CONCAT(TEXT(Schedule!$F2,"H:MM AM/PM")," - ",Schedule!$G2),IF(AB$1=TIME(HOUR(Schedule!$H2),ROUNDDOWN(MINUTE(Schedule!$H2)/15,0)*15,0),_xlfn.CONCAT(TEXT(Schedule!$H2,"H:MM AM/PM")," - ",Schedule!$I2),IF(Schedule!$B2&lt;&gt;"",IF(OR(AB$1=Schedule!$B2,AB$1=(Schedule!$B2+TIME(0,15,0))),_xlfn.CONCAT("Judge - ",Schedule!$C2), ""),"")))),"")</f>
        <v/>
      </c>
      <c r="AC2" s="8" t="str">
        <f ca="1">IF($A2&lt;&gt;"",IF(AC$1=TIME(HOUR(Schedule!$D2),ROUNDDOWN(MINUTE(Schedule!$D2)/15,0)*15,0),_xlfn.CONCAT(TEXT(Schedule!$D2,"H:MM AM/PM")," - ",Schedule!$E2),IF(AC$1=TIME(HOUR(Schedule!$F2),ROUNDDOWN(MINUTE(Schedule!$F2)/15,0)*15,0),_xlfn.CONCAT(TEXT(Schedule!$F2,"H:MM AM/PM")," - ",Schedule!$G2),IF(AC$1=TIME(HOUR(Schedule!$H2),ROUNDDOWN(MINUTE(Schedule!$H2)/15,0)*15,0),_xlfn.CONCAT(TEXT(Schedule!$H2,"H:MM AM/PM")," - ",Schedule!$I2),IF(Schedule!$B2&lt;&gt;"",IF(OR(AC$1=Schedule!$B2,AC$1=(Schedule!$B2+TIME(0,15,0))),_xlfn.CONCAT("Judge - ",Schedule!$C2), ""),"")))),"")</f>
        <v/>
      </c>
      <c r="AD2" s="8" t="str">
        <f ca="1">IF($A2&lt;&gt;"",IF(AD$1=TIME(HOUR(Schedule!$D2),ROUNDDOWN(MINUTE(Schedule!$D2)/15,0)*15,0),_xlfn.CONCAT(TEXT(Schedule!$D2,"H:MM AM/PM")," - ",Schedule!$E2),IF(AD$1=TIME(HOUR(Schedule!$F2),ROUNDDOWN(MINUTE(Schedule!$F2)/15,0)*15,0),_xlfn.CONCAT(TEXT(Schedule!$F2,"H:MM AM/PM")," - ",Schedule!$G2),IF(AD$1=TIME(HOUR(Schedule!$H2),ROUNDDOWN(MINUTE(Schedule!$H2)/15,0)*15,0),_xlfn.CONCAT(TEXT(Schedule!$H2,"H:MM AM/PM")," - ",Schedule!$I2),IF(Schedule!$B2&lt;&gt;"",IF(OR(AD$1=Schedule!$B2,AD$1=(Schedule!$B2+TIME(0,15,0))),_xlfn.CONCAT("Judge - ",Schedule!$C2), ""),"")))),"")</f>
        <v/>
      </c>
      <c r="AE2" s="8" t="str">
        <f ca="1">IF($A2&lt;&gt;"",IF(AE$1=TIME(HOUR(Schedule!$D2),ROUNDDOWN(MINUTE(Schedule!$D2)/15,0)*15,0),_xlfn.CONCAT(TEXT(Schedule!$D2,"H:MM AM/PM")," - ",Schedule!$E2),IF(AE$1=TIME(HOUR(Schedule!$F2),ROUNDDOWN(MINUTE(Schedule!$F2)/15,0)*15,0),_xlfn.CONCAT(TEXT(Schedule!$F2,"H:MM AM/PM")," - ",Schedule!$G2),IF(AE$1=TIME(HOUR(Schedule!$H2),ROUNDDOWN(MINUTE(Schedule!$H2)/15,0)*15,0),_xlfn.CONCAT(TEXT(Schedule!$H2,"H:MM AM/PM")," - ",Schedule!$I2),IF(Schedule!$B2&lt;&gt;"",IF(OR(AE$1=Schedule!$B2,AE$1=(Schedule!$B2+TIME(0,15,0))),_xlfn.CONCAT("Judge - ",Schedule!$C2), ""),"")))),"")</f>
        <v/>
      </c>
      <c r="AF2" s="8" t="str">
        <f ca="1">IF($A2&lt;&gt;"",IF(AF$1=TIME(HOUR(Schedule!$D2),ROUNDDOWN(MINUTE(Schedule!$D2)/15,0)*15,0),_xlfn.CONCAT(TEXT(Schedule!$D2,"H:MM AM/PM")," - ",Schedule!$E2),IF(AF$1=TIME(HOUR(Schedule!$F2),ROUNDDOWN(MINUTE(Schedule!$F2)/15,0)*15,0),_xlfn.CONCAT(TEXT(Schedule!$F2,"H:MM AM/PM")," - ",Schedule!$G2),IF(AF$1=TIME(HOUR(Schedule!$H2),ROUNDDOWN(MINUTE(Schedule!$H2)/15,0)*15,0),_xlfn.CONCAT(TEXT(Schedule!$H2,"H:MM AM/PM")," - ",Schedule!$I2),IF(Schedule!$B2&lt;&gt;"",IF(OR(AF$1=Schedule!$B2,AF$1=(Schedule!$B2+TIME(0,15,0))),_xlfn.CONCAT("Judge - ",Schedule!$C2), ""),"")))),"")</f>
        <v/>
      </c>
      <c r="AG2" s="8" t="str">
        <f ca="1">IF($A2&lt;&gt;"",IF(AG$1=TIME(HOUR(Schedule!$D2),ROUNDDOWN(MINUTE(Schedule!$D2)/15,0)*15,0),_xlfn.CONCAT(TEXT(Schedule!$D2,"H:MM AM/PM")," - ",Schedule!$E2),IF(AG$1=TIME(HOUR(Schedule!$F2),ROUNDDOWN(MINUTE(Schedule!$F2)/15,0)*15,0),_xlfn.CONCAT(TEXT(Schedule!$F2,"H:MM AM/PM")," - ",Schedule!$G2),IF(AG$1=TIME(HOUR(Schedule!$H2),ROUNDDOWN(MINUTE(Schedule!$H2)/15,0)*15,0),_xlfn.CONCAT(TEXT(Schedule!$H2,"H:MM AM/PM")," - ",Schedule!$I2),IF(Schedule!$B2&lt;&gt;"",IF(OR(AG$1=Schedule!$B2,AG$1=(Schedule!$B2+TIME(0,15,0))),_xlfn.CONCAT("Judge - ",Schedule!$C2), ""),"")))),"")</f>
        <v/>
      </c>
    </row>
    <row r="3" spans="1:33" x14ac:dyDescent="0.2">
      <c r="A3" t="str">
        <f ca="1">Schedule!A3</f>
        <v>2 - Team 2</v>
      </c>
      <c r="B3" s="8" t="str">
        <f ca="1">IF($A3&lt;&gt;"",IF(B$1=TIME(HOUR(Schedule!$D3),ROUNDDOWN(MINUTE(Schedule!$D3)/15,0)*15,0),_xlfn.CONCAT(TEXT(Schedule!$D3,"H:MM AM/PM")," - ",Schedule!$E3),IF(B$1=TIME(HOUR(Schedule!$F3),ROUNDDOWN(MINUTE(Schedule!$F3)/15,0)*15,0),_xlfn.CONCAT(TEXT(Schedule!$F3,"H:MM AM/PM")," - ",Schedule!$G3),IF(B$1=TIME(HOUR(Schedule!$H3),ROUNDDOWN(MINUTE(Schedule!$H3)/15,0)*15,0),_xlfn.CONCAT(TEXT(Schedule!$H3,"H:MM AM/PM")," - ",Schedule!$I3),IF(Schedule!$B3&lt;&gt;"",IF(OR(B$1=Schedule!$B3,B$1=(Schedule!$B3+TIME(0,15,0))),_xlfn.CONCAT("Judge - ",Schedule!$C3), ""),"")))),"")</f>
        <v/>
      </c>
      <c r="C3" s="8" t="str">
        <f ca="1">IF($A3&lt;&gt;"",IF(C$1=TIME(HOUR(Schedule!$D3),ROUNDDOWN(MINUTE(Schedule!$D3)/15,0)*15,0),_xlfn.CONCAT(TEXT(Schedule!$D3,"H:MM AM/PM")," - ",Schedule!$E3),IF(C$1=TIME(HOUR(Schedule!$F3),ROUNDDOWN(MINUTE(Schedule!$F3)/15,0)*15,0),_xlfn.CONCAT(TEXT(Schedule!$F3,"H:MM AM/PM")," - ",Schedule!$G3),IF(C$1=TIME(HOUR(Schedule!$H3),ROUNDDOWN(MINUTE(Schedule!$H3)/15,0)*15,0),_xlfn.CONCAT(TEXT(Schedule!$H3,"H:MM AM/PM")," - ",Schedule!$I3),IF(Schedule!$B3&lt;&gt;"",IF(OR(C$1=Schedule!$B3,C$1=(Schedule!$B3+TIME(0,15,0))),_xlfn.CONCAT("Judge - ",Schedule!$C3), ""),"")))),"")</f>
        <v/>
      </c>
      <c r="D3" s="8" t="str">
        <f ca="1">IF($A3&lt;&gt;"",IF(D$1=TIME(HOUR(Schedule!$D3),ROUNDDOWN(MINUTE(Schedule!$D3)/15,0)*15,0),_xlfn.CONCAT(TEXT(Schedule!$D3,"H:MM AM/PM")," - ",Schedule!$E3),IF(D$1=TIME(HOUR(Schedule!$F3),ROUNDDOWN(MINUTE(Schedule!$F3)/15,0)*15,0),_xlfn.CONCAT(TEXT(Schedule!$F3,"H:MM AM/PM")," - ",Schedule!$G3),IF(D$1=TIME(HOUR(Schedule!$H3),ROUNDDOWN(MINUTE(Schedule!$H3)/15,0)*15,0),_xlfn.CONCAT(TEXT(Schedule!$H3,"H:MM AM/PM")," - ",Schedule!$I3),IF(Schedule!$B3&lt;&gt;"",IF(OR(D$1=Schedule!$B3,D$1=(Schedule!$B3+TIME(0,15,0))),_xlfn.CONCAT("Judge - ",Schedule!$C3), ""),"")))),"")</f>
        <v/>
      </c>
      <c r="E3" s="8" t="str">
        <f ca="1">IF($A3&lt;&gt;"",IF(E$1=TIME(HOUR(Schedule!$D3),ROUNDDOWN(MINUTE(Schedule!$D3)/15,0)*15,0),_xlfn.CONCAT(TEXT(Schedule!$D3,"H:MM AM/PM")," - ",Schedule!$E3),IF(E$1=TIME(HOUR(Schedule!$F3),ROUNDDOWN(MINUTE(Schedule!$F3)/15,0)*15,0),_xlfn.CONCAT(TEXT(Schedule!$F3,"H:MM AM/PM")," - ",Schedule!$G3),IF(E$1=TIME(HOUR(Schedule!$H3),ROUNDDOWN(MINUTE(Schedule!$H3)/15,0)*15,0),_xlfn.CONCAT(TEXT(Schedule!$H3,"H:MM AM/PM")," - ",Schedule!$I3),IF(Schedule!$B3&lt;&gt;"",IF(OR(E$1=Schedule!$B3,E$1=(Schedule!$B3+TIME(0,15,0))),_xlfn.CONCAT("Judge - ",Schedule!$C3), ""),"")))),"")</f>
        <v/>
      </c>
      <c r="F3" s="8" t="str">
        <f ca="1">IF($A3&lt;&gt;"",IF(F$1=TIME(HOUR(Schedule!$D3),ROUNDDOWN(MINUTE(Schedule!$D3)/15,0)*15,0),_xlfn.CONCAT(TEXT(Schedule!$D3,"H:MM AM/PM")," - ",Schedule!$E3),IF(F$1=TIME(HOUR(Schedule!$F3),ROUNDDOWN(MINUTE(Schedule!$F3)/15,0)*15,0),_xlfn.CONCAT(TEXT(Schedule!$F3,"H:MM AM/PM")," - ",Schedule!$G3),IF(F$1=TIME(HOUR(Schedule!$H3),ROUNDDOWN(MINUTE(Schedule!$H3)/15,0)*15,0),_xlfn.CONCAT(TEXT(Schedule!$H3,"H:MM AM/PM")," - ",Schedule!$I3),IF(Schedule!$B3&lt;&gt;"",IF(OR(F$1=Schedule!$B3,F$1=(Schedule!$B3+TIME(0,15,0))),_xlfn.CONCAT("Judge - ",Schedule!$C3), ""),"")))),"")</f>
        <v>Judge - Green</v>
      </c>
      <c r="G3" s="8" t="str">
        <f ca="1">IF($A3&lt;&gt;"",IF(G$1=TIME(HOUR(Schedule!$D3),ROUNDDOWN(MINUTE(Schedule!$D3)/15,0)*15,0),_xlfn.CONCAT(TEXT(Schedule!$D3,"H:MM AM/PM")," - ",Schedule!$E3),IF(G$1=TIME(HOUR(Schedule!$F3),ROUNDDOWN(MINUTE(Schedule!$F3)/15,0)*15,0),_xlfn.CONCAT(TEXT(Schedule!$F3,"H:MM AM/PM")," - ",Schedule!$G3),IF(G$1=TIME(HOUR(Schedule!$H3),ROUNDDOWN(MINUTE(Schedule!$H3)/15,0)*15,0),_xlfn.CONCAT(TEXT(Schedule!$H3,"H:MM AM/PM")," - ",Schedule!$I3),IF(Schedule!$B3&lt;&gt;"",IF(OR(G$1=Schedule!$B3,G$1=(Schedule!$B3+TIME(0,15,0))),_xlfn.CONCAT("Judge - ",Schedule!$C3), ""),"")))),"")</f>
        <v>Judge - Green</v>
      </c>
      <c r="H3" s="8" t="str">
        <f ca="1">IF($A3&lt;&gt;"",IF(H$1=TIME(HOUR(Schedule!$D3),ROUNDDOWN(MINUTE(Schedule!$D3)/15,0)*15,0),_xlfn.CONCAT(TEXT(Schedule!$D3,"H:MM AM/PM")," - ",Schedule!$E3),IF(H$1=TIME(HOUR(Schedule!$F3),ROUNDDOWN(MINUTE(Schedule!$F3)/15,0)*15,0),_xlfn.CONCAT(TEXT(Schedule!$F3,"H:MM AM/PM")," - ",Schedule!$G3),IF(H$1=TIME(HOUR(Schedule!$H3),ROUNDDOWN(MINUTE(Schedule!$H3)/15,0)*15,0),_xlfn.CONCAT(TEXT(Schedule!$H3,"H:MM AM/PM")," - ",Schedule!$I3),IF(Schedule!$B3&lt;&gt;"",IF(OR(H$1=Schedule!$B3,H$1=(Schedule!$B3+TIME(0,15,0))),_xlfn.CONCAT("Judge - ",Schedule!$C3), ""),"")))),"")</f>
        <v/>
      </c>
      <c r="I3" s="8" t="str">
        <f ca="1">IF($A3&lt;&gt;"",IF(I$1=TIME(HOUR(Schedule!$D3),ROUNDDOWN(MINUTE(Schedule!$D3)/15,0)*15,0),_xlfn.CONCAT(TEXT(Schedule!$D3,"H:MM AM/PM")," - ",Schedule!$E3),IF(I$1=TIME(HOUR(Schedule!$F3),ROUNDDOWN(MINUTE(Schedule!$F3)/15,0)*15,0),_xlfn.CONCAT(TEXT(Schedule!$F3,"H:MM AM/PM")," - ",Schedule!$G3),IF(I$1=TIME(HOUR(Schedule!$H3),ROUNDDOWN(MINUTE(Schedule!$H3)/15,0)*15,0),_xlfn.CONCAT(TEXT(Schedule!$H3,"H:MM AM/PM")," - ",Schedule!$I3),IF(Schedule!$B3&lt;&gt;"",IF(OR(I$1=Schedule!$B3,I$1=(Schedule!$B3+TIME(0,15,0))),_xlfn.CONCAT("Judge - ",Schedule!$C3), ""),"")))),"")</f>
        <v/>
      </c>
      <c r="J3" s="8" t="str">
        <f ca="1">IF($A3&lt;&gt;"",IF(J$1=TIME(HOUR(Schedule!$D3),ROUNDDOWN(MINUTE(Schedule!$D3)/15,0)*15,0),_xlfn.CONCAT(TEXT(Schedule!$D3,"H:MM AM/PM")," - ",Schedule!$E3),IF(J$1=TIME(HOUR(Schedule!$F3),ROUNDDOWN(MINUTE(Schedule!$F3)/15,0)*15,0),_xlfn.CONCAT(TEXT(Schedule!$F3,"H:MM AM/PM")," - ",Schedule!$G3),IF(J$1=TIME(HOUR(Schedule!$H3),ROUNDDOWN(MINUTE(Schedule!$H3)/15,0)*15,0),_xlfn.CONCAT(TEXT(Schedule!$H3,"H:MM AM/PM")," - ",Schedule!$I3),IF(Schedule!$B3&lt;&gt;"",IF(OR(J$1=Schedule!$B3,J$1=(Schedule!$B3+TIME(0,15,0))),_xlfn.CONCAT("Judge - ",Schedule!$C3), ""),"")))),"")</f>
        <v/>
      </c>
      <c r="K3" s="8" t="str">
        <f ca="1">IF($A3&lt;&gt;"",IF(K$1=TIME(HOUR(Schedule!$D3),ROUNDDOWN(MINUTE(Schedule!$D3)/15,0)*15,0),_xlfn.CONCAT(TEXT(Schedule!$D3,"H:MM AM/PM")," - ",Schedule!$E3),IF(K$1=TIME(HOUR(Schedule!$F3),ROUNDDOWN(MINUTE(Schedule!$F3)/15,0)*15,0),_xlfn.CONCAT(TEXT(Schedule!$F3,"H:MM AM/PM")," - ",Schedule!$G3),IF(K$1=TIME(HOUR(Schedule!$H3),ROUNDDOWN(MINUTE(Schedule!$H3)/15,0)*15,0),_xlfn.CONCAT(TEXT(Schedule!$H3,"H:MM AM/PM")," - ",Schedule!$I3),IF(Schedule!$B3&lt;&gt;"",IF(OR(K$1=Schedule!$B3,K$1=(Schedule!$B3+TIME(0,15,0))),_xlfn.CONCAT("Judge - ",Schedule!$C3), ""),"")))),"")</f>
        <v/>
      </c>
      <c r="L3" s="8" t="str">
        <f ca="1">IF($A3&lt;&gt;"",IF(L$1=TIME(HOUR(Schedule!$D3),ROUNDDOWN(MINUTE(Schedule!$D3)/15,0)*15,0),_xlfn.CONCAT(TEXT(Schedule!$D3,"H:MM AM/PM")," - ",Schedule!$E3),IF(L$1=TIME(HOUR(Schedule!$F3),ROUNDDOWN(MINUTE(Schedule!$F3)/15,0)*15,0),_xlfn.CONCAT(TEXT(Schedule!$F3,"H:MM AM/PM")," - ",Schedule!$G3),IF(L$1=TIME(HOUR(Schedule!$H3),ROUNDDOWN(MINUTE(Schedule!$H3)/15,0)*15,0),_xlfn.CONCAT(TEXT(Schedule!$H3,"H:MM AM/PM")," - ",Schedule!$I3),IF(Schedule!$B3&lt;&gt;"",IF(OR(L$1=Schedule!$B3,L$1=(Schedule!$B3+TIME(0,15,0))),_xlfn.CONCAT("Judge - ",Schedule!$C3), ""),"")))),"")</f>
        <v/>
      </c>
      <c r="M3" s="8" t="str">
        <f ca="1">IF($A3&lt;&gt;"",IF(M$1=TIME(HOUR(Schedule!$D3),ROUNDDOWN(MINUTE(Schedule!$D3)/15,0)*15,0),_xlfn.CONCAT(TEXT(Schedule!$D3,"H:MM AM/PM")," - ",Schedule!$E3),IF(M$1=TIME(HOUR(Schedule!$F3),ROUNDDOWN(MINUTE(Schedule!$F3)/15,0)*15,0),_xlfn.CONCAT(TEXT(Schedule!$F3,"H:MM AM/PM")," - ",Schedule!$G3),IF(M$1=TIME(HOUR(Schedule!$H3),ROUNDDOWN(MINUTE(Schedule!$H3)/15,0)*15,0),_xlfn.CONCAT(TEXT(Schedule!$H3,"H:MM AM/PM")," - ",Schedule!$I3),IF(Schedule!$B3&lt;&gt;"",IF(OR(M$1=Schedule!$B3,M$1=(Schedule!$B3+TIME(0,15,0))),_xlfn.CONCAT("Judge - ",Schedule!$C3), ""),"")))),"")</f>
        <v/>
      </c>
      <c r="N3" s="8" t="str">
        <f ca="1">IF($A3&lt;&gt;"",IF(N$1=TIME(HOUR(Schedule!$D3),ROUNDDOWN(MINUTE(Schedule!$D3)/15,0)*15,0),_xlfn.CONCAT(TEXT(Schedule!$D3,"H:MM AM/PM")," - ",Schedule!$E3),IF(N$1=TIME(HOUR(Schedule!$F3),ROUNDDOWN(MINUTE(Schedule!$F3)/15,0)*15,0),_xlfn.CONCAT(TEXT(Schedule!$F3,"H:MM AM/PM")," - ",Schedule!$G3),IF(N$1=TIME(HOUR(Schedule!$H3),ROUNDDOWN(MINUTE(Schedule!$H3)/15,0)*15,0),_xlfn.CONCAT(TEXT(Schedule!$H3,"H:MM AM/PM")," - ",Schedule!$I3),IF(Schedule!$B3&lt;&gt;"",IF(OR(N$1=Schedule!$B3,N$1=(Schedule!$B3+TIME(0,15,0))),_xlfn.CONCAT("Judge - ",Schedule!$C3), ""),"")))),"")</f>
        <v/>
      </c>
      <c r="O3" s="8" t="str">
        <f ca="1">IF($A3&lt;&gt;"",IF(O$1=TIME(HOUR(Schedule!$D3),ROUNDDOWN(MINUTE(Schedule!$D3)/15,0)*15,0),_xlfn.CONCAT(TEXT(Schedule!$D3,"H:MM AM/PM")," - ",Schedule!$E3),IF(O$1=TIME(HOUR(Schedule!$F3),ROUNDDOWN(MINUTE(Schedule!$F3)/15,0)*15,0),_xlfn.CONCAT(TEXT(Schedule!$F3,"H:MM AM/PM")," - ",Schedule!$G3),IF(O$1=TIME(HOUR(Schedule!$H3),ROUNDDOWN(MINUTE(Schedule!$H3)/15,0)*15,0),_xlfn.CONCAT(TEXT(Schedule!$H3,"H:MM AM/PM")," - ",Schedule!$I3),IF(Schedule!$B3&lt;&gt;"",IF(OR(O$1=Schedule!$B3,O$1=(Schedule!$B3+TIME(0,15,0))),_xlfn.CONCAT("Judge - ",Schedule!$C3), ""),"")))),"")</f>
        <v/>
      </c>
      <c r="P3" s="8" t="str">
        <f ca="1">IF($A3&lt;&gt;"",IF(P$1=TIME(HOUR(Schedule!$D3),ROUNDDOWN(MINUTE(Schedule!$D3)/15,0)*15,0),_xlfn.CONCAT(TEXT(Schedule!$D3,"H:MM AM/PM")," - ",Schedule!$E3),IF(P$1=TIME(HOUR(Schedule!$F3),ROUNDDOWN(MINUTE(Schedule!$F3)/15,0)*15,0),_xlfn.CONCAT(TEXT(Schedule!$F3,"H:MM AM/PM")," - ",Schedule!$G3),IF(P$1=TIME(HOUR(Schedule!$H3),ROUNDDOWN(MINUTE(Schedule!$H3)/15,0)*15,0),_xlfn.CONCAT(TEXT(Schedule!$H3,"H:MM AM/PM")," - ",Schedule!$I3),IF(Schedule!$B3&lt;&gt;"",IF(OR(P$1=Schedule!$B3,P$1=(Schedule!$B3+TIME(0,15,0))),_xlfn.CONCAT("Judge - ",Schedule!$C3), ""),"")))),"")</f>
        <v/>
      </c>
      <c r="Q3" s="8" t="str">
        <f ca="1">IF($A3&lt;&gt;"",IF(Q$1=TIME(HOUR(Schedule!$D3),ROUNDDOWN(MINUTE(Schedule!$D3)/15,0)*15,0),_xlfn.CONCAT(TEXT(Schedule!$D3,"H:MM AM/PM")," - ",Schedule!$E3),IF(Q$1=TIME(HOUR(Schedule!$F3),ROUNDDOWN(MINUTE(Schedule!$F3)/15,0)*15,0),_xlfn.CONCAT(TEXT(Schedule!$F3,"H:MM AM/PM")," - ",Schedule!$G3),IF(Q$1=TIME(HOUR(Schedule!$H3),ROUNDDOWN(MINUTE(Schedule!$H3)/15,0)*15,0),_xlfn.CONCAT(TEXT(Schedule!$H3,"H:MM AM/PM")," - ",Schedule!$I3),IF(Schedule!$B3&lt;&gt;"",IF(OR(Q$1=Schedule!$B3,Q$1=(Schedule!$B3+TIME(0,15,0))),_xlfn.CONCAT("Judge - ",Schedule!$C3), ""),"")))),"")</f>
        <v/>
      </c>
      <c r="R3" s="8" t="str">
        <f ca="1">IF($A3&lt;&gt;"",IF(R$1=TIME(HOUR(Schedule!$D3),ROUNDDOWN(MINUTE(Schedule!$D3)/15,0)*15,0),_xlfn.CONCAT(TEXT(Schedule!$D3,"H:MM AM/PM")," - ",Schedule!$E3),IF(R$1=TIME(HOUR(Schedule!$F3),ROUNDDOWN(MINUTE(Schedule!$F3)/15,0)*15,0),_xlfn.CONCAT(TEXT(Schedule!$F3,"H:MM AM/PM")," - ",Schedule!$G3),IF(R$1=TIME(HOUR(Schedule!$H3),ROUNDDOWN(MINUTE(Schedule!$H3)/15,0)*15,0),_xlfn.CONCAT(TEXT(Schedule!$H3,"H:MM AM/PM")," - ",Schedule!$I3),IF(Schedule!$B3&lt;&gt;"",IF(OR(R$1=Schedule!$B3,R$1=(Schedule!$B3+TIME(0,15,0))),_xlfn.CONCAT("Judge - ",Schedule!$C3), ""),"")))),"")</f>
        <v/>
      </c>
      <c r="S3" s="8" t="str">
        <f ca="1">IF($A3&lt;&gt;"",IF(S$1=TIME(HOUR(Schedule!$D3),ROUNDDOWN(MINUTE(Schedule!$D3)/15,0)*15,0),_xlfn.CONCAT(TEXT(Schedule!$D3,"H:MM AM/PM")," - ",Schedule!$E3),IF(S$1=TIME(HOUR(Schedule!$F3),ROUNDDOWN(MINUTE(Schedule!$F3)/15,0)*15,0),_xlfn.CONCAT(TEXT(Schedule!$F3,"H:MM AM/PM")," - ",Schedule!$G3),IF(S$1=TIME(HOUR(Schedule!$H3),ROUNDDOWN(MINUTE(Schedule!$H3)/15,0)*15,0),_xlfn.CONCAT(TEXT(Schedule!$H3,"H:MM AM/PM")," - ",Schedule!$I3),IF(Schedule!$B3&lt;&gt;"",IF(OR(S$1=Schedule!$B3,S$1=(Schedule!$B3+TIME(0,15,0))),_xlfn.CONCAT("Judge - ",Schedule!$C3), ""),"")))),"")</f>
        <v/>
      </c>
      <c r="T3" s="8" t="str">
        <f ca="1">IF($A3&lt;&gt;"",IF(T$1=TIME(HOUR(Schedule!$D3),ROUNDDOWN(MINUTE(Schedule!$D3)/15,0)*15,0),_xlfn.CONCAT(TEXT(Schedule!$D3,"H:MM AM/PM")," - ",Schedule!$E3),IF(T$1=TIME(HOUR(Schedule!$F3),ROUNDDOWN(MINUTE(Schedule!$F3)/15,0)*15,0),_xlfn.CONCAT(TEXT(Schedule!$F3,"H:MM AM/PM")," - ",Schedule!$G3),IF(T$1=TIME(HOUR(Schedule!$H3),ROUNDDOWN(MINUTE(Schedule!$H3)/15,0)*15,0),_xlfn.CONCAT(TEXT(Schedule!$H3,"H:MM AM/PM")," - ",Schedule!$I3),IF(Schedule!$B3&lt;&gt;"",IF(OR(T$1=Schedule!$B3,T$1=(Schedule!$B3+TIME(0,15,0))),_xlfn.CONCAT("Judge - ",Schedule!$C3), ""),"")))),"")</f>
        <v>12:30 PM - Red B</v>
      </c>
      <c r="U3" s="8" t="str">
        <f ca="1">IF($A3&lt;&gt;"",IF(U$1=TIME(HOUR(Schedule!$D3),ROUNDDOWN(MINUTE(Schedule!$D3)/15,0)*15,0),_xlfn.CONCAT(TEXT(Schedule!$D3,"H:MM AM/PM")," - ",Schedule!$E3),IF(U$1=TIME(HOUR(Schedule!$F3),ROUNDDOWN(MINUTE(Schedule!$F3)/15,0)*15,0),_xlfn.CONCAT(TEXT(Schedule!$F3,"H:MM AM/PM")," - ",Schedule!$G3),IF(U$1=TIME(HOUR(Schedule!$H3),ROUNDDOWN(MINUTE(Schedule!$H3)/15,0)*15,0),_xlfn.CONCAT(TEXT(Schedule!$H3,"H:MM AM/PM")," - ",Schedule!$I3),IF(Schedule!$B3&lt;&gt;"",IF(OR(U$1=Schedule!$B3,U$1=(Schedule!$B3+TIME(0,15,0))),_xlfn.CONCAT("Judge - ",Schedule!$C3), ""),"")))),"")</f>
        <v/>
      </c>
      <c r="V3" s="8" t="str">
        <f ca="1">IF($A3&lt;&gt;"",IF(V$1=TIME(HOUR(Schedule!$D3),ROUNDDOWN(MINUTE(Schedule!$D3)/15,0)*15,0),_xlfn.CONCAT(TEXT(Schedule!$D3,"H:MM AM/PM")," - ",Schedule!$E3),IF(V$1=TIME(HOUR(Schedule!$F3),ROUNDDOWN(MINUTE(Schedule!$F3)/15,0)*15,0),_xlfn.CONCAT(TEXT(Schedule!$F3,"H:MM AM/PM")," - ",Schedule!$G3),IF(V$1=TIME(HOUR(Schedule!$H3),ROUNDDOWN(MINUTE(Schedule!$H3)/15,0)*15,0),_xlfn.CONCAT(TEXT(Schedule!$H3,"H:MM AM/PM")," - ",Schedule!$I3),IF(Schedule!$B3&lt;&gt;"",IF(OR(V$1=Schedule!$B3,V$1=(Schedule!$B3+TIME(0,15,0))),_xlfn.CONCAT("Judge - ",Schedule!$C3), ""),"")))),"")</f>
        <v/>
      </c>
      <c r="W3" s="8" t="str">
        <f ca="1">IF($A3&lt;&gt;"",IF(W$1=TIME(HOUR(Schedule!$D3),ROUNDDOWN(MINUTE(Schedule!$D3)/15,0)*15,0),_xlfn.CONCAT(TEXT(Schedule!$D3,"H:MM AM/PM")," - ",Schedule!$E3),IF(W$1=TIME(HOUR(Schedule!$F3),ROUNDDOWN(MINUTE(Schedule!$F3)/15,0)*15,0),_xlfn.CONCAT(TEXT(Schedule!$F3,"H:MM AM/PM")," - ",Schedule!$G3),IF(W$1=TIME(HOUR(Schedule!$H3),ROUNDDOWN(MINUTE(Schedule!$H3)/15,0)*15,0),_xlfn.CONCAT(TEXT(Schedule!$H3,"H:MM AM/PM")," - ",Schedule!$I3),IF(Schedule!$B3&lt;&gt;"",IF(OR(W$1=Schedule!$B3,W$1=(Schedule!$B3+TIME(0,15,0))),_xlfn.CONCAT("Judge - ",Schedule!$C3), ""),"")))),"")</f>
        <v/>
      </c>
      <c r="X3" s="8" t="str">
        <f ca="1">IF($A3&lt;&gt;"",IF(X$1=TIME(HOUR(Schedule!$D3),ROUNDDOWN(MINUTE(Schedule!$D3)/15,0)*15,0),_xlfn.CONCAT(TEXT(Schedule!$D3,"H:MM AM/PM")," - ",Schedule!$E3),IF(X$1=TIME(HOUR(Schedule!$F3),ROUNDDOWN(MINUTE(Schedule!$F3)/15,0)*15,0),_xlfn.CONCAT(TEXT(Schedule!$F3,"H:MM AM/PM")," - ",Schedule!$G3),IF(X$1=TIME(HOUR(Schedule!$H3),ROUNDDOWN(MINUTE(Schedule!$H3)/15,0)*15,0),_xlfn.CONCAT(TEXT(Schedule!$H3,"H:MM AM/PM")," - ",Schedule!$I3),IF(Schedule!$B3&lt;&gt;"",IF(OR(X$1=Schedule!$B3,X$1=(Schedule!$B3+TIME(0,15,0))),_xlfn.CONCAT("Judge - ",Schedule!$C3), ""),"")))),"")</f>
        <v>1:35 PM - Blue A</v>
      </c>
      <c r="Y3" s="8" t="str">
        <f ca="1">IF($A3&lt;&gt;"",IF(Y$1=TIME(HOUR(Schedule!$D3),ROUNDDOWN(MINUTE(Schedule!$D3)/15,0)*15,0),_xlfn.CONCAT(TEXT(Schedule!$D3,"H:MM AM/PM")," - ",Schedule!$E3),IF(Y$1=TIME(HOUR(Schedule!$F3),ROUNDDOWN(MINUTE(Schedule!$F3)/15,0)*15,0),_xlfn.CONCAT(TEXT(Schedule!$F3,"H:MM AM/PM")," - ",Schedule!$G3),IF(Y$1=TIME(HOUR(Schedule!$H3),ROUNDDOWN(MINUTE(Schedule!$H3)/15,0)*15,0),_xlfn.CONCAT(TEXT(Schedule!$H3,"H:MM AM/PM")," - ",Schedule!$I3),IF(Schedule!$B3&lt;&gt;"",IF(OR(Y$1=Schedule!$B3,Y$1=(Schedule!$B3+TIME(0,15,0))),_xlfn.CONCAT("Judge - ",Schedule!$C3), ""),"")))),"")</f>
        <v/>
      </c>
      <c r="Z3" s="8" t="str">
        <f ca="1">IF($A3&lt;&gt;"",IF(Z$1=TIME(HOUR(Schedule!$D3),ROUNDDOWN(MINUTE(Schedule!$D3)/15,0)*15,0),_xlfn.CONCAT(TEXT(Schedule!$D3,"H:MM AM/PM")," - ",Schedule!$E3),IF(Z$1=TIME(HOUR(Schedule!$F3),ROUNDDOWN(MINUTE(Schedule!$F3)/15,0)*15,0),_xlfn.CONCAT(TEXT(Schedule!$F3,"H:MM AM/PM")," - ",Schedule!$G3),IF(Z$1=TIME(HOUR(Schedule!$H3),ROUNDDOWN(MINUTE(Schedule!$H3)/15,0)*15,0),_xlfn.CONCAT(TEXT(Schedule!$H3,"H:MM AM/PM")," - ",Schedule!$I3),IF(Schedule!$B3&lt;&gt;"",IF(OR(Z$1=Schedule!$B3,Z$1=(Schedule!$B3+TIME(0,15,0))),_xlfn.CONCAT("Judge - ",Schedule!$C3), ""),"")))),"")</f>
        <v/>
      </c>
      <c r="AA3" s="8" t="str">
        <f ca="1">IF($A3&lt;&gt;"",IF(AA$1=TIME(HOUR(Schedule!$D3),ROUNDDOWN(MINUTE(Schedule!$D3)/15,0)*15,0),_xlfn.CONCAT(TEXT(Schedule!$D3,"H:MM AM/PM")," - ",Schedule!$E3),IF(AA$1=TIME(HOUR(Schedule!$F3),ROUNDDOWN(MINUTE(Schedule!$F3)/15,0)*15,0),_xlfn.CONCAT(TEXT(Schedule!$F3,"H:MM AM/PM")," - ",Schedule!$G3),IF(AA$1=TIME(HOUR(Schedule!$H3),ROUNDDOWN(MINUTE(Schedule!$H3)/15,0)*15,0),_xlfn.CONCAT(TEXT(Schedule!$H3,"H:MM AM/PM")," - ",Schedule!$I3),IF(Schedule!$B3&lt;&gt;"",IF(OR(AA$1=Schedule!$B3,AA$1=(Schedule!$B3+TIME(0,15,0))),_xlfn.CONCAT("Judge - ",Schedule!$C3), ""),"")))),"")</f>
        <v/>
      </c>
      <c r="AB3" s="8" t="str">
        <f ca="1">IF($A3&lt;&gt;"",IF(AB$1=TIME(HOUR(Schedule!$D3),ROUNDDOWN(MINUTE(Schedule!$D3)/15,0)*15,0),_xlfn.CONCAT(TEXT(Schedule!$D3,"H:MM AM/PM")," - ",Schedule!$E3),IF(AB$1=TIME(HOUR(Schedule!$F3),ROUNDDOWN(MINUTE(Schedule!$F3)/15,0)*15,0),_xlfn.CONCAT(TEXT(Schedule!$F3,"H:MM AM/PM")," - ",Schedule!$G3),IF(AB$1=TIME(HOUR(Schedule!$H3),ROUNDDOWN(MINUTE(Schedule!$H3)/15,0)*15,0),_xlfn.CONCAT(TEXT(Schedule!$H3,"H:MM AM/PM")," - ",Schedule!$I3),IF(Schedule!$B3&lt;&gt;"",IF(OR(AB$1=Schedule!$B3,AB$1=(Schedule!$B3+TIME(0,15,0))),_xlfn.CONCAT("Judge - ",Schedule!$C3), ""),"")))),"")</f>
        <v/>
      </c>
      <c r="AC3" s="8" t="str">
        <f ca="1">IF($A3&lt;&gt;"",IF(AC$1=TIME(HOUR(Schedule!$D3),ROUNDDOWN(MINUTE(Schedule!$D3)/15,0)*15,0),_xlfn.CONCAT(TEXT(Schedule!$D3,"H:MM AM/PM")," - ",Schedule!$E3),IF(AC$1=TIME(HOUR(Schedule!$F3),ROUNDDOWN(MINUTE(Schedule!$F3)/15,0)*15,0),_xlfn.CONCAT(TEXT(Schedule!$F3,"H:MM AM/PM")," - ",Schedule!$G3),IF(AC$1=TIME(HOUR(Schedule!$H3),ROUNDDOWN(MINUTE(Schedule!$H3)/15,0)*15,0),_xlfn.CONCAT(TEXT(Schedule!$H3,"H:MM AM/PM")," - ",Schedule!$I3),IF(Schedule!$B3&lt;&gt;"",IF(OR(AC$1=Schedule!$B3,AC$1=(Schedule!$B3+TIME(0,15,0))),_xlfn.CONCAT("Judge - ",Schedule!$C3), ""),"")))),"")</f>
        <v/>
      </c>
      <c r="AD3" s="8" t="str">
        <f ca="1">IF($A3&lt;&gt;"",IF(AD$1=TIME(HOUR(Schedule!$D3),ROUNDDOWN(MINUTE(Schedule!$D3)/15,0)*15,0),_xlfn.CONCAT(TEXT(Schedule!$D3,"H:MM AM/PM")," - ",Schedule!$E3),IF(AD$1=TIME(HOUR(Schedule!$F3),ROUNDDOWN(MINUTE(Schedule!$F3)/15,0)*15,0),_xlfn.CONCAT(TEXT(Schedule!$F3,"H:MM AM/PM")," - ",Schedule!$G3),IF(AD$1=TIME(HOUR(Schedule!$H3),ROUNDDOWN(MINUTE(Schedule!$H3)/15,0)*15,0),_xlfn.CONCAT(TEXT(Schedule!$H3,"H:MM AM/PM")," - ",Schedule!$I3),IF(Schedule!$B3&lt;&gt;"",IF(OR(AD$1=Schedule!$B3,AD$1=(Schedule!$B3+TIME(0,15,0))),_xlfn.CONCAT("Judge - ",Schedule!$C3), ""),"")))),"")</f>
        <v/>
      </c>
      <c r="AE3" s="8" t="str">
        <f ca="1">IF($A3&lt;&gt;"",IF(AE$1=TIME(HOUR(Schedule!$D3),ROUNDDOWN(MINUTE(Schedule!$D3)/15,0)*15,0),_xlfn.CONCAT(TEXT(Schedule!$D3,"H:MM AM/PM")," - ",Schedule!$E3),IF(AE$1=TIME(HOUR(Schedule!$F3),ROUNDDOWN(MINUTE(Schedule!$F3)/15,0)*15,0),_xlfn.CONCAT(TEXT(Schedule!$F3,"H:MM AM/PM")," - ",Schedule!$G3),IF(AE$1=TIME(HOUR(Schedule!$H3),ROUNDDOWN(MINUTE(Schedule!$H3)/15,0)*15,0),_xlfn.CONCAT(TEXT(Schedule!$H3,"H:MM AM/PM")," - ",Schedule!$I3),IF(Schedule!$B3&lt;&gt;"",IF(OR(AE$1=Schedule!$B3,AE$1=(Schedule!$B3+TIME(0,15,0))),_xlfn.CONCAT("Judge - ",Schedule!$C3), ""),"")))),"")</f>
        <v/>
      </c>
      <c r="AF3" s="8" t="str">
        <f ca="1">IF($A3&lt;&gt;"",IF(AF$1=TIME(HOUR(Schedule!$D3),ROUNDDOWN(MINUTE(Schedule!$D3)/15,0)*15,0),_xlfn.CONCAT(TEXT(Schedule!$D3,"H:MM AM/PM")," - ",Schedule!$E3),IF(AF$1=TIME(HOUR(Schedule!$F3),ROUNDDOWN(MINUTE(Schedule!$F3)/15,0)*15,0),_xlfn.CONCAT(TEXT(Schedule!$F3,"H:MM AM/PM")," - ",Schedule!$G3),IF(AF$1=TIME(HOUR(Schedule!$H3),ROUNDDOWN(MINUTE(Schedule!$H3)/15,0)*15,0),_xlfn.CONCAT(TEXT(Schedule!$H3,"H:MM AM/PM")," - ",Schedule!$I3),IF(Schedule!$B3&lt;&gt;"",IF(OR(AF$1=Schedule!$B3,AF$1=(Schedule!$B3+TIME(0,15,0))),_xlfn.CONCAT("Judge - ",Schedule!$C3), ""),"")))),"")</f>
        <v/>
      </c>
      <c r="AG3" s="8" t="str">
        <f ca="1">IF($A3&lt;&gt;"",IF(AG$1=TIME(HOUR(Schedule!$D3),ROUNDDOWN(MINUTE(Schedule!$D3)/15,0)*15,0),_xlfn.CONCAT(TEXT(Schedule!$D3,"H:MM AM/PM")," - ",Schedule!$E3),IF(AG$1=TIME(HOUR(Schedule!$F3),ROUNDDOWN(MINUTE(Schedule!$F3)/15,0)*15,0),_xlfn.CONCAT(TEXT(Schedule!$F3,"H:MM AM/PM")," - ",Schedule!$G3),IF(AG$1=TIME(HOUR(Schedule!$H3),ROUNDDOWN(MINUTE(Schedule!$H3)/15,0)*15,0),_xlfn.CONCAT(TEXT(Schedule!$H3,"H:MM AM/PM")," - ",Schedule!$I3),IF(Schedule!$B3&lt;&gt;"",IF(OR(AG$1=Schedule!$B3,AG$1=(Schedule!$B3+TIME(0,15,0))),_xlfn.CONCAT("Judge - ",Schedule!$C3), ""),"")))),"")</f>
        <v/>
      </c>
    </row>
    <row r="4" spans="1:33" x14ac:dyDescent="0.2">
      <c r="A4" t="str">
        <f ca="1">Schedule!A4</f>
        <v>3 - Team 3</v>
      </c>
      <c r="B4" s="8" t="str">
        <f ca="1">IF($A4&lt;&gt;"",IF(B$1=TIME(HOUR(Schedule!$D4),ROUNDDOWN(MINUTE(Schedule!$D4)/15,0)*15,0),_xlfn.CONCAT(TEXT(Schedule!$D4,"H:MM AM/PM")," - ",Schedule!$E4),IF(B$1=TIME(HOUR(Schedule!$F4),ROUNDDOWN(MINUTE(Schedule!$F4)/15,0)*15,0),_xlfn.CONCAT(TEXT(Schedule!$F4,"H:MM AM/PM")," - ",Schedule!$G4),IF(B$1=TIME(HOUR(Schedule!$H4),ROUNDDOWN(MINUTE(Schedule!$H4)/15,0)*15,0),_xlfn.CONCAT(TEXT(Schedule!$H4,"H:MM AM/PM")," - ",Schedule!$I4),IF(Schedule!$B4&lt;&gt;"",IF(OR(B$1=Schedule!$B4,B$1=(Schedule!$B4+TIME(0,15,0))),_xlfn.CONCAT("Judge - ",Schedule!$C4), ""),"")))),"")</f>
        <v/>
      </c>
      <c r="C4" s="8" t="str">
        <f ca="1">IF($A4&lt;&gt;"",IF(C$1=TIME(HOUR(Schedule!$D4),ROUNDDOWN(MINUTE(Schedule!$D4)/15,0)*15,0),_xlfn.CONCAT(TEXT(Schedule!$D4,"H:MM AM/PM")," - ",Schedule!$E4),IF(C$1=TIME(HOUR(Schedule!$F4),ROUNDDOWN(MINUTE(Schedule!$F4)/15,0)*15,0),_xlfn.CONCAT(TEXT(Schedule!$F4,"H:MM AM/PM")," - ",Schedule!$G4),IF(C$1=TIME(HOUR(Schedule!$H4),ROUNDDOWN(MINUTE(Schedule!$H4)/15,0)*15,0),_xlfn.CONCAT(TEXT(Schedule!$H4,"H:MM AM/PM")," - ",Schedule!$I4),IF(Schedule!$B4&lt;&gt;"",IF(OR(C$1=Schedule!$B4,C$1=(Schedule!$B4+TIME(0,15,0))),_xlfn.CONCAT("Judge - ",Schedule!$C4), ""),"")))),"")</f>
        <v/>
      </c>
      <c r="D4" s="8" t="str">
        <f ca="1">IF($A4&lt;&gt;"",IF(D$1=TIME(HOUR(Schedule!$D4),ROUNDDOWN(MINUTE(Schedule!$D4)/15,0)*15,0),_xlfn.CONCAT(TEXT(Schedule!$D4,"H:MM AM/PM")," - ",Schedule!$E4),IF(D$1=TIME(HOUR(Schedule!$F4),ROUNDDOWN(MINUTE(Schedule!$F4)/15,0)*15,0),_xlfn.CONCAT(TEXT(Schedule!$F4,"H:MM AM/PM")," - ",Schedule!$G4),IF(D$1=TIME(HOUR(Schedule!$H4),ROUNDDOWN(MINUTE(Schedule!$H4)/15,0)*15,0),_xlfn.CONCAT(TEXT(Schedule!$H4,"H:MM AM/PM")," - ",Schedule!$I4),IF(Schedule!$B4&lt;&gt;"",IF(OR(D$1=Schedule!$B4,D$1=(Schedule!$B4+TIME(0,15,0))),_xlfn.CONCAT("Judge - ",Schedule!$C4), ""),"")))),"")</f>
        <v/>
      </c>
      <c r="E4" s="8" t="str">
        <f ca="1">IF($A4&lt;&gt;"",IF(E$1=TIME(HOUR(Schedule!$D4),ROUNDDOWN(MINUTE(Schedule!$D4)/15,0)*15,0),_xlfn.CONCAT(TEXT(Schedule!$D4,"H:MM AM/PM")," - ",Schedule!$E4),IF(E$1=TIME(HOUR(Schedule!$F4),ROUNDDOWN(MINUTE(Schedule!$F4)/15,0)*15,0),_xlfn.CONCAT(TEXT(Schedule!$F4,"H:MM AM/PM")," - ",Schedule!$G4),IF(E$1=TIME(HOUR(Schedule!$H4),ROUNDDOWN(MINUTE(Schedule!$H4)/15,0)*15,0),_xlfn.CONCAT(TEXT(Schedule!$H4,"H:MM AM/PM")," - ",Schedule!$I4),IF(Schedule!$B4&lt;&gt;"",IF(OR(E$1=Schedule!$B4,E$1=(Schedule!$B4+TIME(0,15,0))),_xlfn.CONCAT("Judge - ",Schedule!$C4), ""),"")))),"")</f>
        <v/>
      </c>
      <c r="F4" s="8" t="str">
        <f ca="1">IF($A4&lt;&gt;"",IF(F$1=TIME(HOUR(Schedule!$D4),ROUNDDOWN(MINUTE(Schedule!$D4)/15,0)*15,0),_xlfn.CONCAT(TEXT(Schedule!$D4,"H:MM AM/PM")," - ",Schedule!$E4),IF(F$1=TIME(HOUR(Schedule!$F4),ROUNDDOWN(MINUTE(Schedule!$F4)/15,0)*15,0),_xlfn.CONCAT(TEXT(Schedule!$F4,"H:MM AM/PM")," - ",Schedule!$G4),IF(F$1=TIME(HOUR(Schedule!$H4),ROUNDDOWN(MINUTE(Schedule!$H4)/15,0)*15,0),_xlfn.CONCAT(TEXT(Schedule!$H4,"H:MM AM/PM")," - ",Schedule!$I4),IF(Schedule!$B4&lt;&gt;"",IF(OR(F$1=Schedule!$B4,F$1=(Schedule!$B4+TIME(0,15,0))),_xlfn.CONCAT("Judge - ",Schedule!$C4), ""),"")))),"")</f>
        <v>Judge - Blue</v>
      </c>
      <c r="G4" s="8" t="str">
        <f ca="1">IF($A4&lt;&gt;"",IF(G$1=TIME(HOUR(Schedule!$D4),ROUNDDOWN(MINUTE(Schedule!$D4)/15,0)*15,0),_xlfn.CONCAT(TEXT(Schedule!$D4,"H:MM AM/PM")," - ",Schedule!$E4),IF(G$1=TIME(HOUR(Schedule!$F4),ROUNDDOWN(MINUTE(Schedule!$F4)/15,0)*15,0),_xlfn.CONCAT(TEXT(Schedule!$F4,"H:MM AM/PM")," - ",Schedule!$G4),IF(G$1=TIME(HOUR(Schedule!$H4),ROUNDDOWN(MINUTE(Schedule!$H4)/15,0)*15,0),_xlfn.CONCAT(TEXT(Schedule!$H4,"H:MM AM/PM")," - ",Schedule!$I4),IF(Schedule!$B4&lt;&gt;"",IF(OR(G$1=Schedule!$B4,G$1=(Schedule!$B4+TIME(0,15,0))),_xlfn.CONCAT("Judge - ",Schedule!$C4), ""),"")))),"")</f>
        <v>Judge - Blue</v>
      </c>
      <c r="H4" s="8" t="str">
        <f ca="1">IF($A4&lt;&gt;"",IF(H$1=TIME(HOUR(Schedule!$D4),ROUNDDOWN(MINUTE(Schedule!$D4)/15,0)*15,0),_xlfn.CONCAT(TEXT(Schedule!$D4,"H:MM AM/PM")," - ",Schedule!$E4),IF(H$1=TIME(HOUR(Schedule!$F4),ROUNDDOWN(MINUTE(Schedule!$F4)/15,0)*15,0),_xlfn.CONCAT(TEXT(Schedule!$F4,"H:MM AM/PM")," - ",Schedule!$G4),IF(H$1=TIME(HOUR(Schedule!$H4),ROUNDDOWN(MINUTE(Schedule!$H4)/15,0)*15,0),_xlfn.CONCAT(TEXT(Schedule!$H4,"H:MM AM/PM")," - ",Schedule!$I4),IF(Schedule!$B4&lt;&gt;"",IF(OR(H$1=Schedule!$B4,H$1=(Schedule!$B4+TIME(0,15,0))),_xlfn.CONCAT("Judge - ",Schedule!$C4), ""),"")))),"")</f>
        <v/>
      </c>
      <c r="I4" s="8" t="str">
        <f ca="1">IF($A4&lt;&gt;"",IF(I$1=TIME(HOUR(Schedule!$D4),ROUNDDOWN(MINUTE(Schedule!$D4)/15,0)*15,0),_xlfn.CONCAT(TEXT(Schedule!$D4,"H:MM AM/PM")," - ",Schedule!$E4),IF(I$1=TIME(HOUR(Schedule!$F4),ROUNDDOWN(MINUTE(Schedule!$F4)/15,0)*15,0),_xlfn.CONCAT(TEXT(Schedule!$F4,"H:MM AM/PM")," - ",Schedule!$G4),IF(I$1=TIME(HOUR(Schedule!$H4),ROUNDDOWN(MINUTE(Schedule!$H4)/15,0)*15,0),_xlfn.CONCAT(TEXT(Schedule!$H4,"H:MM AM/PM")," - ",Schedule!$I4),IF(Schedule!$B4&lt;&gt;"",IF(OR(I$1=Schedule!$B4,I$1=(Schedule!$B4+TIME(0,15,0))),_xlfn.CONCAT("Judge - ",Schedule!$C4), ""),"")))),"")</f>
        <v/>
      </c>
      <c r="J4" s="8" t="str">
        <f ca="1">IF($A4&lt;&gt;"",IF(J$1=TIME(HOUR(Schedule!$D4),ROUNDDOWN(MINUTE(Schedule!$D4)/15,0)*15,0),_xlfn.CONCAT(TEXT(Schedule!$D4,"H:MM AM/PM")," - ",Schedule!$E4),IF(J$1=TIME(HOUR(Schedule!$F4),ROUNDDOWN(MINUTE(Schedule!$F4)/15,0)*15,0),_xlfn.CONCAT(TEXT(Schedule!$F4,"H:MM AM/PM")," - ",Schedule!$G4),IF(J$1=TIME(HOUR(Schedule!$H4),ROUNDDOWN(MINUTE(Schedule!$H4)/15,0)*15,0),_xlfn.CONCAT(TEXT(Schedule!$H4,"H:MM AM/PM")," - ",Schedule!$I4),IF(Schedule!$B4&lt;&gt;"",IF(OR(J$1=Schedule!$B4,J$1=(Schedule!$B4+TIME(0,15,0))),_xlfn.CONCAT("Judge - ",Schedule!$C4), ""),"")))),"")</f>
        <v/>
      </c>
      <c r="K4" s="8" t="str">
        <f ca="1">IF($A4&lt;&gt;"",IF(K$1=TIME(HOUR(Schedule!$D4),ROUNDDOWN(MINUTE(Schedule!$D4)/15,0)*15,0),_xlfn.CONCAT(TEXT(Schedule!$D4,"H:MM AM/PM")," - ",Schedule!$E4),IF(K$1=TIME(HOUR(Schedule!$F4),ROUNDDOWN(MINUTE(Schedule!$F4)/15,0)*15,0),_xlfn.CONCAT(TEXT(Schedule!$F4,"H:MM AM/PM")," - ",Schedule!$G4),IF(K$1=TIME(HOUR(Schedule!$H4),ROUNDDOWN(MINUTE(Schedule!$H4)/15,0)*15,0),_xlfn.CONCAT(TEXT(Schedule!$H4,"H:MM AM/PM")," - ",Schedule!$I4),IF(Schedule!$B4&lt;&gt;"",IF(OR(K$1=Schedule!$B4,K$1=(Schedule!$B4+TIME(0,15,0))),_xlfn.CONCAT("Judge - ",Schedule!$C4), ""),"")))),"")</f>
        <v/>
      </c>
      <c r="L4" s="8" t="str">
        <f ca="1">IF($A4&lt;&gt;"",IF(L$1=TIME(HOUR(Schedule!$D4),ROUNDDOWN(MINUTE(Schedule!$D4)/15,0)*15,0),_xlfn.CONCAT(TEXT(Schedule!$D4,"H:MM AM/PM")," - ",Schedule!$E4),IF(L$1=TIME(HOUR(Schedule!$F4),ROUNDDOWN(MINUTE(Schedule!$F4)/15,0)*15,0),_xlfn.CONCAT(TEXT(Schedule!$F4,"H:MM AM/PM")," - ",Schedule!$G4),IF(L$1=TIME(HOUR(Schedule!$H4),ROUNDDOWN(MINUTE(Schedule!$H4)/15,0)*15,0),_xlfn.CONCAT(TEXT(Schedule!$H4,"H:MM AM/PM")," - ",Schedule!$I4),IF(Schedule!$B4&lt;&gt;"",IF(OR(L$1=Schedule!$B4,L$1=(Schedule!$B4+TIME(0,15,0))),_xlfn.CONCAT("Judge - ",Schedule!$C4), ""),"")))),"")</f>
        <v/>
      </c>
      <c r="M4" s="8" t="str">
        <f ca="1">IF($A4&lt;&gt;"",IF(M$1=TIME(HOUR(Schedule!$D4),ROUNDDOWN(MINUTE(Schedule!$D4)/15,0)*15,0),_xlfn.CONCAT(TEXT(Schedule!$D4,"H:MM AM/PM")," - ",Schedule!$E4),IF(M$1=TIME(HOUR(Schedule!$F4),ROUNDDOWN(MINUTE(Schedule!$F4)/15,0)*15,0),_xlfn.CONCAT(TEXT(Schedule!$F4,"H:MM AM/PM")," - ",Schedule!$G4),IF(M$1=TIME(HOUR(Schedule!$H4),ROUNDDOWN(MINUTE(Schedule!$H4)/15,0)*15,0),_xlfn.CONCAT(TEXT(Schedule!$H4,"H:MM AM/PM")," - ",Schedule!$I4),IF(Schedule!$B4&lt;&gt;"",IF(OR(M$1=Schedule!$B4,M$1=(Schedule!$B4+TIME(0,15,0))),_xlfn.CONCAT("Judge - ",Schedule!$C4), ""),"")))),"")</f>
        <v/>
      </c>
      <c r="N4" s="8" t="str">
        <f ca="1">IF($A4&lt;&gt;"",IF(N$1=TIME(HOUR(Schedule!$D4),ROUNDDOWN(MINUTE(Schedule!$D4)/15,0)*15,0),_xlfn.CONCAT(TEXT(Schedule!$D4,"H:MM AM/PM")," - ",Schedule!$E4),IF(N$1=TIME(HOUR(Schedule!$F4),ROUNDDOWN(MINUTE(Schedule!$F4)/15,0)*15,0),_xlfn.CONCAT(TEXT(Schedule!$F4,"H:MM AM/PM")," - ",Schedule!$G4),IF(N$1=TIME(HOUR(Schedule!$H4),ROUNDDOWN(MINUTE(Schedule!$H4)/15,0)*15,0),_xlfn.CONCAT(TEXT(Schedule!$H4,"H:MM AM/PM")," - ",Schedule!$I4),IF(Schedule!$B4&lt;&gt;"",IF(OR(N$1=Schedule!$B4,N$1=(Schedule!$B4+TIME(0,15,0))),_xlfn.CONCAT("Judge - ",Schedule!$C4), ""),"")))),"")</f>
        <v/>
      </c>
      <c r="O4" s="8" t="str">
        <f ca="1">IF($A4&lt;&gt;"",IF(O$1=TIME(HOUR(Schedule!$D4),ROUNDDOWN(MINUTE(Schedule!$D4)/15,0)*15,0),_xlfn.CONCAT(TEXT(Schedule!$D4,"H:MM AM/PM")," - ",Schedule!$E4),IF(O$1=TIME(HOUR(Schedule!$F4),ROUNDDOWN(MINUTE(Schedule!$F4)/15,0)*15,0),_xlfn.CONCAT(TEXT(Schedule!$F4,"H:MM AM/PM")," - ",Schedule!$G4),IF(O$1=TIME(HOUR(Schedule!$H4),ROUNDDOWN(MINUTE(Schedule!$H4)/15,0)*15,0),_xlfn.CONCAT(TEXT(Schedule!$H4,"H:MM AM/PM")," - ",Schedule!$I4),IF(Schedule!$B4&lt;&gt;"",IF(OR(O$1=Schedule!$B4,O$1=(Schedule!$B4+TIME(0,15,0))),_xlfn.CONCAT("Judge - ",Schedule!$C4), ""),"")))),"")</f>
        <v/>
      </c>
      <c r="P4" s="8" t="str">
        <f ca="1">IF($A4&lt;&gt;"",IF(P$1=TIME(HOUR(Schedule!$D4),ROUNDDOWN(MINUTE(Schedule!$D4)/15,0)*15,0),_xlfn.CONCAT(TEXT(Schedule!$D4,"H:MM AM/PM")," - ",Schedule!$E4),IF(P$1=TIME(HOUR(Schedule!$F4),ROUNDDOWN(MINUTE(Schedule!$F4)/15,0)*15,0),_xlfn.CONCAT(TEXT(Schedule!$F4,"H:MM AM/PM")," - ",Schedule!$G4),IF(P$1=TIME(HOUR(Schedule!$H4),ROUNDDOWN(MINUTE(Schedule!$H4)/15,0)*15,0),_xlfn.CONCAT(TEXT(Schedule!$H4,"H:MM AM/PM")," - ",Schedule!$I4),IF(Schedule!$B4&lt;&gt;"",IF(OR(P$1=Schedule!$B4,P$1=(Schedule!$B4+TIME(0,15,0))),_xlfn.CONCAT("Judge - ",Schedule!$C4), ""),"")))),"")</f>
        <v/>
      </c>
      <c r="Q4" s="8" t="str">
        <f ca="1">IF($A4&lt;&gt;"",IF(Q$1=TIME(HOUR(Schedule!$D4),ROUNDDOWN(MINUTE(Schedule!$D4)/15,0)*15,0),_xlfn.CONCAT(TEXT(Schedule!$D4,"H:MM AM/PM")," - ",Schedule!$E4),IF(Q$1=TIME(HOUR(Schedule!$F4),ROUNDDOWN(MINUTE(Schedule!$F4)/15,0)*15,0),_xlfn.CONCAT(TEXT(Schedule!$F4,"H:MM AM/PM")," - ",Schedule!$G4),IF(Q$1=TIME(HOUR(Schedule!$H4),ROUNDDOWN(MINUTE(Schedule!$H4)/15,0)*15,0),_xlfn.CONCAT(TEXT(Schedule!$H4,"H:MM AM/PM")," - ",Schedule!$I4),IF(Schedule!$B4&lt;&gt;"",IF(OR(Q$1=Schedule!$B4,Q$1=(Schedule!$B4+TIME(0,15,0))),_xlfn.CONCAT("Judge - ",Schedule!$C4), ""),"")))),"")</f>
        <v/>
      </c>
      <c r="R4" s="8" t="str">
        <f ca="1">IF($A4&lt;&gt;"",IF(R$1=TIME(HOUR(Schedule!$D4),ROUNDDOWN(MINUTE(Schedule!$D4)/15,0)*15,0),_xlfn.CONCAT(TEXT(Schedule!$D4,"H:MM AM/PM")," - ",Schedule!$E4),IF(R$1=TIME(HOUR(Schedule!$F4),ROUNDDOWN(MINUTE(Schedule!$F4)/15,0)*15,0),_xlfn.CONCAT(TEXT(Schedule!$F4,"H:MM AM/PM")," - ",Schedule!$G4),IF(R$1=TIME(HOUR(Schedule!$H4),ROUNDDOWN(MINUTE(Schedule!$H4)/15,0)*15,0),_xlfn.CONCAT(TEXT(Schedule!$H4,"H:MM AM/PM")," - ",Schedule!$I4),IF(Schedule!$B4&lt;&gt;"",IF(OR(R$1=Schedule!$B4,R$1=(Schedule!$B4+TIME(0,15,0))),_xlfn.CONCAT("Judge - ",Schedule!$C4), ""),"")))),"")</f>
        <v/>
      </c>
      <c r="S4" s="8" t="str">
        <f ca="1">IF($A4&lt;&gt;"",IF(S$1=TIME(HOUR(Schedule!$D4),ROUNDDOWN(MINUTE(Schedule!$D4)/15,0)*15,0),_xlfn.CONCAT(TEXT(Schedule!$D4,"H:MM AM/PM")," - ",Schedule!$E4),IF(S$1=TIME(HOUR(Schedule!$F4),ROUNDDOWN(MINUTE(Schedule!$F4)/15,0)*15,0),_xlfn.CONCAT(TEXT(Schedule!$F4,"H:MM AM/PM")," - ",Schedule!$G4),IF(S$1=TIME(HOUR(Schedule!$H4),ROUNDDOWN(MINUTE(Schedule!$H4)/15,0)*15,0),_xlfn.CONCAT(TEXT(Schedule!$H4,"H:MM AM/PM")," - ",Schedule!$I4),IF(Schedule!$B4&lt;&gt;"",IF(OR(S$1=Schedule!$B4,S$1=(Schedule!$B4+TIME(0,15,0))),_xlfn.CONCAT("Judge - ",Schedule!$C4), ""),"")))),"")</f>
        <v/>
      </c>
      <c r="T4" s="8" t="str">
        <f ca="1">IF($A4&lt;&gt;"",IF(T$1=TIME(HOUR(Schedule!$D4),ROUNDDOWN(MINUTE(Schedule!$D4)/15,0)*15,0),_xlfn.CONCAT(TEXT(Schedule!$D4,"H:MM AM/PM")," - ",Schedule!$E4),IF(T$1=TIME(HOUR(Schedule!$F4),ROUNDDOWN(MINUTE(Schedule!$F4)/15,0)*15,0),_xlfn.CONCAT(TEXT(Schedule!$F4,"H:MM AM/PM")," - ",Schedule!$G4),IF(T$1=TIME(HOUR(Schedule!$H4),ROUNDDOWN(MINUTE(Schedule!$H4)/15,0)*15,0),_xlfn.CONCAT(TEXT(Schedule!$H4,"H:MM AM/PM")," - ",Schedule!$I4),IF(Schedule!$B4&lt;&gt;"",IF(OR(T$1=Schedule!$B4,T$1=(Schedule!$B4+TIME(0,15,0))),_xlfn.CONCAT("Judge - ",Schedule!$C4), ""),"")))),"")</f>
        <v>12:35 PM - Blue A</v>
      </c>
      <c r="U4" s="8" t="str">
        <f ca="1">IF($A4&lt;&gt;"",IF(U$1=TIME(HOUR(Schedule!$D4),ROUNDDOWN(MINUTE(Schedule!$D4)/15,0)*15,0),_xlfn.CONCAT(TEXT(Schedule!$D4,"H:MM AM/PM")," - ",Schedule!$E4),IF(U$1=TIME(HOUR(Schedule!$F4),ROUNDDOWN(MINUTE(Schedule!$F4)/15,0)*15,0),_xlfn.CONCAT(TEXT(Schedule!$F4,"H:MM AM/PM")," - ",Schedule!$G4),IF(U$1=TIME(HOUR(Schedule!$H4),ROUNDDOWN(MINUTE(Schedule!$H4)/15,0)*15,0),_xlfn.CONCAT(TEXT(Schedule!$H4,"H:MM AM/PM")," - ",Schedule!$I4),IF(Schedule!$B4&lt;&gt;"",IF(OR(U$1=Schedule!$B4,U$1=(Schedule!$B4+TIME(0,15,0))),_xlfn.CONCAT("Judge - ",Schedule!$C4), ""),"")))),"")</f>
        <v/>
      </c>
      <c r="V4" s="8" t="str">
        <f ca="1">IF($A4&lt;&gt;"",IF(V$1=TIME(HOUR(Schedule!$D4),ROUNDDOWN(MINUTE(Schedule!$D4)/15,0)*15,0),_xlfn.CONCAT(TEXT(Schedule!$D4,"H:MM AM/PM")," - ",Schedule!$E4),IF(V$1=TIME(HOUR(Schedule!$F4),ROUNDDOWN(MINUTE(Schedule!$F4)/15,0)*15,0),_xlfn.CONCAT(TEXT(Schedule!$F4,"H:MM AM/PM")," - ",Schedule!$G4),IF(V$1=TIME(HOUR(Schedule!$H4),ROUNDDOWN(MINUTE(Schedule!$H4)/15,0)*15,0),_xlfn.CONCAT(TEXT(Schedule!$H4,"H:MM AM/PM")," - ",Schedule!$I4),IF(Schedule!$B4&lt;&gt;"",IF(OR(V$1=Schedule!$B4,V$1=(Schedule!$B4+TIME(0,15,0))),_xlfn.CONCAT("Judge - ",Schedule!$C4), ""),"")))),"")</f>
        <v/>
      </c>
      <c r="W4" s="8" t="str">
        <f ca="1">IF($A4&lt;&gt;"",IF(W$1=TIME(HOUR(Schedule!$D4),ROUNDDOWN(MINUTE(Schedule!$D4)/15,0)*15,0),_xlfn.CONCAT(TEXT(Schedule!$D4,"H:MM AM/PM")," - ",Schedule!$E4),IF(W$1=TIME(HOUR(Schedule!$F4),ROUNDDOWN(MINUTE(Schedule!$F4)/15,0)*15,0),_xlfn.CONCAT(TEXT(Schedule!$F4,"H:MM AM/PM")," - ",Schedule!$G4),IF(W$1=TIME(HOUR(Schedule!$H4),ROUNDDOWN(MINUTE(Schedule!$H4)/15,0)*15,0),_xlfn.CONCAT(TEXT(Schedule!$H4,"H:MM AM/PM")," - ",Schedule!$I4),IF(Schedule!$B4&lt;&gt;"",IF(OR(W$1=Schedule!$B4,W$1=(Schedule!$B4+TIME(0,15,0))),_xlfn.CONCAT("Judge - ",Schedule!$C4), ""),"")))),"")</f>
        <v/>
      </c>
      <c r="X4" s="8" t="str">
        <f ca="1">IF($A4&lt;&gt;"",IF(X$1=TIME(HOUR(Schedule!$D4),ROUNDDOWN(MINUTE(Schedule!$D4)/15,0)*15,0),_xlfn.CONCAT(TEXT(Schedule!$D4,"H:MM AM/PM")," - ",Schedule!$E4),IF(X$1=TIME(HOUR(Schedule!$F4),ROUNDDOWN(MINUTE(Schedule!$F4)/15,0)*15,0),_xlfn.CONCAT(TEXT(Schedule!$F4,"H:MM AM/PM")," - ",Schedule!$G4),IF(X$1=TIME(HOUR(Schedule!$H4),ROUNDDOWN(MINUTE(Schedule!$H4)/15,0)*15,0),_xlfn.CONCAT(TEXT(Schedule!$H4,"H:MM AM/PM")," - ",Schedule!$I4),IF(Schedule!$B4&lt;&gt;"",IF(OR(X$1=Schedule!$B4,X$1=(Schedule!$B4+TIME(0,15,0))),_xlfn.CONCAT("Judge - ",Schedule!$C4), ""),"")))),"")</f>
        <v>1:30 PM - Red A</v>
      </c>
      <c r="Y4" s="8" t="str">
        <f ca="1">IF($A4&lt;&gt;"",IF(Y$1=TIME(HOUR(Schedule!$D4),ROUNDDOWN(MINUTE(Schedule!$D4)/15,0)*15,0),_xlfn.CONCAT(TEXT(Schedule!$D4,"H:MM AM/PM")," - ",Schedule!$E4),IF(Y$1=TIME(HOUR(Schedule!$F4),ROUNDDOWN(MINUTE(Schedule!$F4)/15,0)*15,0),_xlfn.CONCAT(TEXT(Schedule!$F4,"H:MM AM/PM")," - ",Schedule!$G4),IF(Y$1=TIME(HOUR(Schedule!$H4),ROUNDDOWN(MINUTE(Schedule!$H4)/15,0)*15,0),_xlfn.CONCAT(TEXT(Schedule!$H4,"H:MM AM/PM")," - ",Schedule!$I4),IF(Schedule!$B4&lt;&gt;"",IF(OR(Y$1=Schedule!$B4,Y$1=(Schedule!$B4+TIME(0,15,0))),_xlfn.CONCAT("Judge - ",Schedule!$C4), ""),"")))),"")</f>
        <v/>
      </c>
      <c r="Z4" s="8" t="str">
        <f ca="1">IF($A4&lt;&gt;"",IF(Z$1=TIME(HOUR(Schedule!$D4),ROUNDDOWN(MINUTE(Schedule!$D4)/15,0)*15,0),_xlfn.CONCAT(TEXT(Schedule!$D4,"H:MM AM/PM")," - ",Schedule!$E4),IF(Z$1=TIME(HOUR(Schedule!$F4),ROUNDDOWN(MINUTE(Schedule!$F4)/15,0)*15,0),_xlfn.CONCAT(TEXT(Schedule!$F4,"H:MM AM/PM")," - ",Schedule!$G4),IF(Z$1=TIME(HOUR(Schedule!$H4),ROUNDDOWN(MINUTE(Schedule!$H4)/15,0)*15,0),_xlfn.CONCAT(TEXT(Schedule!$H4,"H:MM AM/PM")," - ",Schedule!$I4),IF(Schedule!$B4&lt;&gt;"",IF(OR(Z$1=Schedule!$B4,Z$1=(Schedule!$B4+TIME(0,15,0))),_xlfn.CONCAT("Judge - ",Schedule!$C4), ""),"")))),"")</f>
        <v/>
      </c>
      <c r="AA4" s="8" t="str">
        <f ca="1">IF($A4&lt;&gt;"",IF(AA$1=TIME(HOUR(Schedule!$D4),ROUNDDOWN(MINUTE(Schedule!$D4)/15,0)*15,0),_xlfn.CONCAT(TEXT(Schedule!$D4,"H:MM AM/PM")," - ",Schedule!$E4),IF(AA$1=TIME(HOUR(Schedule!$F4),ROUNDDOWN(MINUTE(Schedule!$F4)/15,0)*15,0),_xlfn.CONCAT(TEXT(Schedule!$F4,"H:MM AM/PM")," - ",Schedule!$G4),IF(AA$1=TIME(HOUR(Schedule!$H4),ROUNDDOWN(MINUTE(Schedule!$H4)/15,0)*15,0),_xlfn.CONCAT(TEXT(Schedule!$H4,"H:MM AM/PM")," - ",Schedule!$I4),IF(Schedule!$B4&lt;&gt;"",IF(OR(AA$1=Schedule!$B4,AA$1=(Schedule!$B4+TIME(0,15,0))),_xlfn.CONCAT("Judge - ",Schedule!$C4), ""),"")))),"")</f>
        <v/>
      </c>
      <c r="AB4" s="8" t="str">
        <f ca="1">IF($A4&lt;&gt;"",IF(AB$1=TIME(HOUR(Schedule!$D4),ROUNDDOWN(MINUTE(Schedule!$D4)/15,0)*15,0),_xlfn.CONCAT(TEXT(Schedule!$D4,"H:MM AM/PM")," - ",Schedule!$E4),IF(AB$1=TIME(HOUR(Schedule!$F4),ROUNDDOWN(MINUTE(Schedule!$F4)/15,0)*15,0),_xlfn.CONCAT(TEXT(Schedule!$F4,"H:MM AM/PM")," - ",Schedule!$G4),IF(AB$1=TIME(HOUR(Schedule!$H4),ROUNDDOWN(MINUTE(Schedule!$H4)/15,0)*15,0),_xlfn.CONCAT(TEXT(Schedule!$H4,"H:MM AM/PM")," - ",Schedule!$I4),IF(Schedule!$B4&lt;&gt;"",IF(OR(AB$1=Schedule!$B4,AB$1=(Schedule!$B4+TIME(0,15,0))),_xlfn.CONCAT("Judge - ",Schedule!$C4), ""),"")))),"")</f>
        <v/>
      </c>
      <c r="AC4" s="8" t="str">
        <f ca="1">IF($A4&lt;&gt;"",IF(AC$1=TIME(HOUR(Schedule!$D4),ROUNDDOWN(MINUTE(Schedule!$D4)/15,0)*15,0),_xlfn.CONCAT(TEXT(Schedule!$D4,"H:MM AM/PM")," - ",Schedule!$E4),IF(AC$1=TIME(HOUR(Schedule!$F4),ROUNDDOWN(MINUTE(Schedule!$F4)/15,0)*15,0),_xlfn.CONCAT(TEXT(Schedule!$F4,"H:MM AM/PM")," - ",Schedule!$G4),IF(AC$1=TIME(HOUR(Schedule!$H4),ROUNDDOWN(MINUTE(Schedule!$H4)/15,0)*15,0),_xlfn.CONCAT(TEXT(Schedule!$H4,"H:MM AM/PM")," - ",Schedule!$I4),IF(Schedule!$B4&lt;&gt;"",IF(OR(AC$1=Schedule!$B4,AC$1=(Schedule!$B4+TIME(0,15,0))),_xlfn.CONCAT("Judge - ",Schedule!$C4), ""),"")))),"")</f>
        <v/>
      </c>
      <c r="AD4" s="8" t="str">
        <f ca="1">IF($A4&lt;&gt;"",IF(AD$1=TIME(HOUR(Schedule!$D4),ROUNDDOWN(MINUTE(Schedule!$D4)/15,0)*15,0),_xlfn.CONCAT(TEXT(Schedule!$D4,"H:MM AM/PM")," - ",Schedule!$E4),IF(AD$1=TIME(HOUR(Schedule!$F4),ROUNDDOWN(MINUTE(Schedule!$F4)/15,0)*15,0),_xlfn.CONCAT(TEXT(Schedule!$F4,"H:MM AM/PM")," - ",Schedule!$G4),IF(AD$1=TIME(HOUR(Schedule!$H4),ROUNDDOWN(MINUTE(Schedule!$H4)/15,0)*15,0),_xlfn.CONCAT(TEXT(Schedule!$H4,"H:MM AM/PM")," - ",Schedule!$I4),IF(Schedule!$B4&lt;&gt;"",IF(OR(AD$1=Schedule!$B4,AD$1=(Schedule!$B4+TIME(0,15,0))),_xlfn.CONCAT("Judge - ",Schedule!$C4), ""),"")))),"")</f>
        <v/>
      </c>
      <c r="AE4" s="8" t="str">
        <f ca="1">IF($A4&lt;&gt;"",IF(AE$1=TIME(HOUR(Schedule!$D4),ROUNDDOWN(MINUTE(Schedule!$D4)/15,0)*15,0),_xlfn.CONCAT(TEXT(Schedule!$D4,"H:MM AM/PM")," - ",Schedule!$E4),IF(AE$1=TIME(HOUR(Schedule!$F4),ROUNDDOWN(MINUTE(Schedule!$F4)/15,0)*15,0),_xlfn.CONCAT(TEXT(Schedule!$F4,"H:MM AM/PM")," - ",Schedule!$G4),IF(AE$1=TIME(HOUR(Schedule!$H4),ROUNDDOWN(MINUTE(Schedule!$H4)/15,0)*15,0),_xlfn.CONCAT(TEXT(Schedule!$H4,"H:MM AM/PM")," - ",Schedule!$I4),IF(Schedule!$B4&lt;&gt;"",IF(OR(AE$1=Schedule!$B4,AE$1=(Schedule!$B4+TIME(0,15,0))),_xlfn.CONCAT("Judge - ",Schedule!$C4), ""),"")))),"")</f>
        <v/>
      </c>
      <c r="AF4" s="8" t="str">
        <f ca="1">IF($A4&lt;&gt;"",IF(AF$1=TIME(HOUR(Schedule!$D4),ROUNDDOWN(MINUTE(Schedule!$D4)/15,0)*15,0),_xlfn.CONCAT(TEXT(Schedule!$D4,"H:MM AM/PM")," - ",Schedule!$E4),IF(AF$1=TIME(HOUR(Schedule!$F4),ROUNDDOWN(MINUTE(Schedule!$F4)/15,0)*15,0),_xlfn.CONCAT(TEXT(Schedule!$F4,"H:MM AM/PM")," - ",Schedule!$G4),IF(AF$1=TIME(HOUR(Schedule!$H4),ROUNDDOWN(MINUTE(Schedule!$H4)/15,0)*15,0),_xlfn.CONCAT(TEXT(Schedule!$H4,"H:MM AM/PM")," - ",Schedule!$I4),IF(Schedule!$B4&lt;&gt;"",IF(OR(AF$1=Schedule!$B4,AF$1=(Schedule!$B4+TIME(0,15,0))),_xlfn.CONCAT("Judge - ",Schedule!$C4), ""),"")))),"")</f>
        <v/>
      </c>
      <c r="AG4" s="8" t="str">
        <f ca="1">IF($A4&lt;&gt;"",IF(AG$1=TIME(HOUR(Schedule!$D4),ROUNDDOWN(MINUTE(Schedule!$D4)/15,0)*15,0),_xlfn.CONCAT(TEXT(Schedule!$D4,"H:MM AM/PM")," - ",Schedule!$E4),IF(AG$1=TIME(HOUR(Schedule!$F4),ROUNDDOWN(MINUTE(Schedule!$F4)/15,0)*15,0),_xlfn.CONCAT(TEXT(Schedule!$F4,"H:MM AM/PM")," - ",Schedule!$G4),IF(AG$1=TIME(HOUR(Schedule!$H4),ROUNDDOWN(MINUTE(Schedule!$H4)/15,0)*15,0),_xlfn.CONCAT(TEXT(Schedule!$H4,"H:MM AM/PM")," - ",Schedule!$I4),IF(Schedule!$B4&lt;&gt;"",IF(OR(AG$1=Schedule!$B4,AG$1=(Schedule!$B4+TIME(0,15,0))),_xlfn.CONCAT("Judge - ",Schedule!$C4), ""),"")))),"")</f>
        <v/>
      </c>
    </row>
    <row r="5" spans="1:33" x14ac:dyDescent="0.2">
      <c r="A5" t="str">
        <f ca="1">Schedule!A5</f>
        <v>4 - Team 4</v>
      </c>
      <c r="B5" s="8" t="str">
        <f ca="1">IF($A5&lt;&gt;"",IF(B$1=TIME(HOUR(Schedule!$D5),ROUNDDOWN(MINUTE(Schedule!$D5)/15,0)*15,0),_xlfn.CONCAT(TEXT(Schedule!$D5,"H:MM AM/PM")," - ",Schedule!$E5),IF(B$1=TIME(HOUR(Schedule!$F5),ROUNDDOWN(MINUTE(Schedule!$F5)/15,0)*15,0),_xlfn.CONCAT(TEXT(Schedule!$F5,"H:MM AM/PM")," - ",Schedule!$G5),IF(B$1=TIME(HOUR(Schedule!$H5),ROUNDDOWN(MINUTE(Schedule!$H5)/15,0)*15,0),_xlfn.CONCAT(TEXT(Schedule!$H5,"H:MM AM/PM")," - ",Schedule!$I5),IF(Schedule!$B5&lt;&gt;"",IF(OR(B$1=Schedule!$B5,B$1=(Schedule!$B5+TIME(0,15,0))),_xlfn.CONCAT("Judge - ",Schedule!$C5), ""),"")))),"")</f>
        <v/>
      </c>
      <c r="C5" s="8" t="str">
        <f ca="1">IF($A5&lt;&gt;"",IF(C$1=TIME(HOUR(Schedule!$D5),ROUNDDOWN(MINUTE(Schedule!$D5)/15,0)*15,0),_xlfn.CONCAT(TEXT(Schedule!$D5,"H:MM AM/PM")," - ",Schedule!$E5),IF(C$1=TIME(HOUR(Schedule!$F5),ROUNDDOWN(MINUTE(Schedule!$F5)/15,0)*15,0),_xlfn.CONCAT(TEXT(Schedule!$F5,"H:MM AM/PM")," - ",Schedule!$G5),IF(C$1=TIME(HOUR(Schedule!$H5),ROUNDDOWN(MINUTE(Schedule!$H5)/15,0)*15,0),_xlfn.CONCAT(TEXT(Schedule!$H5,"H:MM AM/PM")," - ",Schedule!$I5),IF(Schedule!$B5&lt;&gt;"",IF(OR(C$1=Schedule!$B5,C$1=(Schedule!$B5+TIME(0,15,0))),_xlfn.CONCAT("Judge - ",Schedule!$C5), ""),"")))),"")</f>
        <v/>
      </c>
      <c r="D5" s="8" t="str">
        <f ca="1">IF($A5&lt;&gt;"",IF(D$1=TIME(HOUR(Schedule!$D5),ROUNDDOWN(MINUTE(Schedule!$D5)/15,0)*15,0),_xlfn.CONCAT(TEXT(Schedule!$D5,"H:MM AM/PM")," - ",Schedule!$E5),IF(D$1=TIME(HOUR(Schedule!$F5),ROUNDDOWN(MINUTE(Schedule!$F5)/15,0)*15,0),_xlfn.CONCAT(TEXT(Schedule!$F5,"H:MM AM/PM")," - ",Schedule!$G5),IF(D$1=TIME(HOUR(Schedule!$H5),ROUNDDOWN(MINUTE(Schedule!$H5)/15,0)*15,0),_xlfn.CONCAT(TEXT(Schedule!$H5,"H:MM AM/PM")," - ",Schedule!$I5),IF(Schedule!$B5&lt;&gt;"",IF(OR(D$1=Schedule!$B5,D$1=(Schedule!$B5+TIME(0,15,0))),_xlfn.CONCAT("Judge - ",Schedule!$C5), ""),"")))),"")</f>
        <v/>
      </c>
      <c r="E5" s="8" t="str">
        <f ca="1">IF($A5&lt;&gt;"",IF(E$1=TIME(HOUR(Schedule!$D5),ROUNDDOWN(MINUTE(Schedule!$D5)/15,0)*15,0),_xlfn.CONCAT(TEXT(Schedule!$D5,"H:MM AM/PM")," - ",Schedule!$E5),IF(E$1=TIME(HOUR(Schedule!$F5),ROUNDDOWN(MINUTE(Schedule!$F5)/15,0)*15,0),_xlfn.CONCAT(TEXT(Schedule!$F5,"H:MM AM/PM")," - ",Schedule!$G5),IF(E$1=TIME(HOUR(Schedule!$H5),ROUNDDOWN(MINUTE(Schedule!$H5)/15,0)*15,0),_xlfn.CONCAT(TEXT(Schedule!$H5,"H:MM AM/PM")," - ",Schedule!$I5),IF(Schedule!$B5&lt;&gt;"",IF(OR(E$1=Schedule!$B5,E$1=(Schedule!$B5+TIME(0,15,0))),_xlfn.CONCAT("Judge - ",Schedule!$C5), ""),"")))),"")</f>
        <v/>
      </c>
      <c r="F5" s="8" t="str">
        <f ca="1">IF($A5&lt;&gt;"",IF(F$1=TIME(HOUR(Schedule!$D5),ROUNDDOWN(MINUTE(Schedule!$D5)/15,0)*15,0),_xlfn.CONCAT(TEXT(Schedule!$D5,"H:MM AM/PM")," - ",Schedule!$E5),IF(F$1=TIME(HOUR(Schedule!$F5),ROUNDDOWN(MINUTE(Schedule!$F5)/15,0)*15,0),_xlfn.CONCAT(TEXT(Schedule!$F5,"H:MM AM/PM")," - ",Schedule!$G5),IF(F$1=TIME(HOUR(Schedule!$H5),ROUNDDOWN(MINUTE(Schedule!$H5)/15,0)*15,0),_xlfn.CONCAT(TEXT(Schedule!$H5,"H:MM AM/PM")," - ",Schedule!$I5),IF(Schedule!$B5&lt;&gt;"",IF(OR(F$1=Schedule!$B5,F$1=(Schedule!$B5+TIME(0,15,0))),_xlfn.CONCAT("Judge - ",Schedule!$C5), ""),"")))),"")</f>
        <v>Judge - Orange</v>
      </c>
      <c r="G5" s="8" t="str">
        <f ca="1">IF($A5&lt;&gt;"",IF(G$1=TIME(HOUR(Schedule!$D5),ROUNDDOWN(MINUTE(Schedule!$D5)/15,0)*15,0),_xlfn.CONCAT(TEXT(Schedule!$D5,"H:MM AM/PM")," - ",Schedule!$E5),IF(G$1=TIME(HOUR(Schedule!$F5),ROUNDDOWN(MINUTE(Schedule!$F5)/15,0)*15,0),_xlfn.CONCAT(TEXT(Schedule!$F5,"H:MM AM/PM")," - ",Schedule!$G5),IF(G$1=TIME(HOUR(Schedule!$H5),ROUNDDOWN(MINUTE(Schedule!$H5)/15,0)*15,0),_xlfn.CONCAT(TEXT(Schedule!$H5,"H:MM AM/PM")," - ",Schedule!$I5),IF(Schedule!$B5&lt;&gt;"",IF(OR(G$1=Schedule!$B5,G$1=(Schedule!$B5+TIME(0,15,0))),_xlfn.CONCAT("Judge - ",Schedule!$C5), ""),"")))),"")</f>
        <v>Judge - Orange</v>
      </c>
      <c r="H5" s="8" t="str">
        <f ca="1">IF($A5&lt;&gt;"",IF(H$1=TIME(HOUR(Schedule!$D5),ROUNDDOWN(MINUTE(Schedule!$D5)/15,0)*15,0),_xlfn.CONCAT(TEXT(Schedule!$D5,"H:MM AM/PM")," - ",Schedule!$E5),IF(H$1=TIME(HOUR(Schedule!$F5),ROUNDDOWN(MINUTE(Schedule!$F5)/15,0)*15,0),_xlfn.CONCAT(TEXT(Schedule!$F5,"H:MM AM/PM")," - ",Schedule!$G5),IF(H$1=TIME(HOUR(Schedule!$H5),ROUNDDOWN(MINUTE(Schedule!$H5)/15,0)*15,0),_xlfn.CONCAT(TEXT(Schedule!$H5,"H:MM AM/PM")," - ",Schedule!$I5),IF(Schedule!$B5&lt;&gt;"",IF(OR(H$1=Schedule!$B5,H$1=(Schedule!$B5+TIME(0,15,0))),_xlfn.CONCAT("Judge - ",Schedule!$C5), ""),"")))),"")</f>
        <v/>
      </c>
      <c r="I5" s="8" t="str">
        <f ca="1">IF($A5&lt;&gt;"",IF(I$1=TIME(HOUR(Schedule!$D5),ROUNDDOWN(MINUTE(Schedule!$D5)/15,0)*15,0),_xlfn.CONCAT(TEXT(Schedule!$D5,"H:MM AM/PM")," - ",Schedule!$E5),IF(I$1=TIME(HOUR(Schedule!$F5),ROUNDDOWN(MINUTE(Schedule!$F5)/15,0)*15,0),_xlfn.CONCAT(TEXT(Schedule!$F5,"H:MM AM/PM")," - ",Schedule!$G5),IF(I$1=TIME(HOUR(Schedule!$H5),ROUNDDOWN(MINUTE(Schedule!$H5)/15,0)*15,0),_xlfn.CONCAT(TEXT(Schedule!$H5,"H:MM AM/PM")," - ",Schedule!$I5),IF(Schedule!$B5&lt;&gt;"",IF(OR(I$1=Schedule!$B5,I$1=(Schedule!$B5+TIME(0,15,0))),_xlfn.CONCAT("Judge - ",Schedule!$C5), ""),"")))),"")</f>
        <v/>
      </c>
      <c r="J5" s="8" t="str">
        <f ca="1">IF($A5&lt;&gt;"",IF(J$1=TIME(HOUR(Schedule!$D5),ROUNDDOWN(MINUTE(Schedule!$D5)/15,0)*15,0),_xlfn.CONCAT(TEXT(Schedule!$D5,"H:MM AM/PM")," - ",Schedule!$E5),IF(J$1=TIME(HOUR(Schedule!$F5),ROUNDDOWN(MINUTE(Schedule!$F5)/15,0)*15,0),_xlfn.CONCAT(TEXT(Schedule!$F5,"H:MM AM/PM")," - ",Schedule!$G5),IF(J$1=TIME(HOUR(Schedule!$H5),ROUNDDOWN(MINUTE(Schedule!$H5)/15,0)*15,0),_xlfn.CONCAT(TEXT(Schedule!$H5,"H:MM AM/PM")," - ",Schedule!$I5),IF(Schedule!$B5&lt;&gt;"",IF(OR(J$1=Schedule!$B5,J$1=(Schedule!$B5+TIME(0,15,0))),_xlfn.CONCAT("Judge - ",Schedule!$C5), ""),"")))),"")</f>
        <v/>
      </c>
      <c r="K5" s="8" t="str">
        <f ca="1">IF($A5&lt;&gt;"",IF(K$1=TIME(HOUR(Schedule!$D5),ROUNDDOWN(MINUTE(Schedule!$D5)/15,0)*15,0),_xlfn.CONCAT(TEXT(Schedule!$D5,"H:MM AM/PM")," - ",Schedule!$E5),IF(K$1=TIME(HOUR(Schedule!$F5),ROUNDDOWN(MINUTE(Schedule!$F5)/15,0)*15,0),_xlfn.CONCAT(TEXT(Schedule!$F5,"H:MM AM/PM")," - ",Schedule!$G5),IF(K$1=TIME(HOUR(Schedule!$H5),ROUNDDOWN(MINUTE(Schedule!$H5)/15,0)*15,0),_xlfn.CONCAT(TEXT(Schedule!$H5,"H:MM AM/PM")," - ",Schedule!$I5),IF(Schedule!$B5&lt;&gt;"",IF(OR(K$1=Schedule!$B5,K$1=(Schedule!$B5+TIME(0,15,0))),_xlfn.CONCAT("Judge - ",Schedule!$C5), ""),"")))),"")</f>
        <v/>
      </c>
      <c r="L5" s="8" t="str">
        <f ca="1">IF($A5&lt;&gt;"",IF(L$1=TIME(HOUR(Schedule!$D5),ROUNDDOWN(MINUTE(Schedule!$D5)/15,0)*15,0),_xlfn.CONCAT(TEXT(Schedule!$D5,"H:MM AM/PM")," - ",Schedule!$E5),IF(L$1=TIME(HOUR(Schedule!$F5),ROUNDDOWN(MINUTE(Schedule!$F5)/15,0)*15,0),_xlfn.CONCAT(TEXT(Schedule!$F5,"H:MM AM/PM")," - ",Schedule!$G5),IF(L$1=TIME(HOUR(Schedule!$H5),ROUNDDOWN(MINUTE(Schedule!$H5)/15,0)*15,0),_xlfn.CONCAT(TEXT(Schedule!$H5,"H:MM AM/PM")," - ",Schedule!$I5),IF(Schedule!$B5&lt;&gt;"",IF(OR(L$1=Schedule!$B5,L$1=(Schedule!$B5+TIME(0,15,0))),_xlfn.CONCAT("Judge - ",Schedule!$C5), ""),"")))),"")</f>
        <v/>
      </c>
      <c r="M5" s="8" t="str">
        <f ca="1">IF($A5&lt;&gt;"",IF(M$1=TIME(HOUR(Schedule!$D5),ROUNDDOWN(MINUTE(Schedule!$D5)/15,0)*15,0),_xlfn.CONCAT(TEXT(Schedule!$D5,"H:MM AM/PM")," - ",Schedule!$E5),IF(M$1=TIME(HOUR(Schedule!$F5),ROUNDDOWN(MINUTE(Schedule!$F5)/15,0)*15,0),_xlfn.CONCAT(TEXT(Schedule!$F5,"H:MM AM/PM")," - ",Schedule!$G5),IF(M$1=TIME(HOUR(Schedule!$H5),ROUNDDOWN(MINUTE(Schedule!$H5)/15,0)*15,0),_xlfn.CONCAT(TEXT(Schedule!$H5,"H:MM AM/PM")," - ",Schedule!$I5),IF(Schedule!$B5&lt;&gt;"",IF(OR(M$1=Schedule!$B5,M$1=(Schedule!$B5+TIME(0,15,0))),_xlfn.CONCAT("Judge - ",Schedule!$C5), ""),"")))),"")</f>
        <v/>
      </c>
      <c r="N5" s="8" t="str">
        <f ca="1">IF($A5&lt;&gt;"",IF(N$1=TIME(HOUR(Schedule!$D5),ROUNDDOWN(MINUTE(Schedule!$D5)/15,0)*15,0),_xlfn.CONCAT(TEXT(Schedule!$D5,"H:MM AM/PM")," - ",Schedule!$E5),IF(N$1=TIME(HOUR(Schedule!$F5),ROUNDDOWN(MINUTE(Schedule!$F5)/15,0)*15,0),_xlfn.CONCAT(TEXT(Schedule!$F5,"H:MM AM/PM")," - ",Schedule!$G5),IF(N$1=TIME(HOUR(Schedule!$H5),ROUNDDOWN(MINUTE(Schedule!$H5)/15,0)*15,0),_xlfn.CONCAT(TEXT(Schedule!$H5,"H:MM AM/PM")," - ",Schedule!$I5),IF(Schedule!$B5&lt;&gt;"",IF(OR(N$1=Schedule!$B5,N$1=(Schedule!$B5+TIME(0,15,0))),_xlfn.CONCAT("Judge - ",Schedule!$C5), ""),"")))),"")</f>
        <v/>
      </c>
      <c r="O5" s="8" t="str">
        <f ca="1">IF($A5&lt;&gt;"",IF(O$1=TIME(HOUR(Schedule!$D5),ROUNDDOWN(MINUTE(Schedule!$D5)/15,0)*15,0),_xlfn.CONCAT(TEXT(Schedule!$D5,"H:MM AM/PM")," - ",Schedule!$E5),IF(O$1=TIME(HOUR(Schedule!$F5),ROUNDDOWN(MINUTE(Schedule!$F5)/15,0)*15,0),_xlfn.CONCAT(TEXT(Schedule!$F5,"H:MM AM/PM")," - ",Schedule!$G5),IF(O$1=TIME(HOUR(Schedule!$H5),ROUNDDOWN(MINUTE(Schedule!$H5)/15,0)*15,0),_xlfn.CONCAT(TEXT(Schedule!$H5,"H:MM AM/PM")," - ",Schedule!$I5),IF(Schedule!$B5&lt;&gt;"",IF(OR(O$1=Schedule!$B5,O$1=(Schedule!$B5+TIME(0,15,0))),_xlfn.CONCAT("Judge - ",Schedule!$C5), ""),"")))),"")</f>
        <v/>
      </c>
      <c r="P5" s="8" t="str">
        <f ca="1">IF($A5&lt;&gt;"",IF(P$1=TIME(HOUR(Schedule!$D5),ROUNDDOWN(MINUTE(Schedule!$D5)/15,0)*15,0),_xlfn.CONCAT(TEXT(Schedule!$D5,"H:MM AM/PM")," - ",Schedule!$E5),IF(P$1=TIME(HOUR(Schedule!$F5),ROUNDDOWN(MINUTE(Schedule!$F5)/15,0)*15,0),_xlfn.CONCAT(TEXT(Schedule!$F5,"H:MM AM/PM")," - ",Schedule!$G5),IF(P$1=TIME(HOUR(Schedule!$H5),ROUNDDOWN(MINUTE(Schedule!$H5)/15,0)*15,0),_xlfn.CONCAT(TEXT(Schedule!$H5,"H:MM AM/PM")," - ",Schedule!$I5),IF(Schedule!$B5&lt;&gt;"",IF(OR(P$1=Schedule!$B5,P$1=(Schedule!$B5+TIME(0,15,0))),_xlfn.CONCAT("Judge - ",Schedule!$C5), ""),"")))),"")</f>
        <v/>
      </c>
      <c r="Q5" s="8" t="str">
        <f ca="1">IF($A5&lt;&gt;"",IF(Q$1=TIME(HOUR(Schedule!$D5),ROUNDDOWN(MINUTE(Schedule!$D5)/15,0)*15,0),_xlfn.CONCAT(TEXT(Schedule!$D5,"H:MM AM/PM")," - ",Schedule!$E5),IF(Q$1=TIME(HOUR(Schedule!$F5),ROUNDDOWN(MINUTE(Schedule!$F5)/15,0)*15,0),_xlfn.CONCAT(TEXT(Schedule!$F5,"H:MM AM/PM")," - ",Schedule!$G5),IF(Q$1=TIME(HOUR(Schedule!$H5),ROUNDDOWN(MINUTE(Schedule!$H5)/15,0)*15,0),_xlfn.CONCAT(TEXT(Schedule!$H5,"H:MM AM/PM")," - ",Schedule!$I5),IF(Schedule!$B5&lt;&gt;"",IF(OR(Q$1=Schedule!$B5,Q$1=(Schedule!$B5+TIME(0,15,0))),_xlfn.CONCAT("Judge - ",Schedule!$C5), ""),"")))),"")</f>
        <v/>
      </c>
      <c r="R5" s="8" t="str">
        <f ca="1">IF($A5&lt;&gt;"",IF(R$1=TIME(HOUR(Schedule!$D5),ROUNDDOWN(MINUTE(Schedule!$D5)/15,0)*15,0),_xlfn.CONCAT(TEXT(Schedule!$D5,"H:MM AM/PM")," - ",Schedule!$E5),IF(R$1=TIME(HOUR(Schedule!$F5),ROUNDDOWN(MINUTE(Schedule!$F5)/15,0)*15,0),_xlfn.CONCAT(TEXT(Schedule!$F5,"H:MM AM/PM")," - ",Schedule!$G5),IF(R$1=TIME(HOUR(Schedule!$H5),ROUNDDOWN(MINUTE(Schedule!$H5)/15,0)*15,0),_xlfn.CONCAT(TEXT(Schedule!$H5,"H:MM AM/PM")," - ",Schedule!$I5),IF(Schedule!$B5&lt;&gt;"",IF(OR(R$1=Schedule!$B5,R$1=(Schedule!$B5+TIME(0,15,0))),_xlfn.CONCAT("Judge - ",Schedule!$C5), ""),"")))),"")</f>
        <v/>
      </c>
      <c r="S5" s="8" t="str">
        <f ca="1">IF($A5&lt;&gt;"",IF(S$1=TIME(HOUR(Schedule!$D5),ROUNDDOWN(MINUTE(Schedule!$D5)/15,0)*15,0),_xlfn.CONCAT(TEXT(Schedule!$D5,"H:MM AM/PM")," - ",Schedule!$E5),IF(S$1=TIME(HOUR(Schedule!$F5),ROUNDDOWN(MINUTE(Schedule!$F5)/15,0)*15,0),_xlfn.CONCAT(TEXT(Schedule!$F5,"H:MM AM/PM")," - ",Schedule!$G5),IF(S$1=TIME(HOUR(Schedule!$H5),ROUNDDOWN(MINUTE(Schedule!$H5)/15,0)*15,0),_xlfn.CONCAT(TEXT(Schedule!$H5,"H:MM AM/PM")," - ",Schedule!$I5),IF(Schedule!$B5&lt;&gt;"",IF(OR(S$1=Schedule!$B5,S$1=(Schedule!$B5+TIME(0,15,0))),_xlfn.CONCAT("Judge - ",Schedule!$C5), ""),"")))),"")</f>
        <v/>
      </c>
      <c r="T5" s="8" t="str">
        <f ca="1">IF($A5&lt;&gt;"",IF(T$1=TIME(HOUR(Schedule!$D5),ROUNDDOWN(MINUTE(Schedule!$D5)/15,0)*15,0),_xlfn.CONCAT(TEXT(Schedule!$D5,"H:MM AM/PM")," - ",Schedule!$E5),IF(T$1=TIME(HOUR(Schedule!$F5),ROUNDDOWN(MINUTE(Schedule!$F5)/15,0)*15,0),_xlfn.CONCAT(TEXT(Schedule!$F5,"H:MM AM/PM")," - ",Schedule!$G5),IF(T$1=TIME(HOUR(Schedule!$H5),ROUNDDOWN(MINUTE(Schedule!$H5)/15,0)*15,0),_xlfn.CONCAT(TEXT(Schedule!$H5,"H:MM AM/PM")," - ",Schedule!$I5),IF(Schedule!$B5&lt;&gt;"",IF(OR(T$1=Schedule!$B5,T$1=(Schedule!$B5+TIME(0,15,0))),_xlfn.CONCAT("Judge - ",Schedule!$C5), ""),"")))),"")</f>
        <v>12:35 PM - Blue B</v>
      </c>
      <c r="U5" s="8" t="str">
        <f ca="1">IF($A5&lt;&gt;"",IF(U$1=TIME(HOUR(Schedule!$D5),ROUNDDOWN(MINUTE(Schedule!$D5)/15,0)*15,0),_xlfn.CONCAT(TEXT(Schedule!$D5,"H:MM AM/PM")," - ",Schedule!$E5),IF(U$1=TIME(HOUR(Schedule!$F5),ROUNDDOWN(MINUTE(Schedule!$F5)/15,0)*15,0),_xlfn.CONCAT(TEXT(Schedule!$F5,"H:MM AM/PM")," - ",Schedule!$G5),IF(U$1=TIME(HOUR(Schedule!$H5),ROUNDDOWN(MINUTE(Schedule!$H5)/15,0)*15,0),_xlfn.CONCAT(TEXT(Schedule!$H5,"H:MM AM/PM")," - ",Schedule!$I5),IF(Schedule!$B5&lt;&gt;"",IF(OR(U$1=Schedule!$B5,U$1=(Schedule!$B5+TIME(0,15,0))),_xlfn.CONCAT("Judge - ",Schedule!$C5), ""),"")))),"")</f>
        <v/>
      </c>
      <c r="V5" s="8" t="str">
        <f ca="1">IF($A5&lt;&gt;"",IF(V$1=TIME(HOUR(Schedule!$D5),ROUNDDOWN(MINUTE(Schedule!$D5)/15,0)*15,0),_xlfn.CONCAT(TEXT(Schedule!$D5,"H:MM AM/PM")," - ",Schedule!$E5),IF(V$1=TIME(HOUR(Schedule!$F5),ROUNDDOWN(MINUTE(Schedule!$F5)/15,0)*15,0),_xlfn.CONCAT(TEXT(Schedule!$F5,"H:MM AM/PM")," - ",Schedule!$G5),IF(V$1=TIME(HOUR(Schedule!$H5),ROUNDDOWN(MINUTE(Schedule!$H5)/15,0)*15,0),_xlfn.CONCAT(TEXT(Schedule!$H5,"H:MM AM/PM")," - ",Schedule!$I5),IF(Schedule!$B5&lt;&gt;"",IF(OR(V$1=Schedule!$B5,V$1=(Schedule!$B5+TIME(0,15,0))),_xlfn.CONCAT("Judge - ",Schedule!$C5), ""),"")))),"")</f>
        <v/>
      </c>
      <c r="W5" s="8" t="str">
        <f ca="1">IF($A5&lt;&gt;"",IF(W$1=TIME(HOUR(Schedule!$D5),ROUNDDOWN(MINUTE(Schedule!$D5)/15,0)*15,0),_xlfn.CONCAT(TEXT(Schedule!$D5,"H:MM AM/PM")," - ",Schedule!$E5),IF(W$1=TIME(HOUR(Schedule!$F5),ROUNDDOWN(MINUTE(Schedule!$F5)/15,0)*15,0),_xlfn.CONCAT(TEXT(Schedule!$F5,"H:MM AM/PM")," - ",Schedule!$G5),IF(W$1=TIME(HOUR(Schedule!$H5),ROUNDDOWN(MINUTE(Schedule!$H5)/15,0)*15,0),_xlfn.CONCAT(TEXT(Schedule!$H5,"H:MM AM/PM")," - ",Schedule!$I5),IF(Schedule!$B5&lt;&gt;"",IF(OR(W$1=Schedule!$B5,W$1=(Schedule!$B5+TIME(0,15,0))),_xlfn.CONCAT("Judge - ",Schedule!$C5), ""),"")))),"")</f>
        <v/>
      </c>
      <c r="X5" s="8" t="str">
        <f ca="1">IF($A5&lt;&gt;"",IF(X$1=TIME(HOUR(Schedule!$D5),ROUNDDOWN(MINUTE(Schedule!$D5)/15,0)*15,0),_xlfn.CONCAT(TEXT(Schedule!$D5,"H:MM AM/PM")," - ",Schedule!$E5),IF(X$1=TIME(HOUR(Schedule!$F5),ROUNDDOWN(MINUTE(Schedule!$F5)/15,0)*15,0),_xlfn.CONCAT(TEXT(Schedule!$F5,"H:MM AM/PM")," - ",Schedule!$G5),IF(X$1=TIME(HOUR(Schedule!$H5),ROUNDDOWN(MINUTE(Schedule!$H5)/15,0)*15,0),_xlfn.CONCAT(TEXT(Schedule!$H5,"H:MM AM/PM")," - ",Schedule!$I5),IF(Schedule!$B5&lt;&gt;"",IF(OR(X$1=Schedule!$B5,X$1=(Schedule!$B5+TIME(0,15,0))),_xlfn.CONCAT("Judge - ",Schedule!$C5), ""),"")))),"")</f>
        <v>1:35 PM - Blue B</v>
      </c>
      <c r="Y5" s="8" t="str">
        <f ca="1">IF($A5&lt;&gt;"",IF(Y$1=TIME(HOUR(Schedule!$D5),ROUNDDOWN(MINUTE(Schedule!$D5)/15,0)*15,0),_xlfn.CONCAT(TEXT(Schedule!$D5,"H:MM AM/PM")," - ",Schedule!$E5),IF(Y$1=TIME(HOUR(Schedule!$F5),ROUNDDOWN(MINUTE(Schedule!$F5)/15,0)*15,0),_xlfn.CONCAT(TEXT(Schedule!$F5,"H:MM AM/PM")," - ",Schedule!$G5),IF(Y$1=TIME(HOUR(Schedule!$H5),ROUNDDOWN(MINUTE(Schedule!$H5)/15,0)*15,0),_xlfn.CONCAT(TEXT(Schedule!$H5,"H:MM AM/PM")," - ",Schedule!$I5),IF(Schedule!$B5&lt;&gt;"",IF(OR(Y$1=Schedule!$B5,Y$1=(Schedule!$B5+TIME(0,15,0))),_xlfn.CONCAT("Judge - ",Schedule!$C5), ""),"")))),"")</f>
        <v/>
      </c>
      <c r="Z5" s="8" t="str">
        <f ca="1">IF($A5&lt;&gt;"",IF(Z$1=TIME(HOUR(Schedule!$D5),ROUNDDOWN(MINUTE(Schedule!$D5)/15,0)*15,0),_xlfn.CONCAT(TEXT(Schedule!$D5,"H:MM AM/PM")," - ",Schedule!$E5),IF(Z$1=TIME(HOUR(Schedule!$F5),ROUNDDOWN(MINUTE(Schedule!$F5)/15,0)*15,0),_xlfn.CONCAT(TEXT(Schedule!$F5,"H:MM AM/PM")," - ",Schedule!$G5),IF(Z$1=TIME(HOUR(Schedule!$H5),ROUNDDOWN(MINUTE(Schedule!$H5)/15,0)*15,0),_xlfn.CONCAT(TEXT(Schedule!$H5,"H:MM AM/PM")," - ",Schedule!$I5),IF(Schedule!$B5&lt;&gt;"",IF(OR(Z$1=Schedule!$B5,Z$1=(Schedule!$B5+TIME(0,15,0))),_xlfn.CONCAT("Judge - ",Schedule!$C5), ""),"")))),"")</f>
        <v/>
      </c>
      <c r="AA5" s="8" t="str">
        <f ca="1">IF($A5&lt;&gt;"",IF(AA$1=TIME(HOUR(Schedule!$D5),ROUNDDOWN(MINUTE(Schedule!$D5)/15,0)*15,0),_xlfn.CONCAT(TEXT(Schedule!$D5,"H:MM AM/PM")," - ",Schedule!$E5),IF(AA$1=TIME(HOUR(Schedule!$F5),ROUNDDOWN(MINUTE(Schedule!$F5)/15,0)*15,0),_xlfn.CONCAT(TEXT(Schedule!$F5,"H:MM AM/PM")," - ",Schedule!$G5),IF(AA$1=TIME(HOUR(Schedule!$H5),ROUNDDOWN(MINUTE(Schedule!$H5)/15,0)*15,0),_xlfn.CONCAT(TEXT(Schedule!$H5,"H:MM AM/PM")," - ",Schedule!$I5),IF(Schedule!$B5&lt;&gt;"",IF(OR(AA$1=Schedule!$B5,AA$1=(Schedule!$B5+TIME(0,15,0))),_xlfn.CONCAT("Judge - ",Schedule!$C5), ""),"")))),"")</f>
        <v/>
      </c>
      <c r="AB5" s="8" t="str">
        <f ca="1">IF($A5&lt;&gt;"",IF(AB$1=TIME(HOUR(Schedule!$D5),ROUNDDOWN(MINUTE(Schedule!$D5)/15,0)*15,0),_xlfn.CONCAT(TEXT(Schedule!$D5,"H:MM AM/PM")," - ",Schedule!$E5),IF(AB$1=TIME(HOUR(Schedule!$F5),ROUNDDOWN(MINUTE(Schedule!$F5)/15,0)*15,0),_xlfn.CONCAT(TEXT(Schedule!$F5,"H:MM AM/PM")," - ",Schedule!$G5),IF(AB$1=TIME(HOUR(Schedule!$H5),ROUNDDOWN(MINUTE(Schedule!$H5)/15,0)*15,0),_xlfn.CONCAT(TEXT(Schedule!$H5,"H:MM AM/PM")," - ",Schedule!$I5),IF(Schedule!$B5&lt;&gt;"",IF(OR(AB$1=Schedule!$B5,AB$1=(Schedule!$B5+TIME(0,15,0))),_xlfn.CONCAT("Judge - ",Schedule!$C5), ""),"")))),"")</f>
        <v/>
      </c>
      <c r="AC5" s="8" t="str">
        <f ca="1">IF($A5&lt;&gt;"",IF(AC$1=TIME(HOUR(Schedule!$D5),ROUNDDOWN(MINUTE(Schedule!$D5)/15,0)*15,0),_xlfn.CONCAT(TEXT(Schedule!$D5,"H:MM AM/PM")," - ",Schedule!$E5),IF(AC$1=TIME(HOUR(Schedule!$F5),ROUNDDOWN(MINUTE(Schedule!$F5)/15,0)*15,0),_xlfn.CONCAT(TEXT(Schedule!$F5,"H:MM AM/PM")," - ",Schedule!$G5),IF(AC$1=TIME(HOUR(Schedule!$H5),ROUNDDOWN(MINUTE(Schedule!$H5)/15,0)*15,0),_xlfn.CONCAT(TEXT(Schedule!$H5,"H:MM AM/PM")," - ",Schedule!$I5),IF(Schedule!$B5&lt;&gt;"",IF(OR(AC$1=Schedule!$B5,AC$1=(Schedule!$B5+TIME(0,15,0))),_xlfn.CONCAT("Judge - ",Schedule!$C5), ""),"")))),"")</f>
        <v/>
      </c>
      <c r="AD5" s="8" t="str">
        <f ca="1">IF($A5&lt;&gt;"",IF(AD$1=TIME(HOUR(Schedule!$D5),ROUNDDOWN(MINUTE(Schedule!$D5)/15,0)*15,0),_xlfn.CONCAT(TEXT(Schedule!$D5,"H:MM AM/PM")," - ",Schedule!$E5),IF(AD$1=TIME(HOUR(Schedule!$F5),ROUNDDOWN(MINUTE(Schedule!$F5)/15,0)*15,0),_xlfn.CONCAT(TEXT(Schedule!$F5,"H:MM AM/PM")," - ",Schedule!$G5),IF(AD$1=TIME(HOUR(Schedule!$H5),ROUNDDOWN(MINUTE(Schedule!$H5)/15,0)*15,0),_xlfn.CONCAT(TEXT(Schedule!$H5,"H:MM AM/PM")," - ",Schedule!$I5),IF(Schedule!$B5&lt;&gt;"",IF(OR(AD$1=Schedule!$B5,AD$1=(Schedule!$B5+TIME(0,15,0))),_xlfn.CONCAT("Judge - ",Schedule!$C5), ""),"")))),"")</f>
        <v/>
      </c>
      <c r="AE5" s="8" t="str">
        <f ca="1">IF($A5&lt;&gt;"",IF(AE$1=TIME(HOUR(Schedule!$D5),ROUNDDOWN(MINUTE(Schedule!$D5)/15,0)*15,0),_xlfn.CONCAT(TEXT(Schedule!$D5,"H:MM AM/PM")," - ",Schedule!$E5),IF(AE$1=TIME(HOUR(Schedule!$F5),ROUNDDOWN(MINUTE(Schedule!$F5)/15,0)*15,0),_xlfn.CONCAT(TEXT(Schedule!$F5,"H:MM AM/PM")," - ",Schedule!$G5),IF(AE$1=TIME(HOUR(Schedule!$H5),ROUNDDOWN(MINUTE(Schedule!$H5)/15,0)*15,0),_xlfn.CONCAT(TEXT(Schedule!$H5,"H:MM AM/PM")," - ",Schedule!$I5),IF(Schedule!$B5&lt;&gt;"",IF(OR(AE$1=Schedule!$B5,AE$1=(Schedule!$B5+TIME(0,15,0))),_xlfn.CONCAT("Judge - ",Schedule!$C5), ""),"")))),"")</f>
        <v/>
      </c>
      <c r="AF5" s="8" t="str">
        <f ca="1">IF($A5&lt;&gt;"",IF(AF$1=TIME(HOUR(Schedule!$D5),ROUNDDOWN(MINUTE(Schedule!$D5)/15,0)*15,0),_xlfn.CONCAT(TEXT(Schedule!$D5,"H:MM AM/PM")," - ",Schedule!$E5),IF(AF$1=TIME(HOUR(Schedule!$F5),ROUNDDOWN(MINUTE(Schedule!$F5)/15,0)*15,0),_xlfn.CONCAT(TEXT(Schedule!$F5,"H:MM AM/PM")," - ",Schedule!$G5),IF(AF$1=TIME(HOUR(Schedule!$H5),ROUNDDOWN(MINUTE(Schedule!$H5)/15,0)*15,0),_xlfn.CONCAT(TEXT(Schedule!$H5,"H:MM AM/PM")," - ",Schedule!$I5),IF(Schedule!$B5&lt;&gt;"",IF(OR(AF$1=Schedule!$B5,AF$1=(Schedule!$B5+TIME(0,15,0))),_xlfn.CONCAT("Judge - ",Schedule!$C5), ""),"")))),"")</f>
        <v/>
      </c>
      <c r="AG5" s="8" t="str">
        <f ca="1">IF($A5&lt;&gt;"",IF(AG$1=TIME(HOUR(Schedule!$D5),ROUNDDOWN(MINUTE(Schedule!$D5)/15,0)*15,0),_xlfn.CONCAT(TEXT(Schedule!$D5,"H:MM AM/PM")," - ",Schedule!$E5),IF(AG$1=TIME(HOUR(Schedule!$F5),ROUNDDOWN(MINUTE(Schedule!$F5)/15,0)*15,0),_xlfn.CONCAT(TEXT(Schedule!$F5,"H:MM AM/PM")," - ",Schedule!$G5),IF(AG$1=TIME(HOUR(Schedule!$H5),ROUNDDOWN(MINUTE(Schedule!$H5)/15,0)*15,0),_xlfn.CONCAT(TEXT(Schedule!$H5,"H:MM AM/PM")," - ",Schedule!$I5),IF(Schedule!$B5&lt;&gt;"",IF(OR(AG$1=Schedule!$B5,AG$1=(Schedule!$B5+TIME(0,15,0))),_xlfn.CONCAT("Judge - ",Schedule!$C5), ""),"")))),"")</f>
        <v/>
      </c>
    </row>
    <row r="6" spans="1:33" x14ac:dyDescent="0.2">
      <c r="A6" t="str">
        <f ca="1">Schedule!A6</f>
        <v>5 - Team 5</v>
      </c>
      <c r="B6" s="8" t="str">
        <f ca="1">IF($A6&lt;&gt;"",IF(B$1=TIME(HOUR(Schedule!$D6),ROUNDDOWN(MINUTE(Schedule!$D6)/15,0)*15,0),_xlfn.CONCAT(TEXT(Schedule!$D6,"H:MM AM/PM")," - ",Schedule!$E6),IF(B$1=TIME(HOUR(Schedule!$F6),ROUNDDOWN(MINUTE(Schedule!$F6)/15,0)*15,0),_xlfn.CONCAT(TEXT(Schedule!$F6,"H:MM AM/PM")," - ",Schedule!$G6),IF(B$1=TIME(HOUR(Schedule!$H6),ROUNDDOWN(MINUTE(Schedule!$H6)/15,0)*15,0),_xlfn.CONCAT(TEXT(Schedule!$H6,"H:MM AM/PM")," - ",Schedule!$I6),IF(Schedule!$B6&lt;&gt;"",IF(OR(B$1=Schedule!$B6,B$1=(Schedule!$B6+TIME(0,15,0))),_xlfn.CONCAT("Judge - ",Schedule!$C6), ""),"")))),"")</f>
        <v/>
      </c>
      <c r="C6" s="8" t="str">
        <f ca="1">IF($A6&lt;&gt;"",IF(C$1=TIME(HOUR(Schedule!$D6),ROUNDDOWN(MINUTE(Schedule!$D6)/15,0)*15,0),_xlfn.CONCAT(TEXT(Schedule!$D6,"H:MM AM/PM")," - ",Schedule!$E6),IF(C$1=TIME(HOUR(Schedule!$F6),ROUNDDOWN(MINUTE(Schedule!$F6)/15,0)*15,0),_xlfn.CONCAT(TEXT(Schedule!$F6,"H:MM AM/PM")," - ",Schedule!$G6),IF(C$1=TIME(HOUR(Schedule!$H6),ROUNDDOWN(MINUTE(Schedule!$H6)/15,0)*15,0),_xlfn.CONCAT(TEXT(Schedule!$H6,"H:MM AM/PM")," - ",Schedule!$I6),IF(Schedule!$B6&lt;&gt;"",IF(OR(C$1=Schedule!$B6,C$1=(Schedule!$B6+TIME(0,15,0))),_xlfn.CONCAT("Judge - ",Schedule!$C6), ""),"")))),"")</f>
        <v/>
      </c>
      <c r="D6" s="8" t="str">
        <f ca="1">IF($A6&lt;&gt;"",IF(D$1=TIME(HOUR(Schedule!$D6),ROUNDDOWN(MINUTE(Schedule!$D6)/15,0)*15,0),_xlfn.CONCAT(TEXT(Schedule!$D6,"H:MM AM/PM")," - ",Schedule!$E6),IF(D$1=TIME(HOUR(Schedule!$F6),ROUNDDOWN(MINUTE(Schedule!$F6)/15,0)*15,0),_xlfn.CONCAT(TEXT(Schedule!$F6,"H:MM AM/PM")," - ",Schedule!$G6),IF(D$1=TIME(HOUR(Schedule!$H6),ROUNDDOWN(MINUTE(Schedule!$H6)/15,0)*15,0),_xlfn.CONCAT(TEXT(Schedule!$H6,"H:MM AM/PM")," - ",Schedule!$I6),IF(Schedule!$B6&lt;&gt;"",IF(OR(D$1=Schedule!$B6,D$1=(Schedule!$B6+TIME(0,15,0))),_xlfn.CONCAT("Judge - ",Schedule!$C6), ""),"")))),"")</f>
        <v/>
      </c>
      <c r="E6" s="8" t="str">
        <f ca="1">IF($A6&lt;&gt;"",IF(E$1=TIME(HOUR(Schedule!$D6),ROUNDDOWN(MINUTE(Schedule!$D6)/15,0)*15,0),_xlfn.CONCAT(TEXT(Schedule!$D6,"H:MM AM/PM")," - ",Schedule!$E6),IF(E$1=TIME(HOUR(Schedule!$F6),ROUNDDOWN(MINUTE(Schedule!$F6)/15,0)*15,0),_xlfn.CONCAT(TEXT(Schedule!$F6,"H:MM AM/PM")," - ",Schedule!$G6),IF(E$1=TIME(HOUR(Schedule!$H6),ROUNDDOWN(MINUTE(Schedule!$H6)/15,0)*15,0),_xlfn.CONCAT(TEXT(Schedule!$H6,"H:MM AM/PM")," - ",Schedule!$I6),IF(Schedule!$B6&lt;&gt;"",IF(OR(E$1=Schedule!$B6,E$1=(Schedule!$B6+TIME(0,15,0))),_xlfn.CONCAT("Judge - ",Schedule!$C6), ""),"")))),"")</f>
        <v/>
      </c>
      <c r="F6" s="8" t="str">
        <f ca="1">IF($A6&lt;&gt;"",IF(F$1=TIME(HOUR(Schedule!$D6),ROUNDDOWN(MINUTE(Schedule!$D6)/15,0)*15,0),_xlfn.CONCAT(TEXT(Schedule!$D6,"H:MM AM/PM")," - ",Schedule!$E6),IF(F$1=TIME(HOUR(Schedule!$F6),ROUNDDOWN(MINUTE(Schedule!$F6)/15,0)*15,0),_xlfn.CONCAT(TEXT(Schedule!$F6,"H:MM AM/PM")," - ",Schedule!$G6),IF(F$1=TIME(HOUR(Schedule!$H6),ROUNDDOWN(MINUTE(Schedule!$H6)/15,0)*15,0),_xlfn.CONCAT(TEXT(Schedule!$H6,"H:MM AM/PM")," - ",Schedule!$I6),IF(Schedule!$B6&lt;&gt;"",IF(OR(F$1=Schedule!$B6,F$1=(Schedule!$B6+TIME(0,15,0))),_xlfn.CONCAT("Judge - ",Schedule!$C6), ""),"")))),"")</f>
        <v/>
      </c>
      <c r="G6" s="8" t="str">
        <f ca="1">IF($A6&lt;&gt;"",IF(G$1=TIME(HOUR(Schedule!$D6),ROUNDDOWN(MINUTE(Schedule!$D6)/15,0)*15,0),_xlfn.CONCAT(TEXT(Schedule!$D6,"H:MM AM/PM")," - ",Schedule!$E6),IF(G$1=TIME(HOUR(Schedule!$F6),ROUNDDOWN(MINUTE(Schedule!$F6)/15,0)*15,0),_xlfn.CONCAT(TEXT(Schedule!$F6,"H:MM AM/PM")," - ",Schedule!$G6),IF(G$1=TIME(HOUR(Schedule!$H6),ROUNDDOWN(MINUTE(Schedule!$H6)/15,0)*15,0),_xlfn.CONCAT(TEXT(Schedule!$H6,"H:MM AM/PM")," - ",Schedule!$I6),IF(Schedule!$B6&lt;&gt;"",IF(OR(G$1=Schedule!$B6,G$1=(Schedule!$B6+TIME(0,15,0))),_xlfn.CONCAT("Judge - ",Schedule!$C6), ""),"")))),"")</f>
        <v/>
      </c>
      <c r="H6" s="8" t="str">
        <f ca="1">IF($A6&lt;&gt;"",IF(H$1=TIME(HOUR(Schedule!$D6),ROUNDDOWN(MINUTE(Schedule!$D6)/15,0)*15,0),_xlfn.CONCAT(TEXT(Schedule!$D6,"H:MM AM/PM")," - ",Schedule!$E6),IF(H$1=TIME(HOUR(Schedule!$F6),ROUNDDOWN(MINUTE(Schedule!$F6)/15,0)*15,0),_xlfn.CONCAT(TEXT(Schedule!$F6,"H:MM AM/PM")," - ",Schedule!$G6),IF(H$1=TIME(HOUR(Schedule!$H6),ROUNDDOWN(MINUTE(Schedule!$H6)/15,0)*15,0),_xlfn.CONCAT(TEXT(Schedule!$H6,"H:MM AM/PM")," - ",Schedule!$I6),IF(Schedule!$B6&lt;&gt;"",IF(OR(H$1=Schedule!$B6,H$1=(Schedule!$B6+TIME(0,15,0))),_xlfn.CONCAT("Judge - ",Schedule!$C6), ""),"")))),"")</f>
        <v/>
      </c>
      <c r="I6" s="8" t="str">
        <f ca="1">IF($A6&lt;&gt;"",IF(I$1=TIME(HOUR(Schedule!$D6),ROUNDDOWN(MINUTE(Schedule!$D6)/15,0)*15,0),_xlfn.CONCAT(TEXT(Schedule!$D6,"H:MM AM/PM")," - ",Schedule!$E6),IF(I$1=TIME(HOUR(Schedule!$F6),ROUNDDOWN(MINUTE(Schedule!$F6)/15,0)*15,0),_xlfn.CONCAT(TEXT(Schedule!$F6,"H:MM AM/PM")," - ",Schedule!$G6),IF(I$1=TIME(HOUR(Schedule!$H6),ROUNDDOWN(MINUTE(Schedule!$H6)/15,0)*15,0),_xlfn.CONCAT(TEXT(Schedule!$H6,"H:MM AM/PM")," - ",Schedule!$I6),IF(Schedule!$B6&lt;&gt;"",IF(OR(I$1=Schedule!$B6,I$1=(Schedule!$B6+TIME(0,15,0))),_xlfn.CONCAT("Judge - ",Schedule!$C6), ""),"")))),"")</f>
        <v/>
      </c>
      <c r="J6" s="8" t="str">
        <f ca="1">IF($A6&lt;&gt;"",IF(J$1=TIME(HOUR(Schedule!$D6),ROUNDDOWN(MINUTE(Schedule!$D6)/15,0)*15,0),_xlfn.CONCAT(TEXT(Schedule!$D6,"H:MM AM/PM")," - ",Schedule!$E6),IF(J$1=TIME(HOUR(Schedule!$F6),ROUNDDOWN(MINUTE(Schedule!$F6)/15,0)*15,0),_xlfn.CONCAT(TEXT(Schedule!$F6,"H:MM AM/PM")," - ",Schedule!$G6),IF(J$1=TIME(HOUR(Schedule!$H6),ROUNDDOWN(MINUTE(Schedule!$H6)/15,0)*15,0),_xlfn.CONCAT(TEXT(Schedule!$H6,"H:MM AM/PM")," - ",Schedule!$I6),IF(Schedule!$B6&lt;&gt;"",IF(OR(J$1=Schedule!$B6,J$1=(Schedule!$B6+TIME(0,15,0))),_xlfn.CONCAT("Judge - ",Schedule!$C6), ""),"")))),"")</f>
        <v>Judge - Yellow</v>
      </c>
      <c r="K6" s="8" t="str">
        <f ca="1">IF($A6&lt;&gt;"",IF(K$1=TIME(HOUR(Schedule!$D6),ROUNDDOWN(MINUTE(Schedule!$D6)/15,0)*15,0),_xlfn.CONCAT(TEXT(Schedule!$D6,"H:MM AM/PM")," - ",Schedule!$E6),IF(K$1=TIME(HOUR(Schedule!$F6),ROUNDDOWN(MINUTE(Schedule!$F6)/15,0)*15,0),_xlfn.CONCAT(TEXT(Schedule!$F6,"H:MM AM/PM")," - ",Schedule!$G6),IF(K$1=TIME(HOUR(Schedule!$H6),ROUNDDOWN(MINUTE(Schedule!$H6)/15,0)*15,0),_xlfn.CONCAT(TEXT(Schedule!$H6,"H:MM AM/PM")," - ",Schedule!$I6),IF(Schedule!$B6&lt;&gt;"",IF(OR(K$1=Schedule!$B6,K$1=(Schedule!$B6+TIME(0,15,0))),_xlfn.CONCAT("Judge - ",Schedule!$C6), ""),"")))),"")</f>
        <v>Judge - Yellow</v>
      </c>
      <c r="L6" s="8" t="str">
        <f ca="1">IF($A6&lt;&gt;"",IF(L$1=TIME(HOUR(Schedule!$D6),ROUNDDOWN(MINUTE(Schedule!$D6)/15,0)*15,0),_xlfn.CONCAT(TEXT(Schedule!$D6,"H:MM AM/PM")," - ",Schedule!$E6),IF(L$1=TIME(HOUR(Schedule!$F6),ROUNDDOWN(MINUTE(Schedule!$F6)/15,0)*15,0),_xlfn.CONCAT(TEXT(Schedule!$F6,"H:MM AM/PM")," - ",Schedule!$G6),IF(L$1=TIME(HOUR(Schedule!$H6),ROUNDDOWN(MINUTE(Schedule!$H6)/15,0)*15,0),_xlfn.CONCAT(TEXT(Schedule!$H6,"H:MM AM/PM")," - ",Schedule!$I6),IF(Schedule!$B6&lt;&gt;"",IF(OR(L$1=Schedule!$B6,L$1=(Schedule!$B6+TIME(0,15,0))),_xlfn.CONCAT("Judge - ",Schedule!$C6), ""),"")))),"")</f>
        <v/>
      </c>
      <c r="M6" s="8" t="str">
        <f ca="1">IF($A6&lt;&gt;"",IF(M$1=TIME(HOUR(Schedule!$D6),ROUNDDOWN(MINUTE(Schedule!$D6)/15,0)*15,0),_xlfn.CONCAT(TEXT(Schedule!$D6,"H:MM AM/PM")," - ",Schedule!$E6),IF(M$1=TIME(HOUR(Schedule!$F6),ROUNDDOWN(MINUTE(Schedule!$F6)/15,0)*15,0),_xlfn.CONCAT(TEXT(Schedule!$F6,"H:MM AM/PM")," - ",Schedule!$G6),IF(M$1=TIME(HOUR(Schedule!$H6),ROUNDDOWN(MINUTE(Schedule!$H6)/15,0)*15,0),_xlfn.CONCAT(TEXT(Schedule!$H6,"H:MM AM/PM")," - ",Schedule!$I6),IF(Schedule!$B6&lt;&gt;"",IF(OR(M$1=Schedule!$B6,M$1=(Schedule!$B6+TIME(0,15,0))),_xlfn.CONCAT("Judge - ",Schedule!$C6), ""),"")))),"")</f>
        <v/>
      </c>
      <c r="N6" s="8" t="str">
        <f ca="1">IF($A6&lt;&gt;"",IF(N$1=TIME(HOUR(Schedule!$D6),ROUNDDOWN(MINUTE(Schedule!$D6)/15,0)*15,0),_xlfn.CONCAT(TEXT(Schedule!$D6,"H:MM AM/PM")," - ",Schedule!$E6),IF(N$1=TIME(HOUR(Schedule!$F6),ROUNDDOWN(MINUTE(Schedule!$F6)/15,0)*15,0),_xlfn.CONCAT(TEXT(Schedule!$F6,"H:MM AM/PM")," - ",Schedule!$G6),IF(N$1=TIME(HOUR(Schedule!$H6),ROUNDDOWN(MINUTE(Schedule!$H6)/15,0)*15,0),_xlfn.CONCAT(TEXT(Schedule!$H6,"H:MM AM/PM")," - ",Schedule!$I6),IF(Schedule!$B6&lt;&gt;"",IF(OR(N$1=Schedule!$B6,N$1=(Schedule!$B6+TIME(0,15,0))),_xlfn.CONCAT("Judge - ",Schedule!$C6), ""),"")))),"")</f>
        <v/>
      </c>
      <c r="O6" s="8" t="str">
        <f ca="1">IF($A6&lt;&gt;"",IF(O$1=TIME(HOUR(Schedule!$D6),ROUNDDOWN(MINUTE(Schedule!$D6)/15,0)*15,0),_xlfn.CONCAT(TEXT(Schedule!$D6,"H:MM AM/PM")," - ",Schedule!$E6),IF(O$1=TIME(HOUR(Schedule!$F6),ROUNDDOWN(MINUTE(Schedule!$F6)/15,0)*15,0),_xlfn.CONCAT(TEXT(Schedule!$F6,"H:MM AM/PM")," - ",Schedule!$G6),IF(O$1=TIME(HOUR(Schedule!$H6),ROUNDDOWN(MINUTE(Schedule!$H6)/15,0)*15,0),_xlfn.CONCAT(TEXT(Schedule!$H6,"H:MM AM/PM")," - ",Schedule!$I6),IF(Schedule!$B6&lt;&gt;"",IF(OR(O$1=Schedule!$B6,O$1=(Schedule!$B6+TIME(0,15,0))),_xlfn.CONCAT("Judge - ",Schedule!$C6), ""),"")))),"")</f>
        <v/>
      </c>
      <c r="P6" s="8" t="str">
        <f ca="1">IF($A6&lt;&gt;"",IF(P$1=TIME(HOUR(Schedule!$D6),ROUNDDOWN(MINUTE(Schedule!$D6)/15,0)*15,0),_xlfn.CONCAT(TEXT(Schedule!$D6,"H:MM AM/PM")," - ",Schedule!$E6),IF(P$1=TIME(HOUR(Schedule!$F6),ROUNDDOWN(MINUTE(Schedule!$F6)/15,0)*15,0),_xlfn.CONCAT(TEXT(Schedule!$F6,"H:MM AM/PM")," - ",Schedule!$G6),IF(P$1=TIME(HOUR(Schedule!$H6),ROUNDDOWN(MINUTE(Schedule!$H6)/15,0)*15,0),_xlfn.CONCAT(TEXT(Schedule!$H6,"H:MM AM/PM")," - ",Schedule!$I6),IF(Schedule!$B6&lt;&gt;"",IF(OR(P$1=Schedule!$B6,P$1=(Schedule!$B6+TIME(0,15,0))),_xlfn.CONCAT("Judge - ",Schedule!$C6), ""),"")))),"")</f>
        <v/>
      </c>
      <c r="Q6" s="8" t="str">
        <f ca="1">IF($A6&lt;&gt;"",IF(Q$1=TIME(HOUR(Schedule!$D6),ROUNDDOWN(MINUTE(Schedule!$D6)/15,0)*15,0),_xlfn.CONCAT(TEXT(Schedule!$D6,"H:MM AM/PM")," - ",Schedule!$E6),IF(Q$1=TIME(HOUR(Schedule!$F6),ROUNDDOWN(MINUTE(Schedule!$F6)/15,0)*15,0),_xlfn.CONCAT(TEXT(Schedule!$F6,"H:MM AM/PM")," - ",Schedule!$G6),IF(Q$1=TIME(HOUR(Schedule!$H6),ROUNDDOWN(MINUTE(Schedule!$H6)/15,0)*15,0),_xlfn.CONCAT(TEXT(Schedule!$H6,"H:MM AM/PM")," - ",Schedule!$I6),IF(Schedule!$B6&lt;&gt;"",IF(OR(Q$1=Schedule!$B6,Q$1=(Schedule!$B6+TIME(0,15,0))),_xlfn.CONCAT("Judge - ",Schedule!$C6), ""),"")))),"")</f>
        <v/>
      </c>
      <c r="R6" s="8" t="str">
        <f ca="1">IF($A6&lt;&gt;"",IF(R$1=TIME(HOUR(Schedule!$D6),ROUNDDOWN(MINUTE(Schedule!$D6)/15,0)*15,0),_xlfn.CONCAT(TEXT(Schedule!$D6,"H:MM AM/PM")," - ",Schedule!$E6),IF(R$1=TIME(HOUR(Schedule!$F6),ROUNDDOWN(MINUTE(Schedule!$F6)/15,0)*15,0),_xlfn.CONCAT(TEXT(Schedule!$F6,"H:MM AM/PM")," - ",Schedule!$G6),IF(R$1=TIME(HOUR(Schedule!$H6),ROUNDDOWN(MINUTE(Schedule!$H6)/15,0)*15,0),_xlfn.CONCAT(TEXT(Schedule!$H6,"H:MM AM/PM")," - ",Schedule!$I6),IF(Schedule!$B6&lt;&gt;"",IF(OR(R$1=Schedule!$B6,R$1=(Schedule!$B6+TIME(0,15,0))),_xlfn.CONCAT("Judge - ",Schedule!$C6), ""),"")))),"")</f>
        <v/>
      </c>
      <c r="S6" s="8" t="str">
        <f ca="1">IF($A6&lt;&gt;"",IF(S$1=TIME(HOUR(Schedule!$D6),ROUNDDOWN(MINUTE(Schedule!$D6)/15,0)*15,0),_xlfn.CONCAT(TEXT(Schedule!$D6,"H:MM AM/PM")," - ",Schedule!$E6),IF(S$1=TIME(HOUR(Schedule!$F6),ROUNDDOWN(MINUTE(Schedule!$F6)/15,0)*15,0),_xlfn.CONCAT(TEXT(Schedule!$F6,"H:MM AM/PM")," - ",Schedule!$G6),IF(S$1=TIME(HOUR(Schedule!$H6),ROUNDDOWN(MINUTE(Schedule!$H6)/15,0)*15,0),_xlfn.CONCAT(TEXT(Schedule!$H6,"H:MM AM/PM")," - ",Schedule!$I6),IF(Schedule!$B6&lt;&gt;"",IF(OR(S$1=Schedule!$B6,S$1=(Schedule!$B6+TIME(0,15,0))),_xlfn.CONCAT("Judge - ",Schedule!$C6), ""),"")))),"")</f>
        <v/>
      </c>
      <c r="T6" s="8" t="str">
        <f ca="1">IF($A6&lt;&gt;"",IF(T$1=TIME(HOUR(Schedule!$D6),ROUNDDOWN(MINUTE(Schedule!$D6)/15,0)*15,0),_xlfn.CONCAT(TEXT(Schedule!$D6,"H:MM AM/PM")," - ",Schedule!$E6),IF(T$1=TIME(HOUR(Schedule!$F6),ROUNDDOWN(MINUTE(Schedule!$F6)/15,0)*15,0),_xlfn.CONCAT(TEXT(Schedule!$F6,"H:MM AM/PM")," - ",Schedule!$G6),IF(T$1=TIME(HOUR(Schedule!$H6),ROUNDDOWN(MINUTE(Schedule!$H6)/15,0)*15,0),_xlfn.CONCAT(TEXT(Schedule!$H6,"H:MM AM/PM")," - ",Schedule!$I6),IF(Schedule!$B6&lt;&gt;"",IF(OR(T$1=Schedule!$B6,T$1=(Schedule!$B6+TIME(0,15,0))),_xlfn.CONCAT("Judge - ",Schedule!$C6), ""),"")))),"")</f>
        <v>12:40 PM - Red A</v>
      </c>
      <c r="U6" s="8" t="str">
        <f ca="1">IF($A6&lt;&gt;"",IF(U$1=TIME(HOUR(Schedule!$D6),ROUNDDOWN(MINUTE(Schedule!$D6)/15,0)*15,0),_xlfn.CONCAT(TEXT(Schedule!$D6,"H:MM AM/PM")," - ",Schedule!$E6),IF(U$1=TIME(HOUR(Schedule!$F6),ROUNDDOWN(MINUTE(Schedule!$F6)/15,0)*15,0),_xlfn.CONCAT(TEXT(Schedule!$F6,"H:MM AM/PM")," - ",Schedule!$G6),IF(U$1=TIME(HOUR(Schedule!$H6),ROUNDDOWN(MINUTE(Schedule!$H6)/15,0)*15,0),_xlfn.CONCAT(TEXT(Schedule!$H6,"H:MM AM/PM")," - ",Schedule!$I6),IF(Schedule!$B6&lt;&gt;"",IF(OR(U$1=Schedule!$B6,U$1=(Schedule!$B6+TIME(0,15,0))),_xlfn.CONCAT("Judge - ",Schedule!$C6), ""),"")))),"")</f>
        <v>12:45 PM - Blue B</v>
      </c>
      <c r="V6" s="8" t="str">
        <f ca="1">IF($A6&lt;&gt;"",IF(V$1=TIME(HOUR(Schedule!$D6),ROUNDDOWN(MINUTE(Schedule!$D6)/15,0)*15,0),_xlfn.CONCAT(TEXT(Schedule!$D6,"H:MM AM/PM")," - ",Schedule!$E6),IF(V$1=TIME(HOUR(Schedule!$F6),ROUNDDOWN(MINUTE(Schedule!$F6)/15,0)*15,0),_xlfn.CONCAT(TEXT(Schedule!$F6,"H:MM AM/PM")," - ",Schedule!$G6),IF(V$1=TIME(HOUR(Schedule!$H6),ROUNDDOWN(MINUTE(Schedule!$H6)/15,0)*15,0),_xlfn.CONCAT(TEXT(Schedule!$H6,"H:MM AM/PM")," - ",Schedule!$I6),IF(Schedule!$B6&lt;&gt;"",IF(OR(V$1=Schedule!$B6,V$1=(Schedule!$B6+TIME(0,15,0))),_xlfn.CONCAT("Judge - ",Schedule!$C6), ""),"")))),"")</f>
        <v/>
      </c>
      <c r="W6" s="8" t="str">
        <f ca="1">IF($A6&lt;&gt;"",IF(W$1=TIME(HOUR(Schedule!$D6),ROUNDDOWN(MINUTE(Schedule!$D6)/15,0)*15,0),_xlfn.CONCAT(TEXT(Schedule!$D6,"H:MM AM/PM")," - ",Schedule!$E6),IF(W$1=TIME(HOUR(Schedule!$F6),ROUNDDOWN(MINUTE(Schedule!$F6)/15,0)*15,0),_xlfn.CONCAT(TEXT(Schedule!$F6,"H:MM AM/PM")," - ",Schedule!$G6),IF(W$1=TIME(HOUR(Schedule!$H6),ROUNDDOWN(MINUTE(Schedule!$H6)/15,0)*15,0),_xlfn.CONCAT(TEXT(Schedule!$H6,"H:MM AM/PM")," - ",Schedule!$I6),IF(Schedule!$B6&lt;&gt;"",IF(OR(W$1=Schedule!$B6,W$1=(Schedule!$B6+TIME(0,15,0))),_xlfn.CONCAT("Judge - ",Schedule!$C6), ""),"")))),"")</f>
        <v/>
      </c>
      <c r="X6" s="8" t="str">
        <f ca="1">IF($A6&lt;&gt;"",IF(X$1=TIME(HOUR(Schedule!$D6),ROUNDDOWN(MINUTE(Schedule!$D6)/15,0)*15,0),_xlfn.CONCAT(TEXT(Schedule!$D6,"H:MM AM/PM")," - ",Schedule!$E6),IF(X$1=TIME(HOUR(Schedule!$F6),ROUNDDOWN(MINUTE(Schedule!$F6)/15,0)*15,0),_xlfn.CONCAT(TEXT(Schedule!$F6,"H:MM AM/PM")," - ",Schedule!$G6),IF(X$1=TIME(HOUR(Schedule!$H6),ROUNDDOWN(MINUTE(Schedule!$H6)/15,0)*15,0),_xlfn.CONCAT(TEXT(Schedule!$H6,"H:MM AM/PM")," - ",Schedule!$I6),IF(Schedule!$B6&lt;&gt;"",IF(OR(X$1=Schedule!$B6,X$1=(Schedule!$B6+TIME(0,15,0))),_xlfn.CONCAT("Judge - ",Schedule!$C6), ""),"")))),"")</f>
        <v>1:40 PM - Red B</v>
      </c>
      <c r="Y6" s="8" t="str">
        <f ca="1">IF($A6&lt;&gt;"",IF(Y$1=TIME(HOUR(Schedule!$D6),ROUNDDOWN(MINUTE(Schedule!$D6)/15,0)*15,0),_xlfn.CONCAT(TEXT(Schedule!$D6,"H:MM AM/PM")," - ",Schedule!$E6),IF(Y$1=TIME(HOUR(Schedule!$F6),ROUNDDOWN(MINUTE(Schedule!$F6)/15,0)*15,0),_xlfn.CONCAT(TEXT(Schedule!$F6,"H:MM AM/PM")," - ",Schedule!$G6),IF(Y$1=TIME(HOUR(Schedule!$H6),ROUNDDOWN(MINUTE(Schedule!$H6)/15,0)*15,0),_xlfn.CONCAT(TEXT(Schedule!$H6,"H:MM AM/PM")," - ",Schedule!$I6),IF(Schedule!$B6&lt;&gt;"",IF(OR(Y$1=Schedule!$B6,Y$1=(Schedule!$B6+TIME(0,15,0))),_xlfn.CONCAT("Judge - ",Schedule!$C6), ""),"")))),"")</f>
        <v/>
      </c>
      <c r="Z6" s="8" t="str">
        <f ca="1">IF($A6&lt;&gt;"",IF(Z$1=TIME(HOUR(Schedule!$D6),ROUNDDOWN(MINUTE(Schedule!$D6)/15,0)*15,0),_xlfn.CONCAT(TEXT(Schedule!$D6,"H:MM AM/PM")," - ",Schedule!$E6),IF(Z$1=TIME(HOUR(Schedule!$F6),ROUNDDOWN(MINUTE(Schedule!$F6)/15,0)*15,0),_xlfn.CONCAT(TEXT(Schedule!$F6,"H:MM AM/PM")," - ",Schedule!$G6),IF(Z$1=TIME(HOUR(Schedule!$H6),ROUNDDOWN(MINUTE(Schedule!$H6)/15,0)*15,0),_xlfn.CONCAT(TEXT(Schedule!$H6,"H:MM AM/PM")," - ",Schedule!$I6),IF(Schedule!$B6&lt;&gt;"",IF(OR(Z$1=Schedule!$B6,Z$1=(Schedule!$B6+TIME(0,15,0))),_xlfn.CONCAT("Judge - ",Schedule!$C6), ""),"")))),"")</f>
        <v/>
      </c>
      <c r="AA6" s="8" t="str">
        <f ca="1">IF($A6&lt;&gt;"",IF(AA$1=TIME(HOUR(Schedule!$D6),ROUNDDOWN(MINUTE(Schedule!$D6)/15,0)*15,0),_xlfn.CONCAT(TEXT(Schedule!$D6,"H:MM AM/PM")," - ",Schedule!$E6),IF(AA$1=TIME(HOUR(Schedule!$F6),ROUNDDOWN(MINUTE(Schedule!$F6)/15,0)*15,0),_xlfn.CONCAT(TEXT(Schedule!$F6,"H:MM AM/PM")," - ",Schedule!$G6),IF(AA$1=TIME(HOUR(Schedule!$H6),ROUNDDOWN(MINUTE(Schedule!$H6)/15,0)*15,0),_xlfn.CONCAT(TEXT(Schedule!$H6,"H:MM AM/PM")," - ",Schedule!$I6),IF(Schedule!$B6&lt;&gt;"",IF(OR(AA$1=Schedule!$B6,AA$1=(Schedule!$B6+TIME(0,15,0))),_xlfn.CONCAT("Judge - ",Schedule!$C6), ""),"")))),"")</f>
        <v/>
      </c>
      <c r="AB6" s="8" t="str">
        <f ca="1">IF($A6&lt;&gt;"",IF(AB$1=TIME(HOUR(Schedule!$D6),ROUNDDOWN(MINUTE(Schedule!$D6)/15,0)*15,0),_xlfn.CONCAT(TEXT(Schedule!$D6,"H:MM AM/PM")," - ",Schedule!$E6),IF(AB$1=TIME(HOUR(Schedule!$F6),ROUNDDOWN(MINUTE(Schedule!$F6)/15,0)*15,0),_xlfn.CONCAT(TEXT(Schedule!$F6,"H:MM AM/PM")," - ",Schedule!$G6),IF(AB$1=TIME(HOUR(Schedule!$H6),ROUNDDOWN(MINUTE(Schedule!$H6)/15,0)*15,0),_xlfn.CONCAT(TEXT(Schedule!$H6,"H:MM AM/PM")," - ",Schedule!$I6),IF(Schedule!$B6&lt;&gt;"",IF(OR(AB$1=Schedule!$B6,AB$1=(Schedule!$B6+TIME(0,15,0))),_xlfn.CONCAT("Judge - ",Schedule!$C6), ""),"")))),"")</f>
        <v/>
      </c>
      <c r="AC6" s="8" t="str">
        <f ca="1">IF($A6&lt;&gt;"",IF(AC$1=TIME(HOUR(Schedule!$D6),ROUNDDOWN(MINUTE(Schedule!$D6)/15,0)*15,0),_xlfn.CONCAT(TEXT(Schedule!$D6,"H:MM AM/PM")," - ",Schedule!$E6),IF(AC$1=TIME(HOUR(Schedule!$F6),ROUNDDOWN(MINUTE(Schedule!$F6)/15,0)*15,0),_xlfn.CONCAT(TEXT(Schedule!$F6,"H:MM AM/PM")," - ",Schedule!$G6),IF(AC$1=TIME(HOUR(Schedule!$H6),ROUNDDOWN(MINUTE(Schedule!$H6)/15,0)*15,0),_xlfn.CONCAT(TEXT(Schedule!$H6,"H:MM AM/PM")," - ",Schedule!$I6),IF(Schedule!$B6&lt;&gt;"",IF(OR(AC$1=Schedule!$B6,AC$1=(Schedule!$B6+TIME(0,15,0))),_xlfn.CONCAT("Judge - ",Schedule!$C6), ""),"")))),"")</f>
        <v/>
      </c>
      <c r="AD6" s="8" t="str">
        <f ca="1">IF($A6&lt;&gt;"",IF(AD$1=TIME(HOUR(Schedule!$D6),ROUNDDOWN(MINUTE(Schedule!$D6)/15,0)*15,0),_xlfn.CONCAT(TEXT(Schedule!$D6,"H:MM AM/PM")," - ",Schedule!$E6),IF(AD$1=TIME(HOUR(Schedule!$F6),ROUNDDOWN(MINUTE(Schedule!$F6)/15,0)*15,0),_xlfn.CONCAT(TEXT(Schedule!$F6,"H:MM AM/PM")," - ",Schedule!$G6),IF(AD$1=TIME(HOUR(Schedule!$H6),ROUNDDOWN(MINUTE(Schedule!$H6)/15,0)*15,0),_xlfn.CONCAT(TEXT(Schedule!$H6,"H:MM AM/PM")," - ",Schedule!$I6),IF(Schedule!$B6&lt;&gt;"",IF(OR(AD$1=Schedule!$B6,AD$1=(Schedule!$B6+TIME(0,15,0))),_xlfn.CONCAT("Judge - ",Schedule!$C6), ""),"")))),"")</f>
        <v/>
      </c>
      <c r="AE6" s="8" t="str">
        <f ca="1">IF($A6&lt;&gt;"",IF(AE$1=TIME(HOUR(Schedule!$D6),ROUNDDOWN(MINUTE(Schedule!$D6)/15,0)*15,0),_xlfn.CONCAT(TEXT(Schedule!$D6,"H:MM AM/PM")," - ",Schedule!$E6),IF(AE$1=TIME(HOUR(Schedule!$F6),ROUNDDOWN(MINUTE(Schedule!$F6)/15,0)*15,0),_xlfn.CONCAT(TEXT(Schedule!$F6,"H:MM AM/PM")," - ",Schedule!$G6),IF(AE$1=TIME(HOUR(Schedule!$H6),ROUNDDOWN(MINUTE(Schedule!$H6)/15,0)*15,0),_xlfn.CONCAT(TEXT(Schedule!$H6,"H:MM AM/PM")," - ",Schedule!$I6),IF(Schedule!$B6&lt;&gt;"",IF(OR(AE$1=Schedule!$B6,AE$1=(Schedule!$B6+TIME(0,15,0))),_xlfn.CONCAT("Judge - ",Schedule!$C6), ""),"")))),"")</f>
        <v/>
      </c>
      <c r="AF6" s="8" t="str">
        <f ca="1">IF($A6&lt;&gt;"",IF(AF$1=TIME(HOUR(Schedule!$D6),ROUNDDOWN(MINUTE(Schedule!$D6)/15,0)*15,0),_xlfn.CONCAT(TEXT(Schedule!$D6,"H:MM AM/PM")," - ",Schedule!$E6),IF(AF$1=TIME(HOUR(Schedule!$F6),ROUNDDOWN(MINUTE(Schedule!$F6)/15,0)*15,0),_xlfn.CONCAT(TEXT(Schedule!$F6,"H:MM AM/PM")," - ",Schedule!$G6),IF(AF$1=TIME(HOUR(Schedule!$H6),ROUNDDOWN(MINUTE(Schedule!$H6)/15,0)*15,0),_xlfn.CONCAT(TEXT(Schedule!$H6,"H:MM AM/PM")," - ",Schedule!$I6),IF(Schedule!$B6&lt;&gt;"",IF(OR(AF$1=Schedule!$B6,AF$1=(Schedule!$B6+TIME(0,15,0))),_xlfn.CONCAT("Judge - ",Schedule!$C6), ""),"")))),"")</f>
        <v/>
      </c>
      <c r="AG6" s="8" t="str">
        <f ca="1">IF($A6&lt;&gt;"",IF(AG$1=TIME(HOUR(Schedule!$D6),ROUNDDOWN(MINUTE(Schedule!$D6)/15,0)*15,0),_xlfn.CONCAT(TEXT(Schedule!$D6,"H:MM AM/PM")," - ",Schedule!$E6),IF(AG$1=TIME(HOUR(Schedule!$F6),ROUNDDOWN(MINUTE(Schedule!$F6)/15,0)*15,0),_xlfn.CONCAT(TEXT(Schedule!$F6,"H:MM AM/PM")," - ",Schedule!$G6),IF(AG$1=TIME(HOUR(Schedule!$H6),ROUNDDOWN(MINUTE(Schedule!$H6)/15,0)*15,0),_xlfn.CONCAT(TEXT(Schedule!$H6,"H:MM AM/PM")," - ",Schedule!$I6),IF(Schedule!$B6&lt;&gt;"",IF(OR(AG$1=Schedule!$B6,AG$1=(Schedule!$B6+TIME(0,15,0))),_xlfn.CONCAT("Judge - ",Schedule!$C6), ""),"")))),"")</f>
        <v/>
      </c>
    </row>
    <row r="7" spans="1:33" x14ac:dyDescent="0.2">
      <c r="A7" t="str">
        <f ca="1">Schedule!A7</f>
        <v>6 - Team 6</v>
      </c>
      <c r="B7" s="8" t="str">
        <f ca="1">IF($A7&lt;&gt;"",IF(B$1=TIME(HOUR(Schedule!$D7),ROUNDDOWN(MINUTE(Schedule!$D7)/15,0)*15,0),_xlfn.CONCAT(TEXT(Schedule!$D7,"H:MM AM/PM")," - ",Schedule!$E7),IF(B$1=TIME(HOUR(Schedule!$F7),ROUNDDOWN(MINUTE(Schedule!$F7)/15,0)*15,0),_xlfn.CONCAT(TEXT(Schedule!$F7,"H:MM AM/PM")," - ",Schedule!$G7),IF(B$1=TIME(HOUR(Schedule!$H7),ROUNDDOWN(MINUTE(Schedule!$H7)/15,0)*15,0),_xlfn.CONCAT(TEXT(Schedule!$H7,"H:MM AM/PM")," - ",Schedule!$I7),IF(Schedule!$B7&lt;&gt;"",IF(OR(B$1=Schedule!$B7,B$1=(Schedule!$B7+TIME(0,15,0))),_xlfn.CONCAT("Judge - ",Schedule!$C7), ""),"")))),"")</f>
        <v/>
      </c>
      <c r="C7" s="8" t="str">
        <f ca="1">IF($A7&lt;&gt;"",IF(C$1=TIME(HOUR(Schedule!$D7),ROUNDDOWN(MINUTE(Schedule!$D7)/15,0)*15,0),_xlfn.CONCAT(TEXT(Schedule!$D7,"H:MM AM/PM")," - ",Schedule!$E7),IF(C$1=TIME(HOUR(Schedule!$F7),ROUNDDOWN(MINUTE(Schedule!$F7)/15,0)*15,0),_xlfn.CONCAT(TEXT(Schedule!$F7,"H:MM AM/PM")," - ",Schedule!$G7),IF(C$1=TIME(HOUR(Schedule!$H7),ROUNDDOWN(MINUTE(Schedule!$H7)/15,0)*15,0),_xlfn.CONCAT(TEXT(Schedule!$H7,"H:MM AM/PM")," - ",Schedule!$I7),IF(Schedule!$B7&lt;&gt;"",IF(OR(C$1=Schedule!$B7,C$1=(Schedule!$B7+TIME(0,15,0))),_xlfn.CONCAT("Judge - ",Schedule!$C7), ""),"")))),"")</f>
        <v/>
      </c>
      <c r="D7" s="8" t="str">
        <f ca="1">IF($A7&lt;&gt;"",IF(D$1=TIME(HOUR(Schedule!$D7),ROUNDDOWN(MINUTE(Schedule!$D7)/15,0)*15,0),_xlfn.CONCAT(TEXT(Schedule!$D7,"H:MM AM/PM")," - ",Schedule!$E7),IF(D$1=TIME(HOUR(Schedule!$F7),ROUNDDOWN(MINUTE(Schedule!$F7)/15,0)*15,0),_xlfn.CONCAT(TEXT(Schedule!$F7,"H:MM AM/PM")," - ",Schedule!$G7),IF(D$1=TIME(HOUR(Schedule!$H7),ROUNDDOWN(MINUTE(Schedule!$H7)/15,0)*15,0),_xlfn.CONCAT(TEXT(Schedule!$H7,"H:MM AM/PM")," - ",Schedule!$I7),IF(Schedule!$B7&lt;&gt;"",IF(OR(D$1=Schedule!$B7,D$1=(Schedule!$B7+TIME(0,15,0))),_xlfn.CONCAT("Judge - ",Schedule!$C7), ""),"")))),"")</f>
        <v/>
      </c>
      <c r="E7" s="8" t="str">
        <f ca="1">IF($A7&lt;&gt;"",IF(E$1=TIME(HOUR(Schedule!$D7),ROUNDDOWN(MINUTE(Schedule!$D7)/15,0)*15,0),_xlfn.CONCAT(TEXT(Schedule!$D7,"H:MM AM/PM")," - ",Schedule!$E7),IF(E$1=TIME(HOUR(Schedule!$F7),ROUNDDOWN(MINUTE(Schedule!$F7)/15,0)*15,0),_xlfn.CONCAT(TEXT(Schedule!$F7,"H:MM AM/PM")," - ",Schedule!$G7),IF(E$1=TIME(HOUR(Schedule!$H7),ROUNDDOWN(MINUTE(Schedule!$H7)/15,0)*15,0),_xlfn.CONCAT(TEXT(Schedule!$H7,"H:MM AM/PM")," - ",Schedule!$I7),IF(Schedule!$B7&lt;&gt;"",IF(OR(E$1=Schedule!$B7,E$1=(Schedule!$B7+TIME(0,15,0))),_xlfn.CONCAT("Judge - ",Schedule!$C7), ""),"")))),"")</f>
        <v/>
      </c>
      <c r="F7" s="8" t="str">
        <f ca="1">IF($A7&lt;&gt;"",IF(F$1=TIME(HOUR(Schedule!$D7),ROUNDDOWN(MINUTE(Schedule!$D7)/15,0)*15,0),_xlfn.CONCAT(TEXT(Schedule!$D7,"H:MM AM/PM")," - ",Schedule!$E7),IF(F$1=TIME(HOUR(Schedule!$F7),ROUNDDOWN(MINUTE(Schedule!$F7)/15,0)*15,0),_xlfn.CONCAT(TEXT(Schedule!$F7,"H:MM AM/PM")," - ",Schedule!$G7),IF(F$1=TIME(HOUR(Schedule!$H7),ROUNDDOWN(MINUTE(Schedule!$H7)/15,0)*15,0),_xlfn.CONCAT(TEXT(Schedule!$H7,"H:MM AM/PM")," - ",Schedule!$I7),IF(Schedule!$B7&lt;&gt;"",IF(OR(F$1=Schedule!$B7,F$1=(Schedule!$B7+TIME(0,15,0))),_xlfn.CONCAT("Judge - ",Schedule!$C7), ""),"")))),"")</f>
        <v/>
      </c>
      <c r="G7" s="8" t="str">
        <f ca="1">IF($A7&lt;&gt;"",IF(G$1=TIME(HOUR(Schedule!$D7),ROUNDDOWN(MINUTE(Schedule!$D7)/15,0)*15,0),_xlfn.CONCAT(TEXT(Schedule!$D7,"H:MM AM/PM")," - ",Schedule!$E7),IF(G$1=TIME(HOUR(Schedule!$F7),ROUNDDOWN(MINUTE(Schedule!$F7)/15,0)*15,0),_xlfn.CONCAT(TEXT(Schedule!$F7,"H:MM AM/PM")," - ",Schedule!$G7),IF(G$1=TIME(HOUR(Schedule!$H7),ROUNDDOWN(MINUTE(Schedule!$H7)/15,0)*15,0),_xlfn.CONCAT(TEXT(Schedule!$H7,"H:MM AM/PM")," - ",Schedule!$I7),IF(Schedule!$B7&lt;&gt;"",IF(OR(G$1=Schedule!$B7,G$1=(Schedule!$B7+TIME(0,15,0))),_xlfn.CONCAT("Judge - ",Schedule!$C7), ""),"")))),"")</f>
        <v/>
      </c>
      <c r="H7" s="8" t="str">
        <f ca="1">IF($A7&lt;&gt;"",IF(H$1=TIME(HOUR(Schedule!$D7),ROUNDDOWN(MINUTE(Schedule!$D7)/15,0)*15,0),_xlfn.CONCAT(TEXT(Schedule!$D7,"H:MM AM/PM")," - ",Schedule!$E7),IF(H$1=TIME(HOUR(Schedule!$F7),ROUNDDOWN(MINUTE(Schedule!$F7)/15,0)*15,0),_xlfn.CONCAT(TEXT(Schedule!$F7,"H:MM AM/PM")," - ",Schedule!$G7),IF(H$1=TIME(HOUR(Schedule!$H7),ROUNDDOWN(MINUTE(Schedule!$H7)/15,0)*15,0),_xlfn.CONCAT(TEXT(Schedule!$H7,"H:MM AM/PM")," - ",Schedule!$I7),IF(Schedule!$B7&lt;&gt;"",IF(OR(H$1=Schedule!$B7,H$1=(Schedule!$B7+TIME(0,15,0))),_xlfn.CONCAT("Judge - ",Schedule!$C7), ""),"")))),"")</f>
        <v/>
      </c>
      <c r="I7" s="8" t="str">
        <f ca="1">IF($A7&lt;&gt;"",IF(I$1=TIME(HOUR(Schedule!$D7),ROUNDDOWN(MINUTE(Schedule!$D7)/15,0)*15,0),_xlfn.CONCAT(TEXT(Schedule!$D7,"H:MM AM/PM")," - ",Schedule!$E7),IF(I$1=TIME(HOUR(Schedule!$F7),ROUNDDOWN(MINUTE(Schedule!$F7)/15,0)*15,0),_xlfn.CONCAT(TEXT(Schedule!$F7,"H:MM AM/PM")," - ",Schedule!$G7),IF(I$1=TIME(HOUR(Schedule!$H7),ROUNDDOWN(MINUTE(Schedule!$H7)/15,0)*15,0),_xlfn.CONCAT(TEXT(Schedule!$H7,"H:MM AM/PM")," - ",Schedule!$I7),IF(Schedule!$B7&lt;&gt;"",IF(OR(I$1=Schedule!$B7,I$1=(Schedule!$B7+TIME(0,15,0))),_xlfn.CONCAT("Judge - ",Schedule!$C7), ""),"")))),"")</f>
        <v/>
      </c>
      <c r="J7" s="8" t="str">
        <f ca="1">IF($A7&lt;&gt;"",IF(J$1=TIME(HOUR(Schedule!$D7),ROUNDDOWN(MINUTE(Schedule!$D7)/15,0)*15,0),_xlfn.CONCAT(TEXT(Schedule!$D7,"H:MM AM/PM")," - ",Schedule!$E7),IF(J$1=TIME(HOUR(Schedule!$F7),ROUNDDOWN(MINUTE(Schedule!$F7)/15,0)*15,0),_xlfn.CONCAT(TEXT(Schedule!$F7,"H:MM AM/PM")," - ",Schedule!$G7),IF(J$1=TIME(HOUR(Schedule!$H7),ROUNDDOWN(MINUTE(Schedule!$H7)/15,0)*15,0),_xlfn.CONCAT(TEXT(Schedule!$H7,"H:MM AM/PM")," - ",Schedule!$I7),IF(Schedule!$B7&lt;&gt;"",IF(OR(J$1=Schedule!$B7,J$1=(Schedule!$B7+TIME(0,15,0))),_xlfn.CONCAT("Judge - ",Schedule!$C7), ""),"")))),"")</f>
        <v>Judge - Green</v>
      </c>
      <c r="K7" s="8" t="str">
        <f ca="1">IF($A7&lt;&gt;"",IF(K$1=TIME(HOUR(Schedule!$D7),ROUNDDOWN(MINUTE(Schedule!$D7)/15,0)*15,0),_xlfn.CONCAT(TEXT(Schedule!$D7,"H:MM AM/PM")," - ",Schedule!$E7),IF(K$1=TIME(HOUR(Schedule!$F7),ROUNDDOWN(MINUTE(Schedule!$F7)/15,0)*15,0),_xlfn.CONCAT(TEXT(Schedule!$F7,"H:MM AM/PM")," - ",Schedule!$G7),IF(K$1=TIME(HOUR(Schedule!$H7),ROUNDDOWN(MINUTE(Schedule!$H7)/15,0)*15,0),_xlfn.CONCAT(TEXT(Schedule!$H7,"H:MM AM/PM")," - ",Schedule!$I7),IF(Schedule!$B7&lt;&gt;"",IF(OR(K$1=Schedule!$B7,K$1=(Schedule!$B7+TIME(0,15,0))),_xlfn.CONCAT("Judge - ",Schedule!$C7), ""),"")))),"")</f>
        <v>Judge - Green</v>
      </c>
      <c r="L7" s="8" t="str">
        <f ca="1">IF($A7&lt;&gt;"",IF(L$1=TIME(HOUR(Schedule!$D7),ROUNDDOWN(MINUTE(Schedule!$D7)/15,0)*15,0),_xlfn.CONCAT(TEXT(Schedule!$D7,"H:MM AM/PM")," - ",Schedule!$E7),IF(L$1=TIME(HOUR(Schedule!$F7),ROUNDDOWN(MINUTE(Schedule!$F7)/15,0)*15,0),_xlfn.CONCAT(TEXT(Schedule!$F7,"H:MM AM/PM")," - ",Schedule!$G7),IF(L$1=TIME(HOUR(Schedule!$H7),ROUNDDOWN(MINUTE(Schedule!$H7)/15,0)*15,0),_xlfn.CONCAT(TEXT(Schedule!$H7,"H:MM AM/PM")," - ",Schedule!$I7),IF(Schedule!$B7&lt;&gt;"",IF(OR(L$1=Schedule!$B7,L$1=(Schedule!$B7+TIME(0,15,0))),_xlfn.CONCAT("Judge - ",Schedule!$C7), ""),"")))),"")</f>
        <v/>
      </c>
      <c r="M7" s="8" t="str">
        <f ca="1">IF($A7&lt;&gt;"",IF(M$1=TIME(HOUR(Schedule!$D7),ROUNDDOWN(MINUTE(Schedule!$D7)/15,0)*15,0),_xlfn.CONCAT(TEXT(Schedule!$D7,"H:MM AM/PM")," - ",Schedule!$E7),IF(M$1=TIME(HOUR(Schedule!$F7),ROUNDDOWN(MINUTE(Schedule!$F7)/15,0)*15,0),_xlfn.CONCAT(TEXT(Schedule!$F7,"H:MM AM/PM")," - ",Schedule!$G7),IF(M$1=TIME(HOUR(Schedule!$H7),ROUNDDOWN(MINUTE(Schedule!$H7)/15,0)*15,0),_xlfn.CONCAT(TEXT(Schedule!$H7,"H:MM AM/PM")," - ",Schedule!$I7),IF(Schedule!$B7&lt;&gt;"",IF(OR(M$1=Schedule!$B7,M$1=(Schedule!$B7+TIME(0,15,0))),_xlfn.CONCAT("Judge - ",Schedule!$C7), ""),"")))),"")</f>
        <v/>
      </c>
      <c r="N7" s="8" t="str">
        <f ca="1">IF($A7&lt;&gt;"",IF(N$1=TIME(HOUR(Schedule!$D7),ROUNDDOWN(MINUTE(Schedule!$D7)/15,0)*15,0),_xlfn.CONCAT(TEXT(Schedule!$D7,"H:MM AM/PM")," - ",Schedule!$E7),IF(N$1=TIME(HOUR(Schedule!$F7),ROUNDDOWN(MINUTE(Schedule!$F7)/15,0)*15,0),_xlfn.CONCAT(TEXT(Schedule!$F7,"H:MM AM/PM")," - ",Schedule!$G7),IF(N$1=TIME(HOUR(Schedule!$H7),ROUNDDOWN(MINUTE(Schedule!$H7)/15,0)*15,0),_xlfn.CONCAT(TEXT(Schedule!$H7,"H:MM AM/PM")," - ",Schedule!$I7),IF(Schedule!$B7&lt;&gt;"",IF(OR(N$1=Schedule!$B7,N$1=(Schedule!$B7+TIME(0,15,0))),_xlfn.CONCAT("Judge - ",Schedule!$C7), ""),"")))),"")</f>
        <v/>
      </c>
      <c r="O7" s="8" t="str">
        <f ca="1">IF($A7&lt;&gt;"",IF(O$1=TIME(HOUR(Schedule!$D7),ROUNDDOWN(MINUTE(Schedule!$D7)/15,0)*15,0),_xlfn.CONCAT(TEXT(Schedule!$D7,"H:MM AM/PM")," - ",Schedule!$E7),IF(O$1=TIME(HOUR(Schedule!$F7),ROUNDDOWN(MINUTE(Schedule!$F7)/15,0)*15,0),_xlfn.CONCAT(TEXT(Schedule!$F7,"H:MM AM/PM")," - ",Schedule!$G7),IF(O$1=TIME(HOUR(Schedule!$H7),ROUNDDOWN(MINUTE(Schedule!$H7)/15,0)*15,0),_xlfn.CONCAT(TEXT(Schedule!$H7,"H:MM AM/PM")," - ",Schedule!$I7),IF(Schedule!$B7&lt;&gt;"",IF(OR(O$1=Schedule!$B7,O$1=(Schedule!$B7+TIME(0,15,0))),_xlfn.CONCAT("Judge - ",Schedule!$C7), ""),"")))),"")</f>
        <v/>
      </c>
      <c r="P7" s="8" t="str">
        <f ca="1">IF($A7&lt;&gt;"",IF(P$1=TIME(HOUR(Schedule!$D7),ROUNDDOWN(MINUTE(Schedule!$D7)/15,0)*15,0),_xlfn.CONCAT(TEXT(Schedule!$D7,"H:MM AM/PM")," - ",Schedule!$E7),IF(P$1=TIME(HOUR(Schedule!$F7),ROUNDDOWN(MINUTE(Schedule!$F7)/15,0)*15,0),_xlfn.CONCAT(TEXT(Schedule!$F7,"H:MM AM/PM")," - ",Schedule!$G7),IF(P$1=TIME(HOUR(Schedule!$H7),ROUNDDOWN(MINUTE(Schedule!$H7)/15,0)*15,0),_xlfn.CONCAT(TEXT(Schedule!$H7,"H:MM AM/PM")," - ",Schedule!$I7),IF(Schedule!$B7&lt;&gt;"",IF(OR(P$1=Schedule!$B7,P$1=(Schedule!$B7+TIME(0,15,0))),_xlfn.CONCAT("Judge - ",Schedule!$C7), ""),"")))),"")</f>
        <v/>
      </c>
      <c r="Q7" s="8" t="str">
        <f ca="1">IF($A7&lt;&gt;"",IF(Q$1=TIME(HOUR(Schedule!$D7),ROUNDDOWN(MINUTE(Schedule!$D7)/15,0)*15,0),_xlfn.CONCAT(TEXT(Schedule!$D7,"H:MM AM/PM")," - ",Schedule!$E7),IF(Q$1=TIME(HOUR(Schedule!$F7),ROUNDDOWN(MINUTE(Schedule!$F7)/15,0)*15,0),_xlfn.CONCAT(TEXT(Schedule!$F7,"H:MM AM/PM")," - ",Schedule!$G7),IF(Q$1=TIME(HOUR(Schedule!$H7),ROUNDDOWN(MINUTE(Schedule!$H7)/15,0)*15,0),_xlfn.CONCAT(TEXT(Schedule!$H7,"H:MM AM/PM")," - ",Schedule!$I7),IF(Schedule!$B7&lt;&gt;"",IF(OR(Q$1=Schedule!$B7,Q$1=(Schedule!$B7+TIME(0,15,0))),_xlfn.CONCAT("Judge - ",Schedule!$C7), ""),"")))),"")</f>
        <v/>
      </c>
      <c r="R7" s="8" t="str">
        <f ca="1">IF($A7&lt;&gt;"",IF(R$1=TIME(HOUR(Schedule!$D7),ROUNDDOWN(MINUTE(Schedule!$D7)/15,0)*15,0),_xlfn.CONCAT(TEXT(Schedule!$D7,"H:MM AM/PM")," - ",Schedule!$E7),IF(R$1=TIME(HOUR(Schedule!$F7),ROUNDDOWN(MINUTE(Schedule!$F7)/15,0)*15,0),_xlfn.CONCAT(TEXT(Schedule!$F7,"H:MM AM/PM")," - ",Schedule!$G7),IF(R$1=TIME(HOUR(Schedule!$H7),ROUNDDOWN(MINUTE(Schedule!$H7)/15,0)*15,0),_xlfn.CONCAT(TEXT(Schedule!$H7,"H:MM AM/PM")," - ",Schedule!$I7),IF(Schedule!$B7&lt;&gt;"",IF(OR(R$1=Schedule!$B7,R$1=(Schedule!$B7+TIME(0,15,0))),_xlfn.CONCAT("Judge - ",Schedule!$C7), ""),"")))),"")</f>
        <v/>
      </c>
      <c r="S7" s="8" t="str">
        <f ca="1">IF($A7&lt;&gt;"",IF(S$1=TIME(HOUR(Schedule!$D7),ROUNDDOWN(MINUTE(Schedule!$D7)/15,0)*15,0),_xlfn.CONCAT(TEXT(Schedule!$D7,"H:MM AM/PM")," - ",Schedule!$E7),IF(S$1=TIME(HOUR(Schedule!$F7),ROUNDDOWN(MINUTE(Schedule!$F7)/15,0)*15,0),_xlfn.CONCAT(TEXT(Schedule!$F7,"H:MM AM/PM")," - ",Schedule!$G7),IF(S$1=TIME(HOUR(Schedule!$H7),ROUNDDOWN(MINUTE(Schedule!$H7)/15,0)*15,0),_xlfn.CONCAT(TEXT(Schedule!$H7,"H:MM AM/PM")," - ",Schedule!$I7),IF(Schedule!$B7&lt;&gt;"",IF(OR(S$1=Schedule!$B7,S$1=(Schedule!$B7+TIME(0,15,0))),_xlfn.CONCAT("Judge - ",Schedule!$C7), ""),"")))),"")</f>
        <v/>
      </c>
      <c r="T7" s="8" t="str">
        <f ca="1">IF($A7&lt;&gt;"",IF(T$1=TIME(HOUR(Schedule!$D7),ROUNDDOWN(MINUTE(Schedule!$D7)/15,0)*15,0),_xlfn.CONCAT(TEXT(Schedule!$D7,"H:MM AM/PM")," - ",Schedule!$E7),IF(T$1=TIME(HOUR(Schedule!$F7),ROUNDDOWN(MINUTE(Schedule!$F7)/15,0)*15,0),_xlfn.CONCAT(TEXT(Schedule!$F7,"H:MM AM/PM")," - ",Schedule!$G7),IF(T$1=TIME(HOUR(Schedule!$H7),ROUNDDOWN(MINUTE(Schedule!$H7)/15,0)*15,0),_xlfn.CONCAT(TEXT(Schedule!$H7,"H:MM AM/PM")," - ",Schedule!$I7),IF(Schedule!$B7&lt;&gt;"",IF(OR(T$1=Schedule!$B7,T$1=(Schedule!$B7+TIME(0,15,0))),_xlfn.CONCAT("Judge - ",Schedule!$C7), ""),"")))),"")</f>
        <v>12:40 PM - Red B</v>
      </c>
      <c r="U7" s="8" t="str">
        <f ca="1">IF($A7&lt;&gt;"",IF(U$1=TIME(HOUR(Schedule!$D7),ROUNDDOWN(MINUTE(Schedule!$D7)/15,0)*15,0),_xlfn.CONCAT(TEXT(Schedule!$D7,"H:MM AM/PM")," - ",Schedule!$E7),IF(U$1=TIME(HOUR(Schedule!$F7),ROUNDDOWN(MINUTE(Schedule!$F7)/15,0)*15,0),_xlfn.CONCAT(TEXT(Schedule!$F7,"H:MM AM/PM")," - ",Schedule!$G7),IF(U$1=TIME(HOUR(Schedule!$H7),ROUNDDOWN(MINUTE(Schedule!$H7)/15,0)*15,0),_xlfn.CONCAT(TEXT(Schedule!$H7,"H:MM AM/PM")," - ",Schedule!$I7),IF(Schedule!$B7&lt;&gt;"",IF(OR(U$1=Schedule!$B7,U$1=(Schedule!$B7+TIME(0,15,0))),_xlfn.CONCAT("Judge - ",Schedule!$C7), ""),"")))),"")</f>
        <v/>
      </c>
      <c r="V7" s="8" t="str">
        <f ca="1">IF($A7&lt;&gt;"",IF(V$1=TIME(HOUR(Schedule!$D7),ROUNDDOWN(MINUTE(Schedule!$D7)/15,0)*15,0),_xlfn.CONCAT(TEXT(Schedule!$D7,"H:MM AM/PM")," - ",Schedule!$E7),IF(V$1=TIME(HOUR(Schedule!$F7),ROUNDDOWN(MINUTE(Schedule!$F7)/15,0)*15,0),_xlfn.CONCAT(TEXT(Schedule!$F7,"H:MM AM/PM")," - ",Schedule!$G7),IF(V$1=TIME(HOUR(Schedule!$H7),ROUNDDOWN(MINUTE(Schedule!$H7)/15,0)*15,0),_xlfn.CONCAT(TEXT(Schedule!$H7,"H:MM AM/PM")," - ",Schedule!$I7),IF(Schedule!$B7&lt;&gt;"",IF(OR(V$1=Schedule!$B7,V$1=(Schedule!$B7+TIME(0,15,0))),_xlfn.CONCAT("Judge - ",Schedule!$C7), ""),"")))),"")</f>
        <v/>
      </c>
      <c r="W7" s="8" t="str">
        <f ca="1">IF($A7&lt;&gt;"",IF(W$1=TIME(HOUR(Schedule!$D7),ROUNDDOWN(MINUTE(Schedule!$D7)/15,0)*15,0),_xlfn.CONCAT(TEXT(Schedule!$D7,"H:MM AM/PM")," - ",Schedule!$E7),IF(W$1=TIME(HOUR(Schedule!$F7),ROUNDDOWN(MINUTE(Schedule!$F7)/15,0)*15,0),_xlfn.CONCAT(TEXT(Schedule!$F7,"H:MM AM/PM")," - ",Schedule!$G7),IF(W$1=TIME(HOUR(Schedule!$H7),ROUNDDOWN(MINUTE(Schedule!$H7)/15,0)*15,0),_xlfn.CONCAT(TEXT(Schedule!$H7,"H:MM AM/PM")," - ",Schedule!$I7),IF(Schedule!$B7&lt;&gt;"",IF(OR(W$1=Schedule!$B7,W$1=(Schedule!$B7+TIME(0,15,0))),_xlfn.CONCAT("Judge - ",Schedule!$C7), ""),"")))),"")</f>
        <v/>
      </c>
      <c r="X7" s="8" t="str">
        <f ca="1">IF($A7&lt;&gt;"",IF(X$1=TIME(HOUR(Schedule!$D7),ROUNDDOWN(MINUTE(Schedule!$D7)/15,0)*15,0),_xlfn.CONCAT(TEXT(Schedule!$D7,"H:MM AM/PM")," - ",Schedule!$E7),IF(X$1=TIME(HOUR(Schedule!$F7),ROUNDDOWN(MINUTE(Schedule!$F7)/15,0)*15,0),_xlfn.CONCAT(TEXT(Schedule!$F7,"H:MM AM/PM")," - ",Schedule!$G7),IF(X$1=TIME(HOUR(Schedule!$H7),ROUNDDOWN(MINUTE(Schedule!$H7)/15,0)*15,0),_xlfn.CONCAT(TEXT(Schedule!$H7,"H:MM AM/PM")," - ",Schedule!$I7),IF(Schedule!$B7&lt;&gt;"",IF(OR(X$1=Schedule!$B7,X$1=(Schedule!$B7+TIME(0,15,0))),_xlfn.CONCAT("Judge - ",Schedule!$C7), ""),"")))),"")</f>
        <v/>
      </c>
      <c r="Y7" s="8" t="str">
        <f ca="1">IF($A7&lt;&gt;"",IF(Y$1=TIME(HOUR(Schedule!$D7),ROUNDDOWN(MINUTE(Schedule!$D7)/15,0)*15,0),_xlfn.CONCAT(TEXT(Schedule!$D7,"H:MM AM/PM")," - ",Schedule!$E7),IF(Y$1=TIME(HOUR(Schedule!$F7),ROUNDDOWN(MINUTE(Schedule!$F7)/15,0)*15,0),_xlfn.CONCAT(TEXT(Schedule!$F7,"H:MM AM/PM")," - ",Schedule!$G7),IF(Y$1=TIME(HOUR(Schedule!$H7),ROUNDDOWN(MINUTE(Schedule!$H7)/15,0)*15,0),_xlfn.CONCAT(TEXT(Schedule!$H7,"H:MM AM/PM")," - ",Schedule!$I7),IF(Schedule!$B7&lt;&gt;"",IF(OR(Y$1=Schedule!$B7,Y$1=(Schedule!$B7+TIME(0,15,0))),_xlfn.CONCAT("Judge - ",Schedule!$C7), ""),"")))),"")</f>
        <v>1:45 PM - Blue A</v>
      </c>
      <c r="Z7" s="8" t="str">
        <f ca="1">IF($A7&lt;&gt;"",IF(Z$1=TIME(HOUR(Schedule!$D7),ROUNDDOWN(MINUTE(Schedule!$D7)/15,0)*15,0),_xlfn.CONCAT(TEXT(Schedule!$D7,"H:MM AM/PM")," - ",Schedule!$E7),IF(Z$1=TIME(HOUR(Schedule!$F7),ROUNDDOWN(MINUTE(Schedule!$F7)/15,0)*15,0),_xlfn.CONCAT(TEXT(Schedule!$F7,"H:MM AM/PM")," - ",Schedule!$G7),IF(Z$1=TIME(HOUR(Schedule!$H7),ROUNDDOWN(MINUTE(Schedule!$H7)/15,0)*15,0),_xlfn.CONCAT(TEXT(Schedule!$H7,"H:MM AM/PM")," - ",Schedule!$I7),IF(Schedule!$B7&lt;&gt;"",IF(OR(Z$1=Schedule!$B7,Z$1=(Schedule!$B7+TIME(0,15,0))),_xlfn.CONCAT("Judge - ",Schedule!$C7), ""),"")))),"")</f>
        <v/>
      </c>
      <c r="AA7" s="8" t="str">
        <f ca="1">IF($A7&lt;&gt;"",IF(AA$1=TIME(HOUR(Schedule!$D7),ROUNDDOWN(MINUTE(Schedule!$D7)/15,0)*15,0),_xlfn.CONCAT(TEXT(Schedule!$D7,"H:MM AM/PM")," - ",Schedule!$E7),IF(AA$1=TIME(HOUR(Schedule!$F7),ROUNDDOWN(MINUTE(Schedule!$F7)/15,0)*15,0),_xlfn.CONCAT(TEXT(Schedule!$F7,"H:MM AM/PM")," - ",Schedule!$G7),IF(AA$1=TIME(HOUR(Schedule!$H7),ROUNDDOWN(MINUTE(Schedule!$H7)/15,0)*15,0),_xlfn.CONCAT(TEXT(Schedule!$H7,"H:MM AM/PM")," - ",Schedule!$I7),IF(Schedule!$B7&lt;&gt;"",IF(OR(AA$1=Schedule!$B7,AA$1=(Schedule!$B7+TIME(0,15,0))),_xlfn.CONCAT("Judge - ",Schedule!$C7), ""),"")))),"")</f>
        <v/>
      </c>
      <c r="AB7" s="8" t="str">
        <f ca="1">IF($A7&lt;&gt;"",IF(AB$1=TIME(HOUR(Schedule!$D7),ROUNDDOWN(MINUTE(Schedule!$D7)/15,0)*15,0),_xlfn.CONCAT(TEXT(Schedule!$D7,"H:MM AM/PM")," - ",Schedule!$E7),IF(AB$1=TIME(HOUR(Schedule!$F7),ROUNDDOWN(MINUTE(Schedule!$F7)/15,0)*15,0),_xlfn.CONCAT(TEXT(Schedule!$F7,"H:MM AM/PM")," - ",Schedule!$G7),IF(AB$1=TIME(HOUR(Schedule!$H7),ROUNDDOWN(MINUTE(Schedule!$H7)/15,0)*15,0),_xlfn.CONCAT(TEXT(Schedule!$H7,"H:MM AM/PM")," - ",Schedule!$I7),IF(Schedule!$B7&lt;&gt;"",IF(OR(AB$1=Schedule!$B7,AB$1=(Schedule!$B7+TIME(0,15,0))),_xlfn.CONCAT("Judge - ",Schedule!$C7), ""),"")))),"")</f>
        <v/>
      </c>
      <c r="AC7" s="8" t="str">
        <f ca="1">IF($A7&lt;&gt;"",IF(AC$1=TIME(HOUR(Schedule!$D7),ROUNDDOWN(MINUTE(Schedule!$D7)/15,0)*15,0),_xlfn.CONCAT(TEXT(Schedule!$D7,"H:MM AM/PM")," - ",Schedule!$E7),IF(AC$1=TIME(HOUR(Schedule!$F7),ROUNDDOWN(MINUTE(Schedule!$F7)/15,0)*15,0),_xlfn.CONCAT(TEXT(Schedule!$F7,"H:MM AM/PM")," - ",Schedule!$G7),IF(AC$1=TIME(HOUR(Schedule!$H7),ROUNDDOWN(MINUTE(Schedule!$H7)/15,0)*15,0),_xlfn.CONCAT(TEXT(Schedule!$H7,"H:MM AM/PM")," - ",Schedule!$I7),IF(Schedule!$B7&lt;&gt;"",IF(OR(AC$1=Schedule!$B7,AC$1=(Schedule!$B7+TIME(0,15,0))),_xlfn.CONCAT("Judge - ",Schedule!$C7), ""),"")))),"")</f>
        <v/>
      </c>
      <c r="AD7" s="8" t="str">
        <f ca="1">IF($A7&lt;&gt;"",IF(AD$1=TIME(HOUR(Schedule!$D7),ROUNDDOWN(MINUTE(Schedule!$D7)/15,0)*15,0),_xlfn.CONCAT(TEXT(Schedule!$D7,"H:MM AM/PM")," - ",Schedule!$E7),IF(AD$1=TIME(HOUR(Schedule!$F7),ROUNDDOWN(MINUTE(Schedule!$F7)/15,0)*15,0),_xlfn.CONCAT(TEXT(Schedule!$F7,"H:MM AM/PM")," - ",Schedule!$G7),IF(AD$1=TIME(HOUR(Schedule!$H7),ROUNDDOWN(MINUTE(Schedule!$H7)/15,0)*15,0),_xlfn.CONCAT(TEXT(Schedule!$H7,"H:MM AM/PM")," - ",Schedule!$I7),IF(Schedule!$B7&lt;&gt;"",IF(OR(AD$1=Schedule!$B7,AD$1=(Schedule!$B7+TIME(0,15,0))),_xlfn.CONCAT("Judge - ",Schedule!$C7), ""),"")))),"")</f>
        <v/>
      </c>
      <c r="AE7" s="8" t="str">
        <f ca="1">IF($A7&lt;&gt;"",IF(AE$1=TIME(HOUR(Schedule!$D7),ROUNDDOWN(MINUTE(Schedule!$D7)/15,0)*15,0),_xlfn.CONCAT(TEXT(Schedule!$D7,"H:MM AM/PM")," - ",Schedule!$E7),IF(AE$1=TIME(HOUR(Schedule!$F7),ROUNDDOWN(MINUTE(Schedule!$F7)/15,0)*15,0),_xlfn.CONCAT(TEXT(Schedule!$F7,"H:MM AM/PM")," - ",Schedule!$G7),IF(AE$1=TIME(HOUR(Schedule!$H7),ROUNDDOWN(MINUTE(Schedule!$H7)/15,0)*15,0),_xlfn.CONCAT(TEXT(Schedule!$H7,"H:MM AM/PM")," - ",Schedule!$I7),IF(Schedule!$B7&lt;&gt;"",IF(OR(AE$1=Schedule!$B7,AE$1=(Schedule!$B7+TIME(0,15,0))),_xlfn.CONCAT("Judge - ",Schedule!$C7), ""),"")))),"")</f>
        <v/>
      </c>
      <c r="AF7" s="8" t="str">
        <f ca="1">IF($A7&lt;&gt;"",IF(AF$1=TIME(HOUR(Schedule!$D7),ROUNDDOWN(MINUTE(Schedule!$D7)/15,0)*15,0),_xlfn.CONCAT(TEXT(Schedule!$D7,"H:MM AM/PM")," - ",Schedule!$E7),IF(AF$1=TIME(HOUR(Schedule!$F7),ROUNDDOWN(MINUTE(Schedule!$F7)/15,0)*15,0),_xlfn.CONCAT(TEXT(Schedule!$F7,"H:MM AM/PM")," - ",Schedule!$G7),IF(AF$1=TIME(HOUR(Schedule!$H7),ROUNDDOWN(MINUTE(Schedule!$H7)/15,0)*15,0),_xlfn.CONCAT(TEXT(Schedule!$H7,"H:MM AM/PM")," - ",Schedule!$I7),IF(Schedule!$B7&lt;&gt;"",IF(OR(AF$1=Schedule!$B7,AF$1=(Schedule!$B7+TIME(0,15,0))),_xlfn.CONCAT("Judge - ",Schedule!$C7), ""),"")))),"")</f>
        <v/>
      </c>
      <c r="AG7" s="8" t="str">
        <f ca="1">IF($A7&lt;&gt;"",IF(AG$1=TIME(HOUR(Schedule!$D7),ROUNDDOWN(MINUTE(Schedule!$D7)/15,0)*15,0),_xlfn.CONCAT(TEXT(Schedule!$D7,"H:MM AM/PM")," - ",Schedule!$E7),IF(AG$1=TIME(HOUR(Schedule!$F7),ROUNDDOWN(MINUTE(Schedule!$F7)/15,0)*15,0),_xlfn.CONCAT(TEXT(Schedule!$F7,"H:MM AM/PM")," - ",Schedule!$G7),IF(AG$1=TIME(HOUR(Schedule!$H7),ROUNDDOWN(MINUTE(Schedule!$H7)/15,0)*15,0),_xlfn.CONCAT(TEXT(Schedule!$H7,"H:MM AM/PM")," - ",Schedule!$I7),IF(Schedule!$B7&lt;&gt;"",IF(OR(AG$1=Schedule!$B7,AG$1=(Schedule!$B7+TIME(0,15,0))),_xlfn.CONCAT("Judge - ",Schedule!$C7), ""),"")))),"")</f>
        <v/>
      </c>
    </row>
    <row r="8" spans="1:33" x14ac:dyDescent="0.2">
      <c r="A8" t="str">
        <f ca="1">Schedule!A8</f>
        <v>7 - Team 7</v>
      </c>
      <c r="B8" s="8" t="str">
        <f ca="1">IF($A8&lt;&gt;"",IF(B$1=TIME(HOUR(Schedule!$D8),ROUNDDOWN(MINUTE(Schedule!$D8)/15,0)*15,0),_xlfn.CONCAT(TEXT(Schedule!$D8,"H:MM AM/PM")," - ",Schedule!$E8),IF(B$1=TIME(HOUR(Schedule!$F8),ROUNDDOWN(MINUTE(Schedule!$F8)/15,0)*15,0),_xlfn.CONCAT(TEXT(Schedule!$F8,"H:MM AM/PM")," - ",Schedule!$G8),IF(B$1=TIME(HOUR(Schedule!$H8),ROUNDDOWN(MINUTE(Schedule!$H8)/15,0)*15,0),_xlfn.CONCAT(TEXT(Schedule!$H8,"H:MM AM/PM")," - ",Schedule!$I8),IF(Schedule!$B8&lt;&gt;"",IF(OR(B$1=Schedule!$B8,B$1=(Schedule!$B8+TIME(0,15,0))),_xlfn.CONCAT("Judge - ",Schedule!$C8), ""),"")))),"")</f>
        <v/>
      </c>
      <c r="C8" s="8" t="str">
        <f ca="1">IF($A8&lt;&gt;"",IF(C$1=TIME(HOUR(Schedule!$D8),ROUNDDOWN(MINUTE(Schedule!$D8)/15,0)*15,0),_xlfn.CONCAT(TEXT(Schedule!$D8,"H:MM AM/PM")," - ",Schedule!$E8),IF(C$1=TIME(HOUR(Schedule!$F8),ROUNDDOWN(MINUTE(Schedule!$F8)/15,0)*15,0),_xlfn.CONCAT(TEXT(Schedule!$F8,"H:MM AM/PM")," - ",Schedule!$G8),IF(C$1=TIME(HOUR(Schedule!$H8),ROUNDDOWN(MINUTE(Schedule!$H8)/15,0)*15,0),_xlfn.CONCAT(TEXT(Schedule!$H8,"H:MM AM/PM")," - ",Schedule!$I8),IF(Schedule!$B8&lt;&gt;"",IF(OR(C$1=Schedule!$B8,C$1=(Schedule!$B8+TIME(0,15,0))),_xlfn.CONCAT("Judge - ",Schedule!$C8), ""),"")))),"")</f>
        <v/>
      </c>
      <c r="D8" s="8" t="str">
        <f ca="1">IF($A8&lt;&gt;"",IF(D$1=TIME(HOUR(Schedule!$D8),ROUNDDOWN(MINUTE(Schedule!$D8)/15,0)*15,0),_xlfn.CONCAT(TEXT(Schedule!$D8,"H:MM AM/PM")," - ",Schedule!$E8),IF(D$1=TIME(HOUR(Schedule!$F8),ROUNDDOWN(MINUTE(Schedule!$F8)/15,0)*15,0),_xlfn.CONCAT(TEXT(Schedule!$F8,"H:MM AM/PM")," - ",Schedule!$G8),IF(D$1=TIME(HOUR(Schedule!$H8),ROUNDDOWN(MINUTE(Schedule!$H8)/15,0)*15,0),_xlfn.CONCAT(TEXT(Schedule!$H8,"H:MM AM/PM")," - ",Schedule!$I8),IF(Schedule!$B8&lt;&gt;"",IF(OR(D$1=Schedule!$B8,D$1=(Schedule!$B8+TIME(0,15,0))),_xlfn.CONCAT("Judge - ",Schedule!$C8), ""),"")))),"")</f>
        <v/>
      </c>
      <c r="E8" s="8" t="str">
        <f ca="1">IF($A8&lt;&gt;"",IF(E$1=TIME(HOUR(Schedule!$D8),ROUNDDOWN(MINUTE(Schedule!$D8)/15,0)*15,0),_xlfn.CONCAT(TEXT(Schedule!$D8,"H:MM AM/PM")," - ",Schedule!$E8),IF(E$1=TIME(HOUR(Schedule!$F8),ROUNDDOWN(MINUTE(Schedule!$F8)/15,0)*15,0),_xlfn.CONCAT(TEXT(Schedule!$F8,"H:MM AM/PM")," - ",Schedule!$G8),IF(E$1=TIME(HOUR(Schedule!$H8),ROUNDDOWN(MINUTE(Schedule!$H8)/15,0)*15,0),_xlfn.CONCAT(TEXT(Schedule!$H8,"H:MM AM/PM")," - ",Schedule!$I8),IF(Schedule!$B8&lt;&gt;"",IF(OR(E$1=Schedule!$B8,E$1=(Schedule!$B8+TIME(0,15,0))),_xlfn.CONCAT("Judge - ",Schedule!$C8), ""),"")))),"")</f>
        <v/>
      </c>
      <c r="F8" s="8" t="str">
        <f ca="1">IF($A8&lt;&gt;"",IF(F$1=TIME(HOUR(Schedule!$D8),ROUNDDOWN(MINUTE(Schedule!$D8)/15,0)*15,0),_xlfn.CONCAT(TEXT(Schedule!$D8,"H:MM AM/PM")," - ",Schedule!$E8),IF(F$1=TIME(HOUR(Schedule!$F8),ROUNDDOWN(MINUTE(Schedule!$F8)/15,0)*15,0),_xlfn.CONCAT(TEXT(Schedule!$F8,"H:MM AM/PM")," - ",Schedule!$G8),IF(F$1=TIME(HOUR(Schedule!$H8),ROUNDDOWN(MINUTE(Schedule!$H8)/15,0)*15,0),_xlfn.CONCAT(TEXT(Schedule!$H8,"H:MM AM/PM")," - ",Schedule!$I8),IF(Schedule!$B8&lt;&gt;"",IF(OR(F$1=Schedule!$B8,F$1=(Schedule!$B8+TIME(0,15,0))),_xlfn.CONCAT("Judge - ",Schedule!$C8), ""),"")))),"")</f>
        <v/>
      </c>
      <c r="G8" s="8" t="str">
        <f ca="1">IF($A8&lt;&gt;"",IF(G$1=TIME(HOUR(Schedule!$D8),ROUNDDOWN(MINUTE(Schedule!$D8)/15,0)*15,0),_xlfn.CONCAT(TEXT(Schedule!$D8,"H:MM AM/PM")," - ",Schedule!$E8),IF(G$1=TIME(HOUR(Schedule!$F8),ROUNDDOWN(MINUTE(Schedule!$F8)/15,0)*15,0),_xlfn.CONCAT(TEXT(Schedule!$F8,"H:MM AM/PM")," - ",Schedule!$G8),IF(G$1=TIME(HOUR(Schedule!$H8),ROUNDDOWN(MINUTE(Schedule!$H8)/15,0)*15,0),_xlfn.CONCAT(TEXT(Schedule!$H8,"H:MM AM/PM")," - ",Schedule!$I8),IF(Schedule!$B8&lt;&gt;"",IF(OR(G$1=Schedule!$B8,G$1=(Schedule!$B8+TIME(0,15,0))),_xlfn.CONCAT("Judge - ",Schedule!$C8), ""),"")))),"")</f>
        <v/>
      </c>
      <c r="H8" s="8" t="str">
        <f ca="1">IF($A8&lt;&gt;"",IF(H$1=TIME(HOUR(Schedule!$D8),ROUNDDOWN(MINUTE(Schedule!$D8)/15,0)*15,0),_xlfn.CONCAT(TEXT(Schedule!$D8,"H:MM AM/PM")," - ",Schedule!$E8),IF(H$1=TIME(HOUR(Schedule!$F8),ROUNDDOWN(MINUTE(Schedule!$F8)/15,0)*15,0),_xlfn.CONCAT(TEXT(Schedule!$F8,"H:MM AM/PM")," - ",Schedule!$G8),IF(H$1=TIME(HOUR(Schedule!$H8),ROUNDDOWN(MINUTE(Schedule!$H8)/15,0)*15,0),_xlfn.CONCAT(TEXT(Schedule!$H8,"H:MM AM/PM")," - ",Schedule!$I8),IF(Schedule!$B8&lt;&gt;"",IF(OR(H$1=Schedule!$B8,H$1=(Schedule!$B8+TIME(0,15,0))),_xlfn.CONCAT("Judge - ",Schedule!$C8), ""),"")))),"")</f>
        <v/>
      </c>
      <c r="I8" s="8" t="str">
        <f ca="1">IF($A8&lt;&gt;"",IF(I$1=TIME(HOUR(Schedule!$D8),ROUNDDOWN(MINUTE(Schedule!$D8)/15,0)*15,0),_xlfn.CONCAT(TEXT(Schedule!$D8,"H:MM AM/PM")," - ",Schedule!$E8),IF(I$1=TIME(HOUR(Schedule!$F8),ROUNDDOWN(MINUTE(Schedule!$F8)/15,0)*15,0),_xlfn.CONCAT(TEXT(Schedule!$F8,"H:MM AM/PM")," - ",Schedule!$G8),IF(I$1=TIME(HOUR(Schedule!$H8),ROUNDDOWN(MINUTE(Schedule!$H8)/15,0)*15,0),_xlfn.CONCAT(TEXT(Schedule!$H8,"H:MM AM/PM")," - ",Schedule!$I8),IF(Schedule!$B8&lt;&gt;"",IF(OR(I$1=Schedule!$B8,I$1=(Schedule!$B8+TIME(0,15,0))),_xlfn.CONCAT("Judge - ",Schedule!$C8), ""),"")))),"")</f>
        <v/>
      </c>
      <c r="J8" s="8" t="str">
        <f ca="1">IF($A8&lt;&gt;"",IF(J$1=TIME(HOUR(Schedule!$D8),ROUNDDOWN(MINUTE(Schedule!$D8)/15,0)*15,0),_xlfn.CONCAT(TEXT(Schedule!$D8,"H:MM AM/PM")," - ",Schedule!$E8),IF(J$1=TIME(HOUR(Schedule!$F8),ROUNDDOWN(MINUTE(Schedule!$F8)/15,0)*15,0),_xlfn.CONCAT(TEXT(Schedule!$F8,"H:MM AM/PM")," - ",Schedule!$G8),IF(J$1=TIME(HOUR(Schedule!$H8),ROUNDDOWN(MINUTE(Schedule!$H8)/15,0)*15,0),_xlfn.CONCAT(TEXT(Schedule!$H8,"H:MM AM/PM")," - ",Schedule!$I8),IF(Schedule!$B8&lt;&gt;"",IF(OR(J$1=Schedule!$B8,J$1=(Schedule!$B8+TIME(0,15,0))),_xlfn.CONCAT("Judge - ",Schedule!$C8), ""),"")))),"")</f>
        <v>Judge - Blue</v>
      </c>
      <c r="K8" s="8" t="str">
        <f ca="1">IF($A8&lt;&gt;"",IF(K$1=TIME(HOUR(Schedule!$D8),ROUNDDOWN(MINUTE(Schedule!$D8)/15,0)*15,0),_xlfn.CONCAT(TEXT(Schedule!$D8,"H:MM AM/PM")," - ",Schedule!$E8),IF(K$1=TIME(HOUR(Schedule!$F8),ROUNDDOWN(MINUTE(Schedule!$F8)/15,0)*15,0),_xlfn.CONCAT(TEXT(Schedule!$F8,"H:MM AM/PM")," - ",Schedule!$G8),IF(K$1=TIME(HOUR(Schedule!$H8),ROUNDDOWN(MINUTE(Schedule!$H8)/15,0)*15,0),_xlfn.CONCAT(TEXT(Schedule!$H8,"H:MM AM/PM")," - ",Schedule!$I8),IF(Schedule!$B8&lt;&gt;"",IF(OR(K$1=Schedule!$B8,K$1=(Schedule!$B8+TIME(0,15,0))),_xlfn.CONCAT("Judge - ",Schedule!$C8), ""),"")))),"")</f>
        <v>Judge - Blue</v>
      </c>
      <c r="L8" s="8" t="str">
        <f ca="1">IF($A8&lt;&gt;"",IF(L$1=TIME(HOUR(Schedule!$D8),ROUNDDOWN(MINUTE(Schedule!$D8)/15,0)*15,0),_xlfn.CONCAT(TEXT(Schedule!$D8,"H:MM AM/PM")," - ",Schedule!$E8),IF(L$1=TIME(HOUR(Schedule!$F8),ROUNDDOWN(MINUTE(Schedule!$F8)/15,0)*15,0),_xlfn.CONCAT(TEXT(Schedule!$F8,"H:MM AM/PM")," - ",Schedule!$G8),IF(L$1=TIME(HOUR(Schedule!$H8),ROUNDDOWN(MINUTE(Schedule!$H8)/15,0)*15,0),_xlfn.CONCAT(TEXT(Schedule!$H8,"H:MM AM/PM")," - ",Schedule!$I8),IF(Schedule!$B8&lt;&gt;"",IF(OR(L$1=Schedule!$B8,L$1=(Schedule!$B8+TIME(0,15,0))),_xlfn.CONCAT("Judge - ",Schedule!$C8), ""),"")))),"")</f>
        <v/>
      </c>
      <c r="M8" s="8" t="str">
        <f ca="1">IF($A8&lt;&gt;"",IF(M$1=TIME(HOUR(Schedule!$D8),ROUNDDOWN(MINUTE(Schedule!$D8)/15,0)*15,0),_xlfn.CONCAT(TEXT(Schedule!$D8,"H:MM AM/PM")," - ",Schedule!$E8),IF(M$1=TIME(HOUR(Schedule!$F8),ROUNDDOWN(MINUTE(Schedule!$F8)/15,0)*15,0),_xlfn.CONCAT(TEXT(Schedule!$F8,"H:MM AM/PM")," - ",Schedule!$G8),IF(M$1=TIME(HOUR(Schedule!$H8),ROUNDDOWN(MINUTE(Schedule!$H8)/15,0)*15,0),_xlfn.CONCAT(TEXT(Schedule!$H8,"H:MM AM/PM")," - ",Schedule!$I8),IF(Schedule!$B8&lt;&gt;"",IF(OR(M$1=Schedule!$B8,M$1=(Schedule!$B8+TIME(0,15,0))),_xlfn.CONCAT("Judge - ",Schedule!$C8), ""),"")))),"")</f>
        <v/>
      </c>
      <c r="N8" s="8" t="str">
        <f ca="1">IF($A8&lt;&gt;"",IF(N$1=TIME(HOUR(Schedule!$D8),ROUNDDOWN(MINUTE(Schedule!$D8)/15,0)*15,0),_xlfn.CONCAT(TEXT(Schedule!$D8,"H:MM AM/PM")," - ",Schedule!$E8),IF(N$1=TIME(HOUR(Schedule!$F8),ROUNDDOWN(MINUTE(Schedule!$F8)/15,0)*15,0),_xlfn.CONCAT(TEXT(Schedule!$F8,"H:MM AM/PM")," - ",Schedule!$G8),IF(N$1=TIME(HOUR(Schedule!$H8),ROUNDDOWN(MINUTE(Schedule!$H8)/15,0)*15,0),_xlfn.CONCAT(TEXT(Schedule!$H8,"H:MM AM/PM")," - ",Schedule!$I8),IF(Schedule!$B8&lt;&gt;"",IF(OR(N$1=Schedule!$B8,N$1=(Schedule!$B8+TIME(0,15,0))),_xlfn.CONCAT("Judge - ",Schedule!$C8), ""),"")))),"")</f>
        <v/>
      </c>
      <c r="O8" s="8" t="str">
        <f ca="1">IF($A8&lt;&gt;"",IF(O$1=TIME(HOUR(Schedule!$D8),ROUNDDOWN(MINUTE(Schedule!$D8)/15,0)*15,0),_xlfn.CONCAT(TEXT(Schedule!$D8,"H:MM AM/PM")," - ",Schedule!$E8),IF(O$1=TIME(HOUR(Schedule!$F8),ROUNDDOWN(MINUTE(Schedule!$F8)/15,0)*15,0),_xlfn.CONCAT(TEXT(Schedule!$F8,"H:MM AM/PM")," - ",Schedule!$G8),IF(O$1=TIME(HOUR(Schedule!$H8),ROUNDDOWN(MINUTE(Schedule!$H8)/15,0)*15,0),_xlfn.CONCAT(TEXT(Schedule!$H8,"H:MM AM/PM")," - ",Schedule!$I8),IF(Schedule!$B8&lt;&gt;"",IF(OR(O$1=Schedule!$B8,O$1=(Schedule!$B8+TIME(0,15,0))),_xlfn.CONCAT("Judge - ",Schedule!$C8), ""),"")))),"")</f>
        <v/>
      </c>
      <c r="P8" s="8" t="str">
        <f ca="1">IF($A8&lt;&gt;"",IF(P$1=TIME(HOUR(Schedule!$D8),ROUNDDOWN(MINUTE(Schedule!$D8)/15,0)*15,0),_xlfn.CONCAT(TEXT(Schedule!$D8,"H:MM AM/PM")," - ",Schedule!$E8),IF(P$1=TIME(HOUR(Schedule!$F8),ROUNDDOWN(MINUTE(Schedule!$F8)/15,0)*15,0),_xlfn.CONCAT(TEXT(Schedule!$F8,"H:MM AM/PM")," - ",Schedule!$G8),IF(P$1=TIME(HOUR(Schedule!$H8),ROUNDDOWN(MINUTE(Schedule!$H8)/15,0)*15,0),_xlfn.CONCAT(TEXT(Schedule!$H8,"H:MM AM/PM")," - ",Schedule!$I8),IF(Schedule!$B8&lt;&gt;"",IF(OR(P$1=Schedule!$B8,P$1=(Schedule!$B8+TIME(0,15,0))),_xlfn.CONCAT("Judge - ",Schedule!$C8), ""),"")))),"")</f>
        <v/>
      </c>
      <c r="Q8" s="8" t="str">
        <f ca="1">IF($A8&lt;&gt;"",IF(Q$1=TIME(HOUR(Schedule!$D8),ROUNDDOWN(MINUTE(Schedule!$D8)/15,0)*15,0),_xlfn.CONCAT(TEXT(Schedule!$D8,"H:MM AM/PM")," - ",Schedule!$E8),IF(Q$1=TIME(HOUR(Schedule!$F8),ROUNDDOWN(MINUTE(Schedule!$F8)/15,0)*15,0),_xlfn.CONCAT(TEXT(Schedule!$F8,"H:MM AM/PM")," - ",Schedule!$G8),IF(Q$1=TIME(HOUR(Schedule!$H8),ROUNDDOWN(MINUTE(Schedule!$H8)/15,0)*15,0),_xlfn.CONCAT(TEXT(Schedule!$H8,"H:MM AM/PM")," - ",Schedule!$I8),IF(Schedule!$B8&lt;&gt;"",IF(OR(Q$1=Schedule!$B8,Q$1=(Schedule!$B8+TIME(0,15,0))),_xlfn.CONCAT("Judge - ",Schedule!$C8), ""),"")))),"")</f>
        <v/>
      </c>
      <c r="R8" s="8" t="str">
        <f ca="1">IF($A8&lt;&gt;"",IF(R$1=TIME(HOUR(Schedule!$D8),ROUNDDOWN(MINUTE(Schedule!$D8)/15,0)*15,0),_xlfn.CONCAT(TEXT(Schedule!$D8,"H:MM AM/PM")," - ",Schedule!$E8),IF(R$1=TIME(HOUR(Schedule!$F8),ROUNDDOWN(MINUTE(Schedule!$F8)/15,0)*15,0),_xlfn.CONCAT(TEXT(Schedule!$F8,"H:MM AM/PM")," - ",Schedule!$G8),IF(R$1=TIME(HOUR(Schedule!$H8),ROUNDDOWN(MINUTE(Schedule!$H8)/15,0)*15,0),_xlfn.CONCAT(TEXT(Schedule!$H8,"H:MM AM/PM")," - ",Schedule!$I8),IF(Schedule!$B8&lt;&gt;"",IF(OR(R$1=Schedule!$B8,R$1=(Schedule!$B8+TIME(0,15,0))),_xlfn.CONCAT("Judge - ",Schedule!$C8), ""),"")))),"")</f>
        <v/>
      </c>
      <c r="S8" s="8" t="str">
        <f ca="1">IF($A8&lt;&gt;"",IF(S$1=TIME(HOUR(Schedule!$D8),ROUNDDOWN(MINUTE(Schedule!$D8)/15,0)*15,0),_xlfn.CONCAT(TEXT(Schedule!$D8,"H:MM AM/PM")," - ",Schedule!$E8),IF(S$1=TIME(HOUR(Schedule!$F8),ROUNDDOWN(MINUTE(Schedule!$F8)/15,0)*15,0),_xlfn.CONCAT(TEXT(Schedule!$F8,"H:MM AM/PM")," - ",Schedule!$G8),IF(S$1=TIME(HOUR(Schedule!$H8),ROUNDDOWN(MINUTE(Schedule!$H8)/15,0)*15,0),_xlfn.CONCAT(TEXT(Schedule!$H8,"H:MM AM/PM")," - ",Schedule!$I8),IF(Schedule!$B8&lt;&gt;"",IF(OR(S$1=Schedule!$B8,S$1=(Schedule!$B8+TIME(0,15,0))),_xlfn.CONCAT("Judge - ",Schedule!$C8), ""),"")))),"")</f>
        <v/>
      </c>
      <c r="T8" s="8" t="str">
        <f ca="1">IF($A8&lt;&gt;"",IF(T$1=TIME(HOUR(Schedule!$D8),ROUNDDOWN(MINUTE(Schedule!$D8)/15,0)*15,0),_xlfn.CONCAT(TEXT(Schedule!$D8,"H:MM AM/PM")," - ",Schedule!$E8),IF(T$1=TIME(HOUR(Schedule!$F8),ROUNDDOWN(MINUTE(Schedule!$F8)/15,0)*15,0),_xlfn.CONCAT(TEXT(Schedule!$F8,"H:MM AM/PM")," - ",Schedule!$G8),IF(T$1=TIME(HOUR(Schedule!$H8),ROUNDDOWN(MINUTE(Schedule!$H8)/15,0)*15,0),_xlfn.CONCAT(TEXT(Schedule!$H8,"H:MM AM/PM")," - ",Schedule!$I8),IF(Schedule!$B8&lt;&gt;"",IF(OR(T$1=Schedule!$B8,T$1=(Schedule!$B8+TIME(0,15,0))),_xlfn.CONCAT("Judge - ",Schedule!$C8), ""),"")))),"")</f>
        <v>12:40 PM - Red B</v>
      </c>
      <c r="U8" s="8" t="str">
        <f ca="1">IF($A8&lt;&gt;"",IF(U$1=TIME(HOUR(Schedule!$D8),ROUNDDOWN(MINUTE(Schedule!$D8)/15,0)*15,0),_xlfn.CONCAT(TEXT(Schedule!$D8,"H:MM AM/PM")," - ",Schedule!$E8),IF(U$1=TIME(HOUR(Schedule!$F8),ROUNDDOWN(MINUTE(Schedule!$F8)/15,0)*15,0),_xlfn.CONCAT(TEXT(Schedule!$F8,"H:MM AM/PM")," - ",Schedule!$G8),IF(U$1=TIME(HOUR(Schedule!$H8),ROUNDDOWN(MINUTE(Schedule!$H8)/15,0)*15,0),_xlfn.CONCAT(TEXT(Schedule!$H8,"H:MM AM/PM")," - ",Schedule!$I8),IF(Schedule!$B8&lt;&gt;"",IF(OR(U$1=Schedule!$B8,U$1=(Schedule!$B8+TIME(0,15,0))),_xlfn.CONCAT("Judge - ",Schedule!$C8), ""),"")))),"")</f>
        <v>12:45 PM - Blue A</v>
      </c>
      <c r="V8" s="8" t="str">
        <f ca="1">IF($A8&lt;&gt;"",IF(V$1=TIME(HOUR(Schedule!$D8),ROUNDDOWN(MINUTE(Schedule!$D8)/15,0)*15,0),_xlfn.CONCAT(TEXT(Schedule!$D8,"H:MM AM/PM")," - ",Schedule!$E8),IF(V$1=TIME(HOUR(Schedule!$F8),ROUNDDOWN(MINUTE(Schedule!$F8)/15,0)*15,0),_xlfn.CONCAT(TEXT(Schedule!$F8,"H:MM AM/PM")," - ",Schedule!$G8),IF(V$1=TIME(HOUR(Schedule!$H8),ROUNDDOWN(MINUTE(Schedule!$H8)/15,0)*15,0),_xlfn.CONCAT(TEXT(Schedule!$H8,"H:MM AM/PM")," - ",Schedule!$I8),IF(Schedule!$B8&lt;&gt;"",IF(OR(V$1=Schedule!$B8,V$1=(Schedule!$B8+TIME(0,15,0))),_xlfn.CONCAT("Judge - ",Schedule!$C8), ""),"")))),"")</f>
        <v/>
      </c>
      <c r="W8" s="8" t="str">
        <f ca="1">IF($A8&lt;&gt;"",IF(W$1=TIME(HOUR(Schedule!$D8),ROUNDDOWN(MINUTE(Schedule!$D8)/15,0)*15,0),_xlfn.CONCAT(TEXT(Schedule!$D8,"H:MM AM/PM")," - ",Schedule!$E8),IF(W$1=TIME(HOUR(Schedule!$F8),ROUNDDOWN(MINUTE(Schedule!$F8)/15,0)*15,0),_xlfn.CONCAT(TEXT(Schedule!$F8,"H:MM AM/PM")," - ",Schedule!$G8),IF(W$1=TIME(HOUR(Schedule!$H8),ROUNDDOWN(MINUTE(Schedule!$H8)/15,0)*15,0),_xlfn.CONCAT(TEXT(Schedule!$H8,"H:MM AM/PM")," - ",Schedule!$I8),IF(Schedule!$B8&lt;&gt;"",IF(OR(W$1=Schedule!$B8,W$1=(Schedule!$B8+TIME(0,15,0))),_xlfn.CONCAT("Judge - ",Schedule!$C8), ""),"")))),"")</f>
        <v/>
      </c>
      <c r="X8" s="8" t="str">
        <f ca="1">IF($A8&lt;&gt;"",IF(X$1=TIME(HOUR(Schedule!$D8),ROUNDDOWN(MINUTE(Schedule!$D8)/15,0)*15,0),_xlfn.CONCAT(TEXT(Schedule!$D8,"H:MM AM/PM")," - ",Schedule!$E8),IF(X$1=TIME(HOUR(Schedule!$F8),ROUNDDOWN(MINUTE(Schedule!$F8)/15,0)*15,0),_xlfn.CONCAT(TEXT(Schedule!$F8,"H:MM AM/PM")," - ",Schedule!$G8),IF(X$1=TIME(HOUR(Schedule!$H8),ROUNDDOWN(MINUTE(Schedule!$H8)/15,0)*15,0),_xlfn.CONCAT(TEXT(Schedule!$H8,"H:MM AM/PM")," - ",Schedule!$I8),IF(Schedule!$B8&lt;&gt;"",IF(OR(X$1=Schedule!$B8,X$1=(Schedule!$B8+TIME(0,15,0))),_xlfn.CONCAT("Judge - ",Schedule!$C8), ""),"")))),"")</f>
        <v>1:40 PM - Red A</v>
      </c>
      <c r="Y8" s="8" t="str">
        <f ca="1">IF($A8&lt;&gt;"",IF(Y$1=TIME(HOUR(Schedule!$D8),ROUNDDOWN(MINUTE(Schedule!$D8)/15,0)*15,0),_xlfn.CONCAT(TEXT(Schedule!$D8,"H:MM AM/PM")," - ",Schedule!$E8),IF(Y$1=TIME(HOUR(Schedule!$F8),ROUNDDOWN(MINUTE(Schedule!$F8)/15,0)*15,0),_xlfn.CONCAT(TEXT(Schedule!$F8,"H:MM AM/PM")," - ",Schedule!$G8),IF(Y$1=TIME(HOUR(Schedule!$H8),ROUNDDOWN(MINUTE(Schedule!$H8)/15,0)*15,0),_xlfn.CONCAT(TEXT(Schedule!$H8,"H:MM AM/PM")," - ",Schedule!$I8),IF(Schedule!$B8&lt;&gt;"",IF(OR(Y$1=Schedule!$B8,Y$1=(Schedule!$B8+TIME(0,15,0))),_xlfn.CONCAT("Judge - ",Schedule!$C8), ""),"")))),"")</f>
        <v/>
      </c>
      <c r="Z8" s="8" t="str">
        <f ca="1">IF($A8&lt;&gt;"",IF(Z$1=TIME(HOUR(Schedule!$D8),ROUNDDOWN(MINUTE(Schedule!$D8)/15,0)*15,0),_xlfn.CONCAT(TEXT(Schedule!$D8,"H:MM AM/PM")," - ",Schedule!$E8),IF(Z$1=TIME(HOUR(Schedule!$F8),ROUNDDOWN(MINUTE(Schedule!$F8)/15,0)*15,0),_xlfn.CONCAT(TEXT(Schedule!$F8,"H:MM AM/PM")," - ",Schedule!$G8),IF(Z$1=TIME(HOUR(Schedule!$H8),ROUNDDOWN(MINUTE(Schedule!$H8)/15,0)*15,0),_xlfn.CONCAT(TEXT(Schedule!$H8,"H:MM AM/PM")," - ",Schedule!$I8),IF(Schedule!$B8&lt;&gt;"",IF(OR(Z$1=Schedule!$B8,Z$1=(Schedule!$B8+TIME(0,15,0))),_xlfn.CONCAT("Judge - ",Schedule!$C8), ""),"")))),"")</f>
        <v/>
      </c>
      <c r="AA8" s="8" t="str">
        <f ca="1">IF($A8&lt;&gt;"",IF(AA$1=TIME(HOUR(Schedule!$D8),ROUNDDOWN(MINUTE(Schedule!$D8)/15,0)*15,0),_xlfn.CONCAT(TEXT(Schedule!$D8,"H:MM AM/PM")," - ",Schedule!$E8),IF(AA$1=TIME(HOUR(Schedule!$F8),ROUNDDOWN(MINUTE(Schedule!$F8)/15,0)*15,0),_xlfn.CONCAT(TEXT(Schedule!$F8,"H:MM AM/PM")," - ",Schedule!$G8),IF(AA$1=TIME(HOUR(Schedule!$H8),ROUNDDOWN(MINUTE(Schedule!$H8)/15,0)*15,0),_xlfn.CONCAT(TEXT(Schedule!$H8,"H:MM AM/PM")," - ",Schedule!$I8),IF(Schedule!$B8&lt;&gt;"",IF(OR(AA$1=Schedule!$B8,AA$1=(Schedule!$B8+TIME(0,15,0))),_xlfn.CONCAT("Judge - ",Schedule!$C8), ""),"")))),"")</f>
        <v/>
      </c>
      <c r="AB8" s="8" t="str">
        <f ca="1">IF($A8&lt;&gt;"",IF(AB$1=TIME(HOUR(Schedule!$D8),ROUNDDOWN(MINUTE(Schedule!$D8)/15,0)*15,0),_xlfn.CONCAT(TEXT(Schedule!$D8,"H:MM AM/PM")," - ",Schedule!$E8),IF(AB$1=TIME(HOUR(Schedule!$F8),ROUNDDOWN(MINUTE(Schedule!$F8)/15,0)*15,0),_xlfn.CONCAT(TEXT(Schedule!$F8,"H:MM AM/PM")," - ",Schedule!$G8),IF(AB$1=TIME(HOUR(Schedule!$H8),ROUNDDOWN(MINUTE(Schedule!$H8)/15,0)*15,0),_xlfn.CONCAT(TEXT(Schedule!$H8,"H:MM AM/PM")," - ",Schedule!$I8),IF(Schedule!$B8&lt;&gt;"",IF(OR(AB$1=Schedule!$B8,AB$1=(Schedule!$B8+TIME(0,15,0))),_xlfn.CONCAT("Judge - ",Schedule!$C8), ""),"")))),"")</f>
        <v/>
      </c>
      <c r="AC8" s="8" t="str">
        <f ca="1">IF($A8&lt;&gt;"",IF(AC$1=TIME(HOUR(Schedule!$D8),ROUNDDOWN(MINUTE(Schedule!$D8)/15,0)*15,0),_xlfn.CONCAT(TEXT(Schedule!$D8,"H:MM AM/PM")," - ",Schedule!$E8),IF(AC$1=TIME(HOUR(Schedule!$F8),ROUNDDOWN(MINUTE(Schedule!$F8)/15,0)*15,0),_xlfn.CONCAT(TEXT(Schedule!$F8,"H:MM AM/PM")," - ",Schedule!$G8),IF(AC$1=TIME(HOUR(Schedule!$H8),ROUNDDOWN(MINUTE(Schedule!$H8)/15,0)*15,0),_xlfn.CONCAT(TEXT(Schedule!$H8,"H:MM AM/PM")," - ",Schedule!$I8),IF(Schedule!$B8&lt;&gt;"",IF(OR(AC$1=Schedule!$B8,AC$1=(Schedule!$B8+TIME(0,15,0))),_xlfn.CONCAT("Judge - ",Schedule!$C8), ""),"")))),"")</f>
        <v/>
      </c>
      <c r="AD8" s="8" t="str">
        <f ca="1">IF($A8&lt;&gt;"",IF(AD$1=TIME(HOUR(Schedule!$D8),ROUNDDOWN(MINUTE(Schedule!$D8)/15,0)*15,0),_xlfn.CONCAT(TEXT(Schedule!$D8,"H:MM AM/PM")," - ",Schedule!$E8),IF(AD$1=TIME(HOUR(Schedule!$F8),ROUNDDOWN(MINUTE(Schedule!$F8)/15,0)*15,0),_xlfn.CONCAT(TEXT(Schedule!$F8,"H:MM AM/PM")," - ",Schedule!$G8),IF(AD$1=TIME(HOUR(Schedule!$H8),ROUNDDOWN(MINUTE(Schedule!$H8)/15,0)*15,0),_xlfn.CONCAT(TEXT(Schedule!$H8,"H:MM AM/PM")," - ",Schedule!$I8),IF(Schedule!$B8&lt;&gt;"",IF(OR(AD$1=Schedule!$B8,AD$1=(Schedule!$B8+TIME(0,15,0))),_xlfn.CONCAT("Judge - ",Schedule!$C8), ""),"")))),"")</f>
        <v/>
      </c>
      <c r="AE8" s="8" t="str">
        <f ca="1">IF($A8&lt;&gt;"",IF(AE$1=TIME(HOUR(Schedule!$D8),ROUNDDOWN(MINUTE(Schedule!$D8)/15,0)*15,0),_xlfn.CONCAT(TEXT(Schedule!$D8,"H:MM AM/PM")," - ",Schedule!$E8),IF(AE$1=TIME(HOUR(Schedule!$F8),ROUNDDOWN(MINUTE(Schedule!$F8)/15,0)*15,0),_xlfn.CONCAT(TEXT(Schedule!$F8,"H:MM AM/PM")," - ",Schedule!$G8),IF(AE$1=TIME(HOUR(Schedule!$H8),ROUNDDOWN(MINUTE(Schedule!$H8)/15,0)*15,0),_xlfn.CONCAT(TEXT(Schedule!$H8,"H:MM AM/PM")," - ",Schedule!$I8),IF(Schedule!$B8&lt;&gt;"",IF(OR(AE$1=Schedule!$B8,AE$1=(Schedule!$B8+TIME(0,15,0))),_xlfn.CONCAT("Judge - ",Schedule!$C8), ""),"")))),"")</f>
        <v/>
      </c>
      <c r="AF8" s="8" t="str">
        <f ca="1">IF($A8&lt;&gt;"",IF(AF$1=TIME(HOUR(Schedule!$D8),ROUNDDOWN(MINUTE(Schedule!$D8)/15,0)*15,0),_xlfn.CONCAT(TEXT(Schedule!$D8,"H:MM AM/PM")," - ",Schedule!$E8),IF(AF$1=TIME(HOUR(Schedule!$F8),ROUNDDOWN(MINUTE(Schedule!$F8)/15,0)*15,0),_xlfn.CONCAT(TEXT(Schedule!$F8,"H:MM AM/PM")," - ",Schedule!$G8),IF(AF$1=TIME(HOUR(Schedule!$H8),ROUNDDOWN(MINUTE(Schedule!$H8)/15,0)*15,0),_xlfn.CONCAT(TEXT(Schedule!$H8,"H:MM AM/PM")," - ",Schedule!$I8),IF(Schedule!$B8&lt;&gt;"",IF(OR(AF$1=Schedule!$B8,AF$1=(Schedule!$B8+TIME(0,15,0))),_xlfn.CONCAT("Judge - ",Schedule!$C8), ""),"")))),"")</f>
        <v/>
      </c>
      <c r="AG8" s="8" t="str">
        <f ca="1">IF($A8&lt;&gt;"",IF(AG$1=TIME(HOUR(Schedule!$D8),ROUNDDOWN(MINUTE(Schedule!$D8)/15,0)*15,0),_xlfn.CONCAT(TEXT(Schedule!$D8,"H:MM AM/PM")," - ",Schedule!$E8),IF(AG$1=TIME(HOUR(Schedule!$F8),ROUNDDOWN(MINUTE(Schedule!$F8)/15,0)*15,0),_xlfn.CONCAT(TEXT(Schedule!$F8,"H:MM AM/PM")," - ",Schedule!$G8),IF(AG$1=TIME(HOUR(Schedule!$H8),ROUNDDOWN(MINUTE(Schedule!$H8)/15,0)*15,0),_xlfn.CONCAT(TEXT(Schedule!$H8,"H:MM AM/PM")," - ",Schedule!$I8),IF(Schedule!$B8&lt;&gt;"",IF(OR(AG$1=Schedule!$B8,AG$1=(Schedule!$B8+TIME(0,15,0))),_xlfn.CONCAT("Judge - ",Schedule!$C8), ""),"")))),"")</f>
        <v/>
      </c>
    </row>
    <row r="9" spans="1:33" x14ac:dyDescent="0.2">
      <c r="A9" t="str">
        <f ca="1">Schedule!A9</f>
        <v>8 - Team 8</v>
      </c>
      <c r="B9" s="8" t="str">
        <f ca="1">IF($A9&lt;&gt;"",IF(B$1=TIME(HOUR(Schedule!$D9),ROUNDDOWN(MINUTE(Schedule!$D9)/15,0)*15,0),_xlfn.CONCAT(TEXT(Schedule!$D9,"H:MM AM/PM")," - ",Schedule!$E9),IF(B$1=TIME(HOUR(Schedule!$F9),ROUNDDOWN(MINUTE(Schedule!$F9)/15,0)*15,0),_xlfn.CONCAT(TEXT(Schedule!$F9,"H:MM AM/PM")," - ",Schedule!$G9),IF(B$1=TIME(HOUR(Schedule!$H9),ROUNDDOWN(MINUTE(Schedule!$H9)/15,0)*15,0),_xlfn.CONCAT(TEXT(Schedule!$H9,"H:MM AM/PM")," - ",Schedule!$I9),IF(Schedule!$B9&lt;&gt;"",IF(OR(B$1=Schedule!$B9,B$1=(Schedule!$B9+TIME(0,15,0))),_xlfn.CONCAT("Judge - ",Schedule!$C9), ""),"")))),"")</f>
        <v/>
      </c>
      <c r="C9" s="8" t="str">
        <f ca="1">IF($A9&lt;&gt;"",IF(C$1=TIME(HOUR(Schedule!$D9),ROUNDDOWN(MINUTE(Schedule!$D9)/15,0)*15,0),_xlfn.CONCAT(TEXT(Schedule!$D9,"H:MM AM/PM")," - ",Schedule!$E9),IF(C$1=TIME(HOUR(Schedule!$F9),ROUNDDOWN(MINUTE(Schedule!$F9)/15,0)*15,0),_xlfn.CONCAT(TEXT(Schedule!$F9,"H:MM AM/PM")," - ",Schedule!$G9),IF(C$1=TIME(HOUR(Schedule!$H9),ROUNDDOWN(MINUTE(Schedule!$H9)/15,0)*15,0),_xlfn.CONCAT(TEXT(Schedule!$H9,"H:MM AM/PM")," - ",Schedule!$I9),IF(Schedule!$B9&lt;&gt;"",IF(OR(C$1=Schedule!$B9,C$1=(Schedule!$B9+TIME(0,15,0))),_xlfn.CONCAT("Judge - ",Schedule!$C9), ""),"")))),"")</f>
        <v/>
      </c>
      <c r="D9" s="8" t="str">
        <f ca="1">IF($A9&lt;&gt;"",IF(D$1=TIME(HOUR(Schedule!$D9),ROUNDDOWN(MINUTE(Schedule!$D9)/15,0)*15,0),_xlfn.CONCAT(TEXT(Schedule!$D9,"H:MM AM/PM")," - ",Schedule!$E9),IF(D$1=TIME(HOUR(Schedule!$F9),ROUNDDOWN(MINUTE(Schedule!$F9)/15,0)*15,0),_xlfn.CONCAT(TEXT(Schedule!$F9,"H:MM AM/PM")," - ",Schedule!$G9),IF(D$1=TIME(HOUR(Schedule!$H9),ROUNDDOWN(MINUTE(Schedule!$H9)/15,0)*15,0),_xlfn.CONCAT(TEXT(Schedule!$H9,"H:MM AM/PM")," - ",Schedule!$I9),IF(Schedule!$B9&lt;&gt;"",IF(OR(D$1=Schedule!$B9,D$1=(Schedule!$B9+TIME(0,15,0))),_xlfn.CONCAT("Judge - ",Schedule!$C9), ""),"")))),"")</f>
        <v/>
      </c>
      <c r="E9" s="8" t="str">
        <f ca="1">IF($A9&lt;&gt;"",IF(E$1=TIME(HOUR(Schedule!$D9),ROUNDDOWN(MINUTE(Schedule!$D9)/15,0)*15,0),_xlfn.CONCAT(TEXT(Schedule!$D9,"H:MM AM/PM")," - ",Schedule!$E9),IF(E$1=TIME(HOUR(Schedule!$F9),ROUNDDOWN(MINUTE(Schedule!$F9)/15,0)*15,0),_xlfn.CONCAT(TEXT(Schedule!$F9,"H:MM AM/PM")," - ",Schedule!$G9),IF(E$1=TIME(HOUR(Schedule!$H9),ROUNDDOWN(MINUTE(Schedule!$H9)/15,0)*15,0),_xlfn.CONCAT(TEXT(Schedule!$H9,"H:MM AM/PM")," - ",Schedule!$I9),IF(Schedule!$B9&lt;&gt;"",IF(OR(E$1=Schedule!$B9,E$1=(Schedule!$B9+TIME(0,15,0))),_xlfn.CONCAT("Judge - ",Schedule!$C9), ""),"")))),"")</f>
        <v/>
      </c>
      <c r="F9" s="8" t="str">
        <f ca="1">IF($A9&lt;&gt;"",IF(F$1=TIME(HOUR(Schedule!$D9),ROUNDDOWN(MINUTE(Schedule!$D9)/15,0)*15,0),_xlfn.CONCAT(TEXT(Schedule!$D9,"H:MM AM/PM")," - ",Schedule!$E9),IF(F$1=TIME(HOUR(Schedule!$F9),ROUNDDOWN(MINUTE(Schedule!$F9)/15,0)*15,0),_xlfn.CONCAT(TEXT(Schedule!$F9,"H:MM AM/PM")," - ",Schedule!$G9),IF(F$1=TIME(HOUR(Schedule!$H9),ROUNDDOWN(MINUTE(Schedule!$H9)/15,0)*15,0),_xlfn.CONCAT(TEXT(Schedule!$H9,"H:MM AM/PM")," - ",Schedule!$I9),IF(Schedule!$B9&lt;&gt;"",IF(OR(F$1=Schedule!$B9,F$1=(Schedule!$B9+TIME(0,15,0))),_xlfn.CONCAT("Judge - ",Schedule!$C9), ""),"")))),"")</f>
        <v/>
      </c>
      <c r="G9" s="8" t="str">
        <f ca="1">IF($A9&lt;&gt;"",IF(G$1=TIME(HOUR(Schedule!$D9),ROUNDDOWN(MINUTE(Schedule!$D9)/15,0)*15,0),_xlfn.CONCAT(TEXT(Schedule!$D9,"H:MM AM/PM")," - ",Schedule!$E9),IF(G$1=TIME(HOUR(Schedule!$F9),ROUNDDOWN(MINUTE(Schedule!$F9)/15,0)*15,0),_xlfn.CONCAT(TEXT(Schedule!$F9,"H:MM AM/PM")," - ",Schedule!$G9),IF(G$1=TIME(HOUR(Schedule!$H9),ROUNDDOWN(MINUTE(Schedule!$H9)/15,0)*15,0),_xlfn.CONCAT(TEXT(Schedule!$H9,"H:MM AM/PM")," - ",Schedule!$I9),IF(Schedule!$B9&lt;&gt;"",IF(OR(G$1=Schedule!$B9,G$1=(Schedule!$B9+TIME(0,15,0))),_xlfn.CONCAT("Judge - ",Schedule!$C9), ""),"")))),"")</f>
        <v/>
      </c>
      <c r="H9" s="8" t="str">
        <f ca="1">IF($A9&lt;&gt;"",IF(H$1=TIME(HOUR(Schedule!$D9),ROUNDDOWN(MINUTE(Schedule!$D9)/15,0)*15,0),_xlfn.CONCAT(TEXT(Schedule!$D9,"H:MM AM/PM")," - ",Schedule!$E9),IF(H$1=TIME(HOUR(Schedule!$F9),ROUNDDOWN(MINUTE(Schedule!$F9)/15,0)*15,0),_xlfn.CONCAT(TEXT(Schedule!$F9,"H:MM AM/PM")," - ",Schedule!$G9),IF(H$1=TIME(HOUR(Schedule!$H9),ROUNDDOWN(MINUTE(Schedule!$H9)/15,0)*15,0),_xlfn.CONCAT(TEXT(Schedule!$H9,"H:MM AM/PM")," - ",Schedule!$I9),IF(Schedule!$B9&lt;&gt;"",IF(OR(H$1=Schedule!$B9,H$1=(Schedule!$B9+TIME(0,15,0))),_xlfn.CONCAT("Judge - ",Schedule!$C9), ""),"")))),"")</f>
        <v/>
      </c>
      <c r="I9" s="8" t="str">
        <f ca="1">IF($A9&lt;&gt;"",IF(I$1=TIME(HOUR(Schedule!$D9),ROUNDDOWN(MINUTE(Schedule!$D9)/15,0)*15,0),_xlfn.CONCAT(TEXT(Schedule!$D9,"H:MM AM/PM")," - ",Schedule!$E9),IF(I$1=TIME(HOUR(Schedule!$F9),ROUNDDOWN(MINUTE(Schedule!$F9)/15,0)*15,0),_xlfn.CONCAT(TEXT(Schedule!$F9,"H:MM AM/PM")," - ",Schedule!$G9),IF(I$1=TIME(HOUR(Schedule!$H9),ROUNDDOWN(MINUTE(Schedule!$H9)/15,0)*15,0),_xlfn.CONCAT(TEXT(Schedule!$H9,"H:MM AM/PM")," - ",Schedule!$I9),IF(Schedule!$B9&lt;&gt;"",IF(OR(I$1=Schedule!$B9,I$1=(Schedule!$B9+TIME(0,15,0))),_xlfn.CONCAT("Judge - ",Schedule!$C9), ""),"")))),"")</f>
        <v/>
      </c>
      <c r="J9" s="8" t="str">
        <f ca="1">IF($A9&lt;&gt;"",IF(J$1=TIME(HOUR(Schedule!$D9),ROUNDDOWN(MINUTE(Schedule!$D9)/15,0)*15,0),_xlfn.CONCAT(TEXT(Schedule!$D9,"H:MM AM/PM")," - ",Schedule!$E9),IF(J$1=TIME(HOUR(Schedule!$F9),ROUNDDOWN(MINUTE(Schedule!$F9)/15,0)*15,0),_xlfn.CONCAT(TEXT(Schedule!$F9,"H:MM AM/PM")," - ",Schedule!$G9),IF(J$1=TIME(HOUR(Schedule!$H9),ROUNDDOWN(MINUTE(Schedule!$H9)/15,0)*15,0),_xlfn.CONCAT(TEXT(Schedule!$H9,"H:MM AM/PM")," - ",Schedule!$I9),IF(Schedule!$B9&lt;&gt;"",IF(OR(J$1=Schedule!$B9,J$1=(Schedule!$B9+TIME(0,15,0))),_xlfn.CONCAT("Judge - ",Schedule!$C9), ""),"")))),"")</f>
        <v>Judge - Orange</v>
      </c>
      <c r="K9" s="8" t="str">
        <f ca="1">IF($A9&lt;&gt;"",IF(K$1=TIME(HOUR(Schedule!$D9),ROUNDDOWN(MINUTE(Schedule!$D9)/15,0)*15,0),_xlfn.CONCAT(TEXT(Schedule!$D9,"H:MM AM/PM")," - ",Schedule!$E9),IF(K$1=TIME(HOUR(Schedule!$F9),ROUNDDOWN(MINUTE(Schedule!$F9)/15,0)*15,0),_xlfn.CONCAT(TEXT(Schedule!$F9,"H:MM AM/PM")," - ",Schedule!$G9),IF(K$1=TIME(HOUR(Schedule!$H9),ROUNDDOWN(MINUTE(Schedule!$H9)/15,0)*15,0),_xlfn.CONCAT(TEXT(Schedule!$H9,"H:MM AM/PM")," - ",Schedule!$I9),IF(Schedule!$B9&lt;&gt;"",IF(OR(K$1=Schedule!$B9,K$1=(Schedule!$B9+TIME(0,15,0))),_xlfn.CONCAT("Judge - ",Schedule!$C9), ""),"")))),"")</f>
        <v>Judge - Orange</v>
      </c>
      <c r="L9" s="8" t="str">
        <f ca="1">IF($A9&lt;&gt;"",IF(L$1=TIME(HOUR(Schedule!$D9),ROUNDDOWN(MINUTE(Schedule!$D9)/15,0)*15,0),_xlfn.CONCAT(TEXT(Schedule!$D9,"H:MM AM/PM")," - ",Schedule!$E9),IF(L$1=TIME(HOUR(Schedule!$F9),ROUNDDOWN(MINUTE(Schedule!$F9)/15,0)*15,0),_xlfn.CONCAT(TEXT(Schedule!$F9,"H:MM AM/PM")," - ",Schedule!$G9),IF(L$1=TIME(HOUR(Schedule!$H9),ROUNDDOWN(MINUTE(Schedule!$H9)/15,0)*15,0),_xlfn.CONCAT(TEXT(Schedule!$H9,"H:MM AM/PM")," - ",Schedule!$I9),IF(Schedule!$B9&lt;&gt;"",IF(OR(L$1=Schedule!$B9,L$1=(Schedule!$B9+TIME(0,15,0))),_xlfn.CONCAT("Judge - ",Schedule!$C9), ""),"")))),"")</f>
        <v/>
      </c>
      <c r="M9" s="8" t="str">
        <f ca="1">IF($A9&lt;&gt;"",IF(M$1=TIME(HOUR(Schedule!$D9),ROUNDDOWN(MINUTE(Schedule!$D9)/15,0)*15,0),_xlfn.CONCAT(TEXT(Schedule!$D9,"H:MM AM/PM")," - ",Schedule!$E9),IF(M$1=TIME(HOUR(Schedule!$F9),ROUNDDOWN(MINUTE(Schedule!$F9)/15,0)*15,0),_xlfn.CONCAT(TEXT(Schedule!$F9,"H:MM AM/PM")," - ",Schedule!$G9),IF(M$1=TIME(HOUR(Schedule!$H9),ROUNDDOWN(MINUTE(Schedule!$H9)/15,0)*15,0),_xlfn.CONCAT(TEXT(Schedule!$H9,"H:MM AM/PM")," - ",Schedule!$I9),IF(Schedule!$B9&lt;&gt;"",IF(OR(M$1=Schedule!$B9,M$1=(Schedule!$B9+TIME(0,15,0))),_xlfn.CONCAT("Judge - ",Schedule!$C9), ""),"")))),"")</f>
        <v/>
      </c>
      <c r="N9" s="8" t="str">
        <f ca="1">IF($A9&lt;&gt;"",IF(N$1=TIME(HOUR(Schedule!$D9),ROUNDDOWN(MINUTE(Schedule!$D9)/15,0)*15,0),_xlfn.CONCAT(TEXT(Schedule!$D9,"H:MM AM/PM")," - ",Schedule!$E9),IF(N$1=TIME(HOUR(Schedule!$F9),ROUNDDOWN(MINUTE(Schedule!$F9)/15,0)*15,0),_xlfn.CONCAT(TEXT(Schedule!$F9,"H:MM AM/PM")," - ",Schedule!$G9),IF(N$1=TIME(HOUR(Schedule!$H9),ROUNDDOWN(MINUTE(Schedule!$H9)/15,0)*15,0),_xlfn.CONCAT(TEXT(Schedule!$H9,"H:MM AM/PM")," - ",Schedule!$I9),IF(Schedule!$B9&lt;&gt;"",IF(OR(N$1=Schedule!$B9,N$1=(Schedule!$B9+TIME(0,15,0))),_xlfn.CONCAT("Judge - ",Schedule!$C9), ""),"")))),"")</f>
        <v/>
      </c>
      <c r="O9" s="8" t="str">
        <f ca="1">IF($A9&lt;&gt;"",IF(O$1=TIME(HOUR(Schedule!$D9),ROUNDDOWN(MINUTE(Schedule!$D9)/15,0)*15,0),_xlfn.CONCAT(TEXT(Schedule!$D9,"H:MM AM/PM")," - ",Schedule!$E9),IF(O$1=TIME(HOUR(Schedule!$F9),ROUNDDOWN(MINUTE(Schedule!$F9)/15,0)*15,0),_xlfn.CONCAT(TEXT(Schedule!$F9,"H:MM AM/PM")," - ",Schedule!$G9),IF(O$1=TIME(HOUR(Schedule!$H9),ROUNDDOWN(MINUTE(Schedule!$H9)/15,0)*15,0),_xlfn.CONCAT(TEXT(Schedule!$H9,"H:MM AM/PM")," - ",Schedule!$I9),IF(Schedule!$B9&lt;&gt;"",IF(OR(O$1=Schedule!$B9,O$1=(Schedule!$B9+TIME(0,15,0))),_xlfn.CONCAT("Judge - ",Schedule!$C9), ""),"")))),"")</f>
        <v/>
      </c>
      <c r="P9" s="8" t="str">
        <f ca="1">IF($A9&lt;&gt;"",IF(P$1=TIME(HOUR(Schedule!$D9),ROUNDDOWN(MINUTE(Schedule!$D9)/15,0)*15,0),_xlfn.CONCAT(TEXT(Schedule!$D9,"H:MM AM/PM")," - ",Schedule!$E9),IF(P$1=TIME(HOUR(Schedule!$F9),ROUNDDOWN(MINUTE(Schedule!$F9)/15,0)*15,0),_xlfn.CONCAT(TEXT(Schedule!$F9,"H:MM AM/PM")," - ",Schedule!$G9),IF(P$1=TIME(HOUR(Schedule!$H9),ROUNDDOWN(MINUTE(Schedule!$H9)/15,0)*15,0),_xlfn.CONCAT(TEXT(Schedule!$H9,"H:MM AM/PM")," - ",Schedule!$I9),IF(Schedule!$B9&lt;&gt;"",IF(OR(P$1=Schedule!$B9,P$1=(Schedule!$B9+TIME(0,15,0))),_xlfn.CONCAT("Judge - ",Schedule!$C9), ""),"")))),"")</f>
        <v/>
      </c>
      <c r="Q9" s="8" t="str">
        <f ca="1">IF($A9&lt;&gt;"",IF(Q$1=TIME(HOUR(Schedule!$D9),ROUNDDOWN(MINUTE(Schedule!$D9)/15,0)*15,0),_xlfn.CONCAT(TEXT(Schedule!$D9,"H:MM AM/PM")," - ",Schedule!$E9),IF(Q$1=TIME(HOUR(Schedule!$F9),ROUNDDOWN(MINUTE(Schedule!$F9)/15,0)*15,0),_xlfn.CONCAT(TEXT(Schedule!$F9,"H:MM AM/PM")," - ",Schedule!$G9),IF(Q$1=TIME(HOUR(Schedule!$H9),ROUNDDOWN(MINUTE(Schedule!$H9)/15,0)*15,0),_xlfn.CONCAT(TEXT(Schedule!$H9,"H:MM AM/PM")," - ",Schedule!$I9),IF(Schedule!$B9&lt;&gt;"",IF(OR(Q$1=Schedule!$B9,Q$1=(Schedule!$B9+TIME(0,15,0))),_xlfn.CONCAT("Judge - ",Schedule!$C9), ""),"")))),"")</f>
        <v/>
      </c>
      <c r="R9" s="8" t="str">
        <f ca="1">IF($A9&lt;&gt;"",IF(R$1=TIME(HOUR(Schedule!$D9),ROUNDDOWN(MINUTE(Schedule!$D9)/15,0)*15,0),_xlfn.CONCAT(TEXT(Schedule!$D9,"H:MM AM/PM")," - ",Schedule!$E9),IF(R$1=TIME(HOUR(Schedule!$F9),ROUNDDOWN(MINUTE(Schedule!$F9)/15,0)*15,0),_xlfn.CONCAT(TEXT(Schedule!$F9,"H:MM AM/PM")," - ",Schedule!$G9),IF(R$1=TIME(HOUR(Schedule!$H9),ROUNDDOWN(MINUTE(Schedule!$H9)/15,0)*15,0),_xlfn.CONCAT(TEXT(Schedule!$H9,"H:MM AM/PM")," - ",Schedule!$I9),IF(Schedule!$B9&lt;&gt;"",IF(OR(R$1=Schedule!$B9,R$1=(Schedule!$B9+TIME(0,15,0))),_xlfn.CONCAT("Judge - ",Schedule!$C9), ""),"")))),"")</f>
        <v/>
      </c>
      <c r="S9" s="8" t="str">
        <f ca="1">IF($A9&lt;&gt;"",IF(S$1=TIME(HOUR(Schedule!$D9),ROUNDDOWN(MINUTE(Schedule!$D9)/15,0)*15,0),_xlfn.CONCAT(TEXT(Schedule!$D9,"H:MM AM/PM")," - ",Schedule!$E9),IF(S$1=TIME(HOUR(Schedule!$F9),ROUNDDOWN(MINUTE(Schedule!$F9)/15,0)*15,0),_xlfn.CONCAT(TEXT(Schedule!$F9,"H:MM AM/PM")," - ",Schedule!$G9),IF(S$1=TIME(HOUR(Schedule!$H9),ROUNDDOWN(MINUTE(Schedule!$H9)/15,0)*15,0),_xlfn.CONCAT(TEXT(Schedule!$H9,"H:MM AM/PM")," - ",Schedule!$I9),IF(Schedule!$B9&lt;&gt;"",IF(OR(S$1=Schedule!$B9,S$1=(Schedule!$B9+TIME(0,15,0))),_xlfn.CONCAT("Judge - ",Schedule!$C9), ""),"")))),"")</f>
        <v/>
      </c>
      <c r="T9" s="8" t="str">
        <f ca="1">IF($A9&lt;&gt;"",IF(T$1=TIME(HOUR(Schedule!$D9),ROUNDDOWN(MINUTE(Schedule!$D9)/15,0)*15,0),_xlfn.CONCAT(TEXT(Schedule!$D9,"H:MM AM/PM")," - ",Schedule!$E9),IF(T$1=TIME(HOUR(Schedule!$F9),ROUNDDOWN(MINUTE(Schedule!$F9)/15,0)*15,0),_xlfn.CONCAT(TEXT(Schedule!$F9,"H:MM AM/PM")," - ",Schedule!$G9),IF(T$1=TIME(HOUR(Schedule!$H9),ROUNDDOWN(MINUTE(Schedule!$H9)/15,0)*15,0),_xlfn.CONCAT(TEXT(Schedule!$H9,"H:MM AM/PM")," - ",Schedule!$I9),IF(Schedule!$B9&lt;&gt;"",IF(OR(T$1=Schedule!$B9,T$1=(Schedule!$B9+TIME(0,15,0))),_xlfn.CONCAT("Judge - ",Schedule!$C9), ""),"")))),"")</f>
        <v/>
      </c>
      <c r="U9" s="8" t="str">
        <f ca="1">IF($A9&lt;&gt;"",IF(U$1=TIME(HOUR(Schedule!$D9),ROUNDDOWN(MINUTE(Schedule!$D9)/15,0)*15,0),_xlfn.CONCAT(TEXT(Schedule!$D9,"H:MM AM/PM")," - ",Schedule!$E9),IF(U$1=TIME(HOUR(Schedule!$F9),ROUNDDOWN(MINUTE(Schedule!$F9)/15,0)*15,0),_xlfn.CONCAT(TEXT(Schedule!$F9,"H:MM AM/PM")," - ",Schedule!$G9),IF(U$1=TIME(HOUR(Schedule!$H9),ROUNDDOWN(MINUTE(Schedule!$H9)/15,0)*15,0),_xlfn.CONCAT(TEXT(Schedule!$H9,"H:MM AM/PM")," - ",Schedule!$I9),IF(Schedule!$B9&lt;&gt;"",IF(OR(U$1=Schedule!$B9,U$1=(Schedule!$B9+TIME(0,15,0))),_xlfn.CONCAT("Judge - ",Schedule!$C9), ""),"")))),"")</f>
        <v>12:45 PM - Blue B</v>
      </c>
      <c r="V9" s="8" t="str">
        <f ca="1">IF($A9&lt;&gt;"",IF(V$1=TIME(HOUR(Schedule!$D9),ROUNDDOWN(MINUTE(Schedule!$D9)/15,0)*15,0),_xlfn.CONCAT(TEXT(Schedule!$D9,"H:MM AM/PM")," - ",Schedule!$E9),IF(V$1=TIME(HOUR(Schedule!$F9),ROUNDDOWN(MINUTE(Schedule!$F9)/15,0)*15,0),_xlfn.CONCAT(TEXT(Schedule!$F9,"H:MM AM/PM")," - ",Schedule!$G9),IF(V$1=TIME(HOUR(Schedule!$H9),ROUNDDOWN(MINUTE(Schedule!$H9)/15,0)*15,0),_xlfn.CONCAT(TEXT(Schedule!$H9,"H:MM AM/PM")," - ",Schedule!$I9),IF(Schedule!$B9&lt;&gt;"",IF(OR(V$1=Schedule!$B9,V$1=(Schedule!$B9+TIME(0,15,0))),_xlfn.CONCAT("Judge - ",Schedule!$C9), ""),"")))),"")</f>
        <v/>
      </c>
      <c r="W9" s="8" t="str">
        <f ca="1">IF($A9&lt;&gt;"",IF(W$1=TIME(HOUR(Schedule!$D9),ROUNDDOWN(MINUTE(Schedule!$D9)/15,0)*15,0),_xlfn.CONCAT(TEXT(Schedule!$D9,"H:MM AM/PM")," - ",Schedule!$E9),IF(W$1=TIME(HOUR(Schedule!$F9),ROUNDDOWN(MINUTE(Schedule!$F9)/15,0)*15,0),_xlfn.CONCAT(TEXT(Schedule!$F9,"H:MM AM/PM")," - ",Schedule!$G9),IF(W$1=TIME(HOUR(Schedule!$H9),ROUNDDOWN(MINUTE(Schedule!$H9)/15,0)*15,0),_xlfn.CONCAT(TEXT(Schedule!$H9,"H:MM AM/PM")," - ",Schedule!$I9),IF(Schedule!$B9&lt;&gt;"",IF(OR(W$1=Schedule!$B9,W$1=(Schedule!$B9+TIME(0,15,0))),_xlfn.CONCAT("Judge - ",Schedule!$C9), ""),"")))),"")</f>
        <v/>
      </c>
      <c r="X9" s="8" t="str">
        <f ca="1">IF($A9&lt;&gt;"",IF(X$1=TIME(HOUR(Schedule!$D9),ROUNDDOWN(MINUTE(Schedule!$D9)/15,0)*15,0),_xlfn.CONCAT(TEXT(Schedule!$D9,"H:MM AM/PM")," - ",Schedule!$E9),IF(X$1=TIME(HOUR(Schedule!$F9),ROUNDDOWN(MINUTE(Schedule!$F9)/15,0)*15,0),_xlfn.CONCAT(TEXT(Schedule!$F9,"H:MM AM/PM")," - ",Schedule!$G9),IF(X$1=TIME(HOUR(Schedule!$H9),ROUNDDOWN(MINUTE(Schedule!$H9)/15,0)*15,0),_xlfn.CONCAT(TEXT(Schedule!$H9,"H:MM AM/PM")," - ",Schedule!$I9),IF(Schedule!$B9&lt;&gt;"",IF(OR(X$1=Schedule!$B9,X$1=(Schedule!$B9+TIME(0,15,0))),_xlfn.CONCAT("Judge - ",Schedule!$C9), ""),"")))),"")</f>
        <v/>
      </c>
      <c r="Y9" s="8" t="str">
        <f ca="1">IF($A9&lt;&gt;"",IF(Y$1=TIME(HOUR(Schedule!$D9),ROUNDDOWN(MINUTE(Schedule!$D9)/15,0)*15,0),_xlfn.CONCAT(TEXT(Schedule!$D9,"H:MM AM/PM")," - ",Schedule!$E9),IF(Y$1=TIME(HOUR(Schedule!$F9),ROUNDDOWN(MINUTE(Schedule!$F9)/15,0)*15,0),_xlfn.CONCAT(TEXT(Schedule!$F9,"H:MM AM/PM")," - ",Schedule!$G9),IF(Y$1=TIME(HOUR(Schedule!$H9),ROUNDDOWN(MINUTE(Schedule!$H9)/15,0)*15,0),_xlfn.CONCAT(TEXT(Schedule!$H9,"H:MM AM/PM")," - ",Schedule!$I9),IF(Schedule!$B9&lt;&gt;"",IF(OR(Y$1=Schedule!$B9,Y$1=(Schedule!$B9+TIME(0,15,0))),_xlfn.CONCAT("Judge - ",Schedule!$C9), ""),"")))),"")</f>
        <v>1:45 PM - Blue B</v>
      </c>
      <c r="Z9" s="8" t="str">
        <f ca="1">IF($A9&lt;&gt;"",IF(Z$1=TIME(HOUR(Schedule!$D9),ROUNDDOWN(MINUTE(Schedule!$D9)/15,0)*15,0),_xlfn.CONCAT(TEXT(Schedule!$D9,"H:MM AM/PM")," - ",Schedule!$E9),IF(Z$1=TIME(HOUR(Schedule!$F9),ROUNDDOWN(MINUTE(Schedule!$F9)/15,0)*15,0),_xlfn.CONCAT(TEXT(Schedule!$F9,"H:MM AM/PM")," - ",Schedule!$G9),IF(Z$1=TIME(HOUR(Schedule!$H9),ROUNDDOWN(MINUTE(Schedule!$H9)/15,0)*15,0),_xlfn.CONCAT(TEXT(Schedule!$H9,"H:MM AM/PM")," - ",Schedule!$I9),IF(Schedule!$B9&lt;&gt;"",IF(OR(Z$1=Schedule!$B9,Z$1=(Schedule!$B9+TIME(0,15,0))),_xlfn.CONCAT("Judge - ",Schedule!$C9), ""),"")))),"")</f>
        <v/>
      </c>
      <c r="AA9" s="8" t="str">
        <f ca="1">IF($A9&lt;&gt;"",IF(AA$1=TIME(HOUR(Schedule!$D9),ROUNDDOWN(MINUTE(Schedule!$D9)/15,0)*15,0),_xlfn.CONCAT(TEXT(Schedule!$D9,"H:MM AM/PM")," - ",Schedule!$E9),IF(AA$1=TIME(HOUR(Schedule!$F9),ROUNDDOWN(MINUTE(Schedule!$F9)/15,0)*15,0),_xlfn.CONCAT(TEXT(Schedule!$F9,"H:MM AM/PM")," - ",Schedule!$G9),IF(AA$1=TIME(HOUR(Schedule!$H9),ROUNDDOWN(MINUTE(Schedule!$H9)/15,0)*15,0),_xlfn.CONCAT(TEXT(Schedule!$H9,"H:MM AM/PM")," - ",Schedule!$I9),IF(Schedule!$B9&lt;&gt;"",IF(OR(AA$1=Schedule!$B9,AA$1=(Schedule!$B9+TIME(0,15,0))),_xlfn.CONCAT("Judge - ",Schedule!$C9), ""),"")))),"")</f>
        <v/>
      </c>
      <c r="AB9" s="8" t="str">
        <f ca="1">IF($A9&lt;&gt;"",IF(AB$1=TIME(HOUR(Schedule!$D9),ROUNDDOWN(MINUTE(Schedule!$D9)/15,0)*15,0),_xlfn.CONCAT(TEXT(Schedule!$D9,"H:MM AM/PM")," - ",Schedule!$E9),IF(AB$1=TIME(HOUR(Schedule!$F9),ROUNDDOWN(MINUTE(Schedule!$F9)/15,0)*15,0),_xlfn.CONCAT(TEXT(Schedule!$F9,"H:MM AM/PM")," - ",Schedule!$G9),IF(AB$1=TIME(HOUR(Schedule!$H9),ROUNDDOWN(MINUTE(Schedule!$H9)/15,0)*15,0),_xlfn.CONCAT(TEXT(Schedule!$H9,"H:MM AM/PM")," - ",Schedule!$I9),IF(Schedule!$B9&lt;&gt;"",IF(OR(AB$1=Schedule!$B9,AB$1=(Schedule!$B9+TIME(0,15,0))),_xlfn.CONCAT("Judge - ",Schedule!$C9), ""),"")))),"")</f>
        <v/>
      </c>
      <c r="AC9" s="8" t="str">
        <f ca="1">IF($A9&lt;&gt;"",IF(AC$1=TIME(HOUR(Schedule!$D9),ROUNDDOWN(MINUTE(Schedule!$D9)/15,0)*15,0),_xlfn.CONCAT(TEXT(Schedule!$D9,"H:MM AM/PM")," - ",Schedule!$E9),IF(AC$1=TIME(HOUR(Schedule!$F9),ROUNDDOWN(MINUTE(Schedule!$F9)/15,0)*15,0),_xlfn.CONCAT(TEXT(Schedule!$F9,"H:MM AM/PM")," - ",Schedule!$G9),IF(AC$1=TIME(HOUR(Schedule!$H9),ROUNDDOWN(MINUTE(Schedule!$H9)/15,0)*15,0),_xlfn.CONCAT(TEXT(Schedule!$H9,"H:MM AM/PM")," - ",Schedule!$I9),IF(Schedule!$B9&lt;&gt;"",IF(OR(AC$1=Schedule!$B9,AC$1=(Schedule!$B9+TIME(0,15,0))),_xlfn.CONCAT("Judge - ",Schedule!$C9), ""),"")))),"")</f>
        <v/>
      </c>
      <c r="AD9" s="8" t="str">
        <f ca="1">IF($A9&lt;&gt;"",IF(AD$1=TIME(HOUR(Schedule!$D9),ROUNDDOWN(MINUTE(Schedule!$D9)/15,0)*15,0),_xlfn.CONCAT(TEXT(Schedule!$D9,"H:MM AM/PM")," - ",Schedule!$E9),IF(AD$1=TIME(HOUR(Schedule!$F9),ROUNDDOWN(MINUTE(Schedule!$F9)/15,0)*15,0),_xlfn.CONCAT(TEXT(Schedule!$F9,"H:MM AM/PM")," - ",Schedule!$G9),IF(AD$1=TIME(HOUR(Schedule!$H9),ROUNDDOWN(MINUTE(Schedule!$H9)/15,0)*15,0),_xlfn.CONCAT(TEXT(Schedule!$H9,"H:MM AM/PM")," - ",Schedule!$I9),IF(Schedule!$B9&lt;&gt;"",IF(OR(AD$1=Schedule!$B9,AD$1=(Schedule!$B9+TIME(0,15,0))),_xlfn.CONCAT("Judge - ",Schedule!$C9), ""),"")))),"")</f>
        <v/>
      </c>
      <c r="AE9" s="8" t="str">
        <f ca="1">IF($A9&lt;&gt;"",IF(AE$1=TIME(HOUR(Schedule!$D9),ROUNDDOWN(MINUTE(Schedule!$D9)/15,0)*15,0),_xlfn.CONCAT(TEXT(Schedule!$D9,"H:MM AM/PM")," - ",Schedule!$E9),IF(AE$1=TIME(HOUR(Schedule!$F9),ROUNDDOWN(MINUTE(Schedule!$F9)/15,0)*15,0),_xlfn.CONCAT(TEXT(Schedule!$F9,"H:MM AM/PM")," - ",Schedule!$G9),IF(AE$1=TIME(HOUR(Schedule!$H9),ROUNDDOWN(MINUTE(Schedule!$H9)/15,0)*15,0),_xlfn.CONCAT(TEXT(Schedule!$H9,"H:MM AM/PM")," - ",Schedule!$I9),IF(Schedule!$B9&lt;&gt;"",IF(OR(AE$1=Schedule!$B9,AE$1=(Schedule!$B9+TIME(0,15,0))),_xlfn.CONCAT("Judge - ",Schedule!$C9), ""),"")))),"")</f>
        <v/>
      </c>
      <c r="AF9" s="8" t="str">
        <f ca="1">IF($A9&lt;&gt;"",IF(AF$1=TIME(HOUR(Schedule!$D9),ROUNDDOWN(MINUTE(Schedule!$D9)/15,0)*15,0),_xlfn.CONCAT(TEXT(Schedule!$D9,"H:MM AM/PM")," - ",Schedule!$E9),IF(AF$1=TIME(HOUR(Schedule!$F9),ROUNDDOWN(MINUTE(Schedule!$F9)/15,0)*15,0),_xlfn.CONCAT(TEXT(Schedule!$F9,"H:MM AM/PM")," - ",Schedule!$G9),IF(AF$1=TIME(HOUR(Schedule!$H9),ROUNDDOWN(MINUTE(Schedule!$H9)/15,0)*15,0),_xlfn.CONCAT(TEXT(Schedule!$H9,"H:MM AM/PM")," - ",Schedule!$I9),IF(Schedule!$B9&lt;&gt;"",IF(OR(AF$1=Schedule!$B9,AF$1=(Schedule!$B9+TIME(0,15,0))),_xlfn.CONCAT("Judge - ",Schedule!$C9), ""),"")))),"")</f>
        <v/>
      </c>
      <c r="AG9" s="8" t="str">
        <f ca="1">IF($A9&lt;&gt;"",IF(AG$1=TIME(HOUR(Schedule!$D9),ROUNDDOWN(MINUTE(Schedule!$D9)/15,0)*15,0),_xlfn.CONCAT(TEXT(Schedule!$D9,"H:MM AM/PM")," - ",Schedule!$E9),IF(AG$1=TIME(HOUR(Schedule!$F9),ROUNDDOWN(MINUTE(Schedule!$F9)/15,0)*15,0),_xlfn.CONCAT(TEXT(Schedule!$F9,"H:MM AM/PM")," - ",Schedule!$G9),IF(AG$1=TIME(HOUR(Schedule!$H9),ROUNDDOWN(MINUTE(Schedule!$H9)/15,0)*15,0),_xlfn.CONCAT(TEXT(Schedule!$H9,"H:MM AM/PM")," - ",Schedule!$I9),IF(Schedule!$B9&lt;&gt;"",IF(OR(AG$1=Schedule!$B9,AG$1=(Schedule!$B9+TIME(0,15,0))),_xlfn.CONCAT("Judge - ",Schedule!$C9), ""),"")))),"")</f>
        <v/>
      </c>
    </row>
    <row r="10" spans="1:33" x14ac:dyDescent="0.2">
      <c r="A10" t="str">
        <f ca="1">Schedule!A10</f>
        <v>9 - Team 9</v>
      </c>
      <c r="B10" s="8" t="str">
        <f ca="1">IF($A10&lt;&gt;"",IF(B$1=TIME(HOUR(Schedule!$D10),ROUNDDOWN(MINUTE(Schedule!$D10)/15,0)*15,0),_xlfn.CONCAT(TEXT(Schedule!$D10,"H:MM AM/PM")," - ",Schedule!$E10),IF(B$1=TIME(HOUR(Schedule!$F10),ROUNDDOWN(MINUTE(Schedule!$F10)/15,0)*15,0),_xlfn.CONCAT(TEXT(Schedule!$F10,"H:MM AM/PM")," - ",Schedule!$G10),IF(B$1=TIME(HOUR(Schedule!$H10),ROUNDDOWN(MINUTE(Schedule!$H10)/15,0)*15,0),_xlfn.CONCAT(TEXT(Schedule!$H10,"H:MM AM/PM")," - ",Schedule!$I10),IF(Schedule!$B10&lt;&gt;"",IF(OR(B$1=Schedule!$B10,B$1=(Schedule!$B10+TIME(0,15,0))),_xlfn.CONCAT("Judge - ",Schedule!$C10), ""),"")))),"")</f>
        <v/>
      </c>
      <c r="C10" s="8" t="str">
        <f ca="1">IF($A10&lt;&gt;"",IF(C$1=TIME(HOUR(Schedule!$D10),ROUNDDOWN(MINUTE(Schedule!$D10)/15,0)*15,0),_xlfn.CONCAT(TEXT(Schedule!$D10,"H:MM AM/PM")," - ",Schedule!$E10),IF(C$1=TIME(HOUR(Schedule!$F10),ROUNDDOWN(MINUTE(Schedule!$F10)/15,0)*15,0),_xlfn.CONCAT(TEXT(Schedule!$F10,"H:MM AM/PM")," - ",Schedule!$G10),IF(C$1=TIME(HOUR(Schedule!$H10),ROUNDDOWN(MINUTE(Schedule!$H10)/15,0)*15,0),_xlfn.CONCAT(TEXT(Schedule!$H10,"H:MM AM/PM")," - ",Schedule!$I10),IF(Schedule!$B10&lt;&gt;"",IF(OR(C$1=Schedule!$B10,C$1=(Schedule!$B10+TIME(0,15,0))),_xlfn.CONCAT("Judge - ",Schedule!$C10), ""),"")))),"")</f>
        <v/>
      </c>
      <c r="D10" s="8" t="str">
        <f ca="1">IF($A10&lt;&gt;"",IF(D$1=TIME(HOUR(Schedule!$D10),ROUNDDOWN(MINUTE(Schedule!$D10)/15,0)*15,0),_xlfn.CONCAT(TEXT(Schedule!$D10,"H:MM AM/PM")," - ",Schedule!$E10),IF(D$1=TIME(HOUR(Schedule!$F10),ROUNDDOWN(MINUTE(Schedule!$F10)/15,0)*15,0),_xlfn.CONCAT(TEXT(Schedule!$F10,"H:MM AM/PM")," - ",Schedule!$G10),IF(D$1=TIME(HOUR(Schedule!$H10),ROUNDDOWN(MINUTE(Schedule!$H10)/15,0)*15,0),_xlfn.CONCAT(TEXT(Schedule!$H10,"H:MM AM/PM")," - ",Schedule!$I10),IF(Schedule!$B10&lt;&gt;"",IF(OR(D$1=Schedule!$B10,D$1=(Schedule!$B10+TIME(0,15,0))),_xlfn.CONCAT("Judge - ",Schedule!$C10), ""),"")))),"")</f>
        <v/>
      </c>
      <c r="E10" s="8" t="str">
        <f ca="1">IF($A10&lt;&gt;"",IF(E$1=TIME(HOUR(Schedule!$D10),ROUNDDOWN(MINUTE(Schedule!$D10)/15,0)*15,0),_xlfn.CONCAT(TEXT(Schedule!$D10,"H:MM AM/PM")," - ",Schedule!$E10),IF(E$1=TIME(HOUR(Schedule!$F10),ROUNDDOWN(MINUTE(Schedule!$F10)/15,0)*15,0),_xlfn.CONCAT(TEXT(Schedule!$F10,"H:MM AM/PM")," - ",Schedule!$G10),IF(E$1=TIME(HOUR(Schedule!$H10),ROUNDDOWN(MINUTE(Schedule!$H10)/15,0)*15,0),_xlfn.CONCAT(TEXT(Schedule!$H10,"H:MM AM/PM")," - ",Schedule!$I10),IF(Schedule!$B10&lt;&gt;"",IF(OR(E$1=Schedule!$B10,E$1=(Schedule!$B10+TIME(0,15,0))),_xlfn.CONCAT("Judge - ",Schedule!$C10), ""),"")))),"")</f>
        <v/>
      </c>
      <c r="F10" s="8" t="str">
        <f ca="1">IF($A10&lt;&gt;"",IF(F$1=TIME(HOUR(Schedule!$D10),ROUNDDOWN(MINUTE(Schedule!$D10)/15,0)*15,0),_xlfn.CONCAT(TEXT(Schedule!$D10,"H:MM AM/PM")," - ",Schedule!$E10),IF(F$1=TIME(HOUR(Schedule!$F10),ROUNDDOWN(MINUTE(Schedule!$F10)/15,0)*15,0),_xlfn.CONCAT(TEXT(Schedule!$F10,"H:MM AM/PM")," - ",Schedule!$G10),IF(F$1=TIME(HOUR(Schedule!$H10),ROUNDDOWN(MINUTE(Schedule!$H10)/15,0)*15,0),_xlfn.CONCAT(TEXT(Schedule!$H10,"H:MM AM/PM")," - ",Schedule!$I10),IF(Schedule!$B10&lt;&gt;"",IF(OR(F$1=Schedule!$B10,F$1=(Schedule!$B10+TIME(0,15,0))),_xlfn.CONCAT("Judge - ",Schedule!$C10), ""),"")))),"")</f>
        <v/>
      </c>
      <c r="G10" s="8" t="str">
        <f ca="1">IF($A10&lt;&gt;"",IF(G$1=TIME(HOUR(Schedule!$D10),ROUNDDOWN(MINUTE(Schedule!$D10)/15,0)*15,0),_xlfn.CONCAT(TEXT(Schedule!$D10,"H:MM AM/PM")," - ",Schedule!$E10),IF(G$1=TIME(HOUR(Schedule!$F10),ROUNDDOWN(MINUTE(Schedule!$F10)/15,0)*15,0),_xlfn.CONCAT(TEXT(Schedule!$F10,"H:MM AM/PM")," - ",Schedule!$G10),IF(G$1=TIME(HOUR(Schedule!$H10),ROUNDDOWN(MINUTE(Schedule!$H10)/15,0)*15,0),_xlfn.CONCAT(TEXT(Schedule!$H10,"H:MM AM/PM")," - ",Schedule!$I10),IF(Schedule!$B10&lt;&gt;"",IF(OR(G$1=Schedule!$B10,G$1=(Schedule!$B10+TIME(0,15,0))),_xlfn.CONCAT("Judge - ",Schedule!$C10), ""),"")))),"")</f>
        <v/>
      </c>
      <c r="H10" s="8" t="str">
        <f ca="1">IF($A10&lt;&gt;"",IF(H$1=TIME(HOUR(Schedule!$D10),ROUNDDOWN(MINUTE(Schedule!$D10)/15,0)*15,0),_xlfn.CONCAT(TEXT(Schedule!$D10,"H:MM AM/PM")," - ",Schedule!$E10),IF(H$1=TIME(HOUR(Schedule!$F10),ROUNDDOWN(MINUTE(Schedule!$F10)/15,0)*15,0),_xlfn.CONCAT(TEXT(Schedule!$F10,"H:MM AM/PM")," - ",Schedule!$G10),IF(H$1=TIME(HOUR(Schedule!$H10),ROUNDDOWN(MINUTE(Schedule!$H10)/15,0)*15,0),_xlfn.CONCAT(TEXT(Schedule!$H10,"H:MM AM/PM")," - ",Schedule!$I10),IF(Schedule!$B10&lt;&gt;"",IF(OR(H$1=Schedule!$B10,H$1=(Schedule!$B10+TIME(0,15,0))),_xlfn.CONCAT("Judge - ",Schedule!$C10), ""),"")))),"")</f>
        <v/>
      </c>
      <c r="I10" s="8" t="str">
        <f ca="1">IF($A10&lt;&gt;"",IF(I$1=TIME(HOUR(Schedule!$D10),ROUNDDOWN(MINUTE(Schedule!$D10)/15,0)*15,0),_xlfn.CONCAT(TEXT(Schedule!$D10,"H:MM AM/PM")," - ",Schedule!$E10),IF(I$1=TIME(HOUR(Schedule!$F10),ROUNDDOWN(MINUTE(Schedule!$F10)/15,0)*15,0),_xlfn.CONCAT(TEXT(Schedule!$F10,"H:MM AM/PM")," - ",Schedule!$G10),IF(I$1=TIME(HOUR(Schedule!$H10),ROUNDDOWN(MINUTE(Schedule!$H10)/15,0)*15,0),_xlfn.CONCAT(TEXT(Schedule!$H10,"H:MM AM/PM")," - ",Schedule!$I10),IF(Schedule!$B10&lt;&gt;"",IF(OR(I$1=Schedule!$B10,I$1=(Schedule!$B10+TIME(0,15,0))),_xlfn.CONCAT("Judge - ",Schedule!$C10), ""),"")))),"")</f>
        <v/>
      </c>
      <c r="J10" s="8" t="str">
        <f ca="1">IF($A10&lt;&gt;"",IF(J$1=TIME(HOUR(Schedule!$D10),ROUNDDOWN(MINUTE(Schedule!$D10)/15,0)*15,0),_xlfn.CONCAT(TEXT(Schedule!$D10,"H:MM AM/PM")," - ",Schedule!$E10),IF(J$1=TIME(HOUR(Schedule!$F10),ROUNDDOWN(MINUTE(Schedule!$F10)/15,0)*15,0),_xlfn.CONCAT(TEXT(Schedule!$F10,"H:MM AM/PM")," - ",Schedule!$G10),IF(J$1=TIME(HOUR(Schedule!$H10),ROUNDDOWN(MINUTE(Schedule!$H10)/15,0)*15,0),_xlfn.CONCAT(TEXT(Schedule!$H10,"H:MM AM/PM")," - ",Schedule!$I10),IF(Schedule!$B10&lt;&gt;"",IF(OR(J$1=Schedule!$B10,J$1=(Schedule!$B10+TIME(0,15,0))),_xlfn.CONCAT("Judge - ",Schedule!$C10), ""),"")))),"")</f>
        <v/>
      </c>
      <c r="K10" s="8" t="str">
        <f ca="1">IF($A10&lt;&gt;"",IF(K$1=TIME(HOUR(Schedule!$D10),ROUNDDOWN(MINUTE(Schedule!$D10)/15,0)*15,0),_xlfn.CONCAT(TEXT(Schedule!$D10,"H:MM AM/PM")," - ",Schedule!$E10),IF(K$1=TIME(HOUR(Schedule!$F10),ROUNDDOWN(MINUTE(Schedule!$F10)/15,0)*15,0),_xlfn.CONCAT(TEXT(Schedule!$F10,"H:MM AM/PM")," - ",Schedule!$G10),IF(K$1=TIME(HOUR(Schedule!$H10),ROUNDDOWN(MINUTE(Schedule!$H10)/15,0)*15,0),_xlfn.CONCAT(TEXT(Schedule!$H10,"H:MM AM/PM")," - ",Schedule!$I10),IF(Schedule!$B10&lt;&gt;"",IF(OR(K$1=Schedule!$B10,K$1=(Schedule!$B10+TIME(0,15,0))),_xlfn.CONCAT("Judge - ",Schedule!$C10), ""),"")))),"")</f>
        <v/>
      </c>
      <c r="L10" s="8" t="str">
        <f ca="1">IF($A10&lt;&gt;"",IF(L$1=TIME(HOUR(Schedule!$D10),ROUNDDOWN(MINUTE(Schedule!$D10)/15,0)*15,0),_xlfn.CONCAT(TEXT(Schedule!$D10,"H:MM AM/PM")," - ",Schedule!$E10),IF(L$1=TIME(HOUR(Schedule!$F10),ROUNDDOWN(MINUTE(Schedule!$F10)/15,0)*15,0),_xlfn.CONCAT(TEXT(Schedule!$F10,"H:MM AM/PM")," - ",Schedule!$G10),IF(L$1=TIME(HOUR(Schedule!$H10),ROUNDDOWN(MINUTE(Schedule!$H10)/15,0)*15,0),_xlfn.CONCAT(TEXT(Schedule!$H10,"H:MM AM/PM")," - ",Schedule!$I10),IF(Schedule!$B10&lt;&gt;"",IF(OR(L$1=Schedule!$B10,L$1=(Schedule!$B10+TIME(0,15,0))),_xlfn.CONCAT("Judge - ",Schedule!$C10), ""),"")))),"")</f>
        <v/>
      </c>
      <c r="M10" s="8" t="str">
        <f ca="1">IF($A10&lt;&gt;"",IF(M$1=TIME(HOUR(Schedule!$D10),ROUNDDOWN(MINUTE(Schedule!$D10)/15,0)*15,0),_xlfn.CONCAT(TEXT(Schedule!$D10,"H:MM AM/PM")," - ",Schedule!$E10),IF(M$1=TIME(HOUR(Schedule!$F10),ROUNDDOWN(MINUTE(Schedule!$F10)/15,0)*15,0),_xlfn.CONCAT(TEXT(Schedule!$F10,"H:MM AM/PM")," - ",Schedule!$G10),IF(M$1=TIME(HOUR(Schedule!$H10),ROUNDDOWN(MINUTE(Schedule!$H10)/15,0)*15,0),_xlfn.CONCAT(TEXT(Schedule!$H10,"H:MM AM/PM")," - ",Schedule!$I10),IF(Schedule!$B10&lt;&gt;"",IF(OR(M$1=Schedule!$B10,M$1=(Schedule!$B10+TIME(0,15,0))),_xlfn.CONCAT("Judge - ",Schedule!$C10), ""),"")))),"")</f>
        <v>Judge - Yellow</v>
      </c>
      <c r="N10" s="8" t="str">
        <f ca="1">IF($A10&lt;&gt;"",IF(N$1=TIME(HOUR(Schedule!$D10),ROUNDDOWN(MINUTE(Schedule!$D10)/15,0)*15,0),_xlfn.CONCAT(TEXT(Schedule!$D10,"H:MM AM/PM")," - ",Schedule!$E10),IF(N$1=TIME(HOUR(Schedule!$F10),ROUNDDOWN(MINUTE(Schedule!$F10)/15,0)*15,0),_xlfn.CONCAT(TEXT(Schedule!$F10,"H:MM AM/PM")," - ",Schedule!$G10),IF(N$1=TIME(HOUR(Schedule!$H10),ROUNDDOWN(MINUTE(Schedule!$H10)/15,0)*15,0),_xlfn.CONCAT(TEXT(Schedule!$H10,"H:MM AM/PM")," - ",Schedule!$I10),IF(Schedule!$B10&lt;&gt;"",IF(OR(N$1=Schedule!$B10,N$1=(Schedule!$B10+TIME(0,15,0))),_xlfn.CONCAT("Judge - ",Schedule!$C10), ""),"")))),"")</f>
        <v>Judge - Yellow</v>
      </c>
      <c r="O10" s="8" t="str">
        <f ca="1">IF($A10&lt;&gt;"",IF(O$1=TIME(HOUR(Schedule!$D10),ROUNDDOWN(MINUTE(Schedule!$D10)/15,0)*15,0),_xlfn.CONCAT(TEXT(Schedule!$D10,"H:MM AM/PM")," - ",Schedule!$E10),IF(O$1=TIME(HOUR(Schedule!$F10),ROUNDDOWN(MINUTE(Schedule!$F10)/15,0)*15,0),_xlfn.CONCAT(TEXT(Schedule!$F10,"H:MM AM/PM")," - ",Schedule!$G10),IF(O$1=TIME(HOUR(Schedule!$H10),ROUNDDOWN(MINUTE(Schedule!$H10)/15,0)*15,0),_xlfn.CONCAT(TEXT(Schedule!$H10,"H:MM AM/PM")," - ",Schedule!$I10),IF(Schedule!$B10&lt;&gt;"",IF(OR(O$1=Schedule!$B10,O$1=(Schedule!$B10+TIME(0,15,0))),_xlfn.CONCAT("Judge - ",Schedule!$C10), ""),"")))),"")</f>
        <v/>
      </c>
      <c r="P10" s="8" t="str">
        <f ca="1">IF($A10&lt;&gt;"",IF(P$1=TIME(HOUR(Schedule!$D10),ROUNDDOWN(MINUTE(Schedule!$D10)/15,0)*15,0),_xlfn.CONCAT(TEXT(Schedule!$D10,"H:MM AM/PM")," - ",Schedule!$E10),IF(P$1=TIME(HOUR(Schedule!$F10),ROUNDDOWN(MINUTE(Schedule!$F10)/15,0)*15,0),_xlfn.CONCAT(TEXT(Schedule!$F10,"H:MM AM/PM")," - ",Schedule!$G10),IF(P$1=TIME(HOUR(Schedule!$H10),ROUNDDOWN(MINUTE(Schedule!$H10)/15,0)*15,0),_xlfn.CONCAT(TEXT(Schedule!$H10,"H:MM AM/PM")," - ",Schedule!$I10),IF(Schedule!$B10&lt;&gt;"",IF(OR(P$1=Schedule!$B10,P$1=(Schedule!$B10+TIME(0,15,0))),_xlfn.CONCAT("Judge - ",Schedule!$C10), ""),"")))),"")</f>
        <v/>
      </c>
      <c r="Q10" s="8" t="str">
        <f ca="1">IF($A10&lt;&gt;"",IF(Q$1=TIME(HOUR(Schedule!$D10),ROUNDDOWN(MINUTE(Schedule!$D10)/15,0)*15,0),_xlfn.CONCAT(TEXT(Schedule!$D10,"H:MM AM/PM")," - ",Schedule!$E10),IF(Q$1=TIME(HOUR(Schedule!$F10),ROUNDDOWN(MINUTE(Schedule!$F10)/15,0)*15,0),_xlfn.CONCAT(TEXT(Schedule!$F10,"H:MM AM/PM")," - ",Schedule!$G10),IF(Q$1=TIME(HOUR(Schedule!$H10),ROUNDDOWN(MINUTE(Schedule!$H10)/15,0)*15,0),_xlfn.CONCAT(TEXT(Schedule!$H10,"H:MM AM/PM")," - ",Schedule!$I10),IF(Schedule!$B10&lt;&gt;"",IF(OR(Q$1=Schedule!$B10,Q$1=(Schedule!$B10+TIME(0,15,0))),_xlfn.CONCAT("Judge - ",Schedule!$C10), ""),"")))),"")</f>
        <v/>
      </c>
      <c r="R10" s="8" t="str">
        <f ca="1">IF($A10&lt;&gt;"",IF(R$1=TIME(HOUR(Schedule!$D10),ROUNDDOWN(MINUTE(Schedule!$D10)/15,0)*15,0),_xlfn.CONCAT(TEXT(Schedule!$D10,"H:MM AM/PM")," - ",Schedule!$E10),IF(R$1=TIME(HOUR(Schedule!$F10),ROUNDDOWN(MINUTE(Schedule!$F10)/15,0)*15,0),_xlfn.CONCAT(TEXT(Schedule!$F10,"H:MM AM/PM")," - ",Schedule!$G10),IF(R$1=TIME(HOUR(Schedule!$H10),ROUNDDOWN(MINUTE(Schedule!$H10)/15,0)*15,0),_xlfn.CONCAT(TEXT(Schedule!$H10,"H:MM AM/PM")," - ",Schedule!$I10),IF(Schedule!$B10&lt;&gt;"",IF(OR(R$1=Schedule!$B10,R$1=(Schedule!$B10+TIME(0,15,0))),_xlfn.CONCAT("Judge - ",Schedule!$C10), ""),"")))),"")</f>
        <v/>
      </c>
      <c r="S10" s="8" t="str">
        <f ca="1">IF($A10&lt;&gt;"",IF(S$1=TIME(HOUR(Schedule!$D10),ROUNDDOWN(MINUTE(Schedule!$D10)/15,0)*15,0),_xlfn.CONCAT(TEXT(Schedule!$D10,"H:MM AM/PM")," - ",Schedule!$E10),IF(S$1=TIME(HOUR(Schedule!$F10),ROUNDDOWN(MINUTE(Schedule!$F10)/15,0)*15,0),_xlfn.CONCAT(TEXT(Schedule!$F10,"H:MM AM/PM")," - ",Schedule!$G10),IF(S$1=TIME(HOUR(Schedule!$H10),ROUNDDOWN(MINUTE(Schedule!$H10)/15,0)*15,0),_xlfn.CONCAT(TEXT(Schedule!$H10,"H:MM AM/PM")," - ",Schedule!$I10),IF(Schedule!$B10&lt;&gt;"",IF(OR(S$1=Schedule!$B10,S$1=(Schedule!$B10+TIME(0,15,0))),_xlfn.CONCAT("Judge - ",Schedule!$C10), ""),"")))),"")</f>
        <v/>
      </c>
      <c r="T10" s="8" t="str">
        <f ca="1">IF($A10&lt;&gt;"",IF(T$1=TIME(HOUR(Schedule!$D10),ROUNDDOWN(MINUTE(Schedule!$D10)/15,0)*15,0),_xlfn.CONCAT(TEXT(Schedule!$D10,"H:MM AM/PM")," - ",Schedule!$E10),IF(T$1=TIME(HOUR(Schedule!$F10),ROUNDDOWN(MINUTE(Schedule!$F10)/15,0)*15,0),_xlfn.CONCAT(TEXT(Schedule!$F10,"H:MM AM/PM")," - ",Schedule!$G10),IF(T$1=TIME(HOUR(Schedule!$H10),ROUNDDOWN(MINUTE(Schedule!$H10)/15,0)*15,0),_xlfn.CONCAT(TEXT(Schedule!$H10,"H:MM AM/PM")," - ",Schedule!$I10),IF(Schedule!$B10&lt;&gt;"",IF(OR(T$1=Schedule!$B10,T$1=(Schedule!$B10+TIME(0,15,0))),_xlfn.CONCAT("Judge - ",Schedule!$C10), ""),"")))),"")</f>
        <v/>
      </c>
      <c r="U10" s="8" t="str">
        <f ca="1">IF($A10&lt;&gt;"",IF(U$1=TIME(HOUR(Schedule!$D10),ROUNDDOWN(MINUTE(Schedule!$D10)/15,0)*15,0),_xlfn.CONCAT(TEXT(Schedule!$D10,"H:MM AM/PM")," - ",Schedule!$E10),IF(U$1=TIME(HOUR(Schedule!$F10),ROUNDDOWN(MINUTE(Schedule!$F10)/15,0)*15,0),_xlfn.CONCAT(TEXT(Schedule!$F10,"H:MM AM/PM")," - ",Schedule!$G10),IF(U$1=TIME(HOUR(Schedule!$H10),ROUNDDOWN(MINUTE(Schedule!$H10)/15,0)*15,0),_xlfn.CONCAT(TEXT(Schedule!$H10,"H:MM AM/PM")," - ",Schedule!$I10),IF(Schedule!$B10&lt;&gt;"",IF(OR(U$1=Schedule!$B10,U$1=(Schedule!$B10+TIME(0,15,0))),_xlfn.CONCAT("Judge - ",Schedule!$C10), ""),"")))),"")</f>
        <v>12:50 PM - Red A</v>
      </c>
      <c r="V10" s="8" t="str">
        <f ca="1">IF($A10&lt;&gt;"",IF(V$1=TIME(HOUR(Schedule!$D10),ROUNDDOWN(MINUTE(Schedule!$D10)/15,0)*15,0),_xlfn.CONCAT(TEXT(Schedule!$D10,"H:MM AM/PM")," - ",Schedule!$E10),IF(V$1=TIME(HOUR(Schedule!$F10),ROUNDDOWN(MINUTE(Schedule!$F10)/15,0)*15,0),_xlfn.CONCAT(TEXT(Schedule!$F10,"H:MM AM/PM")," - ",Schedule!$G10),IF(V$1=TIME(HOUR(Schedule!$H10),ROUNDDOWN(MINUTE(Schedule!$H10)/15,0)*15,0),_xlfn.CONCAT(TEXT(Schedule!$H10,"H:MM AM/PM")," - ",Schedule!$I10),IF(Schedule!$B10&lt;&gt;"",IF(OR(V$1=Schedule!$B10,V$1=(Schedule!$B10+TIME(0,15,0))),_xlfn.CONCAT("Judge - ",Schedule!$C10), ""),"")))),"")</f>
        <v/>
      </c>
      <c r="W10" s="8" t="str">
        <f ca="1">IF($A10&lt;&gt;"",IF(W$1=TIME(HOUR(Schedule!$D10),ROUNDDOWN(MINUTE(Schedule!$D10)/15,0)*15,0),_xlfn.CONCAT(TEXT(Schedule!$D10,"H:MM AM/PM")," - ",Schedule!$E10),IF(W$1=TIME(HOUR(Schedule!$F10),ROUNDDOWN(MINUTE(Schedule!$F10)/15,0)*15,0),_xlfn.CONCAT(TEXT(Schedule!$F10,"H:MM AM/PM")," - ",Schedule!$G10),IF(W$1=TIME(HOUR(Schedule!$H10),ROUNDDOWN(MINUTE(Schedule!$H10)/15,0)*15,0),_xlfn.CONCAT(TEXT(Schedule!$H10,"H:MM AM/PM")," - ",Schedule!$I10),IF(Schedule!$B10&lt;&gt;"",IF(OR(W$1=Schedule!$B10,W$1=(Schedule!$B10+TIME(0,15,0))),_xlfn.CONCAT("Judge - ",Schedule!$C10), ""),"")))),"")</f>
        <v/>
      </c>
      <c r="X10" s="8" t="str">
        <f ca="1">IF($A10&lt;&gt;"",IF(X$1=TIME(HOUR(Schedule!$D10),ROUNDDOWN(MINUTE(Schedule!$D10)/15,0)*15,0),_xlfn.CONCAT(TEXT(Schedule!$D10,"H:MM AM/PM")," - ",Schedule!$E10),IF(X$1=TIME(HOUR(Schedule!$F10),ROUNDDOWN(MINUTE(Schedule!$F10)/15,0)*15,0),_xlfn.CONCAT(TEXT(Schedule!$F10,"H:MM AM/PM")," - ",Schedule!$G10),IF(X$1=TIME(HOUR(Schedule!$H10),ROUNDDOWN(MINUTE(Schedule!$H10)/15,0)*15,0),_xlfn.CONCAT(TEXT(Schedule!$H10,"H:MM AM/PM")," - ",Schedule!$I10),IF(Schedule!$B10&lt;&gt;"",IF(OR(X$1=Schedule!$B10,X$1=(Schedule!$B10+TIME(0,15,0))),_xlfn.CONCAT("Judge - ",Schedule!$C10), ""),"")))),"")</f>
        <v/>
      </c>
      <c r="Y10" s="8" t="str">
        <f ca="1">IF($A10&lt;&gt;"",IF(Y$1=TIME(HOUR(Schedule!$D10),ROUNDDOWN(MINUTE(Schedule!$D10)/15,0)*15,0),_xlfn.CONCAT(TEXT(Schedule!$D10,"H:MM AM/PM")," - ",Schedule!$E10),IF(Y$1=TIME(HOUR(Schedule!$F10),ROUNDDOWN(MINUTE(Schedule!$F10)/15,0)*15,0),_xlfn.CONCAT(TEXT(Schedule!$F10,"H:MM AM/PM")," - ",Schedule!$G10),IF(Y$1=TIME(HOUR(Schedule!$H10),ROUNDDOWN(MINUTE(Schedule!$H10)/15,0)*15,0),_xlfn.CONCAT(TEXT(Schedule!$H10,"H:MM AM/PM")," - ",Schedule!$I10),IF(Schedule!$B10&lt;&gt;"",IF(OR(Y$1=Schedule!$B10,Y$1=(Schedule!$B10+TIME(0,15,0))),_xlfn.CONCAT("Judge - ",Schedule!$C10), ""),"")))),"")</f>
        <v>1:50 PM - Red B</v>
      </c>
      <c r="Z10" s="8" t="str">
        <f ca="1">IF($A10&lt;&gt;"",IF(Z$1=TIME(HOUR(Schedule!$D10),ROUNDDOWN(MINUTE(Schedule!$D10)/15,0)*15,0),_xlfn.CONCAT(TEXT(Schedule!$D10,"H:MM AM/PM")," - ",Schedule!$E10),IF(Z$1=TIME(HOUR(Schedule!$F10),ROUNDDOWN(MINUTE(Schedule!$F10)/15,0)*15,0),_xlfn.CONCAT(TEXT(Schedule!$F10,"H:MM AM/PM")," - ",Schedule!$G10),IF(Z$1=TIME(HOUR(Schedule!$H10),ROUNDDOWN(MINUTE(Schedule!$H10)/15,0)*15,0),_xlfn.CONCAT(TEXT(Schedule!$H10,"H:MM AM/PM")," - ",Schedule!$I10),IF(Schedule!$B10&lt;&gt;"",IF(OR(Z$1=Schedule!$B10,Z$1=(Schedule!$B10+TIME(0,15,0))),_xlfn.CONCAT("Judge - ",Schedule!$C10), ""),"")))),"")</f>
        <v/>
      </c>
      <c r="AA10" s="8" t="str">
        <f ca="1">IF($A10&lt;&gt;"",IF(AA$1=TIME(HOUR(Schedule!$D10),ROUNDDOWN(MINUTE(Schedule!$D10)/15,0)*15,0),_xlfn.CONCAT(TEXT(Schedule!$D10,"H:MM AM/PM")," - ",Schedule!$E10),IF(AA$1=TIME(HOUR(Schedule!$F10),ROUNDDOWN(MINUTE(Schedule!$F10)/15,0)*15,0),_xlfn.CONCAT(TEXT(Schedule!$F10,"H:MM AM/PM")," - ",Schedule!$G10),IF(AA$1=TIME(HOUR(Schedule!$H10),ROUNDDOWN(MINUTE(Schedule!$H10)/15,0)*15,0),_xlfn.CONCAT(TEXT(Schedule!$H10,"H:MM AM/PM")," - ",Schedule!$I10),IF(Schedule!$B10&lt;&gt;"",IF(OR(AA$1=Schedule!$B10,AA$1=(Schedule!$B10+TIME(0,15,0))),_xlfn.CONCAT("Judge - ",Schedule!$C10), ""),"")))),"")</f>
        <v/>
      </c>
      <c r="AB10" s="8" t="str">
        <f ca="1">IF($A10&lt;&gt;"",IF(AB$1=TIME(HOUR(Schedule!$D10),ROUNDDOWN(MINUTE(Schedule!$D10)/15,0)*15,0),_xlfn.CONCAT(TEXT(Schedule!$D10,"H:MM AM/PM")," - ",Schedule!$E10),IF(AB$1=TIME(HOUR(Schedule!$F10),ROUNDDOWN(MINUTE(Schedule!$F10)/15,0)*15,0),_xlfn.CONCAT(TEXT(Schedule!$F10,"H:MM AM/PM")," - ",Schedule!$G10),IF(AB$1=TIME(HOUR(Schedule!$H10),ROUNDDOWN(MINUTE(Schedule!$H10)/15,0)*15,0),_xlfn.CONCAT(TEXT(Schedule!$H10,"H:MM AM/PM")," - ",Schedule!$I10),IF(Schedule!$B10&lt;&gt;"",IF(OR(AB$1=Schedule!$B10,AB$1=(Schedule!$B10+TIME(0,15,0))),_xlfn.CONCAT("Judge - ",Schedule!$C10), ""),"")))),"")</f>
        <v/>
      </c>
      <c r="AC10" s="8" t="str">
        <f ca="1">IF($A10&lt;&gt;"",IF(AC$1=TIME(HOUR(Schedule!$D10),ROUNDDOWN(MINUTE(Schedule!$D10)/15,0)*15,0),_xlfn.CONCAT(TEXT(Schedule!$D10,"H:MM AM/PM")," - ",Schedule!$E10),IF(AC$1=TIME(HOUR(Schedule!$F10),ROUNDDOWN(MINUTE(Schedule!$F10)/15,0)*15,0),_xlfn.CONCAT(TEXT(Schedule!$F10,"H:MM AM/PM")," - ",Schedule!$G10),IF(AC$1=TIME(HOUR(Schedule!$H10),ROUNDDOWN(MINUTE(Schedule!$H10)/15,0)*15,0),_xlfn.CONCAT(TEXT(Schedule!$H10,"H:MM AM/PM")," - ",Schedule!$I10),IF(Schedule!$B10&lt;&gt;"",IF(OR(AC$1=Schedule!$B10,AC$1=(Schedule!$B10+TIME(0,15,0))),_xlfn.CONCAT("Judge - ",Schedule!$C10), ""),"")))),"")</f>
        <v/>
      </c>
      <c r="AD10" s="8" t="str">
        <f ca="1">IF($A10&lt;&gt;"",IF(AD$1=TIME(HOUR(Schedule!$D10),ROUNDDOWN(MINUTE(Schedule!$D10)/15,0)*15,0),_xlfn.CONCAT(TEXT(Schedule!$D10,"H:MM AM/PM")," - ",Schedule!$E10),IF(AD$1=TIME(HOUR(Schedule!$F10),ROUNDDOWN(MINUTE(Schedule!$F10)/15,0)*15,0),_xlfn.CONCAT(TEXT(Schedule!$F10,"H:MM AM/PM")," - ",Schedule!$G10),IF(AD$1=TIME(HOUR(Schedule!$H10),ROUNDDOWN(MINUTE(Schedule!$H10)/15,0)*15,0),_xlfn.CONCAT(TEXT(Schedule!$H10,"H:MM AM/PM")," - ",Schedule!$I10),IF(Schedule!$B10&lt;&gt;"",IF(OR(AD$1=Schedule!$B10,AD$1=(Schedule!$B10+TIME(0,15,0))),_xlfn.CONCAT("Judge - ",Schedule!$C10), ""),"")))),"")</f>
        <v/>
      </c>
      <c r="AE10" s="8" t="str">
        <f ca="1">IF($A10&lt;&gt;"",IF(AE$1=TIME(HOUR(Schedule!$D10),ROUNDDOWN(MINUTE(Schedule!$D10)/15,0)*15,0),_xlfn.CONCAT(TEXT(Schedule!$D10,"H:MM AM/PM")," - ",Schedule!$E10),IF(AE$1=TIME(HOUR(Schedule!$F10),ROUNDDOWN(MINUTE(Schedule!$F10)/15,0)*15,0),_xlfn.CONCAT(TEXT(Schedule!$F10,"H:MM AM/PM")," - ",Schedule!$G10),IF(AE$1=TIME(HOUR(Schedule!$H10),ROUNDDOWN(MINUTE(Schedule!$H10)/15,0)*15,0),_xlfn.CONCAT(TEXT(Schedule!$H10,"H:MM AM/PM")," - ",Schedule!$I10),IF(Schedule!$B10&lt;&gt;"",IF(OR(AE$1=Schedule!$B10,AE$1=(Schedule!$B10+TIME(0,15,0))),_xlfn.CONCAT("Judge - ",Schedule!$C10), ""),"")))),"")</f>
        <v/>
      </c>
      <c r="AF10" s="8" t="str">
        <f ca="1">IF($A10&lt;&gt;"",IF(AF$1=TIME(HOUR(Schedule!$D10),ROUNDDOWN(MINUTE(Schedule!$D10)/15,0)*15,0),_xlfn.CONCAT(TEXT(Schedule!$D10,"H:MM AM/PM")," - ",Schedule!$E10),IF(AF$1=TIME(HOUR(Schedule!$F10),ROUNDDOWN(MINUTE(Schedule!$F10)/15,0)*15,0),_xlfn.CONCAT(TEXT(Schedule!$F10,"H:MM AM/PM")," - ",Schedule!$G10),IF(AF$1=TIME(HOUR(Schedule!$H10),ROUNDDOWN(MINUTE(Schedule!$H10)/15,0)*15,0),_xlfn.CONCAT(TEXT(Schedule!$H10,"H:MM AM/PM")," - ",Schedule!$I10),IF(Schedule!$B10&lt;&gt;"",IF(OR(AF$1=Schedule!$B10,AF$1=(Schedule!$B10+TIME(0,15,0))),_xlfn.CONCAT("Judge - ",Schedule!$C10), ""),"")))),"")</f>
        <v/>
      </c>
      <c r="AG10" s="8" t="str">
        <f ca="1">IF($A10&lt;&gt;"",IF(AG$1=TIME(HOUR(Schedule!$D10),ROUNDDOWN(MINUTE(Schedule!$D10)/15,0)*15,0),_xlfn.CONCAT(TEXT(Schedule!$D10,"H:MM AM/PM")," - ",Schedule!$E10),IF(AG$1=TIME(HOUR(Schedule!$F10),ROUNDDOWN(MINUTE(Schedule!$F10)/15,0)*15,0),_xlfn.CONCAT(TEXT(Schedule!$F10,"H:MM AM/PM")," - ",Schedule!$G10),IF(AG$1=TIME(HOUR(Schedule!$H10),ROUNDDOWN(MINUTE(Schedule!$H10)/15,0)*15,0),_xlfn.CONCAT(TEXT(Schedule!$H10,"H:MM AM/PM")," - ",Schedule!$I10),IF(Schedule!$B10&lt;&gt;"",IF(OR(AG$1=Schedule!$B10,AG$1=(Schedule!$B10+TIME(0,15,0))),_xlfn.CONCAT("Judge - ",Schedule!$C10), ""),"")))),"")</f>
        <v/>
      </c>
    </row>
    <row r="11" spans="1:33" x14ac:dyDescent="0.2">
      <c r="A11" t="str">
        <f ca="1">Schedule!A11</f>
        <v>10 - Team 10</v>
      </c>
      <c r="B11" s="8" t="str">
        <f ca="1">IF($A11&lt;&gt;"",IF(B$1=TIME(HOUR(Schedule!$D11),ROUNDDOWN(MINUTE(Schedule!$D11)/15,0)*15,0),_xlfn.CONCAT(TEXT(Schedule!$D11,"H:MM AM/PM")," - ",Schedule!$E11),IF(B$1=TIME(HOUR(Schedule!$F11),ROUNDDOWN(MINUTE(Schedule!$F11)/15,0)*15,0),_xlfn.CONCAT(TEXT(Schedule!$F11,"H:MM AM/PM")," - ",Schedule!$G11),IF(B$1=TIME(HOUR(Schedule!$H11),ROUNDDOWN(MINUTE(Schedule!$H11)/15,0)*15,0),_xlfn.CONCAT(TEXT(Schedule!$H11,"H:MM AM/PM")," - ",Schedule!$I11),IF(Schedule!$B11&lt;&gt;"",IF(OR(B$1=Schedule!$B11,B$1=(Schedule!$B11+TIME(0,15,0))),_xlfn.CONCAT("Judge - ",Schedule!$C11), ""),"")))),"")</f>
        <v/>
      </c>
      <c r="C11" s="8" t="str">
        <f ca="1">IF($A11&lt;&gt;"",IF(C$1=TIME(HOUR(Schedule!$D11),ROUNDDOWN(MINUTE(Schedule!$D11)/15,0)*15,0),_xlfn.CONCAT(TEXT(Schedule!$D11,"H:MM AM/PM")," - ",Schedule!$E11),IF(C$1=TIME(HOUR(Schedule!$F11),ROUNDDOWN(MINUTE(Schedule!$F11)/15,0)*15,0),_xlfn.CONCAT(TEXT(Schedule!$F11,"H:MM AM/PM")," - ",Schedule!$G11),IF(C$1=TIME(HOUR(Schedule!$H11),ROUNDDOWN(MINUTE(Schedule!$H11)/15,0)*15,0),_xlfn.CONCAT(TEXT(Schedule!$H11,"H:MM AM/PM")," - ",Schedule!$I11),IF(Schedule!$B11&lt;&gt;"",IF(OR(C$1=Schedule!$B11,C$1=(Schedule!$B11+TIME(0,15,0))),_xlfn.CONCAT("Judge - ",Schedule!$C11), ""),"")))),"")</f>
        <v/>
      </c>
      <c r="D11" s="8" t="str">
        <f ca="1">IF($A11&lt;&gt;"",IF(D$1=TIME(HOUR(Schedule!$D11),ROUNDDOWN(MINUTE(Schedule!$D11)/15,0)*15,0),_xlfn.CONCAT(TEXT(Schedule!$D11,"H:MM AM/PM")," - ",Schedule!$E11),IF(D$1=TIME(HOUR(Schedule!$F11),ROUNDDOWN(MINUTE(Schedule!$F11)/15,0)*15,0),_xlfn.CONCAT(TEXT(Schedule!$F11,"H:MM AM/PM")," - ",Schedule!$G11),IF(D$1=TIME(HOUR(Schedule!$H11),ROUNDDOWN(MINUTE(Schedule!$H11)/15,0)*15,0),_xlfn.CONCAT(TEXT(Schedule!$H11,"H:MM AM/PM")," - ",Schedule!$I11),IF(Schedule!$B11&lt;&gt;"",IF(OR(D$1=Schedule!$B11,D$1=(Schedule!$B11+TIME(0,15,0))),_xlfn.CONCAT("Judge - ",Schedule!$C11), ""),"")))),"")</f>
        <v/>
      </c>
      <c r="E11" s="8" t="str">
        <f ca="1">IF($A11&lt;&gt;"",IF(E$1=TIME(HOUR(Schedule!$D11),ROUNDDOWN(MINUTE(Schedule!$D11)/15,0)*15,0),_xlfn.CONCAT(TEXT(Schedule!$D11,"H:MM AM/PM")," - ",Schedule!$E11),IF(E$1=TIME(HOUR(Schedule!$F11),ROUNDDOWN(MINUTE(Schedule!$F11)/15,0)*15,0),_xlfn.CONCAT(TEXT(Schedule!$F11,"H:MM AM/PM")," - ",Schedule!$G11),IF(E$1=TIME(HOUR(Schedule!$H11),ROUNDDOWN(MINUTE(Schedule!$H11)/15,0)*15,0),_xlfn.CONCAT(TEXT(Schedule!$H11,"H:MM AM/PM")," - ",Schedule!$I11),IF(Schedule!$B11&lt;&gt;"",IF(OR(E$1=Schedule!$B11,E$1=(Schedule!$B11+TIME(0,15,0))),_xlfn.CONCAT("Judge - ",Schedule!$C11), ""),"")))),"")</f>
        <v/>
      </c>
      <c r="F11" s="8" t="str">
        <f ca="1">IF($A11&lt;&gt;"",IF(F$1=TIME(HOUR(Schedule!$D11),ROUNDDOWN(MINUTE(Schedule!$D11)/15,0)*15,0),_xlfn.CONCAT(TEXT(Schedule!$D11,"H:MM AM/PM")," - ",Schedule!$E11),IF(F$1=TIME(HOUR(Schedule!$F11),ROUNDDOWN(MINUTE(Schedule!$F11)/15,0)*15,0),_xlfn.CONCAT(TEXT(Schedule!$F11,"H:MM AM/PM")," - ",Schedule!$G11),IF(F$1=TIME(HOUR(Schedule!$H11),ROUNDDOWN(MINUTE(Schedule!$H11)/15,0)*15,0),_xlfn.CONCAT(TEXT(Schedule!$H11,"H:MM AM/PM")," - ",Schedule!$I11),IF(Schedule!$B11&lt;&gt;"",IF(OR(F$1=Schedule!$B11,F$1=(Schedule!$B11+TIME(0,15,0))),_xlfn.CONCAT("Judge - ",Schedule!$C11), ""),"")))),"")</f>
        <v/>
      </c>
      <c r="G11" s="8" t="str">
        <f ca="1">IF($A11&lt;&gt;"",IF(G$1=TIME(HOUR(Schedule!$D11),ROUNDDOWN(MINUTE(Schedule!$D11)/15,0)*15,0),_xlfn.CONCAT(TEXT(Schedule!$D11,"H:MM AM/PM")," - ",Schedule!$E11),IF(G$1=TIME(HOUR(Schedule!$F11),ROUNDDOWN(MINUTE(Schedule!$F11)/15,0)*15,0),_xlfn.CONCAT(TEXT(Schedule!$F11,"H:MM AM/PM")," - ",Schedule!$G11),IF(G$1=TIME(HOUR(Schedule!$H11),ROUNDDOWN(MINUTE(Schedule!$H11)/15,0)*15,0),_xlfn.CONCAT(TEXT(Schedule!$H11,"H:MM AM/PM")," - ",Schedule!$I11),IF(Schedule!$B11&lt;&gt;"",IF(OR(G$1=Schedule!$B11,G$1=(Schedule!$B11+TIME(0,15,0))),_xlfn.CONCAT("Judge - ",Schedule!$C11), ""),"")))),"")</f>
        <v/>
      </c>
      <c r="H11" s="8" t="str">
        <f ca="1">IF($A11&lt;&gt;"",IF(H$1=TIME(HOUR(Schedule!$D11),ROUNDDOWN(MINUTE(Schedule!$D11)/15,0)*15,0),_xlfn.CONCAT(TEXT(Schedule!$D11,"H:MM AM/PM")," - ",Schedule!$E11),IF(H$1=TIME(HOUR(Schedule!$F11),ROUNDDOWN(MINUTE(Schedule!$F11)/15,0)*15,0),_xlfn.CONCAT(TEXT(Schedule!$F11,"H:MM AM/PM")," - ",Schedule!$G11),IF(H$1=TIME(HOUR(Schedule!$H11),ROUNDDOWN(MINUTE(Schedule!$H11)/15,0)*15,0),_xlfn.CONCAT(TEXT(Schedule!$H11,"H:MM AM/PM")," - ",Schedule!$I11),IF(Schedule!$B11&lt;&gt;"",IF(OR(H$1=Schedule!$B11,H$1=(Schedule!$B11+TIME(0,15,0))),_xlfn.CONCAT("Judge - ",Schedule!$C11), ""),"")))),"")</f>
        <v/>
      </c>
      <c r="I11" s="8" t="str">
        <f ca="1">IF($A11&lt;&gt;"",IF(I$1=TIME(HOUR(Schedule!$D11),ROUNDDOWN(MINUTE(Schedule!$D11)/15,0)*15,0),_xlfn.CONCAT(TEXT(Schedule!$D11,"H:MM AM/PM")," - ",Schedule!$E11),IF(I$1=TIME(HOUR(Schedule!$F11),ROUNDDOWN(MINUTE(Schedule!$F11)/15,0)*15,0),_xlfn.CONCAT(TEXT(Schedule!$F11,"H:MM AM/PM")," - ",Schedule!$G11),IF(I$1=TIME(HOUR(Schedule!$H11),ROUNDDOWN(MINUTE(Schedule!$H11)/15,0)*15,0),_xlfn.CONCAT(TEXT(Schedule!$H11,"H:MM AM/PM")," - ",Schedule!$I11),IF(Schedule!$B11&lt;&gt;"",IF(OR(I$1=Schedule!$B11,I$1=(Schedule!$B11+TIME(0,15,0))),_xlfn.CONCAT("Judge - ",Schedule!$C11), ""),"")))),"")</f>
        <v/>
      </c>
      <c r="J11" s="8" t="str">
        <f ca="1">IF($A11&lt;&gt;"",IF(J$1=TIME(HOUR(Schedule!$D11),ROUNDDOWN(MINUTE(Schedule!$D11)/15,0)*15,0),_xlfn.CONCAT(TEXT(Schedule!$D11,"H:MM AM/PM")," - ",Schedule!$E11),IF(J$1=TIME(HOUR(Schedule!$F11),ROUNDDOWN(MINUTE(Schedule!$F11)/15,0)*15,0),_xlfn.CONCAT(TEXT(Schedule!$F11,"H:MM AM/PM")," - ",Schedule!$G11),IF(J$1=TIME(HOUR(Schedule!$H11),ROUNDDOWN(MINUTE(Schedule!$H11)/15,0)*15,0),_xlfn.CONCAT(TEXT(Schedule!$H11,"H:MM AM/PM")," - ",Schedule!$I11),IF(Schedule!$B11&lt;&gt;"",IF(OR(J$1=Schedule!$B11,J$1=(Schedule!$B11+TIME(0,15,0))),_xlfn.CONCAT("Judge - ",Schedule!$C11), ""),"")))),"")</f>
        <v/>
      </c>
      <c r="K11" s="8" t="str">
        <f ca="1">IF($A11&lt;&gt;"",IF(K$1=TIME(HOUR(Schedule!$D11),ROUNDDOWN(MINUTE(Schedule!$D11)/15,0)*15,0),_xlfn.CONCAT(TEXT(Schedule!$D11,"H:MM AM/PM")," - ",Schedule!$E11),IF(K$1=TIME(HOUR(Schedule!$F11),ROUNDDOWN(MINUTE(Schedule!$F11)/15,0)*15,0),_xlfn.CONCAT(TEXT(Schedule!$F11,"H:MM AM/PM")," - ",Schedule!$G11),IF(K$1=TIME(HOUR(Schedule!$H11),ROUNDDOWN(MINUTE(Schedule!$H11)/15,0)*15,0),_xlfn.CONCAT(TEXT(Schedule!$H11,"H:MM AM/PM")," - ",Schedule!$I11),IF(Schedule!$B11&lt;&gt;"",IF(OR(K$1=Schedule!$B11,K$1=(Schedule!$B11+TIME(0,15,0))),_xlfn.CONCAT("Judge - ",Schedule!$C11), ""),"")))),"")</f>
        <v/>
      </c>
      <c r="L11" s="8" t="str">
        <f ca="1">IF($A11&lt;&gt;"",IF(L$1=TIME(HOUR(Schedule!$D11),ROUNDDOWN(MINUTE(Schedule!$D11)/15,0)*15,0),_xlfn.CONCAT(TEXT(Schedule!$D11,"H:MM AM/PM")," - ",Schedule!$E11),IF(L$1=TIME(HOUR(Schedule!$F11),ROUNDDOWN(MINUTE(Schedule!$F11)/15,0)*15,0),_xlfn.CONCAT(TEXT(Schedule!$F11,"H:MM AM/PM")," - ",Schedule!$G11),IF(L$1=TIME(HOUR(Schedule!$H11),ROUNDDOWN(MINUTE(Schedule!$H11)/15,0)*15,0),_xlfn.CONCAT(TEXT(Schedule!$H11,"H:MM AM/PM")," - ",Schedule!$I11),IF(Schedule!$B11&lt;&gt;"",IF(OR(L$1=Schedule!$B11,L$1=(Schedule!$B11+TIME(0,15,0))),_xlfn.CONCAT("Judge - ",Schedule!$C11), ""),"")))),"")</f>
        <v/>
      </c>
      <c r="M11" s="8" t="str">
        <f ca="1">IF($A11&lt;&gt;"",IF(M$1=TIME(HOUR(Schedule!$D11),ROUNDDOWN(MINUTE(Schedule!$D11)/15,0)*15,0),_xlfn.CONCAT(TEXT(Schedule!$D11,"H:MM AM/PM")," - ",Schedule!$E11),IF(M$1=TIME(HOUR(Schedule!$F11),ROUNDDOWN(MINUTE(Schedule!$F11)/15,0)*15,0),_xlfn.CONCAT(TEXT(Schedule!$F11,"H:MM AM/PM")," - ",Schedule!$G11),IF(M$1=TIME(HOUR(Schedule!$H11),ROUNDDOWN(MINUTE(Schedule!$H11)/15,0)*15,0),_xlfn.CONCAT(TEXT(Schedule!$H11,"H:MM AM/PM")," - ",Schedule!$I11),IF(Schedule!$B11&lt;&gt;"",IF(OR(M$1=Schedule!$B11,M$1=(Schedule!$B11+TIME(0,15,0))),_xlfn.CONCAT("Judge - ",Schedule!$C11), ""),"")))),"")</f>
        <v>Judge - Green</v>
      </c>
      <c r="N11" s="8" t="str">
        <f ca="1">IF($A11&lt;&gt;"",IF(N$1=TIME(HOUR(Schedule!$D11),ROUNDDOWN(MINUTE(Schedule!$D11)/15,0)*15,0),_xlfn.CONCAT(TEXT(Schedule!$D11,"H:MM AM/PM")," - ",Schedule!$E11),IF(N$1=TIME(HOUR(Schedule!$F11),ROUNDDOWN(MINUTE(Schedule!$F11)/15,0)*15,0),_xlfn.CONCAT(TEXT(Schedule!$F11,"H:MM AM/PM")," - ",Schedule!$G11),IF(N$1=TIME(HOUR(Schedule!$H11),ROUNDDOWN(MINUTE(Schedule!$H11)/15,0)*15,0),_xlfn.CONCAT(TEXT(Schedule!$H11,"H:MM AM/PM")," - ",Schedule!$I11),IF(Schedule!$B11&lt;&gt;"",IF(OR(N$1=Schedule!$B11,N$1=(Schedule!$B11+TIME(0,15,0))),_xlfn.CONCAT("Judge - ",Schedule!$C11), ""),"")))),"")</f>
        <v>Judge - Green</v>
      </c>
      <c r="O11" s="8" t="str">
        <f ca="1">IF($A11&lt;&gt;"",IF(O$1=TIME(HOUR(Schedule!$D11),ROUNDDOWN(MINUTE(Schedule!$D11)/15,0)*15,0),_xlfn.CONCAT(TEXT(Schedule!$D11,"H:MM AM/PM")," - ",Schedule!$E11),IF(O$1=TIME(HOUR(Schedule!$F11),ROUNDDOWN(MINUTE(Schedule!$F11)/15,0)*15,0),_xlfn.CONCAT(TEXT(Schedule!$F11,"H:MM AM/PM")," - ",Schedule!$G11),IF(O$1=TIME(HOUR(Schedule!$H11),ROUNDDOWN(MINUTE(Schedule!$H11)/15,0)*15,0),_xlfn.CONCAT(TEXT(Schedule!$H11,"H:MM AM/PM")," - ",Schedule!$I11),IF(Schedule!$B11&lt;&gt;"",IF(OR(O$1=Schedule!$B11,O$1=(Schedule!$B11+TIME(0,15,0))),_xlfn.CONCAT("Judge - ",Schedule!$C11), ""),"")))),"")</f>
        <v/>
      </c>
      <c r="P11" s="8" t="str">
        <f ca="1">IF($A11&lt;&gt;"",IF(P$1=TIME(HOUR(Schedule!$D11),ROUNDDOWN(MINUTE(Schedule!$D11)/15,0)*15,0),_xlfn.CONCAT(TEXT(Schedule!$D11,"H:MM AM/PM")," - ",Schedule!$E11),IF(P$1=TIME(HOUR(Schedule!$F11),ROUNDDOWN(MINUTE(Schedule!$F11)/15,0)*15,0),_xlfn.CONCAT(TEXT(Schedule!$F11,"H:MM AM/PM")," - ",Schedule!$G11),IF(P$1=TIME(HOUR(Schedule!$H11),ROUNDDOWN(MINUTE(Schedule!$H11)/15,0)*15,0),_xlfn.CONCAT(TEXT(Schedule!$H11,"H:MM AM/PM")," - ",Schedule!$I11),IF(Schedule!$B11&lt;&gt;"",IF(OR(P$1=Schedule!$B11,P$1=(Schedule!$B11+TIME(0,15,0))),_xlfn.CONCAT("Judge - ",Schedule!$C11), ""),"")))),"")</f>
        <v/>
      </c>
      <c r="Q11" s="8" t="str">
        <f ca="1">IF($A11&lt;&gt;"",IF(Q$1=TIME(HOUR(Schedule!$D11),ROUNDDOWN(MINUTE(Schedule!$D11)/15,0)*15,0),_xlfn.CONCAT(TEXT(Schedule!$D11,"H:MM AM/PM")," - ",Schedule!$E11),IF(Q$1=TIME(HOUR(Schedule!$F11),ROUNDDOWN(MINUTE(Schedule!$F11)/15,0)*15,0),_xlfn.CONCAT(TEXT(Schedule!$F11,"H:MM AM/PM")," - ",Schedule!$G11),IF(Q$1=TIME(HOUR(Schedule!$H11),ROUNDDOWN(MINUTE(Schedule!$H11)/15,0)*15,0),_xlfn.CONCAT(TEXT(Schedule!$H11,"H:MM AM/PM")," - ",Schedule!$I11),IF(Schedule!$B11&lt;&gt;"",IF(OR(Q$1=Schedule!$B11,Q$1=(Schedule!$B11+TIME(0,15,0))),_xlfn.CONCAT("Judge - ",Schedule!$C11), ""),"")))),"")</f>
        <v/>
      </c>
      <c r="R11" s="8" t="str">
        <f ca="1">IF($A11&lt;&gt;"",IF(R$1=TIME(HOUR(Schedule!$D11),ROUNDDOWN(MINUTE(Schedule!$D11)/15,0)*15,0),_xlfn.CONCAT(TEXT(Schedule!$D11,"H:MM AM/PM")," - ",Schedule!$E11),IF(R$1=TIME(HOUR(Schedule!$F11),ROUNDDOWN(MINUTE(Schedule!$F11)/15,0)*15,0),_xlfn.CONCAT(TEXT(Schedule!$F11,"H:MM AM/PM")," - ",Schedule!$G11),IF(R$1=TIME(HOUR(Schedule!$H11),ROUNDDOWN(MINUTE(Schedule!$H11)/15,0)*15,0),_xlfn.CONCAT(TEXT(Schedule!$H11,"H:MM AM/PM")," - ",Schedule!$I11),IF(Schedule!$B11&lt;&gt;"",IF(OR(R$1=Schedule!$B11,R$1=(Schedule!$B11+TIME(0,15,0))),_xlfn.CONCAT("Judge - ",Schedule!$C11), ""),"")))),"")</f>
        <v/>
      </c>
      <c r="S11" s="8" t="str">
        <f ca="1">IF($A11&lt;&gt;"",IF(S$1=TIME(HOUR(Schedule!$D11),ROUNDDOWN(MINUTE(Schedule!$D11)/15,0)*15,0),_xlfn.CONCAT(TEXT(Schedule!$D11,"H:MM AM/PM")," - ",Schedule!$E11),IF(S$1=TIME(HOUR(Schedule!$F11),ROUNDDOWN(MINUTE(Schedule!$F11)/15,0)*15,0),_xlfn.CONCAT(TEXT(Schedule!$F11,"H:MM AM/PM")," - ",Schedule!$G11),IF(S$1=TIME(HOUR(Schedule!$H11),ROUNDDOWN(MINUTE(Schedule!$H11)/15,0)*15,0),_xlfn.CONCAT(TEXT(Schedule!$H11,"H:MM AM/PM")," - ",Schedule!$I11),IF(Schedule!$B11&lt;&gt;"",IF(OR(S$1=Schedule!$B11,S$1=(Schedule!$B11+TIME(0,15,0))),_xlfn.CONCAT("Judge - ",Schedule!$C11), ""),"")))),"")</f>
        <v/>
      </c>
      <c r="T11" s="8" t="str">
        <f ca="1">IF($A11&lt;&gt;"",IF(T$1=TIME(HOUR(Schedule!$D11),ROUNDDOWN(MINUTE(Schedule!$D11)/15,0)*15,0),_xlfn.CONCAT(TEXT(Schedule!$D11,"H:MM AM/PM")," - ",Schedule!$E11),IF(T$1=TIME(HOUR(Schedule!$F11),ROUNDDOWN(MINUTE(Schedule!$F11)/15,0)*15,0),_xlfn.CONCAT(TEXT(Schedule!$F11,"H:MM AM/PM")," - ",Schedule!$G11),IF(T$1=TIME(HOUR(Schedule!$H11),ROUNDDOWN(MINUTE(Schedule!$H11)/15,0)*15,0),_xlfn.CONCAT(TEXT(Schedule!$H11,"H:MM AM/PM")," - ",Schedule!$I11),IF(Schedule!$B11&lt;&gt;"",IF(OR(T$1=Schedule!$B11,T$1=(Schedule!$B11+TIME(0,15,0))),_xlfn.CONCAT("Judge - ",Schedule!$C11), ""),"")))),"")</f>
        <v/>
      </c>
      <c r="U11" s="8" t="str">
        <f ca="1">IF($A11&lt;&gt;"",IF(U$1=TIME(HOUR(Schedule!$D11),ROUNDDOWN(MINUTE(Schedule!$D11)/15,0)*15,0),_xlfn.CONCAT(TEXT(Schedule!$D11,"H:MM AM/PM")," - ",Schedule!$E11),IF(U$1=TIME(HOUR(Schedule!$F11),ROUNDDOWN(MINUTE(Schedule!$F11)/15,0)*15,0),_xlfn.CONCAT(TEXT(Schedule!$F11,"H:MM AM/PM")," - ",Schedule!$G11),IF(U$1=TIME(HOUR(Schedule!$H11),ROUNDDOWN(MINUTE(Schedule!$H11)/15,0)*15,0),_xlfn.CONCAT(TEXT(Schedule!$H11,"H:MM AM/PM")," - ",Schedule!$I11),IF(Schedule!$B11&lt;&gt;"",IF(OR(U$1=Schedule!$B11,U$1=(Schedule!$B11+TIME(0,15,0))),_xlfn.CONCAT("Judge - ",Schedule!$C11), ""),"")))),"")</f>
        <v>12:50 PM - Red B</v>
      </c>
      <c r="V11" s="8" t="str">
        <f ca="1">IF($A11&lt;&gt;"",IF(V$1=TIME(HOUR(Schedule!$D11),ROUNDDOWN(MINUTE(Schedule!$D11)/15,0)*15,0),_xlfn.CONCAT(TEXT(Schedule!$D11,"H:MM AM/PM")," - ",Schedule!$E11),IF(V$1=TIME(HOUR(Schedule!$F11),ROUNDDOWN(MINUTE(Schedule!$F11)/15,0)*15,0),_xlfn.CONCAT(TEXT(Schedule!$F11,"H:MM AM/PM")," - ",Schedule!$G11),IF(V$1=TIME(HOUR(Schedule!$H11),ROUNDDOWN(MINUTE(Schedule!$H11)/15,0)*15,0),_xlfn.CONCAT(TEXT(Schedule!$H11,"H:MM AM/PM")," - ",Schedule!$I11),IF(Schedule!$B11&lt;&gt;"",IF(OR(V$1=Schedule!$B11,V$1=(Schedule!$B11+TIME(0,15,0))),_xlfn.CONCAT("Judge - ",Schedule!$C11), ""),"")))),"")</f>
        <v/>
      </c>
      <c r="W11" s="8" t="str">
        <f ca="1">IF($A11&lt;&gt;"",IF(W$1=TIME(HOUR(Schedule!$D11),ROUNDDOWN(MINUTE(Schedule!$D11)/15,0)*15,0),_xlfn.CONCAT(TEXT(Schedule!$D11,"H:MM AM/PM")," - ",Schedule!$E11),IF(W$1=TIME(HOUR(Schedule!$F11),ROUNDDOWN(MINUTE(Schedule!$F11)/15,0)*15,0),_xlfn.CONCAT(TEXT(Schedule!$F11,"H:MM AM/PM")," - ",Schedule!$G11),IF(W$1=TIME(HOUR(Schedule!$H11),ROUNDDOWN(MINUTE(Schedule!$H11)/15,0)*15,0),_xlfn.CONCAT(TEXT(Schedule!$H11,"H:MM AM/PM")," - ",Schedule!$I11),IF(Schedule!$B11&lt;&gt;"",IF(OR(W$1=Schedule!$B11,W$1=(Schedule!$B11+TIME(0,15,0))),_xlfn.CONCAT("Judge - ",Schedule!$C11), ""),"")))),"")</f>
        <v/>
      </c>
      <c r="X11" s="8" t="str">
        <f ca="1">IF($A11&lt;&gt;"",IF(X$1=TIME(HOUR(Schedule!$D11),ROUNDDOWN(MINUTE(Schedule!$D11)/15,0)*15,0),_xlfn.CONCAT(TEXT(Schedule!$D11,"H:MM AM/PM")," - ",Schedule!$E11),IF(X$1=TIME(HOUR(Schedule!$F11),ROUNDDOWN(MINUTE(Schedule!$F11)/15,0)*15,0),_xlfn.CONCAT(TEXT(Schedule!$F11,"H:MM AM/PM")," - ",Schedule!$G11),IF(X$1=TIME(HOUR(Schedule!$H11),ROUNDDOWN(MINUTE(Schedule!$H11)/15,0)*15,0),_xlfn.CONCAT(TEXT(Schedule!$H11,"H:MM AM/PM")," - ",Schedule!$I11),IF(Schedule!$B11&lt;&gt;"",IF(OR(X$1=Schedule!$B11,X$1=(Schedule!$B11+TIME(0,15,0))),_xlfn.CONCAT("Judge - ",Schedule!$C11), ""),"")))),"")</f>
        <v/>
      </c>
      <c r="Y11" s="8" t="str">
        <f ca="1">IF($A11&lt;&gt;"",IF(Y$1=TIME(HOUR(Schedule!$D11),ROUNDDOWN(MINUTE(Schedule!$D11)/15,0)*15,0),_xlfn.CONCAT(TEXT(Schedule!$D11,"H:MM AM/PM")," - ",Schedule!$E11),IF(Y$1=TIME(HOUR(Schedule!$F11),ROUNDDOWN(MINUTE(Schedule!$F11)/15,0)*15,0),_xlfn.CONCAT(TEXT(Schedule!$F11,"H:MM AM/PM")," - ",Schedule!$G11),IF(Y$1=TIME(HOUR(Schedule!$H11),ROUNDDOWN(MINUTE(Schedule!$H11)/15,0)*15,0),_xlfn.CONCAT(TEXT(Schedule!$H11,"H:MM AM/PM")," - ",Schedule!$I11),IF(Schedule!$B11&lt;&gt;"",IF(OR(Y$1=Schedule!$B11,Y$1=(Schedule!$B11+TIME(0,15,0))),_xlfn.CONCAT("Judge - ",Schedule!$C11), ""),"")))),"")</f>
        <v>1:55 PM - Blue A</v>
      </c>
      <c r="Z11" s="8" t="str">
        <f ca="1">IF($A11&lt;&gt;"",IF(Z$1=TIME(HOUR(Schedule!$D11),ROUNDDOWN(MINUTE(Schedule!$D11)/15,0)*15,0),_xlfn.CONCAT(TEXT(Schedule!$D11,"H:MM AM/PM")," - ",Schedule!$E11),IF(Z$1=TIME(HOUR(Schedule!$F11),ROUNDDOWN(MINUTE(Schedule!$F11)/15,0)*15,0),_xlfn.CONCAT(TEXT(Schedule!$F11,"H:MM AM/PM")," - ",Schedule!$G11),IF(Z$1=TIME(HOUR(Schedule!$H11),ROUNDDOWN(MINUTE(Schedule!$H11)/15,0)*15,0),_xlfn.CONCAT(TEXT(Schedule!$H11,"H:MM AM/PM")," - ",Schedule!$I11),IF(Schedule!$B11&lt;&gt;"",IF(OR(Z$1=Schedule!$B11,Z$1=(Schedule!$B11+TIME(0,15,0))),_xlfn.CONCAT("Judge - ",Schedule!$C11), ""),"")))),"")</f>
        <v/>
      </c>
      <c r="AA11" s="8" t="str">
        <f ca="1">IF($A11&lt;&gt;"",IF(AA$1=TIME(HOUR(Schedule!$D11),ROUNDDOWN(MINUTE(Schedule!$D11)/15,0)*15,0),_xlfn.CONCAT(TEXT(Schedule!$D11,"H:MM AM/PM")," - ",Schedule!$E11),IF(AA$1=TIME(HOUR(Schedule!$F11),ROUNDDOWN(MINUTE(Schedule!$F11)/15,0)*15,0),_xlfn.CONCAT(TEXT(Schedule!$F11,"H:MM AM/PM")," - ",Schedule!$G11),IF(AA$1=TIME(HOUR(Schedule!$H11),ROUNDDOWN(MINUTE(Schedule!$H11)/15,0)*15,0),_xlfn.CONCAT(TEXT(Schedule!$H11,"H:MM AM/PM")," - ",Schedule!$I11),IF(Schedule!$B11&lt;&gt;"",IF(OR(AA$1=Schedule!$B11,AA$1=(Schedule!$B11+TIME(0,15,0))),_xlfn.CONCAT("Judge - ",Schedule!$C11), ""),"")))),"")</f>
        <v/>
      </c>
      <c r="AB11" s="8" t="str">
        <f ca="1">IF($A11&lt;&gt;"",IF(AB$1=TIME(HOUR(Schedule!$D11),ROUNDDOWN(MINUTE(Schedule!$D11)/15,0)*15,0),_xlfn.CONCAT(TEXT(Schedule!$D11,"H:MM AM/PM")," - ",Schedule!$E11),IF(AB$1=TIME(HOUR(Schedule!$F11),ROUNDDOWN(MINUTE(Schedule!$F11)/15,0)*15,0),_xlfn.CONCAT(TEXT(Schedule!$F11,"H:MM AM/PM")," - ",Schedule!$G11),IF(AB$1=TIME(HOUR(Schedule!$H11),ROUNDDOWN(MINUTE(Schedule!$H11)/15,0)*15,0),_xlfn.CONCAT(TEXT(Schedule!$H11,"H:MM AM/PM")," - ",Schedule!$I11),IF(Schedule!$B11&lt;&gt;"",IF(OR(AB$1=Schedule!$B11,AB$1=(Schedule!$B11+TIME(0,15,0))),_xlfn.CONCAT("Judge - ",Schedule!$C11), ""),"")))),"")</f>
        <v/>
      </c>
      <c r="AC11" s="8" t="str">
        <f ca="1">IF($A11&lt;&gt;"",IF(AC$1=TIME(HOUR(Schedule!$D11),ROUNDDOWN(MINUTE(Schedule!$D11)/15,0)*15,0),_xlfn.CONCAT(TEXT(Schedule!$D11,"H:MM AM/PM")," - ",Schedule!$E11),IF(AC$1=TIME(HOUR(Schedule!$F11),ROUNDDOWN(MINUTE(Schedule!$F11)/15,0)*15,0),_xlfn.CONCAT(TEXT(Schedule!$F11,"H:MM AM/PM")," - ",Schedule!$G11),IF(AC$1=TIME(HOUR(Schedule!$H11),ROUNDDOWN(MINUTE(Schedule!$H11)/15,0)*15,0),_xlfn.CONCAT(TEXT(Schedule!$H11,"H:MM AM/PM")," - ",Schedule!$I11),IF(Schedule!$B11&lt;&gt;"",IF(OR(AC$1=Schedule!$B11,AC$1=(Schedule!$B11+TIME(0,15,0))),_xlfn.CONCAT("Judge - ",Schedule!$C11), ""),"")))),"")</f>
        <v/>
      </c>
      <c r="AD11" s="8" t="str">
        <f ca="1">IF($A11&lt;&gt;"",IF(AD$1=TIME(HOUR(Schedule!$D11),ROUNDDOWN(MINUTE(Schedule!$D11)/15,0)*15,0),_xlfn.CONCAT(TEXT(Schedule!$D11,"H:MM AM/PM")," - ",Schedule!$E11),IF(AD$1=TIME(HOUR(Schedule!$F11),ROUNDDOWN(MINUTE(Schedule!$F11)/15,0)*15,0),_xlfn.CONCAT(TEXT(Schedule!$F11,"H:MM AM/PM")," - ",Schedule!$G11),IF(AD$1=TIME(HOUR(Schedule!$H11),ROUNDDOWN(MINUTE(Schedule!$H11)/15,0)*15,0),_xlfn.CONCAT(TEXT(Schedule!$H11,"H:MM AM/PM")," - ",Schedule!$I11),IF(Schedule!$B11&lt;&gt;"",IF(OR(AD$1=Schedule!$B11,AD$1=(Schedule!$B11+TIME(0,15,0))),_xlfn.CONCAT("Judge - ",Schedule!$C11), ""),"")))),"")</f>
        <v/>
      </c>
      <c r="AE11" s="8" t="str">
        <f ca="1">IF($A11&lt;&gt;"",IF(AE$1=TIME(HOUR(Schedule!$D11),ROUNDDOWN(MINUTE(Schedule!$D11)/15,0)*15,0),_xlfn.CONCAT(TEXT(Schedule!$D11,"H:MM AM/PM")," - ",Schedule!$E11),IF(AE$1=TIME(HOUR(Schedule!$F11),ROUNDDOWN(MINUTE(Schedule!$F11)/15,0)*15,0),_xlfn.CONCAT(TEXT(Schedule!$F11,"H:MM AM/PM")," - ",Schedule!$G11),IF(AE$1=TIME(HOUR(Schedule!$H11),ROUNDDOWN(MINUTE(Schedule!$H11)/15,0)*15,0),_xlfn.CONCAT(TEXT(Schedule!$H11,"H:MM AM/PM")," - ",Schedule!$I11),IF(Schedule!$B11&lt;&gt;"",IF(OR(AE$1=Schedule!$B11,AE$1=(Schedule!$B11+TIME(0,15,0))),_xlfn.CONCAT("Judge - ",Schedule!$C11), ""),"")))),"")</f>
        <v/>
      </c>
      <c r="AF11" s="8" t="str">
        <f ca="1">IF($A11&lt;&gt;"",IF(AF$1=TIME(HOUR(Schedule!$D11),ROUNDDOWN(MINUTE(Schedule!$D11)/15,0)*15,0),_xlfn.CONCAT(TEXT(Schedule!$D11,"H:MM AM/PM")," - ",Schedule!$E11),IF(AF$1=TIME(HOUR(Schedule!$F11),ROUNDDOWN(MINUTE(Schedule!$F11)/15,0)*15,0),_xlfn.CONCAT(TEXT(Schedule!$F11,"H:MM AM/PM")," - ",Schedule!$G11),IF(AF$1=TIME(HOUR(Schedule!$H11),ROUNDDOWN(MINUTE(Schedule!$H11)/15,0)*15,0),_xlfn.CONCAT(TEXT(Schedule!$H11,"H:MM AM/PM")," - ",Schedule!$I11),IF(Schedule!$B11&lt;&gt;"",IF(OR(AF$1=Schedule!$B11,AF$1=(Schedule!$B11+TIME(0,15,0))),_xlfn.CONCAT("Judge - ",Schedule!$C11), ""),"")))),"")</f>
        <v/>
      </c>
      <c r="AG11" s="8" t="str">
        <f ca="1">IF($A11&lt;&gt;"",IF(AG$1=TIME(HOUR(Schedule!$D11),ROUNDDOWN(MINUTE(Schedule!$D11)/15,0)*15,0),_xlfn.CONCAT(TEXT(Schedule!$D11,"H:MM AM/PM")," - ",Schedule!$E11),IF(AG$1=TIME(HOUR(Schedule!$F11),ROUNDDOWN(MINUTE(Schedule!$F11)/15,0)*15,0),_xlfn.CONCAT(TEXT(Schedule!$F11,"H:MM AM/PM")," - ",Schedule!$G11),IF(AG$1=TIME(HOUR(Schedule!$H11),ROUNDDOWN(MINUTE(Schedule!$H11)/15,0)*15,0),_xlfn.CONCAT(TEXT(Schedule!$H11,"H:MM AM/PM")," - ",Schedule!$I11),IF(Schedule!$B11&lt;&gt;"",IF(OR(AG$1=Schedule!$B11,AG$1=(Schedule!$B11+TIME(0,15,0))),_xlfn.CONCAT("Judge - ",Schedule!$C11), ""),"")))),"")</f>
        <v/>
      </c>
    </row>
    <row r="12" spans="1:33" x14ac:dyDescent="0.2">
      <c r="A12" t="str">
        <f ca="1">Schedule!A12</f>
        <v>11 - Team 11</v>
      </c>
      <c r="B12" s="8" t="str">
        <f ca="1">IF($A12&lt;&gt;"",IF(B$1=TIME(HOUR(Schedule!$D12),ROUNDDOWN(MINUTE(Schedule!$D12)/15,0)*15,0),_xlfn.CONCAT(TEXT(Schedule!$D12,"H:MM AM/PM")," - ",Schedule!$E12),IF(B$1=TIME(HOUR(Schedule!$F12),ROUNDDOWN(MINUTE(Schedule!$F12)/15,0)*15,0),_xlfn.CONCAT(TEXT(Schedule!$F12,"H:MM AM/PM")," - ",Schedule!$G12),IF(B$1=TIME(HOUR(Schedule!$H12),ROUNDDOWN(MINUTE(Schedule!$H12)/15,0)*15,0),_xlfn.CONCAT(TEXT(Schedule!$H12,"H:MM AM/PM")," - ",Schedule!$I12),IF(Schedule!$B12&lt;&gt;"",IF(OR(B$1=Schedule!$B12,B$1=(Schedule!$B12+TIME(0,15,0))),_xlfn.CONCAT("Judge - ",Schedule!$C12), ""),"")))),"")</f>
        <v/>
      </c>
      <c r="C12" s="8" t="str">
        <f ca="1">IF($A12&lt;&gt;"",IF(C$1=TIME(HOUR(Schedule!$D12),ROUNDDOWN(MINUTE(Schedule!$D12)/15,0)*15,0),_xlfn.CONCAT(TEXT(Schedule!$D12,"H:MM AM/PM")," - ",Schedule!$E12),IF(C$1=TIME(HOUR(Schedule!$F12),ROUNDDOWN(MINUTE(Schedule!$F12)/15,0)*15,0),_xlfn.CONCAT(TEXT(Schedule!$F12,"H:MM AM/PM")," - ",Schedule!$G12),IF(C$1=TIME(HOUR(Schedule!$H12),ROUNDDOWN(MINUTE(Schedule!$H12)/15,0)*15,0),_xlfn.CONCAT(TEXT(Schedule!$H12,"H:MM AM/PM")," - ",Schedule!$I12),IF(Schedule!$B12&lt;&gt;"",IF(OR(C$1=Schedule!$B12,C$1=(Schedule!$B12+TIME(0,15,0))),_xlfn.CONCAT("Judge - ",Schedule!$C12), ""),"")))),"")</f>
        <v/>
      </c>
      <c r="D12" s="8" t="str">
        <f ca="1">IF($A12&lt;&gt;"",IF(D$1=TIME(HOUR(Schedule!$D12),ROUNDDOWN(MINUTE(Schedule!$D12)/15,0)*15,0),_xlfn.CONCAT(TEXT(Schedule!$D12,"H:MM AM/PM")," - ",Schedule!$E12),IF(D$1=TIME(HOUR(Schedule!$F12),ROUNDDOWN(MINUTE(Schedule!$F12)/15,0)*15,0),_xlfn.CONCAT(TEXT(Schedule!$F12,"H:MM AM/PM")," - ",Schedule!$G12),IF(D$1=TIME(HOUR(Schedule!$H12),ROUNDDOWN(MINUTE(Schedule!$H12)/15,0)*15,0),_xlfn.CONCAT(TEXT(Schedule!$H12,"H:MM AM/PM")," - ",Schedule!$I12),IF(Schedule!$B12&lt;&gt;"",IF(OR(D$1=Schedule!$B12,D$1=(Schedule!$B12+TIME(0,15,0))),_xlfn.CONCAT("Judge - ",Schedule!$C12), ""),"")))),"")</f>
        <v/>
      </c>
      <c r="E12" s="8" t="str">
        <f ca="1">IF($A12&lt;&gt;"",IF(E$1=TIME(HOUR(Schedule!$D12),ROUNDDOWN(MINUTE(Schedule!$D12)/15,0)*15,0),_xlfn.CONCAT(TEXT(Schedule!$D12,"H:MM AM/PM")," - ",Schedule!$E12),IF(E$1=TIME(HOUR(Schedule!$F12),ROUNDDOWN(MINUTE(Schedule!$F12)/15,0)*15,0),_xlfn.CONCAT(TEXT(Schedule!$F12,"H:MM AM/PM")," - ",Schedule!$G12),IF(E$1=TIME(HOUR(Schedule!$H12),ROUNDDOWN(MINUTE(Schedule!$H12)/15,0)*15,0),_xlfn.CONCAT(TEXT(Schedule!$H12,"H:MM AM/PM")," - ",Schedule!$I12),IF(Schedule!$B12&lt;&gt;"",IF(OR(E$1=Schedule!$B12,E$1=(Schedule!$B12+TIME(0,15,0))),_xlfn.CONCAT("Judge - ",Schedule!$C12), ""),"")))),"")</f>
        <v/>
      </c>
      <c r="F12" s="8" t="str">
        <f ca="1">IF($A12&lt;&gt;"",IF(F$1=TIME(HOUR(Schedule!$D12),ROUNDDOWN(MINUTE(Schedule!$D12)/15,0)*15,0),_xlfn.CONCAT(TEXT(Schedule!$D12,"H:MM AM/PM")," - ",Schedule!$E12),IF(F$1=TIME(HOUR(Schedule!$F12),ROUNDDOWN(MINUTE(Schedule!$F12)/15,0)*15,0),_xlfn.CONCAT(TEXT(Schedule!$F12,"H:MM AM/PM")," - ",Schedule!$G12),IF(F$1=TIME(HOUR(Schedule!$H12),ROUNDDOWN(MINUTE(Schedule!$H12)/15,0)*15,0),_xlfn.CONCAT(TEXT(Schedule!$H12,"H:MM AM/PM")," - ",Schedule!$I12),IF(Schedule!$B12&lt;&gt;"",IF(OR(F$1=Schedule!$B12,F$1=(Schedule!$B12+TIME(0,15,0))),_xlfn.CONCAT("Judge - ",Schedule!$C12), ""),"")))),"")</f>
        <v/>
      </c>
      <c r="G12" s="8" t="str">
        <f ca="1">IF($A12&lt;&gt;"",IF(G$1=TIME(HOUR(Schedule!$D12),ROUNDDOWN(MINUTE(Schedule!$D12)/15,0)*15,0),_xlfn.CONCAT(TEXT(Schedule!$D12,"H:MM AM/PM")," - ",Schedule!$E12),IF(G$1=TIME(HOUR(Schedule!$F12),ROUNDDOWN(MINUTE(Schedule!$F12)/15,0)*15,0),_xlfn.CONCAT(TEXT(Schedule!$F12,"H:MM AM/PM")," - ",Schedule!$G12),IF(G$1=TIME(HOUR(Schedule!$H12),ROUNDDOWN(MINUTE(Schedule!$H12)/15,0)*15,0),_xlfn.CONCAT(TEXT(Schedule!$H12,"H:MM AM/PM")," - ",Schedule!$I12),IF(Schedule!$B12&lt;&gt;"",IF(OR(G$1=Schedule!$B12,G$1=(Schedule!$B12+TIME(0,15,0))),_xlfn.CONCAT("Judge - ",Schedule!$C12), ""),"")))),"")</f>
        <v/>
      </c>
      <c r="H12" s="8" t="str">
        <f ca="1">IF($A12&lt;&gt;"",IF(H$1=TIME(HOUR(Schedule!$D12),ROUNDDOWN(MINUTE(Schedule!$D12)/15,0)*15,0),_xlfn.CONCAT(TEXT(Schedule!$D12,"H:MM AM/PM")," - ",Schedule!$E12),IF(H$1=TIME(HOUR(Schedule!$F12),ROUNDDOWN(MINUTE(Schedule!$F12)/15,0)*15,0),_xlfn.CONCAT(TEXT(Schedule!$F12,"H:MM AM/PM")," - ",Schedule!$G12),IF(H$1=TIME(HOUR(Schedule!$H12),ROUNDDOWN(MINUTE(Schedule!$H12)/15,0)*15,0),_xlfn.CONCAT(TEXT(Schedule!$H12,"H:MM AM/PM")," - ",Schedule!$I12),IF(Schedule!$B12&lt;&gt;"",IF(OR(H$1=Schedule!$B12,H$1=(Schedule!$B12+TIME(0,15,0))),_xlfn.CONCAT("Judge - ",Schedule!$C12), ""),"")))),"")</f>
        <v/>
      </c>
      <c r="I12" s="8" t="str">
        <f ca="1">IF($A12&lt;&gt;"",IF(I$1=TIME(HOUR(Schedule!$D12),ROUNDDOWN(MINUTE(Schedule!$D12)/15,0)*15,0),_xlfn.CONCAT(TEXT(Schedule!$D12,"H:MM AM/PM")," - ",Schedule!$E12),IF(I$1=TIME(HOUR(Schedule!$F12),ROUNDDOWN(MINUTE(Schedule!$F12)/15,0)*15,0),_xlfn.CONCAT(TEXT(Schedule!$F12,"H:MM AM/PM")," - ",Schedule!$G12),IF(I$1=TIME(HOUR(Schedule!$H12),ROUNDDOWN(MINUTE(Schedule!$H12)/15,0)*15,0),_xlfn.CONCAT(TEXT(Schedule!$H12,"H:MM AM/PM")," - ",Schedule!$I12),IF(Schedule!$B12&lt;&gt;"",IF(OR(I$1=Schedule!$B12,I$1=(Schedule!$B12+TIME(0,15,0))),_xlfn.CONCAT("Judge - ",Schedule!$C12), ""),"")))),"")</f>
        <v/>
      </c>
      <c r="J12" s="8" t="str">
        <f ca="1">IF($A12&lt;&gt;"",IF(J$1=TIME(HOUR(Schedule!$D12),ROUNDDOWN(MINUTE(Schedule!$D12)/15,0)*15,0),_xlfn.CONCAT(TEXT(Schedule!$D12,"H:MM AM/PM")," - ",Schedule!$E12),IF(J$1=TIME(HOUR(Schedule!$F12),ROUNDDOWN(MINUTE(Schedule!$F12)/15,0)*15,0),_xlfn.CONCAT(TEXT(Schedule!$F12,"H:MM AM/PM")," - ",Schedule!$G12),IF(J$1=TIME(HOUR(Schedule!$H12),ROUNDDOWN(MINUTE(Schedule!$H12)/15,0)*15,0),_xlfn.CONCAT(TEXT(Schedule!$H12,"H:MM AM/PM")," - ",Schedule!$I12),IF(Schedule!$B12&lt;&gt;"",IF(OR(J$1=Schedule!$B12,J$1=(Schedule!$B12+TIME(0,15,0))),_xlfn.CONCAT("Judge - ",Schedule!$C12), ""),"")))),"")</f>
        <v/>
      </c>
      <c r="K12" s="8" t="str">
        <f ca="1">IF($A12&lt;&gt;"",IF(K$1=TIME(HOUR(Schedule!$D12),ROUNDDOWN(MINUTE(Schedule!$D12)/15,0)*15,0),_xlfn.CONCAT(TEXT(Schedule!$D12,"H:MM AM/PM")," - ",Schedule!$E12),IF(K$1=TIME(HOUR(Schedule!$F12),ROUNDDOWN(MINUTE(Schedule!$F12)/15,0)*15,0),_xlfn.CONCAT(TEXT(Schedule!$F12,"H:MM AM/PM")," - ",Schedule!$G12),IF(K$1=TIME(HOUR(Schedule!$H12),ROUNDDOWN(MINUTE(Schedule!$H12)/15,0)*15,0),_xlfn.CONCAT(TEXT(Schedule!$H12,"H:MM AM/PM")," - ",Schedule!$I12),IF(Schedule!$B12&lt;&gt;"",IF(OR(K$1=Schedule!$B12,K$1=(Schedule!$B12+TIME(0,15,0))),_xlfn.CONCAT("Judge - ",Schedule!$C12), ""),"")))),"")</f>
        <v/>
      </c>
      <c r="L12" s="8" t="str">
        <f ca="1">IF($A12&lt;&gt;"",IF(L$1=TIME(HOUR(Schedule!$D12),ROUNDDOWN(MINUTE(Schedule!$D12)/15,0)*15,0),_xlfn.CONCAT(TEXT(Schedule!$D12,"H:MM AM/PM")," - ",Schedule!$E12),IF(L$1=TIME(HOUR(Schedule!$F12),ROUNDDOWN(MINUTE(Schedule!$F12)/15,0)*15,0),_xlfn.CONCAT(TEXT(Schedule!$F12,"H:MM AM/PM")," - ",Schedule!$G12),IF(L$1=TIME(HOUR(Schedule!$H12),ROUNDDOWN(MINUTE(Schedule!$H12)/15,0)*15,0),_xlfn.CONCAT(TEXT(Schedule!$H12,"H:MM AM/PM")," - ",Schedule!$I12),IF(Schedule!$B12&lt;&gt;"",IF(OR(L$1=Schedule!$B12,L$1=(Schedule!$B12+TIME(0,15,0))),_xlfn.CONCAT("Judge - ",Schedule!$C12), ""),"")))),"")</f>
        <v/>
      </c>
      <c r="M12" s="8" t="str">
        <f ca="1">IF($A12&lt;&gt;"",IF(M$1=TIME(HOUR(Schedule!$D12),ROUNDDOWN(MINUTE(Schedule!$D12)/15,0)*15,0),_xlfn.CONCAT(TEXT(Schedule!$D12,"H:MM AM/PM")," - ",Schedule!$E12),IF(M$1=TIME(HOUR(Schedule!$F12),ROUNDDOWN(MINUTE(Schedule!$F12)/15,0)*15,0),_xlfn.CONCAT(TEXT(Schedule!$F12,"H:MM AM/PM")," - ",Schedule!$G12),IF(M$1=TIME(HOUR(Schedule!$H12),ROUNDDOWN(MINUTE(Schedule!$H12)/15,0)*15,0),_xlfn.CONCAT(TEXT(Schedule!$H12,"H:MM AM/PM")," - ",Schedule!$I12),IF(Schedule!$B12&lt;&gt;"",IF(OR(M$1=Schedule!$B12,M$1=(Schedule!$B12+TIME(0,15,0))),_xlfn.CONCAT("Judge - ",Schedule!$C12), ""),"")))),"")</f>
        <v>Judge - Blue</v>
      </c>
      <c r="N12" s="8" t="str">
        <f ca="1">IF($A12&lt;&gt;"",IF(N$1=TIME(HOUR(Schedule!$D12),ROUNDDOWN(MINUTE(Schedule!$D12)/15,0)*15,0),_xlfn.CONCAT(TEXT(Schedule!$D12,"H:MM AM/PM")," - ",Schedule!$E12),IF(N$1=TIME(HOUR(Schedule!$F12),ROUNDDOWN(MINUTE(Schedule!$F12)/15,0)*15,0),_xlfn.CONCAT(TEXT(Schedule!$F12,"H:MM AM/PM")," - ",Schedule!$G12),IF(N$1=TIME(HOUR(Schedule!$H12),ROUNDDOWN(MINUTE(Schedule!$H12)/15,0)*15,0),_xlfn.CONCAT(TEXT(Schedule!$H12,"H:MM AM/PM")," - ",Schedule!$I12),IF(Schedule!$B12&lt;&gt;"",IF(OR(N$1=Schedule!$B12,N$1=(Schedule!$B12+TIME(0,15,0))),_xlfn.CONCAT("Judge - ",Schedule!$C12), ""),"")))),"")</f>
        <v>Judge - Blue</v>
      </c>
      <c r="O12" s="8" t="str">
        <f ca="1">IF($A12&lt;&gt;"",IF(O$1=TIME(HOUR(Schedule!$D12),ROUNDDOWN(MINUTE(Schedule!$D12)/15,0)*15,0),_xlfn.CONCAT(TEXT(Schedule!$D12,"H:MM AM/PM")," - ",Schedule!$E12),IF(O$1=TIME(HOUR(Schedule!$F12),ROUNDDOWN(MINUTE(Schedule!$F12)/15,0)*15,0),_xlfn.CONCAT(TEXT(Schedule!$F12,"H:MM AM/PM")," - ",Schedule!$G12),IF(O$1=TIME(HOUR(Schedule!$H12),ROUNDDOWN(MINUTE(Schedule!$H12)/15,0)*15,0),_xlfn.CONCAT(TEXT(Schedule!$H12,"H:MM AM/PM")," - ",Schedule!$I12),IF(Schedule!$B12&lt;&gt;"",IF(OR(O$1=Schedule!$B12,O$1=(Schedule!$B12+TIME(0,15,0))),_xlfn.CONCAT("Judge - ",Schedule!$C12), ""),"")))),"")</f>
        <v/>
      </c>
      <c r="P12" s="8" t="str">
        <f ca="1">IF($A12&lt;&gt;"",IF(P$1=TIME(HOUR(Schedule!$D12),ROUNDDOWN(MINUTE(Schedule!$D12)/15,0)*15,0),_xlfn.CONCAT(TEXT(Schedule!$D12,"H:MM AM/PM")," - ",Schedule!$E12),IF(P$1=TIME(HOUR(Schedule!$F12),ROUNDDOWN(MINUTE(Schedule!$F12)/15,0)*15,0),_xlfn.CONCAT(TEXT(Schedule!$F12,"H:MM AM/PM")," - ",Schedule!$G12),IF(P$1=TIME(HOUR(Schedule!$H12),ROUNDDOWN(MINUTE(Schedule!$H12)/15,0)*15,0),_xlfn.CONCAT(TEXT(Schedule!$H12,"H:MM AM/PM")," - ",Schedule!$I12),IF(Schedule!$B12&lt;&gt;"",IF(OR(P$1=Schedule!$B12,P$1=(Schedule!$B12+TIME(0,15,0))),_xlfn.CONCAT("Judge - ",Schedule!$C12), ""),"")))),"")</f>
        <v/>
      </c>
      <c r="Q12" s="8" t="str">
        <f ca="1">IF($A12&lt;&gt;"",IF(Q$1=TIME(HOUR(Schedule!$D12),ROUNDDOWN(MINUTE(Schedule!$D12)/15,0)*15,0),_xlfn.CONCAT(TEXT(Schedule!$D12,"H:MM AM/PM")," - ",Schedule!$E12),IF(Q$1=TIME(HOUR(Schedule!$F12),ROUNDDOWN(MINUTE(Schedule!$F12)/15,0)*15,0),_xlfn.CONCAT(TEXT(Schedule!$F12,"H:MM AM/PM")," - ",Schedule!$G12),IF(Q$1=TIME(HOUR(Schedule!$H12),ROUNDDOWN(MINUTE(Schedule!$H12)/15,0)*15,0),_xlfn.CONCAT(TEXT(Schedule!$H12,"H:MM AM/PM")," - ",Schedule!$I12),IF(Schedule!$B12&lt;&gt;"",IF(OR(Q$1=Schedule!$B12,Q$1=(Schedule!$B12+TIME(0,15,0))),_xlfn.CONCAT("Judge - ",Schedule!$C12), ""),"")))),"")</f>
        <v/>
      </c>
      <c r="R12" s="8" t="str">
        <f ca="1">IF($A12&lt;&gt;"",IF(R$1=TIME(HOUR(Schedule!$D12),ROUNDDOWN(MINUTE(Schedule!$D12)/15,0)*15,0),_xlfn.CONCAT(TEXT(Schedule!$D12,"H:MM AM/PM")," - ",Schedule!$E12),IF(R$1=TIME(HOUR(Schedule!$F12),ROUNDDOWN(MINUTE(Schedule!$F12)/15,0)*15,0),_xlfn.CONCAT(TEXT(Schedule!$F12,"H:MM AM/PM")," - ",Schedule!$G12),IF(R$1=TIME(HOUR(Schedule!$H12),ROUNDDOWN(MINUTE(Schedule!$H12)/15,0)*15,0),_xlfn.CONCAT(TEXT(Schedule!$H12,"H:MM AM/PM")," - ",Schedule!$I12),IF(Schedule!$B12&lt;&gt;"",IF(OR(R$1=Schedule!$B12,R$1=(Schedule!$B12+TIME(0,15,0))),_xlfn.CONCAT("Judge - ",Schedule!$C12), ""),"")))),"")</f>
        <v/>
      </c>
      <c r="S12" s="8" t="str">
        <f ca="1">IF($A12&lt;&gt;"",IF(S$1=TIME(HOUR(Schedule!$D12),ROUNDDOWN(MINUTE(Schedule!$D12)/15,0)*15,0),_xlfn.CONCAT(TEXT(Schedule!$D12,"H:MM AM/PM")," - ",Schedule!$E12),IF(S$1=TIME(HOUR(Schedule!$F12),ROUNDDOWN(MINUTE(Schedule!$F12)/15,0)*15,0),_xlfn.CONCAT(TEXT(Schedule!$F12,"H:MM AM/PM")," - ",Schedule!$G12),IF(S$1=TIME(HOUR(Schedule!$H12),ROUNDDOWN(MINUTE(Schedule!$H12)/15,0)*15,0),_xlfn.CONCAT(TEXT(Schedule!$H12,"H:MM AM/PM")," - ",Schedule!$I12),IF(Schedule!$B12&lt;&gt;"",IF(OR(S$1=Schedule!$B12,S$1=(Schedule!$B12+TIME(0,15,0))),_xlfn.CONCAT("Judge - ",Schedule!$C12), ""),"")))),"")</f>
        <v/>
      </c>
      <c r="T12" s="8" t="str">
        <f ca="1">IF($A12&lt;&gt;"",IF(T$1=TIME(HOUR(Schedule!$D12),ROUNDDOWN(MINUTE(Schedule!$D12)/15,0)*15,0),_xlfn.CONCAT(TEXT(Schedule!$D12,"H:MM AM/PM")," - ",Schedule!$E12),IF(T$1=TIME(HOUR(Schedule!$F12),ROUNDDOWN(MINUTE(Schedule!$F12)/15,0)*15,0),_xlfn.CONCAT(TEXT(Schedule!$F12,"H:MM AM/PM")," - ",Schedule!$G12),IF(T$1=TIME(HOUR(Schedule!$H12),ROUNDDOWN(MINUTE(Schedule!$H12)/15,0)*15,0),_xlfn.CONCAT(TEXT(Schedule!$H12,"H:MM AM/PM")," - ",Schedule!$I12),IF(Schedule!$B12&lt;&gt;"",IF(OR(T$1=Schedule!$B12,T$1=(Schedule!$B12+TIME(0,15,0))),_xlfn.CONCAT("Judge - ",Schedule!$C12), ""),"")))),"")</f>
        <v/>
      </c>
      <c r="U12" s="8" t="str">
        <f ca="1">IF($A12&lt;&gt;"",IF(U$1=TIME(HOUR(Schedule!$D12),ROUNDDOWN(MINUTE(Schedule!$D12)/15,0)*15,0),_xlfn.CONCAT(TEXT(Schedule!$D12,"H:MM AM/PM")," - ",Schedule!$E12),IF(U$1=TIME(HOUR(Schedule!$F12),ROUNDDOWN(MINUTE(Schedule!$F12)/15,0)*15,0),_xlfn.CONCAT(TEXT(Schedule!$F12,"H:MM AM/PM")," - ",Schedule!$G12),IF(U$1=TIME(HOUR(Schedule!$H12),ROUNDDOWN(MINUTE(Schedule!$H12)/15,0)*15,0),_xlfn.CONCAT(TEXT(Schedule!$H12,"H:MM AM/PM")," - ",Schedule!$I12),IF(Schedule!$B12&lt;&gt;"",IF(OR(U$1=Schedule!$B12,U$1=(Schedule!$B12+TIME(0,15,0))),_xlfn.CONCAT("Judge - ",Schedule!$C12), ""),"")))),"")</f>
        <v>12:55 PM - Blue A</v>
      </c>
      <c r="V12" s="8" t="str">
        <f ca="1">IF($A12&lt;&gt;"",IF(V$1=TIME(HOUR(Schedule!$D12),ROUNDDOWN(MINUTE(Schedule!$D12)/15,0)*15,0),_xlfn.CONCAT(TEXT(Schedule!$D12,"H:MM AM/PM")," - ",Schedule!$E12),IF(V$1=TIME(HOUR(Schedule!$F12),ROUNDDOWN(MINUTE(Schedule!$F12)/15,0)*15,0),_xlfn.CONCAT(TEXT(Schedule!$F12,"H:MM AM/PM")," - ",Schedule!$G12),IF(V$1=TIME(HOUR(Schedule!$H12),ROUNDDOWN(MINUTE(Schedule!$H12)/15,0)*15,0),_xlfn.CONCAT(TEXT(Schedule!$H12,"H:MM AM/PM")," - ",Schedule!$I12),IF(Schedule!$B12&lt;&gt;"",IF(OR(V$1=Schedule!$B12,V$1=(Schedule!$B12+TIME(0,15,0))),_xlfn.CONCAT("Judge - ",Schedule!$C12), ""),"")))),"")</f>
        <v/>
      </c>
      <c r="W12" s="8" t="str">
        <f ca="1">IF($A12&lt;&gt;"",IF(W$1=TIME(HOUR(Schedule!$D12),ROUNDDOWN(MINUTE(Schedule!$D12)/15,0)*15,0),_xlfn.CONCAT(TEXT(Schedule!$D12,"H:MM AM/PM")," - ",Schedule!$E12),IF(W$1=TIME(HOUR(Schedule!$F12),ROUNDDOWN(MINUTE(Schedule!$F12)/15,0)*15,0),_xlfn.CONCAT(TEXT(Schedule!$F12,"H:MM AM/PM")," - ",Schedule!$G12),IF(W$1=TIME(HOUR(Schedule!$H12),ROUNDDOWN(MINUTE(Schedule!$H12)/15,0)*15,0),_xlfn.CONCAT(TEXT(Schedule!$H12,"H:MM AM/PM")," - ",Schedule!$I12),IF(Schedule!$B12&lt;&gt;"",IF(OR(W$1=Schedule!$B12,W$1=(Schedule!$B12+TIME(0,15,0))),_xlfn.CONCAT("Judge - ",Schedule!$C12), ""),"")))),"")</f>
        <v/>
      </c>
      <c r="X12" s="8" t="str">
        <f ca="1">IF($A12&lt;&gt;"",IF(X$1=TIME(HOUR(Schedule!$D12),ROUNDDOWN(MINUTE(Schedule!$D12)/15,0)*15,0),_xlfn.CONCAT(TEXT(Schedule!$D12,"H:MM AM/PM")," - ",Schedule!$E12),IF(X$1=TIME(HOUR(Schedule!$F12),ROUNDDOWN(MINUTE(Schedule!$F12)/15,0)*15,0),_xlfn.CONCAT(TEXT(Schedule!$F12,"H:MM AM/PM")," - ",Schedule!$G12),IF(X$1=TIME(HOUR(Schedule!$H12),ROUNDDOWN(MINUTE(Schedule!$H12)/15,0)*15,0),_xlfn.CONCAT(TEXT(Schedule!$H12,"H:MM AM/PM")," - ",Schedule!$I12),IF(Schedule!$B12&lt;&gt;"",IF(OR(X$1=Schedule!$B12,X$1=(Schedule!$B12+TIME(0,15,0))),_xlfn.CONCAT("Judge - ",Schedule!$C12), ""),"")))),"")</f>
        <v/>
      </c>
      <c r="Y12" s="8" t="str">
        <f ca="1">IF($A12&lt;&gt;"",IF(Y$1=TIME(HOUR(Schedule!$D12),ROUNDDOWN(MINUTE(Schedule!$D12)/15,0)*15,0),_xlfn.CONCAT(TEXT(Schedule!$D12,"H:MM AM/PM")," - ",Schedule!$E12),IF(Y$1=TIME(HOUR(Schedule!$F12),ROUNDDOWN(MINUTE(Schedule!$F12)/15,0)*15,0),_xlfn.CONCAT(TEXT(Schedule!$F12,"H:MM AM/PM")," - ",Schedule!$G12),IF(Y$1=TIME(HOUR(Schedule!$H12),ROUNDDOWN(MINUTE(Schedule!$H12)/15,0)*15,0),_xlfn.CONCAT(TEXT(Schedule!$H12,"H:MM AM/PM")," - ",Schedule!$I12),IF(Schedule!$B12&lt;&gt;"",IF(OR(Y$1=Schedule!$B12,Y$1=(Schedule!$B12+TIME(0,15,0))),_xlfn.CONCAT("Judge - ",Schedule!$C12), ""),"")))),"")</f>
        <v>1:50 PM - Red A</v>
      </c>
      <c r="Z12" s="8" t="str">
        <f ca="1">IF($A12&lt;&gt;"",IF(Z$1=TIME(HOUR(Schedule!$D12),ROUNDDOWN(MINUTE(Schedule!$D12)/15,0)*15,0),_xlfn.CONCAT(TEXT(Schedule!$D12,"H:MM AM/PM")," - ",Schedule!$E12),IF(Z$1=TIME(HOUR(Schedule!$F12),ROUNDDOWN(MINUTE(Schedule!$F12)/15,0)*15,0),_xlfn.CONCAT(TEXT(Schedule!$F12,"H:MM AM/PM")," - ",Schedule!$G12),IF(Z$1=TIME(HOUR(Schedule!$H12),ROUNDDOWN(MINUTE(Schedule!$H12)/15,0)*15,0),_xlfn.CONCAT(TEXT(Schedule!$H12,"H:MM AM/PM")," - ",Schedule!$I12),IF(Schedule!$B12&lt;&gt;"",IF(OR(Z$1=Schedule!$B12,Z$1=(Schedule!$B12+TIME(0,15,0))),_xlfn.CONCAT("Judge - ",Schedule!$C12), ""),"")))),"")</f>
        <v/>
      </c>
      <c r="AA12" s="8" t="str">
        <f ca="1">IF($A12&lt;&gt;"",IF(AA$1=TIME(HOUR(Schedule!$D12),ROUNDDOWN(MINUTE(Schedule!$D12)/15,0)*15,0),_xlfn.CONCAT(TEXT(Schedule!$D12,"H:MM AM/PM")," - ",Schedule!$E12),IF(AA$1=TIME(HOUR(Schedule!$F12),ROUNDDOWN(MINUTE(Schedule!$F12)/15,0)*15,0),_xlfn.CONCAT(TEXT(Schedule!$F12,"H:MM AM/PM")," - ",Schedule!$G12),IF(AA$1=TIME(HOUR(Schedule!$H12),ROUNDDOWN(MINUTE(Schedule!$H12)/15,0)*15,0),_xlfn.CONCAT(TEXT(Schedule!$H12,"H:MM AM/PM")," - ",Schedule!$I12),IF(Schedule!$B12&lt;&gt;"",IF(OR(AA$1=Schedule!$B12,AA$1=(Schedule!$B12+TIME(0,15,0))),_xlfn.CONCAT("Judge - ",Schedule!$C12), ""),"")))),"")</f>
        <v/>
      </c>
      <c r="AB12" s="8" t="str">
        <f ca="1">IF($A12&lt;&gt;"",IF(AB$1=TIME(HOUR(Schedule!$D12),ROUNDDOWN(MINUTE(Schedule!$D12)/15,0)*15,0),_xlfn.CONCAT(TEXT(Schedule!$D12,"H:MM AM/PM")," - ",Schedule!$E12),IF(AB$1=TIME(HOUR(Schedule!$F12),ROUNDDOWN(MINUTE(Schedule!$F12)/15,0)*15,0),_xlfn.CONCAT(TEXT(Schedule!$F12,"H:MM AM/PM")," - ",Schedule!$G12),IF(AB$1=TIME(HOUR(Schedule!$H12),ROUNDDOWN(MINUTE(Schedule!$H12)/15,0)*15,0),_xlfn.CONCAT(TEXT(Schedule!$H12,"H:MM AM/PM")," - ",Schedule!$I12),IF(Schedule!$B12&lt;&gt;"",IF(OR(AB$1=Schedule!$B12,AB$1=(Schedule!$B12+TIME(0,15,0))),_xlfn.CONCAT("Judge - ",Schedule!$C12), ""),"")))),"")</f>
        <v/>
      </c>
      <c r="AC12" s="8" t="str">
        <f ca="1">IF($A12&lt;&gt;"",IF(AC$1=TIME(HOUR(Schedule!$D12),ROUNDDOWN(MINUTE(Schedule!$D12)/15,0)*15,0),_xlfn.CONCAT(TEXT(Schedule!$D12,"H:MM AM/PM")," - ",Schedule!$E12),IF(AC$1=TIME(HOUR(Schedule!$F12),ROUNDDOWN(MINUTE(Schedule!$F12)/15,0)*15,0),_xlfn.CONCAT(TEXT(Schedule!$F12,"H:MM AM/PM")," - ",Schedule!$G12),IF(AC$1=TIME(HOUR(Schedule!$H12),ROUNDDOWN(MINUTE(Schedule!$H12)/15,0)*15,0),_xlfn.CONCAT(TEXT(Schedule!$H12,"H:MM AM/PM")," - ",Schedule!$I12),IF(Schedule!$B12&lt;&gt;"",IF(OR(AC$1=Schedule!$B12,AC$1=(Schedule!$B12+TIME(0,15,0))),_xlfn.CONCAT("Judge - ",Schedule!$C12), ""),"")))),"")</f>
        <v/>
      </c>
      <c r="AD12" s="8" t="str">
        <f ca="1">IF($A12&lt;&gt;"",IF(AD$1=TIME(HOUR(Schedule!$D12),ROUNDDOWN(MINUTE(Schedule!$D12)/15,0)*15,0),_xlfn.CONCAT(TEXT(Schedule!$D12,"H:MM AM/PM")," - ",Schedule!$E12),IF(AD$1=TIME(HOUR(Schedule!$F12),ROUNDDOWN(MINUTE(Schedule!$F12)/15,0)*15,0),_xlfn.CONCAT(TEXT(Schedule!$F12,"H:MM AM/PM")," - ",Schedule!$G12),IF(AD$1=TIME(HOUR(Schedule!$H12),ROUNDDOWN(MINUTE(Schedule!$H12)/15,0)*15,0),_xlfn.CONCAT(TEXT(Schedule!$H12,"H:MM AM/PM")," - ",Schedule!$I12),IF(Schedule!$B12&lt;&gt;"",IF(OR(AD$1=Schedule!$B12,AD$1=(Schedule!$B12+TIME(0,15,0))),_xlfn.CONCAT("Judge - ",Schedule!$C12), ""),"")))),"")</f>
        <v/>
      </c>
      <c r="AE12" s="8" t="str">
        <f ca="1">IF($A12&lt;&gt;"",IF(AE$1=TIME(HOUR(Schedule!$D12),ROUNDDOWN(MINUTE(Schedule!$D12)/15,0)*15,0),_xlfn.CONCAT(TEXT(Schedule!$D12,"H:MM AM/PM")," - ",Schedule!$E12),IF(AE$1=TIME(HOUR(Schedule!$F12),ROUNDDOWN(MINUTE(Schedule!$F12)/15,0)*15,0),_xlfn.CONCAT(TEXT(Schedule!$F12,"H:MM AM/PM")," - ",Schedule!$G12),IF(AE$1=TIME(HOUR(Schedule!$H12),ROUNDDOWN(MINUTE(Schedule!$H12)/15,0)*15,0),_xlfn.CONCAT(TEXT(Schedule!$H12,"H:MM AM/PM")," - ",Schedule!$I12),IF(Schedule!$B12&lt;&gt;"",IF(OR(AE$1=Schedule!$B12,AE$1=(Schedule!$B12+TIME(0,15,0))),_xlfn.CONCAT("Judge - ",Schedule!$C12), ""),"")))),"")</f>
        <v/>
      </c>
      <c r="AF12" s="8" t="str">
        <f ca="1">IF($A12&lt;&gt;"",IF(AF$1=TIME(HOUR(Schedule!$D12),ROUNDDOWN(MINUTE(Schedule!$D12)/15,0)*15,0),_xlfn.CONCAT(TEXT(Schedule!$D12,"H:MM AM/PM")," - ",Schedule!$E12),IF(AF$1=TIME(HOUR(Schedule!$F12),ROUNDDOWN(MINUTE(Schedule!$F12)/15,0)*15,0),_xlfn.CONCAT(TEXT(Schedule!$F12,"H:MM AM/PM")," - ",Schedule!$G12),IF(AF$1=TIME(HOUR(Schedule!$H12),ROUNDDOWN(MINUTE(Schedule!$H12)/15,0)*15,0),_xlfn.CONCAT(TEXT(Schedule!$H12,"H:MM AM/PM")," - ",Schedule!$I12),IF(Schedule!$B12&lt;&gt;"",IF(OR(AF$1=Schedule!$B12,AF$1=(Schedule!$B12+TIME(0,15,0))),_xlfn.CONCAT("Judge - ",Schedule!$C12), ""),"")))),"")</f>
        <v/>
      </c>
      <c r="AG12" s="8" t="str">
        <f ca="1">IF($A12&lt;&gt;"",IF(AG$1=TIME(HOUR(Schedule!$D12),ROUNDDOWN(MINUTE(Schedule!$D12)/15,0)*15,0),_xlfn.CONCAT(TEXT(Schedule!$D12,"H:MM AM/PM")," - ",Schedule!$E12),IF(AG$1=TIME(HOUR(Schedule!$F12),ROUNDDOWN(MINUTE(Schedule!$F12)/15,0)*15,0),_xlfn.CONCAT(TEXT(Schedule!$F12,"H:MM AM/PM")," - ",Schedule!$G12),IF(AG$1=TIME(HOUR(Schedule!$H12),ROUNDDOWN(MINUTE(Schedule!$H12)/15,0)*15,0),_xlfn.CONCAT(TEXT(Schedule!$H12,"H:MM AM/PM")," - ",Schedule!$I12),IF(Schedule!$B12&lt;&gt;"",IF(OR(AG$1=Schedule!$B12,AG$1=(Schedule!$B12+TIME(0,15,0))),_xlfn.CONCAT("Judge - ",Schedule!$C12), ""),"")))),"")</f>
        <v/>
      </c>
    </row>
    <row r="13" spans="1:33" x14ac:dyDescent="0.2">
      <c r="A13" t="str">
        <f ca="1">Schedule!A13</f>
        <v>12 - Team 12</v>
      </c>
      <c r="B13" s="8" t="str">
        <f ca="1">IF($A13&lt;&gt;"",IF(B$1=TIME(HOUR(Schedule!$D13),ROUNDDOWN(MINUTE(Schedule!$D13)/15,0)*15,0),_xlfn.CONCAT(TEXT(Schedule!$D13,"H:MM AM/PM")," - ",Schedule!$E13),IF(B$1=TIME(HOUR(Schedule!$F13),ROUNDDOWN(MINUTE(Schedule!$F13)/15,0)*15,0),_xlfn.CONCAT(TEXT(Schedule!$F13,"H:MM AM/PM")," - ",Schedule!$G13),IF(B$1=TIME(HOUR(Schedule!$H13),ROUNDDOWN(MINUTE(Schedule!$H13)/15,0)*15,0),_xlfn.CONCAT(TEXT(Schedule!$H13,"H:MM AM/PM")," - ",Schedule!$I13),IF(Schedule!$B13&lt;&gt;"",IF(OR(B$1=Schedule!$B13,B$1=(Schedule!$B13+TIME(0,15,0))),_xlfn.CONCAT("Judge - ",Schedule!$C13), ""),"")))),"")</f>
        <v/>
      </c>
      <c r="C13" s="8" t="str">
        <f ca="1">IF($A13&lt;&gt;"",IF(C$1=TIME(HOUR(Schedule!$D13),ROUNDDOWN(MINUTE(Schedule!$D13)/15,0)*15,0),_xlfn.CONCAT(TEXT(Schedule!$D13,"H:MM AM/PM")," - ",Schedule!$E13),IF(C$1=TIME(HOUR(Schedule!$F13),ROUNDDOWN(MINUTE(Schedule!$F13)/15,0)*15,0),_xlfn.CONCAT(TEXT(Schedule!$F13,"H:MM AM/PM")," - ",Schedule!$G13),IF(C$1=TIME(HOUR(Schedule!$H13),ROUNDDOWN(MINUTE(Schedule!$H13)/15,0)*15,0),_xlfn.CONCAT(TEXT(Schedule!$H13,"H:MM AM/PM")," - ",Schedule!$I13),IF(Schedule!$B13&lt;&gt;"",IF(OR(C$1=Schedule!$B13,C$1=(Schedule!$B13+TIME(0,15,0))),_xlfn.CONCAT("Judge - ",Schedule!$C13), ""),"")))),"")</f>
        <v/>
      </c>
      <c r="D13" s="8" t="str">
        <f ca="1">IF($A13&lt;&gt;"",IF(D$1=TIME(HOUR(Schedule!$D13),ROUNDDOWN(MINUTE(Schedule!$D13)/15,0)*15,0),_xlfn.CONCAT(TEXT(Schedule!$D13,"H:MM AM/PM")," - ",Schedule!$E13),IF(D$1=TIME(HOUR(Schedule!$F13),ROUNDDOWN(MINUTE(Schedule!$F13)/15,0)*15,0),_xlfn.CONCAT(TEXT(Schedule!$F13,"H:MM AM/PM")," - ",Schedule!$G13),IF(D$1=TIME(HOUR(Schedule!$H13),ROUNDDOWN(MINUTE(Schedule!$H13)/15,0)*15,0),_xlfn.CONCAT(TEXT(Schedule!$H13,"H:MM AM/PM")," - ",Schedule!$I13),IF(Schedule!$B13&lt;&gt;"",IF(OR(D$1=Schedule!$B13,D$1=(Schedule!$B13+TIME(0,15,0))),_xlfn.CONCAT("Judge - ",Schedule!$C13), ""),"")))),"")</f>
        <v/>
      </c>
      <c r="E13" s="8" t="str">
        <f ca="1">IF($A13&lt;&gt;"",IF(E$1=TIME(HOUR(Schedule!$D13),ROUNDDOWN(MINUTE(Schedule!$D13)/15,0)*15,0),_xlfn.CONCAT(TEXT(Schedule!$D13,"H:MM AM/PM")," - ",Schedule!$E13),IF(E$1=TIME(HOUR(Schedule!$F13),ROUNDDOWN(MINUTE(Schedule!$F13)/15,0)*15,0),_xlfn.CONCAT(TEXT(Schedule!$F13,"H:MM AM/PM")," - ",Schedule!$G13),IF(E$1=TIME(HOUR(Schedule!$H13),ROUNDDOWN(MINUTE(Schedule!$H13)/15,0)*15,0),_xlfn.CONCAT(TEXT(Schedule!$H13,"H:MM AM/PM")," - ",Schedule!$I13),IF(Schedule!$B13&lt;&gt;"",IF(OR(E$1=Schedule!$B13,E$1=(Schedule!$B13+TIME(0,15,0))),_xlfn.CONCAT("Judge - ",Schedule!$C13), ""),"")))),"")</f>
        <v/>
      </c>
      <c r="F13" s="8" t="str">
        <f ca="1">IF($A13&lt;&gt;"",IF(F$1=TIME(HOUR(Schedule!$D13),ROUNDDOWN(MINUTE(Schedule!$D13)/15,0)*15,0),_xlfn.CONCAT(TEXT(Schedule!$D13,"H:MM AM/PM")," - ",Schedule!$E13),IF(F$1=TIME(HOUR(Schedule!$F13),ROUNDDOWN(MINUTE(Schedule!$F13)/15,0)*15,0),_xlfn.CONCAT(TEXT(Schedule!$F13,"H:MM AM/PM")," - ",Schedule!$G13),IF(F$1=TIME(HOUR(Schedule!$H13),ROUNDDOWN(MINUTE(Schedule!$H13)/15,0)*15,0),_xlfn.CONCAT(TEXT(Schedule!$H13,"H:MM AM/PM")," - ",Schedule!$I13),IF(Schedule!$B13&lt;&gt;"",IF(OR(F$1=Schedule!$B13,F$1=(Schedule!$B13+TIME(0,15,0))),_xlfn.CONCAT("Judge - ",Schedule!$C13), ""),"")))),"")</f>
        <v/>
      </c>
      <c r="G13" s="8" t="str">
        <f ca="1">IF($A13&lt;&gt;"",IF(G$1=TIME(HOUR(Schedule!$D13),ROUNDDOWN(MINUTE(Schedule!$D13)/15,0)*15,0),_xlfn.CONCAT(TEXT(Schedule!$D13,"H:MM AM/PM")," - ",Schedule!$E13),IF(G$1=TIME(HOUR(Schedule!$F13),ROUNDDOWN(MINUTE(Schedule!$F13)/15,0)*15,0),_xlfn.CONCAT(TEXT(Schedule!$F13,"H:MM AM/PM")," - ",Schedule!$G13),IF(G$1=TIME(HOUR(Schedule!$H13),ROUNDDOWN(MINUTE(Schedule!$H13)/15,0)*15,0),_xlfn.CONCAT(TEXT(Schedule!$H13,"H:MM AM/PM")," - ",Schedule!$I13),IF(Schedule!$B13&lt;&gt;"",IF(OR(G$1=Schedule!$B13,G$1=(Schedule!$B13+TIME(0,15,0))),_xlfn.CONCAT("Judge - ",Schedule!$C13), ""),"")))),"")</f>
        <v/>
      </c>
      <c r="H13" s="8" t="str">
        <f ca="1">IF($A13&lt;&gt;"",IF(H$1=TIME(HOUR(Schedule!$D13),ROUNDDOWN(MINUTE(Schedule!$D13)/15,0)*15,0),_xlfn.CONCAT(TEXT(Schedule!$D13,"H:MM AM/PM")," - ",Schedule!$E13),IF(H$1=TIME(HOUR(Schedule!$F13),ROUNDDOWN(MINUTE(Schedule!$F13)/15,0)*15,0),_xlfn.CONCAT(TEXT(Schedule!$F13,"H:MM AM/PM")," - ",Schedule!$G13),IF(H$1=TIME(HOUR(Schedule!$H13),ROUNDDOWN(MINUTE(Schedule!$H13)/15,0)*15,0),_xlfn.CONCAT(TEXT(Schedule!$H13,"H:MM AM/PM")," - ",Schedule!$I13),IF(Schedule!$B13&lt;&gt;"",IF(OR(H$1=Schedule!$B13,H$1=(Schedule!$B13+TIME(0,15,0))),_xlfn.CONCAT("Judge - ",Schedule!$C13), ""),"")))),"")</f>
        <v/>
      </c>
      <c r="I13" s="8" t="str">
        <f ca="1">IF($A13&lt;&gt;"",IF(I$1=TIME(HOUR(Schedule!$D13),ROUNDDOWN(MINUTE(Schedule!$D13)/15,0)*15,0),_xlfn.CONCAT(TEXT(Schedule!$D13,"H:MM AM/PM")," - ",Schedule!$E13),IF(I$1=TIME(HOUR(Schedule!$F13),ROUNDDOWN(MINUTE(Schedule!$F13)/15,0)*15,0),_xlfn.CONCAT(TEXT(Schedule!$F13,"H:MM AM/PM")," - ",Schedule!$G13),IF(I$1=TIME(HOUR(Schedule!$H13),ROUNDDOWN(MINUTE(Schedule!$H13)/15,0)*15,0),_xlfn.CONCAT(TEXT(Schedule!$H13,"H:MM AM/PM")," - ",Schedule!$I13),IF(Schedule!$B13&lt;&gt;"",IF(OR(I$1=Schedule!$B13,I$1=(Schedule!$B13+TIME(0,15,0))),_xlfn.CONCAT("Judge - ",Schedule!$C13), ""),"")))),"")</f>
        <v/>
      </c>
      <c r="J13" s="8" t="str">
        <f ca="1">IF($A13&lt;&gt;"",IF(J$1=TIME(HOUR(Schedule!$D13),ROUNDDOWN(MINUTE(Schedule!$D13)/15,0)*15,0),_xlfn.CONCAT(TEXT(Schedule!$D13,"H:MM AM/PM")," - ",Schedule!$E13),IF(J$1=TIME(HOUR(Schedule!$F13),ROUNDDOWN(MINUTE(Schedule!$F13)/15,0)*15,0),_xlfn.CONCAT(TEXT(Schedule!$F13,"H:MM AM/PM")," - ",Schedule!$G13),IF(J$1=TIME(HOUR(Schedule!$H13),ROUNDDOWN(MINUTE(Schedule!$H13)/15,0)*15,0),_xlfn.CONCAT(TEXT(Schedule!$H13,"H:MM AM/PM")," - ",Schedule!$I13),IF(Schedule!$B13&lt;&gt;"",IF(OR(J$1=Schedule!$B13,J$1=(Schedule!$B13+TIME(0,15,0))),_xlfn.CONCAT("Judge - ",Schedule!$C13), ""),"")))),"")</f>
        <v/>
      </c>
      <c r="K13" s="8" t="str">
        <f ca="1">IF($A13&lt;&gt;"",IF(K$1=TIME(HOUR(Schedule!$D13),ROUNDDOWN(MINUTE(Schedule!$D13)/15,0)*15,0),_xlfn.CONCAT(TEXT(Schedule!$D13,"H:MM AM/PM")," - ",Schedule!$E13),IF(K$1=TIME(HOUR(Schedule!$F13),ROUNDDOWN(MINUTE(Schedule!$F13)/15,0)*15,0),_xlfn.CONCAT(TEXT(Schedule!$F13,"H:MM AM/PM")," - ",Schedule!$G13),IF(K$1=TIME(HOUR(Schedule!$H13),ROUNDDOWN(MINUTE(Schedule!$H13)/15,0)*15,0),_xlfn.CONCAT(TEXT(Schedule!$H13,"H:MM AM/PM")," - ",Schedule!$I13),IF(Schedule!$B13&lt;&gt;"",IF(OR(K$1=Schedule!$B13,K$1=(Schedule!$B13+TIME(0,15,0))),_xlfn.CONCAT("Judge - ",Schedule!$C13), ""),"")))),"")</f>
        <v/>
      </c>
      <c r="L13" s="8" t="str">
        <f ca="1">IF($A13&lt;&gt;"",IF(L$1=TIME(HOUR(Schedule!$D13),ROUNDDOWN(MINUTE(Schedule!$D13)/15,0)*15,0),_xlfn.CONCAT(TEXT(Schedule!$D13,"H:MM AM/PM")," - ",Schedule!$E13),IF(L$1=TIME(HOUR(Schedule!$F13),ROUNDDOWN(MINUTE(Schedule!$F13)/15,0)*15,0),_xlfn.CONCAT(TEXT(Schedule!$F13,"H:MM AM/PM")," - ",Schedule!$G13),IF(L$1=TIME(HOUR(Schedule!$H13),ROUNDDOWN(MINUTE(Schedule!$H13)/15,0)*15,0),_xlfn.CONCAT(TEXT(Schedule!$H13,"H:MM AM/PM")," - ",Schedule!$I13),IF(Schedule!$B13&lt;&gt;"",IF(OR(L$1=Schedule!$B13,L$1=(Schedule!$B13+TIME(0,15,0))),_xlfn.CONCAT("Judge - ",Schedule!$C13), ""),"")))),"")</f>
        <v/>
      </c>
      <c r="M13" s="8" t="str">
        <f ca="1">IF($A13&lt;&gt;"",IF(M$1=TIME(HOUR(Schedule!$D13),ROUNDDOWN(MINUTE(Schedule!$D13)/15,0)*15,0),_xlfn.CONCAT(TEXT(Schedule!$D13,"H:MM AM/PM")," - ",Schedule!$E13),IF(M$1=TIME(HOUR(Schedule!$F13),ROUNDDOWN(MINUTE(Schedule!$F13)/15,0)*15,0),_xlfn.CONCAT(TEXT(Schedule!$F13,"H:MM AM/PM")," - ",Schedule!$G13),IF(M$1=TIME(HOUR(Schedule!$H13),ROUNDDOWN(MINUTE(Schedule!$H13)/15,0)*15,0),_xlfn.CONCAT(TEXT(Schedule!$H13,"H:MM AM/PM")," - ",Schedule!$I13),IF(Schedule!$B13&lt;&gt;"",IF(OR(M$1=Schedule!$B13,M$1=(Schedule!$B13+TIME(0,15,0))),_xlfn.CONCAT("Judge - ",Schedule!$C13), ""),"")))),"")</f>
        <v>Judge - Orange</v>
      </c>
      <c r="N13" s="8" t="str">
        <f ca="1">IF($A13&lt;&gt;"",IF(N$1=TIME(HOUR(Schedule!$D13),ROUNDDOWN(MINUTE(Schedule!$D13)/15,0)*15,0),_xlfn.CONCAT(TEXT(Schedule!$D13,"H:MM AM/PM")," - ",Schedule!$E13),IF(N$1=TIME(HOUR(Schedule!$F13),ROUNDDOWN(MINUTE(Schedule!$F13)/15,0)*15,0),_xlfn.CONCAT(TEXT(Schedule!$F13,"H:MM AM/PM")," - ",Schedule!$G13),IF(N$1=TIME(HOUR(Schedule!$H13),ROUNDDOWN(MINUTE(Schedule!$H13)/15,0)*15,0),_xlfn.CONCAT(TEXT(Schedule!$H13,"H:MM AM/PM")," - ",Schedule!$I13),IF(Schedule!$B13&lt;&gt;"",IF(OR(N$1=Schedule!$B13,N$1=(Schedule!$B13+TIME(0,15,0))),_xlfn.CONCAT("Judge - ",Schedule!$C13), ""),"")))),"")</f>
        <v>Judge - Orange</v>
      </c>
      <c r="O13" s="8" t="str">
        <f ca="1">IF($A13&lt;&gt;"",IF(O$1=TIME(HOUR(Schedule!$D13),ROUNDDOWN(MINUTE(Schedule!$D13)/15,0)*15,0),_xlfn.CONCAT(TEXT(Schedule!$D13,"H:MM AM/PM")," - ",Schedule!$E13),IF(O$1=TIME(HOUR(Schedule!$F13),ROUNDDOWN(MINUTE(Schedule!$F13)/15,0)*15,0),_xlfn.CONCAT(TEXT(Schedule!$F13,"H:MM AM/PM")," - ",Schedule!$G13),IF(O$1=TIME(HOUR(Schedule!$H13),ROUNDDOWN(MINUTE(Schedule!$H13)/15,0)*15,0),_xlfn.CONCAT(TEXT(Schedule!$H13,"H:MM AM/PM")," - ",Schedule!$I13),IF(Schedule!$B13&lt;&gt;"",IF(OR(O$1=Schedule!$B13,O$1=(Schedule!$B13+TIME(0,15,0))),_xlfn.CONCAT("Judge - ",Schedule!$C13), ""),"")))),"")</f>
        <v/>
      </c>
      <c r="P13" s="8" t="str">
        <f ca="1">IF($A13&lt;&gt;"",IF(P$1=TIME(HOUR(Schedule!$D13),ROUNDDOWN(MINUTE(Schedule!$D13)/15,0)*15,0),_xlfn.CONCAT(TEXT(Schedule!$D13,"H:MM AM/PM")," - ",Schedule!$E13),IF(P$1=TIME(HOUR(Schedule!$F13),ROUNDDOWN(MINUTE(Schedule!$F13)/15,0)*15,0),_xlfn.CONCAT(TEXT(Schedule!$F13,"H:MM AM/PM")," - ",Schedule!$G13),IF(P$1=TIME(HOUR(Schedule!$H13),ROUNDDOWN(MINUTE(Schedule!$H13)/15,0)*15,0),_xlfn.CONCAT(TEXT(Schedule!$H13,"H:MM AM/PM")," - ",Schedule!$I13),IF(Schedule!$B13&lt;&gt;"",IF(OR(P$1=Schedule!$B13,P$1=(Schedule!$B13+TIME(0,15,0))),_xlfn.CONCAT("Judge - ",Schedule!$C13), ""),"")))),"")</f>
        <v/>
      </c>
      <c r="Q13" s="8" t="str">
        <f ca="1">IF($A13&lt;&gt;"",IF(Q$1=TIME(HOUR(Schedule!$D13),ROUNDDOWN(MINUTE(Schedule!$D13)/15,0)*15,0),_xlfn.CONCAT(TEXT(Schedule!$D13,"H:MM AM/PM")," - ",Schedule!$E13),IF(Q$1=TIME(HOUR(Schedule!$F13),ROUNDDOWN(MINUTE(Schedule!$F13)/15,0)*15,0),_xlfn.CONCAT(TEXT(Schedule!$F13,"H:MM AM/PM")," - ",Schedule!$G13),IF(Q$1=TIME(HOUR(Schedule!$H13),ROUNDDOWN(MINUTE(Schedule!$H13)/15,0)*15,0),_xlfn.CONCAT(TEXT(Schedule!$H13,"H:MM AM/PM")," - ",Schedule!$I13),IF(Schedule!$B13&lt;&gt;"",IF(OR(Q$1=Schedule!$B13,Q$1=(Schedule!$B13+TIME(0,15,0))),_xlfn.CONCAT("Judge - ",Schedule!$C13), ""),"")))),"")</f>
        <v/>
      </c>
      <c r="R13" s="8" t="str">
        <f ca="1">IF($A13&lt;&gt;"",IF(R$1=TIME(HOUR(Schedule!$D13),ROUNDDOWN(MINUTE(Schedule!$D13)/15,0)*15,0),_xlfn.CONCAT(TEXT(Schedule!$D13,"H:MM AM/PM")," - ",Schedule!$E13),IF(R$1=TIME(HOUR(Schedule!$F13),ROUNDDOWN(MINUTE(Schedule!$F13)/15,0)*15,0),_xlfn.CONCAT(TEXT(Schedule!$F13,"H:MM AM/PM")," - ",Schedule!$G13),IF(R$1=TIME(HOUR(Schedule!$H13),ROUNDDOWN(MINUTE(Schedule!$H13)/15,0)*15,0),_xlfn.CONCAT(TEXT(Schedule!$H13,"H:MM AM/PM")," - ",Schedule!$I13),IF(Schedule!$B13&lt;&gt;"",IF(OR(R$1=Schedule!$B13,R$1=(Schedule!$B13+TIME(0,15,0))),_xlfn.CONCAT("Judge - ",Schedule!$C13), ""),"")))),"")</f>
        <v/>
      </c>
      <c r="S13" s="8" t="str">
        <f ca="1">IF($A13&lt;&gt;"",IF(S$1=TIME(HOUR(Schedule!$D13),ROUNDDOWN(MINUTE(Schedule!$D13)/15,0)*15,0),_xlfn.CONCAT(TEXT(Schedule!$D13,"H:MM AM/PM")," - ",Schedule!$E13),IF(S$1=TIME(HOUR(Schedule!$F13),ROUNDDOWN(MINUTE(Schedule!$F13)/15,0)*15,0),_xlfn.CONCAT(TEXT(Schedule!$F13,"H:MM AM/PM")," - ",Schedule!$G13),IF(S$1=TIME(HOUR(Schedule!$H13),ROUNDDOWN(MINUTE(Schedule!$H13)/15,0)*15,0),_xlfn.CONCAT(TEXT(Schedule!$H13,"H:MM AM/PM")," - ",Schedule!$I13),IF(Schedule!$B13&lt;&gt;"",IF(OR(S$1=Schedule!$B13,S$1=(Schedule!$B13+TIME(0,15,0))),_xlfn.CONCAT("Judge - ",Schedule!$C13), ""),"")))),"")</f>
        <v/>
      </c>
      <c r="T13" s="8" t="str">
        <f ca="1">IF($A13&lt;&gt;"",IF(T$1=TIME(HOUR(Schedule!$D13),ROUNDDOWN(MINUTE(Schedule!$D13)/15,0)*15,0),_xlfn.CONCAT(TEXT(Schedule!$D13,"H:MM AM/PM")," - ",Schedule!$E13),IF(T$1=TIME(HOUR(Schedule!$F13),ROUNDDOWN(MINUTE(Schedule!$F13)/15,0)*15,0),_xlfn.CONCAT(TEXT(Schedule!$F13,"H:MM AM/PM")," - ",Schedule!$G13),IF(T$1=TIME(HOUR(Schedule!$H13),ROUNDDOWN(MINUTE(Schedule!$H13)/15,0)*15,0),_xlfn.CONCAT(TEXT(Schedule!$H13,"H:MM AM/PM")," - ",Schedule!$I13),IF(Schedule!$B13&lt;&gt;"",IF(OR(T$1=Schedule!$B13,T$1=(Schedule!$B13+TIME(0,15,0))),_xlfn.CONCAT("Judge - ",Schedule!$C13), ""),"")))),"")</f>
        <v/>
      </c>
      <c r="U13" s="8" t="str">
        <f ca="1">IF($A13&lt;&gt;"",IF(U$1=TIME(HOUR(Schedule!$D13),ROUNDDOWN(MINUTE(Schedule!$D13)/15,0)*15,0),_xlfn.CONCAT(TEXT(Schedule!$D13,"H:MM AM/PM")," - ",Schedule!$E13),IF(U$1=TIME(HOUR(Schedule!$F13),ROUNDDOWN(MINUTE(Schedule!$F13)/15,0)*15,0),_xlfn.CONCAT(TEXT(Schedule!$F13,"H:MM AM/PM")," - ",Schedule!$G13),IF(U$1=TIME(HOUR(Schedule!$H13),ROUNDDOWN(MINUTE(Schedule!$H13)/15,0)*15,0),_xlfn.CONCAT(TEXT(Schedule!$H13,"H:MM AM/PM")," - ",Schedule!$I13),IF(Schedule!$B13&lt;&gt;"",IF(OR(U$1=Schedule!$B13,U$1=(Schedule!$B13+TIME(0,15,0))),_xlfn.CONCAT("Judge - ",Schedule!$C13), ""),"")))),"")</f>
        <v>12:55 PM - Blue B</v>
      </c>
      <c r="V13" s="8" t="str">
        <f ca="1">IF($A13&lt;&gt;"",IF(V$1=TIME(HOUR(Schedule!$D13),ROUNDDOWN(MINUTE(Schedule!$D13)/15,0)*15,0),_xlfn.CONCAT(TEXT(Schedule!$D13,"H:MM AM/PM")," - ",Schedule!$E13),IF(V$1=TIME(HOUR(Schedule!$F13),ROUNDDOWN(MINUTE(Schedule!$F13)/15,0)*15,0),_xlfn.CONCAT(TEXT(Schedule!$F13,"H:MM AM/PM")," - ",Schedule!$G13),IF(V$1=TIME(HOUR(Schedule!$H13),ROUNDDOWN(MINUTE(Schedule!$H13)/15,0)*15,0),_xlfn.CONCAT(TEXT(Schedule!$H13,"H:MM AM/PM")," - ",Schedule!$I13),IF(Schedule!$B13&lt;&gt;"",IF(OR(V$1=Schedule!$B13,V$1=(Schedule!$B13+TIME(0,15,0))),_xlfn.CONCAT("Judge - ",Schedule!$C13), ""),"")))),"")</f>
        <v/>
      </c>
      <c r="W13" s="8" t="str">
        <f ca="1">IF($A13&lt;&gt;"",IF(W$1=TIME(HOUR(Schedule!$D13),ROUNDDOWN(MINUTE(Schedule!$D13)/15,0)*15,0),_xlfn.CONCAT(TEXT(Schedule!$D13,"H:MM AM/PM")," - ",Schedule!$E13),IF(W$1=TIME(HOUR(Schedule!$F13),ROUNDDOWN(MINUTE(Schedule!$F13)/15,0)*15,0),_xlfn.CONCAT(TEXT(Schedule!$F13,"H:MM AM/PM")," - ",Schedule!$G13),IF(W$1=TIME(HOUR(Schedule!$H13),ROUNDDOWN(MINUTE(Schedule!$H13)/15,0)*15,0),_xlfn.CONCAT(TEXT(Schedule!$H13,"H:MM AM/PM")," - ",Schedule!$I13),IF(Schedule!$B13&lt;&gt;"",IF(OR(W$1=Schedule!$B13,W$1=(Schedule!$B13+TIME(0,15,0))),_xlfn.CONCAT("Judge - ",Schedule!$C13), ""),"")))),"")</f>
        <v/>
      </c>
      <c r="X13" s="8" t="str">
        <f ca="1">IF($A13&lt;&gt;"",IF(X$1=TIME(HOUR(Schedule!$D13),ROUNDDOWN(MINUTE(Schedule!$D13)/15,0)*15,0),_xlfn.CONCAT(TEXT(Schedule!$D13,"H:MM AM/PM")," - ",Schedule!$E13),IF(X$1=TIME(HOUR(Schedule!$F13),ROUNDDOWN(MINUTE(Schedule!$F13)/15,0)*15,0),_xlfn.CONCAT(TEXT(Schedule!$F13,"H:MM AM/PM")," - ",Schedule!$G13),IF(X$1=TIME(HOUR(Schedule!$H13),ROUNDDOWN(MINUTE(Schedule!$H13)/15,0)*15,0),_xlfn.CONCAT(TEXT(Schedule!$H13,"H:MM AM/PM")," - ",Schedule!$I13),IF(Schedule!$B13&lt;&gt;"",IF(OR(X$1=Schedule!$B13,X$1=(Schedule!$B13+TIME(0,15,0))),_xlfn.CONCAT("Judge - ",Schedule!$C13), ""),"")))),"")</f>
        <v/>
      </c>
      <c r="Y13" s="8" t="str">
        <f ca="1">IF($A13&lt;&gt;"",IF(Y$1=TIME(HOUR(Schedule!$D13),ROUNDDOWN(MINUTE(Schedule!$D13)/15,0)*15,0),_xlfn.CONCAT(TEXT(Schedule!$D13,"H:MM AM/PM")," - ",Schedule!$E13),IF(Y$1=TIME(HOUR(Schedule!$F13),ROUNDDOWN(MINUTE(Schedule!$F13)/15,0)*15,0),_xlfn.CONCAT(TEXT(Schedule!$F13,"H:MM AM/PM")," - ",Schedule!$G13),IF(Y$1=TIME(HOUR(Schedule!$H13),ROUNDDOWN(MINUTE(Schedule!$H13)/15,0)*15,0),_xlfn.CONCAT(TEXT(Schedule!$H13,"H:MM AM/PM")," - ",Schedule!$I13),IF(Schedule!$B13&lt;&gt;"",IF(OR(Y$1=Schedule!$B13,Y$1=(Schedule!$B13+TIME(0,15,0))),_xlfn.CONCAT("Judge - ",Schedule!$C13), ""),"")))),"")</f>
        <v>1:55 PM - Blue B</v>
      </c>
      <c r="Z13" s="8" t="str">
        <f ca="1">IF($A13&lt;&gt;"",IF(Z$1=TIME(HOUR(Schedule!$D13),ROUNDDOWN(MINUTE(Schedule!$D13)/15,0)*15,0),_xlfn.CONCAT(TEXT(Schedule!$D13,"H:MM AM/PM")," - ",Schedule!$E13),IF(Z$1=TIME(HOUR(Schedule!$F13),ROUNDDOWN(MINUTE(Schedule!$F13)/15,0)*15,0),_xlfn.CONCAT(TEXT(Schedule!$F13,"H:MM AM/PM")," - ",Schedule!$G13),IF(Z$1=TIME(HOUR(Schedule!$H13),ROUNDDOWN(MINUTE(Schedule!$H13)/15,0)*15,0),_xlfn.CONCAT(TEXT(Schedule!$H13,"H:MM AM/PM")," - ",Schedule!$I13),IF(Schedule!$B13&lt;&gt;"",IF(OR(Z$1=Schedule!$B13,Z$1=(Schedule!$B13+TIME(0,15,0))),_xlfn.CONCAT("Judge - ",Schedule!$C13), ""),"")))),"")</f>
        <v/>
      </c>
      <c r="AA13" s="8" t="str">
        <f ca="1">IF($A13&lt;&gt;"",IF(AA$1=TIME(HOUR(Schedule!$D13),ROUNDDOWN(MINUTE(Schedule!$D13)/15,0)*15,0),_xlfn.CONCAT(TEXT(Schedule!$D13,"H:MM AM/PM")," - ",Schedule!$E13),IF(AA$1=TIME(HOUR(Schedule!$F13),ROUNDDOWN(MINUTE(Schedule!$F13)/15,0)*15,0),_xlfn.CONCAT(TEXT(Schedule!$F13,"H:MM AM/PM")," - ",Schedule!$G13),IF(AA$1=TIME(HOUR(Schedule!$H13),ROUNDDOWN(MINUTE(Schedule!$H13)/15,0)*15,0),_xlfn.CONCAT(TEXT(Schedule!$H13,"H:MM AM/PM")," - ",Schedule!$I13),IF(Schedule!$B13&lt;&gt;"",IF(OR(AA$1=Schedule!$B13,AA$1=(Schedule!$B13+TIME(0,15,0))),_xlfn.CONCAT("Judge - ",Schedule!$C13), ""),"")))),"")</f>
        <v/>
      </c>
      <c r="AB13" s="8" t="str">
        <f ca="1">IF($A13&lt;&gt;"",IF(AB$1=TIME(HOUR(Schedule!$D13),ROUNDDOWN(MINUTE(Schedule!$D13)/15,0)*15,0),_xlfn.CONCAT(TEXT(Schedule!$D13,"H:MM AM/PM")," - ",Schedule!$E13),IF(AB$1=TIME(HOUR(Schedule!$F13),ROUNDDOWN(MINUTE(Schedule!$F13)/15,0)*15,0),_xlfn.CONCAT(TEXT(Schedule!$F13,"H:MM AM/PM")," - ",Schedule!$G13),IF(AB$1=TIME(HOUR(Schedule!$H13),ROUNDDOWN(MINUTE(Schedule!$H13)/15,0)*15,0),_xlfn.CONCAT(TEXT(Schedule!$H13,"H:MM AM/PM")," - ",Schedule!$I13),IF(Schedule!$B13&lt;&gt;"",IF(OR(AB$1=Schedule!$B13,AB$1=(Schedule!$B13+TIME(0,15,0))),_xlfn.CONCAT("Judge - ",Schedule!$C13), ""),"")))),"")</f>
        <v/>
      </c>
      <c r="AC13" s="8" t="str">
        <f ca="1">IF($A13&lt;&gt;"",IF(AC$1=TIME(HOUR(Schedule!$D13),ROUNDDOWN(MINUTE(Schedule!$D13)/15,0)*15,0),_xlfn.CONCAT(TEXT(Schedule!$D13,"H:MM AM/PM")," - ",Schedule!$E13),IF(AC$1=TIME(HOUR(Schedule!$F13),ROUNDDOWN(MINUTE(Schedule!$F13)/15,0)*15,0),_xlfn.CONCAT(TEXT(Schedule!$F13,"H:MM AM/PM")," - ",Schedule!$G13),IF(AC$1=TIME(HOUR(Schedule!$H13),ROUNDDOWN(MINUTE(Schedule!$H13)/15,0)*15,0),_xlfn.CONCAT(TEXT(Schedule!$H13,"H:MM AM/PM")," - ",Schedule!$I13),IF(Schedule!$B13&lt;&gt;"",IF(OR(AC$1=Schedule!$B13,AC$1=(Schedule!$B13+TIME(0,15,0))),_xlfn.CONCAT("Judge - ",Schedule!$C13), ""),"")))),"")</f>
        <v/>
      </c>
      <c r="AD13" s="8" t="str">
        <f ca="1">IF($A13&lt;&gt;"",IF(AD$1=TIME(HOUR(Schedule!$D13),ROUNDDOWN(MINUTE(Schedule!$D13)/15,0)*15,0),_xlfn.CONCAT(TEXT(Schedule!$D13,"H:MM AM/PM")," - ",Schedule!$E13),IF(AD$1=TIME(HOUR(Schedule!$F13),ROUNDDOWN(MINUTE(Schedule!$F13)/15,0)*15,0),_xlfn.CONCAT(TEXT(Schedule!$F13,"H:MM AM/PM")," - ",Schedule!$G13),IF(AD$1=TIME(HOUR(Schedule!$H13),ROUNDDOWN(MINUTE(Schedule!$H13)/15,0)*15,0),_xlfn.CONCAT(TEXT(Schedule!$H13,"H:MM AM/PM")," - ",Schedule!$I13),IF(Schedule!$B13&lt;&gt;"",IF(OR(AD$1=Schedule!$B13,AD$1=(Schedule!$B13+TIME(0,15,0))),_xlfn.CONCAT("Judge - ",Schedule!$C13), ""),"")))),"")</f>
        <v/>
      </c>
      <c r="AE13" s="8" t="str">
        <f ca="1">IF($A13&lt;&gt;"",IF(AE$1=TIME(HOUR(Schedule!$D13),ROUNDDOWN(MINUTE(Schedule!$D13)/15,0)*15,0),_xlfn.CONCAT(TEXT(Schedule!$D13,"H:MM AM/PM")," - ",Schedule!$E13),IF(AE$1=TIME(HOUR(Schedule!$F13),ROUNDDOWN(MINUTE(Schedule!$F13)/15,0)*15,0),_xlfn.CONCAT(TEXT(Schedule!$F13,"H:MM AM/PM")," - ",Schedule!$G13),IF(AE$1=TIME(HOUR(Schedule!$H13),ROUNDDOWN(MINUTE(Schedule!$H13)/15,0)*15,0),_xlfn.CONCAT(TEXT(Schedule!$H13,"H:MM AM/PM")," - ",Schedule!$I13),IF(Schedule!$B13&lt;&gt;"",IF(OR(AE$1=Schedule!$B13,AE$1=(Schedule!$B13+TIME(0,15,0))),_xlfn.CONCAT("Judge - ",Schedule!$C13), ""),"")))),"")</f>
        <v/>
      </c>
      <c r="AF13" s="8" t="str">
        <f ca="1">IF($A13&lt;&gt;"",IF(AF$1=TIME(HOUR(Schedule!$D13),ROUNDDOWN(MINUTE(Schedule!$D13)/15,0)*15,0),_xlfn.CONCAT(TEXT(Schedule!$D13,"H:MM AM/PM")," - ",Schedule!$E13),IF(AF$1=TIME(HOUR(Schedule!$F13),ROUNDDOWN(MINUTE(Schedule!$F13)/15,0)*15,0),_xlfn.CONCAT(TEXT(Schedule!$F13,"H:MM AM/PM")," - ",Schedule!$G13),IF(AF$1=TIME(HOUR(Schedule!$H13),ROUNDDOWN(MINUTE(Schedule!$H13)/15,0)*15,0),_xlfn.CONCAT(TEXT(Schedule!$H13,"H:MM AM/PM")," - ",Schedule!$I13),IF(Schedule!$B13&lt;&gt;"",IF(OR(AF$1=Schedule!$B13,AF$1=(Schedule!$B13+TIME(0,15,0))),_xlfn.CONCAT("Judge - ",Schedule!$C13), ""),"")))),"")</f>
        <v/>
      </c>
      <c r="AG13" s="8" t="str">
        <f ca="1">IF($A13&lt;&gt;"",IF(AG$1=TIME(HOUR(Schedule!$D13),ROUNDDOWN(MINUTE(Schedule!$D13)/15,0)*15,0),_xlfn.CONCAT(TEXT(Schedule!$D13,"H:MM AM/PM")," - ",Schedule!$E13),IF(AG$1=TIME(HOUR(Schedule!$F13),ROUNDDOWN(MINUTE(Schedule!$F13)/15,0)*15,0),_xlfn.CONCAT(TEXT(Schedule!$F13,"H:MM AM/PM")," - ",Schedule!$G13),IF(AG$1=TIME(HOUR(Schedule!$H13),ROUNDDOWN(MINUTE(Schedule!$H13)/15,0)*15,0),_xlfn.CONCAT(TEXT(Schedule!$H13,"H:MM AM/PM")," - ",Schedule!$I13),IF(Schedule!$B13&lt;&gt;"",IF(OR(AG$1=Schedule!$B13,AG$1=(Schedule!$B13+TIME(0,15,0))),_xlfn.CONCAT("Judge - ",Schedule!$C13), ""),"")))),"")</f>
        <v/>
      </c>
    </row>
    <row r="14" spans="1:33" x14ac:dyDescent="0.2">
      <c r="A14" t="str">
        <f ca="1">Schedule!A14</f>
        <v>13 - Team 13</v>
      </c>
      <c r="B14" s="8" t="str">
        <f ca="1">IF($A14&lt;&gt;"",IF(B$1=TIME(HOUR(Schedule!$D14),ROUNDDOWN(MINUTE(Schedule!$D14)/15,0)*15,0),_xlfn.CONCAT(TEXT(Schedule!$D14,"H:MM AM/PM")," - ",Schedule!$E14),IF(B$1=TIME(HOUR(Schedule!$F14),ROUNDDOWN(MINUTE(Schedule!$F14)/15,0)*15,0),_xlfn.CONCAT(TEXT(Schedule!$F14,"H:MM AM/PM")," - ",Schedule!$G14),IF(B$1=TIME(HOUR(Schedule!$H14),ROUNDDOWN(MINUTE(Schedule!$H14)/15,0)*15,0),_xlfn.CONCAT(TEXT(Schedule!$H14,"H:MM AM/PM")," - ",Schedule!$I14),IF(Schedule!$B14&lt;&gt;"",IF(OR(B$1=Schedule!$B14,B$1=(Schedule!$B14+TIME(0,15,0))),_xlfn.CONCAT("Judge - ",Schedule!$C14), ""),"")))),"")</f>
        <v/>
      </c>
      <c r="C14" s="8" t="str">
        <f ca="1">IF($A14&lt;&gt;"",IF(C$1=TIME(HOUR(Schedule!$D14),ROUNDDOWN(MINUTE(Schedule!$D14)/15,0)*15,0),_xlfn.CONCAT(TEXT(Schedule!$D14,"H:MM AM/PM")," - ",Schedule!$E14),IF(C$1=TIME(HOUR(Schedule!$F14),ROUNDDOWN(MINUTE(Schedule!$F14)/15,0)*15,0),_xlfn.CONCAT(TEXT(Schedule!$F14,"H:MM AM/PM")," - ",Schedule!$G14),IF(C$1=TIME(HOUR(Schedule!$H14),ROUNDDOWN(MINUTE(Schedule!$H14)/15,0)*15,0),_xlfn.CONCAT(TEXT(Schedule!$H14,"H:MM AM/PM")," - ",Schedule!$I14),IF(Schedule!$B14&lt;&gt;"",IF(OR(C$1=Schedule!$B14,C$1=(Schedule!$B14+TIME(0,15,0))),_xlfn.CONCAT("Judge - ",Schedule!$C14), ""),"")))),"")</f>
        <v/>
      </c>
      <c r="D14" s="8" t="str">
        <f ca="1">IF($A14&lt;&gt;"",IF(D$1=TIME(HOUR(Schedule!$D14),ROUNDDOWN(MINUTE(Schedule!$D14)/15,0)*15,0),_xlfn.CONCAT(TEXT(Schedule!$D14,"H:MM AM/PM")," - ",Schedule!$E14),IF(D$1=TIME(HOUR(Schedule!$F14),ROUNDDOWN(MINUTE(Schedule!$F14)/15,0)*15,0),_xlfn.CONCAT(TEXT(Schedule!$F14,"H:MM AM/PM")," - ",Schedule!$G14),IF(D$1=TIME(HOUR(Schedule!$H14),ROUNDDOWN(MINUTE(Schedule!$H14)/15,0)*15,0),_xlfn.CONCAT(TEXT(Schedule!$H14,"H:MM AM/PM")," - ",Schedule!$I14),IF(Schedule!$B14&lt;&gt;"",IF(OR(D$1=Schedule!$B14,D$1=(Schedule!$B14+TIME(0,15,0))),_xlfn.CONCAT("Judge - ",Schedule!$C14), ""),"")))),"")</f>
        <v/>
      </c>
      <c r="E14" s="8" t="str">
        <f ca="1">IF($A14&lt;&gt;"",IF(E$1=TIME(HOUR(Schedule!$D14),ROUNDDOWN(MINUTE(Schedule!$D14)/15,0)*15,0),_xlfn.CONCAT(TEXT(Schedule!$D14,"H:MM AM/PM")," - ",Schedule!$E14),IF(E$1=TIME(HOUR(Schedule!$F14),ROUNDDOWN(MINUTE(Schedule!$F14)/15,0)*15,0),_xlfn.CONCAT(TEXT(Schedule!$F14,"H:MM AM/PM")," - ",Schedule!$G14),IF(E$1=TIME(HOUR(Schedule!$H14),ROUNDDOWN(MINUTE(Schedule!$H14)/15,0)*15,0),_xlfn.CONCAT(TEXT(Schedule!$H14,"H:MM AM/PM")," - ",Schedule!$I14),IF(Schedule!$B14&lt;&gt;"",IF(OR(E$1=Schedule!$B14,E$1=(Schedule!$B14+TIME(0,15,0))),_xlfn.CONCAT("Judge - ",Schedule!$C14), ""),"")))),"")</f>
        <v/>
      </c>
      <c r="F14" s="8" t="str">
        <f ca="1">IF($A14&lt;&gt;"",IF(F$1=TIME(HOUR(Schedule!$D14),ROUNDDOWN(MINUTE(Schedule!$D14)/15,0)*15,0),_xlfn.CONCAT(TEXT(Schedule!$D14,"H:MM AM/PM")," - ",Schedule!$E14),IF(F$1=TIME(HOUR(Schedule!$F14),ROUNDDOWN(MINUTE(Schedule!$F14)/15,0)*15,0),_xlfn.CONCAT(TEXT(Schedule!$F14,"H:MM AM/PM")," - ",Schedule!$G14),IF(F$1=TIME(HOUR(Schedule!$H14),ROUNDDOWN(MINUTE(Schedule!$H14)/15,0)*15,0),_xlfn.CONCAT(TEXT(Schedule!$H14,"H:MM AM/PM")," - ",Schedule!$I14),IF(Schedule!$B14&lt;&gt;"",IF(OR(F$1=Schedule!$B14,F$1=(Schedule!$B14+TIME(0,15,0))),_xlfn.CONCAT("Judge - ",Schedule!$C14), ""),"")))),"")</f>
        <v>9:05 AM - Blue A</v>
      </c>
      <c r="G14" s="8" t="str">
        <f ca="1">IF($A14&lt;&gt;"",IF(G$1=TIME(HOUR(Schedule!$D14),ROUNDDOWN(MINUTE(Schedule!$D14)/15,0)*15,0),_xlfn.CONCAT(TEXT(Schedule!$D14,"H:MM AM/PM")," - ",Schedule!$E14),IF(G$1=TIME(HOUR(Schedule!$F14),ROUNDDOWN(MINUTE(Schedule!$F14)/15,0)*15,0),_xlfn.CONCAT(TEXT(Schedule!$F14,"H:MM AM/PM")," - ",Schedule!$G14),IF(G$1=TIME(HOUR(Schedule!$H14),ROUNDDOWN(MINUTE(Schedule!$H14)/15,0)*15,0),_xlfn.CONCAT(TEXT(Schedule!$H14,"H:MM AM/PM")," - ",Schedule!$I14),IF(Schedule!$B14&lt;&gt;"",IF(OR(G$1=Schedule!$B14,G$1=(Schedule!$B14+TIME(0,15,0))),_xlfn.CONCAT("Judge - ",Schedule!$C14), ""),"")))),"")</f>
        <v/>
      </c>
      <c r="H14" s="8" t="str">
        <f ca="1">IF($A14&lt;&gt;"",IF(H$1=TIME(HOUR(Schedule!$D14),ROUNDDOWN(MINUTE(Schedule!$D14)/15,0)*15,0),_xlfn.CONCAT(TEXT(Schedule!$D14,"H:MM AM/PM")," - ",Schedule!$E14),IF(H$1=TIME(HOUR(Schedule!$F14),ROUNDDOWN(MINUTE(Schedule!$F14)/15,0)*15,0),_xlfn.CONCAT(TEXT(Schedule!$F14,"H:MM AM/PM")," - ",Schedule!$G14),IF(H$1=TIME(HOUR(Schedule!$H14),ROUNDDOWN(MINUTE(Schedule!$H14)/15,0)*15,0),_xlfn.CONCAT(TEXT(Schedule!$H14,"H:MM AM/PM")," - ",Schedule!$I14),IF(Schedule!$B14&lt;&gt;"",IF(OR(H$1=Schedule!$B14,H$1=(Schedule!$B14+TIME(0,15,0))),_xlfn.CONCAT("Judge - ",Schedule!$C14), ""),"")))),"")</f>
        <v/>
      </c>
      <c r="I14" s="8" t="str">
        <f ca="1">IF($A14&lt;&gt;"",IF(I$1=TIME(HOUR(Schedule!$D14),ROUNDDOWN(MINUTE(Schedule!$D14)/15,0)*15,0),_xlfn.CONCAT(TEXT(Schedule!$D14,"H:MM AM/PM")," - ",Schedule!$E14),IF(I$1=TIME(HOUR(Schedule!$F14),ROUNDDOWN(MINUTE(Schedule!$F14)/15,0)*15,0),_xlfn.CONCAT(TEXT(Schedule!$F14,"H:MM AM/PM")," - ",Schedule!$G14),IF(I$1=TIME(HOUR(Schedule!$H14),ROUNDDOWN(MINUTE(Schedule!$H14)/15,0)*15,0),_xlfn.CONCAT(TEXT(Schedule!$H14,"H:MM AM/PM")," - ",Schedule!$I14),IF(Schedule!$B14&lt;&gt;"",IF(OR(I$1=Schedule!$B14,I$1=(Schedule!$B14+TIME(0,15,0))),_xlfn.CONCAT("Judge - ",Schedule!$C14), ""),"")))),"")</f>
        <v/>
      </c>
      <c r="J14" s="8" t="str">
        <f ca="1">IF($A14&lt;&gt;"",IF(J$1=TIME(HOUR(Schedule!$D14),ROUNDDOWN(MINUTE(Schedule!$D14)/15,0)*15,0),_xlfn.CONCAT(TEXT(Schedule!$D14,"H:MM AM/PM")," - ",Schedule!$E14),IF(J$1=TIME(HOUR(Schedule!$F14),ROUNDDOWN(MINUTE(Schedule!$F14)/15,0)*15,0),_xlfn.CONCAT(TEXT(Schedule!$F14,"H:MM AM/PM")," - ",Schedule!$G14),IF(J$1=TIME(HOUR(Schedule!$H14),ROUNDDOWN(MINUTE(Schedule!$H14)/15,0)*15,0),_xlfn.CONCAT(TEXT(Schedule!$H14,"H:MM AM/PM")," - ",Schedule!$I14),IF(Schedule!$B14&lt;&gt;"",IF(OR(J$1=Schedule!$B14,J$1=(Schedule!$B14+TIME(0,15,0))),_xlfn.CONCAT("Judge - ",Schedule!$C14), ""),"")))),"")</f>
        <v/>
      </c>
      <c r="K14" s="8" t="str">
        <f ca="1">IF($A14&lt;&gt;"",IF(K$1=TIME(HOUR(Schedule!$D14),ROUNDDOWN(MINUTE(Schedule!$D14)/15,0)*15,0),_xlfn.CONCAT(TEXT(Schedule!$D14,"H:MM AM/PM")," - ",Schedule!$E14),IF(K$1=TIME(HOUR(Schedule!$F14),ROUNDDOWN(MINUTE(Schedule!$F14)/15,0)*15,0),_xlfn.CONCAT(TEXT(Schedule!$F14,"H:MM AM/PM")," - ",Schedule!$G14),IF(K$1=TIME(HOUR(Schedule!$H14),ROUNDDOWN(MINUTE(Schedule!$H14)/15,0)*15,0),_xlfn.CONCAT(TEXT(Schedule!$H14,"H:MM AM/PM")," - ",Schedule!$I14),IF(Schedule!$B14&lt;&gt;"",IF(OR(K$1=Schedule!$B14,K$1=(Schedule!$B14+TIME(0,15,0))),_xlfn.CONCAT("Judge - ",Schedule!$C14), ""),"")))),"")</f>
        <v/>
      </c>
      <c r="L14" s="8" t="str">
        <f ca="1">IF($A14&lt;&gt;"",IF(L$1=TIME(HOUR(Schedule!$D14),ROUNDDOWN(MINUTE(Schedule!$D14)/15,0)*15,0),_xlfn.CONCAT(TEXT(Schedule!$D14,"H:MM AM/PM")," - ",Schedule!$E14),IF(L$1=TIME(HOUR(Schedule!$F14),ROUNDDOWN(MINUTE(Schedule!$F14)/15,0)*15,0),_xlfn.CONCAT(TEXT(Schedule!$F14,"H:MM AM/PM")," - ",Schedule!$G14),IF(L$1=TIME(HOUR(Schedule!$H14),ROUNDDOWN(MINUTE(Schedule!$H14)/15,0)*15,0),_xlfn.CONCAT(TEXT(Schedule!$H14,"H:MM AM/PM")," - ",Schedule!$I14),IF(Schedule!$B14&lt;&gt;"",IF(OR(L$1=Schedule!$B14,L$1=(Schedule!$B14+TIME(0,15,0))),_xlfn.CONCAT("Judge - ",Schedule!$C14), ""),"")))),"")</f>
        <v>10:30 AM - Red B</v>
      </c>
      <c r="M14" s="8" t="str">
        <f ca="1">IF($A14&lt;&gt;"",IF(M$1=TIME(HOUR(Schedule!$D14),ROUNDDOWN(MINUTE(Schedule!$D14)/15,0)*15,0),_xlfn.CONCAT(TEXT(Schedule!$D14,"H:MM AM/PM")," - ",Schedule!$E14),IF(M$1=TIME(HOUR(Schedule!$F14),ROUNDDOWN(MINUTE(Schedule!$F14)/15,0)*15,0),_xlfn.CONCAT(TEXT(Schedule!$F14,"H:MM AM/PM")," - ",Schedule!$G14),IF(M$1=TIME(HOUR(Schedule!$H14),ROUNDDOWN(MINUTE(Schedule!$H14)/15,0)*15,0),_xlfn.CONCAT(TEXT(Schedule!$H14,"H:MM AM/PM")," - ",Schedule!$I14),IF(Schedule!$B14&lt;&gt;"",IF(OR(M$1=Schedule!$B14,M$1=(Schedule!$B14+TIME(0,15,0))),_xlfn.CONCAT("Judge - ",Schedule!$C14), ""),"")))),"")</f>
        <v>10:45 AM - Red A</v>
      </c>
      <c r="N14" s="8" t="str">
        <f ca="1">IF($A14&lt;&gt;"",IF(N$1=TIME(HOUR(Schedule!$D14),ROUNDDOWN(MINUTE(Schedule!$D14)/15,0)*15,0),_xlfn.CONCAT(TEXT(Schedule!$D14,"H:MM AM/PM")," - ",Schedule!$E14),IF(N$1=TIME(HOUR(Schedule!$F14),ROUNDDOWN(MINUTE(Schedule!$F14)/15,0)*15,0),_xlfn.CONCAT(TEXT(Schedule!$F14,"H:MM AM/PM")," - ",Schedule!$G14),IF(N$1=TIME(HOUR(Schedule!$H14),ROUNDDOWN(MINUTE(Schedule!$H14)/15,0)*15,0),_xlfn.CONCAT(TEXT(Schedule!$H14,"H:MM AM/PM")," - ",Schedule!$I14),IF(Schedule!$B14&lt;&gt;"",IF(OR(N$1=Schedule!$B14,N$1=(Schedule!$B14+TIME(0,15,0))),_xlfn.CONCAT("Judge - ",Schedule!$C14), ""),"")))),"")</f>
        <v/>
      </c>
      <c r="O14" s="8" t="str">
        <f ca="1">IF($A14&lt;&gt;"",IF(O$1=TIME(HOUR(Schedule!$D14),ROUNDDOWN(MINUTE(Schedule!$D14)/15,0)*15,0),_xlfn.CONCAT(TEXT(Schedule!$D14,"H:MM AM/PM")," - ",Schedule!$E14),IF(O$1=TIME(HOUR(Schedule!$F14),ROUNDDOWN(MINUTE(Schedule!$F14)/15,0)*15,0),_xlfn.CONCAT(TEXT(Schedule!$F14,"H:MM AM/PM")," - ",Schedule!$G14),IF(O$1=TIME(HOUR(Schedule!$H14),ROUNDDOWN(MINUTE(Schedule!$H14)/15,0)*15,0),_xlfn.CONCAT(TEXT(Schedule!$H14,"H:MM AM/PM")," - ",Schedule!$I14),IF(Schedule!$B14&lt;&gt;"",IF(OR(O$1=Schedule!$B14,O$1=(Schedule!$B14+TIME(0,15,0))),_xlfn.CONCAT("Judge - ",Schedule!$C14), ""),"")))),"")</f>
        <v/>
      </c>
      <c r="P14" s="8" t="str">
        <f ca="1">IF($A14&lt;&gt;"",IF(P$1=TIME(HOUR(Schedule!$D14),ROUNDDOWN(MINUTE(Schedule!$D14)/15,0)*15,0),_xlfn.CONCAT(TEXT(Schedule!$D14,"H:MM AM/PM")," - ",Schedule!$E14),IF(P$1=TIME(HOUR(Schedule!$F14),ROUNDDOWN(MINUTE(Schedule!$F14)/15,0)*15,0),_xlfn.CONCAT(TEXT(Schedule!$F14,"H:MM AM/PM")," - ",Schedule!$G14),IF(P$1=TIME(HOUR(Schedule!$H14),ROUNDDOWN(MINUTE(Schedule!$H14)/15,0)*15,0),_xlfn.CONCAT(TEXT(Schedule!$H14,"H:MM AM/PM")," - ",Schedule!$I14),IF(Schedule!$B14&lt;&gt;"",IF(OR(P$1=Schedule!$B14,P$1=(Schedule!$B14+TIME(0,15,0))),_xlfn.CONCAT("Judge - ",Schedule!$C14), ""),"")))),"")</f>
        <v/>
      </c>
      <c r="Q14" s="8" t="str">
        <f ca="1">IF($A14&lt;&gt;"",IF(Q$1=TIME(HOUR(Schedule!$D14),ROUNDDOWN(MINUTE(Schedule!$D14)/15,0)*15,0),_xlfn.CONCAT(TEXT(Schedule!$D14,"H:MM AM/PM")," - ",Schedule!$E14),IF(Q$1=TIME(HOUR(Schedule!$F14),ROUNDDOWN(MINUTE(Schedule!$F14)/15,0)*15,0),_xlfn.CONCAT(TEXT(Schedule!$F14,"H:MM AM/PM")," - ",Schedule!$G14),IF(Q$1=TIME(HOUR(Schedule!$H14),ROUNDDOWN(MINUTE(Schedule!$H14)/15,0)*15,0),_xlfn.CONCAT(TEXT(Schedule!$H14,"H:MM AM/PM")," - ",Schedule!$I14),IF(Schedule!$B14&lt;&gt;"",IF(OR(Q$1=Schedule!$B14,Q$1=(Schedule!$B14+TIME(0,15,0))),_xlfn.CONCAT("Judge - ",Schedule!$C14), ""),"")))),"")</f>
        <v/>
      </c>
      <c r="R14" s="8" t="str">
        <f ca="1">IF($A14&lt;&gt;"",IF(R$1=TIME(HOUR(Schedule!$D14),ROUNDDOWN(MINUTE(Schedule!$D14)/15,0)*15,0),_xlfn.CONCAT(TEXT(Schedule!$D14,"H:MM AM/PM")," - ",Schedule!$E14),IF(R$1=TIME(HOUR(Schedule!$F14),ROUNDDOWN(MINUTE(Schedule!$F14)/15,0)*15,0),_xlfn.CONCAT(TEXT(Schedule!$F14,"H:MM AM/PM")," - ",Schedule!$G14),IF(R$1=TIME(HOUR(Schedule!$H14),ROUNDDOWN(MINUTE(Schedule!$H14)/15,0)*15,0),_xlfn.CONCAT(TEXT(Schedule!$H14,"H:MM AM/PM")," - ",Schedule!$I14),IF(Schedule!$B14&lt;&gt;"",IF(OR(R$1=Schedule!$B14,R$1=(Schedule!$B14+TIME(0,15,0))),_xlfn.CONCAT("Judge - ",Schedule!$C14), ""),"")))),"")</f>
        <v/>
      </c>
      <c r="S14" s="8" t="str">
        <f ca="1">IF($A14&lt;&gt;"",IF(S$1=TIME(HOUR(Schedule!$D14),ROUNDDOWN(MINUTE(Schedule!$D14)/15,0)*15,0),_xlfn.CONCAT(TEXT(Schedule!$D14,"H:MM AM/PM")," - ",Schedule!$E14),IF(S$1=TIME(HOUR(Schedule!$F14),ROUNDDOWN(MINUTE(Schedule!$F14)/15,0)*15,0),_xlfn.CONCAT(TEXT(Schedule!$F14,"H:MM AM/PM")," - ",Schedule!$G14),IF(S$1=TIME(HOUR(Schedule!$H14),ROUNDDOWN(MINUTE(Schedule!$H14)/15,0)*15,0),_xlfn.CONCAT(TEXT(Schedule!$H14,"H:MM AM/PM")," - ",Schedule!$I14),IF(Schedule!$B14&lt;&gt;"",IF(OR(S$1=Schedule!$B14,S$1=(Schedule!$B14+TIME(0,15,0))),_xlfn.CONCAT("Judge - ",Schedule!$C14), ""),"")))),"")</f>
        <v/>
      </c>
      <c r="T14" s="8" t="str">
        <f ca="1">IF($A14&lt;&gt;"",IF(T$1=TIME(HOUR(Schedule!$D14),ROUNDDOWN(MINUTE(Schedule!$D14)/15,0)*15,0),_xlfn.CONCAT(TEXT(Schedule!$D14,"H:MM AM/PM")," - ",Schedule!$E14),IF(T$1=TIME(HOUR(Schedule!$F14),ROUNDDOWN(MINUTE(Schedule!$F14)/15,0)*15,0),_xlfn.CONCAT(TEXT(Schedule!$F14,"H:MM AM/PM")," - ",Schedule!$G14),IF(T$1=TIME(HOUR(Schedule!$H14),ROUNDDOWN(MINUTE(Schedule!$H14)/15,0)*15,0),_xlfn.CONCAT(TEXT(Schedule!$H14,"H:MM AM/PM")," - ",Schedule!$I14),IF(Schedule!$B14&lt;&gt;"",IF(OR(T$1=Schedule!$B14,T$1=(Schedule!$B14+TIME(0,15,0))),_xlfn.CONCAT("Judge - ",Schedule!$C14), ""),"")))),"")</f>
        <v>Judge - Yellow</v>
      </c>
      <c r="U14" s="8" t="str">
        <f ca="1">IF($A14&lt;&gt;"",IF(U$1=TIME(HOUR(Schedule!$D14),ROUNDDOWN(MINUTE(Schedule!$D14)/15,0)*15,0),_xlfn.CONCAT(TEXT(Schedule!$D14,"H:MM AM/PM")," - ",Schedule!$E14),IF(U$1=TIME(HOUR(Schedule!$F14),ROUNDDOWN(MINUTE(Schedule!$F14)/15,0)*15,0),_xlfn.CONCAT(TEXT(Schedule!$F14,"H:MM AM/PM")," - ",Schedule!$G14),IF(U$1=TIME(HOUR(Schedule!$H14),ROUNDDOWN(MINUTE(Schedule!$H14)/15,0)*15,0),_xlfn.CONCAT(TEXT(Schedule!$H14,"H:MM AM/PM")," - ",Schedule!$I14),IF(Schedule!$B14&lt;&gt;"",IF(OR(U$1=Schedule!$B14,U$1=(Schedule!$B14+TIME(0,15,0))),_xlfn.CONCAT("Judge - ",Schedule!$C14), ""),"")))),"")</f>
        <v>Judge - Yellow</v>
      </c>
      <c r="V14" s="8" t="str">
        <f ca="1">IF($A14&lt;&gt;"",IF(V$1=TIME(HOUR(Schedule!$D14),ROUNDDOWN(MINUTE(Schedule!$D14)/15,0)*15,0),_xlfn.CONCAT(TEXT(Schedule!$D14,"H:MM AM/PM")," - ",Schedule!$E14),IF(V$1=TIME(HOUR(Schedule!$F14),ROUNDDOWN(MINUTE(Schedule!$F14)/15,0)*15,0),_xlfn.CONCAT(TEXT(Schedule!$F14,"H:MM AM/PM")," - ",Schedule!$G14),IF(V$1=TIME(HOUR(Schedule!$H14),ROUNDDOWN(MINUTE(Schedule!$H14)/15,0)*15,0),_xlfn.CONCAT(TEXT(Schedule!$H14,"H:MM AM/PM")," - ",Schedule!$I14),IF(Schedule!$B14&lt;&gt;"",IF(OR(V$1=Schedule!$B14,V$1=(Schedule!$B14+TIME(0,15,0))),_xlfn.CONCAT("Judge - ",Schedule!$C14), ""),"")))),"")</f>
        <v/>
      </c>
      <c r="W14" s="8" t="str">
        <f ca="1">IF($A14&lt;&gt;"",IF(W$1=TIME(HOUR(Schedule!$D14),ROUNDDOWN(MINUTE(Schedule!$D14)/15,0)*15,0),_xlfn.CONCAT(TEXT(Schedule!$D14,"H:MM AM/PM")," - ",Schedule!$E14),IF(W$1=TIME(HOUR(Schedule!$F14),ROUNDDOWN(MINUTE(Schedule!$F14)/15,0)*15,0),_xlfn.CONCAT(TEXT(Schedule!$F14,"H:MM AM/PM")," - ",Schedule!$G14),IF(W$1=TIME(HOUR(Schedule!$H14),ROUNDDOWN(MINUTE(Schedule!$H14)/15,0)*15,0),_xlfn.CONCAT(TEXT(Schedule!$H14,"H:MM AM/PM")," - ",Schedule!$I14),IF(Schedule!$B14&lt;&gt;"",IF(OR(W$1=Schedule!$B14,W$1=(Schedule!$B14+TIME(0,15,0))),_xlfn.CONCAT("Judge - ",Schedule!$C14), ""),"")))),"")</f>
        <v/>
      </c>
      <c r="X14" s="8" t="str">
        <f ca="1">IF($A14&lt;&gt;"",IF(X$1=TIME(HOUR(Schedule!$D14),ROUNDDOWN(MINUTE(Schedule!$D14)/15,0)*15,0),_xlfn.CONCAT(TEXT(Schedule!$D14,"H:MM AM/PM")," - ",Schedule!$E14),IF(X$1=TIME(HOUR(Schedule!$F14),ROUNDDOWN(MINUTE(Schedule!$F14)/15,0)*15,0),_xlfn.CONCAT(TEXT(Schedule!$F14,"H:MM AM/PM")," - ",Schedule!$G14),IF(X$1=TIME(HOUR(Schedule!$H14),ROUNDDOWN(MINUTE(Schedule!$H14)/15,0)*15,0),_xlfn.CONCAT(TEXT(Schedule!$H14,"H:MM AM/PM")," - ",Schedule!$I14),IF(Schedule!$B14&lt;&gt;"",IF(OR(X$1=Schedule!$B14,X$1=(Schedule!$B14+TIME(0,15,0))),_xlfn.CONCAT("Judge - ",Schedule!$C14), ""),"")))),"")</f>
        <v/>
      </c>
      <c r="Y14" s="8" t="str">
        <f ca="1">IF($A14&lt;&gt;"",IF(Y$1=TIME(HOUR(Schedule!$D14),ROUNDDOWN(MINUTE(Schedule!$D14)/15,0)*15,0),_xlfn.CONCAT(TEXT(Schedule!$D14,"H:MM AM/PM")," - ",Schedule!$E14),IF(Y$1=TIME(HOUR(Schedule!$F14),ROUNDDOWN(MINUTE(Schedule!$F14)/15,0)*15,0),_xlfn.CONCAT(TEXT(Schedule!$F14,"H:MM AM/PM")," - ",Schedule!$G14),IF(Y$1=TIME(HOUR(Schedule!$H14),ROUNDDOWN(MINUTE(Schedule!$H14)/15,0)*15,0),_xlfn.CONCAT(TEXT(Schedule!$H14,"H:MM AM/PM")," - ",Schedule!$I14),IF(Schedule!$B14&lt;&gt;"",IF(OR(Y$1=Schedule!$B14,Y$1=(Schedule!$B14+TIME(0,15,0))),_xlfn.CONCAT("Judge - ",Schedule!$C14), ""),"")))),"")</f>
        <v/>
      </c>
      <c r="Z14" s="8" t="str">
        <f ca="1">IF($A14&lt;&gt;"",IF(Z$1=TIME(HOUR(Schedule!$D14),ROUNDDOWN(MINUTE(Schedule!$D14)/15,0)*15,0),_xlfn.CONCAT(TEXT(Schedule!$D14,"H:MM AM/PM")," - ",Schedule!$E14),IF(Z$1=TIME(HOUR(Schedule!$F14),ROUNDDOWN(MINUTE(Schedule!$F14)/15,0)*15,0),_xlfn.CONCAT(TEXT(Schedule!$F14,"H:MM AM/PM")," - ",Schedule!$G14),IF(Z$1=TIME(HOUR(Schedule!$H14),ROUNDDOWN(MINUTE(Schedule!$H14)/15,0)*15,0),_xlfn.CONCAT(TEXT(Schedule!$H14,"H:MM AM/PM")," - ",Schedule!$I14),IF(Schedule!$B14&lt;&gt;"",IF(OR(Z$1=Schedule!$B14,Z$1=(Schedule!$B14+TIME(0,15,0))),_xlfn.CONCAT("Judge - ",Schedule!$C14), ""),"")))),"")</f>
        <v/>
      </c>
      <c r="AA14" s="8" t="str">
        <f ca="1">IF($A14&lt;&gt;"",IF(AA$1=TIME(HOUR(Schedule!$D14),ROUNDDOWN(MINUTE(Schedule!$D14)/15,0)*15,0),_xlfn.CONCAT(TEXT(Schedule!$D14,"H:MM AM/PM")," - ",Schedule!$E14),IF(AA$1=TIME(HOUR(Schedule!$F14),ROUNDDOWN(MINUTE(Schedule!$F14)/15,0)*15,0),_xlfn.CONCAT(TEXT(Schedule!$F14,"H:MM AM/PM")," - ",Schedule!$G14),IF(AA$1=TIME(HOUR(Schedule!$H14),ROUNDDOWN(MINUTE(Schedule!$H14)/15,0)*15,0),_xlfn.CONCAT(TEXT(Schedule!$H14,"H:MM AM/PM")," - ",Schedule!$I14),IF(Schedule!$B14&lt;&gt;"",IF(OR(AA$1=Schedule!$B14,AA$1=(Schedule!$B14+TIME(0,15,0))),_xlfn.CONCAT("Judge - ",Schedule!$C14), ""),"")))),"")</f>
        <v/>
      </c>
      <c r="AB14" s="8" t="str">
        <f ca="1">IF($A14&lt;&gt;"",IF(AB$1=TIME(HOUR(Schedule!$D14),ROUNDDOWN(MINUTE(Schedule!$D14)/15,0)*15,0),_xlfn.CONCAT(TEXT(Schedule!$D14,"H:MM AM/PM")," - ",Schedule!$E14),IF(AB$1=TIME(HOUR(Schedule!$F14),ROUNDDOWN(MINUTE(Schedule!$F14)/15,0)*15,0),_xlfn.CONCAT(TEXT(Schedule!$F14,"H:MM AM/PM")," - ",Schedule!$G14),IF(AB$1=TIME(HOUR(Schedule!$H14),ROUNDDOWN(MINUTE(Schedule!$H14)/15,0)*15,0),_xlfn.CONCAT(TEXT(Schedule!$H14,"H:MM AM/PM")," - ",Schedule!$I14),IF(Schedule!$B14&lt;&gt;"",IF(OR(AB$1=Schedule!$B14,AB$1=(Schedule!$B14+TIME(0,15,0))),_xlfn.CONCAT("Judge - ",Schedule!$C14), ""),"")))),"")</f>
        <v/>
      </c>
      <c r="AC14" s="8" t="str">
        <f ca="1">IF($A14&lt;&gt;"",IF(AC$1=TIME(HOUR(Schedule!$D14),ROUNDDOWN(MINUTE(Schedule!$D14)/15,0)*15,0),_xlfn.CONCAT(TEXT(Schedule!$D14,"H:MM AM/PM")," - ",Schedule!$E14),IF(AC$1=TIME(HOUR(Schedule!$F14),ROUNDDOWN(MINUTE(Schedule!$F14)/15,0)*15,0),_xlfn.CONCAT(TEXT(Schedule!$F14,"H:MM AM/PM")," - ",Schedule!$G14),IF(AC$1=TIME(HOUR(Schedule!$H14),ROUNDDOWN(MINUTE(Schedule!$H14)/15,0)*15,0),_xlfn.CONCAT(TEXT(Schedule!$H14,"H:MM AM/PM")," - ",Schedule!$I14),IF(Schedule!$B14&lt;&gt;"",IF(OR(AC$1=Schedule!$B14,AC$1=(Schedule!$B14+TIME(0,15,0))),_xlfn.CONCAT("Judge - ",Schedule!$C14), ""),"")))),"")</f>
        <v/>
      </c>
      <c r="AD14" s="8" t="str">
        <f ca="1">IF($A14&lt;&gt;"",IF(AD$1=TIME(HOUR(Schedule!$D14),ROUNDDOWN(MINUTE(Schedule!$D14)/15,0)*15,0),_xlfn.CONCAT(TEXT(Schedule!$D14,"H:MM AM/PM")," - ",Schedule!$E14),IF(AD$1=TIME(HOUR(Schedule!$F14),ROUNDDOWN(MINUTE(Schedule!$F14)/15,0)*15,0),_xlfn.CONCAT(TEXT(Schedule!$F14,"H:MM AM/PM")," - ",Schedule!$G14),IF(AD$1=TIME(HOUR(Schedule!$H14),ROUNDDOWN(MINUTE(Schedule!$H14)/15,0)*15,0),_xlfn.CONCAT(TEXT(Schedule!$H14,"H:MM AM/PM")," - ",Schedule!$I14),IF(Schedule!$B14&lt;&gt;"",IF(OR(AD$1=Schedule!$B14,AD$1=(Schedule!$B14+TIME(0,15,0))),_xlfn.CONCAT("Judge - ",Schedule!$C14), ""),"")))),"")</f>
        <v/>
      </c>
      <c r="AE14" s="8" t="str">
        <f ca="1">IF($A14&lt;&gt;"",IF(AE$1=TIME(HOUR(Schedule!$D14),ROUNDDOWN(MINUTE(Schedule!$D14)/15,0)*15,0),_xlfn.CONCAT(TEXT(Schedule!$D14,"H:MM AM/PM")," - ",Schedule!$E14),IF(AE$1=TIME(HOUR(Schedule!$F14),ROUNDDOWN(MINUTE(Schedule!$F14)/15,0)*15,0),_xlfn.CONCAT(TEXT(Schedule!$F14,"H:MM AM/PM")," - ",Schedule!$G14),IF(AE$1=TIME(HOUR(Schedule!$H14),ROUNDDOWN(MINUTE(Schedule!$H14)/15,0)*15,0),_xlfn.CONCAT(TEXT(Schedule!$H14,"H:MM AM/PM")," - ",Schedule!$I14),IF(Schedule!$B14&lt;&gt;"",IF(OR(AE$1=Schedule!$B14,AE$1=(Schedule!$B14+TIME(0,15,0))),_xlfn.CONCAT("Judge - ",Schedule!$C14), ""),"")))),"")</f>
        <v/>
      </c>
      <c r="AF14" s="8" t="str">
        <f ca="1">IF($A14&lt;&gt;"",IF(AF$1=TIME(HOUR(Schedule!$D14),ROUNDDOWN(MINUTE(Schedule!$D14)/15,0)*15,0),_xlfn.CONCAT(TEXT(Schedule!$D14,"H:MM AM/PM")," - ",Schedule!$E14),IF(AF$1=TIME(HOUR(Schedule!$F14),ROUNDDOWN(MINUTE(Schedule!$F14)/15,0)*15,0),_xlfn.CONCAT(TEXT(Schedule!$F14,"H:MM AM/PM")," - ",Schedule!$G14),IF(AF$1=TIME(HOUR(Schedule!$H14),ROUNDDOWN(MINUTE(Schedule!$H14)/15,0)*15,0),_xlfn.CONCAT(TEXT(Schedule!$H14,"H:MM AM/PM")," - ",Schedule!$I14),IF(Schedule!$B14&lt;&gt;"",IF(OR(AF$1=Schedule!$B14,AF$1=(Schedule!$B14+TIME(0,15,0))),_xlfn.CONCAT("Judge - ",Schedule!$C14), ""),"")))),"")</f>
        <v/>
      </c>
      <c r="AG14" s="8" t="str">
        <f ca="1">IF($A14&lt;&gt;"",IF(AG$1=TIME(HOUR(Schedule!$D14),ROUNDDOWN(MINUTE(Schedule!$D14)/15,0)*15,0),_xlfn.CONCAT(TEXT(Schedule!$D14,"H:MM AM/PM")," - ",Schedule!$E14),IF(AG$1=TIME(HOUR(Schedule!$F14),ROUNDDOWN(MINUTE(Schedule!$F14)/15,0)*15,0),_xlfn.CONCAT(TEXT(Schedule!$F14,"H:MM AM/PM")," - ",Schedule!$G14),IF(AG$1=TIME(HOUR(Schedule!$H14),ROUNDDOWN(MINUTE(Schedule!$H14)/15,0)*15,0),_xlfn.CONCAT(TEXT(Schedule!$H14,"H:MM AM/PM")," - ",Schedule!$I14),IF(Schedule!$B14&lt;&gt;"",IF(OR(AG$1=Schedule!$B14,AG$1=(Schedule!$B14+TIME(0,15,0))),_xlfn.CONCAT("Judge - ",Schedule!$C14), ""),"")))),"")</f>
        <v/>
      </c>
    </row>
    <row r="15" spans="1:33" x14ac:dyDescent="0.2">
      <c r="A15" t="str">
        <f ca="1">Schedule!A15</f>
        <v>14 - Team 14</v>
      </c>
      <c r="B15" s="8" t="str">
        <f ca="1">IF($A15&lt;&gt;"",IF(B$1=TIME(HOUR(Schedule!$D15),ROUNDDOWN(MINUTE(Schedule!$D15)/15,0)*15,0),_xlfn.CONCAT(TEXT(Schedule!$D15,"H:MM AM/PM")," - ",Schedule!$E15),IF(B$1=TIME(HOUR(Schedule!$F15),ROUNDDOWN(MINUTE(Schedule!$F15)/15,0)*15,0),_xlfn.CONCAT(TEXT(Schedule!$F15,"H:MM AM/PM")," - ",Schedule!$G15),IF(B$1=TIME(HOUR(Schedule!$H15),ROUNDDOWN(MINUTE(Schedule!$H15)/15,0)*15,0),_xlfn.CONCAT(TEXT(Schedule!$H15,"H:MM AM/PM")," - ",Schedule!$I15),IF(Schedule!$B15&lt;&gt;"",IF(OR(B$1=Schedule!$B15,B$1=(Schedule!$B15+TIME(0,15,0))),_xlfn.CONCAT("Judge - ",Schedule!$C15), ""),"")))),"")</f>
        <v/>
      </c>
      <c r="C15" s="8" t="str">
        <f ca="1">IF($A15&lt;&gt;"",IF(C$1=TIME(HOUR(Schedule!$D15),ROUNDDOWN(MINUTE(Schedule!$D15)/15,0)*15,0),_xlfn.CONCAT(TEXT(Schedule!$D15,"H:MM AM/PM")," - ",Schedule!$E15),IF(C$1=TIME(HOUR(Schedule!$F15),ROUNDDOWN(MINUTE(Schedule!$F15)/15,0)*15,0),_xlfn.CONCAT(TEXT(Schedule!$F15,"H:MM AM/PM")," - ",Schedule!$G15),IF(C$1=TIME(HOUR(Schedule!$H15),ROUNDDOWN(MINUTE(Schedule!$H15)/15,0)*15,0),_xlfn.CONCAT(TEXT(Schedule!$H15,"H:MM AM/PM")," - ",Schedule!$I15),IF(Schedule!$B15&lt;&gt;"",IF(OR(C$1=Schedule!$B15,C$1=(Schedule!$B15+TIME(0,15,0))),_xlfn.CONCAT("Judge - ",Schedule!$C15), ""),"")))),"")</f>
        <v/>
      </c>
      <c r="D15" s="8" t="str">
        <f ca="1">IF($A15&lt;&gt;"",IF(D$1=TIME(HOUR(Schedule!$D15),ROUNDDOWN(MINUTE(Schedule!$D15)/15,0)*15,0),_xlfn.CONCAT(TEXT(Schedule!$D15,"H:MM AM/PM")," - ",Schedule!$E15),IF(D$1=TIME(HOUR(Schedule!$F15),ROUNDDOWN(MINUTE(Schedule!$F15)/15,0)*15,0),_xlfn.CONCAT(TEXT(Schedule!$F15,"H:MM AM/PM")," - ",Schedule!$G15),IF(D$1=TIME(HOUR(Schedule!$H15),ROUNDDOWN(MINUTE(Schedule!$H15)/15,0)*15,0),_xlfn.CONCAT(TEXT(Schedule!$H15,"H:MM AM/PM")," - ",Schedule!$I15),IF(Schedule!$B15&lt;&gt;"",IF(OR(D$1=Schedule!$B15,D$1=(Schedule!$B15+TIME(0,15,0))),_xlfn.CONCAT("Judge - ",Schedule!$C15), ""),"")))),"")</f>
        <v/>
      </c>
      <c r="E15" s="8" t="str">
        <f ca="1">IF($A15&lt;&gt;"",IF(E$1=TIME(HOUR(Schedule!$D15),ROUNDDOWN(MINUTE(Schedule!$D15)/15,0)*15,0),_xlfn.CONCAT(TEXT(Schedule!$D15,"H:MM AM/PM")," - ",Schedule!$E15),IF(E$1=TIME(HOUR(Schedule!$F15),ROUNDDOWN(MINUTE(Schedule!$F15)/15,0)*15,0),_xlfn.CONCAT(TEXT(Schedule!$F15,"H:MM AM/PM")," - ",Schedule!$G15),IF(E$1=TIME(HOUR(Schedule!$H15),ROUNDDOWN(MINUTE(Schedule!$H15)/15,0)*15,0),_xlfn.CONCAT(TEXT(Schedule!$H15,"H:MM AM/PM")," - ",Schedule!$I15),IF(Schedule!$B15&lt;&gt;"",IF(OR(E$1=Schedule!$B15,E$1=(Schedule!$B15+TIME(0,15,0))),_xlfn.CONCAT("Judge - ",Schedule!$C15), ""),"")))),"")</f>
        <v/>
      </c>
      <c r="F15" s="8" t="str">
        <f ca="1">IF($A15&lt;&gt;"",IF(F$1=TIME(HOUR(Schedule!$D15),ROUNDDOWN(MINUTE(Schedule!$D15)/15,0)*15,0),_xlfn.CONCAT(TEXT(Schedule!$D15,"H:MM AM/PM")," - ",Schedule!$E15),IF(F$1=TIME(HOUR(Schedule!$F15),ROUNDDOWN(MINUTE(Schedule!$F15)/15,0)*15,0),_xlfn.CONCAT(TEXT(Schedule!$F15,"H:MM AM/PM")," - ",Schedule!$G15),IF(F$1=TIME(HOUR(Schedule!$H15),ROUNDDOWN(MINUTE(Schedule!$H15)/15,0)*15,0),_xlfn.CONCAT(TEXT(Schedule!$H15,"H:MM AM/PM")," - ",Schedule!$I15),IF(Schedule!$B15&lt;&gt;"",IF(OR(F$1=Schedule!$B15,F$1=(Schedule!$B15+TIME(0,15,0))),_xlfn.CONCAT("Judge - ",Schedule!$C15), ""),"")))),"")</f>
        <v>9:05 AM - Blue B</v>
      </c>
      <c r="G15" s="8" t="str">
        <f ca="1">IF($A15&lt;&gt;"",IF(G$1=TIME(HOUR(Schedule!$D15),ROUNDDOWN(MINUTE(Schedule!$D15)/15,0)*15,0),_xlfn.CONCAT(TEXT(Schedule!$D15,"H:MM AM/PM")," - ",Schedule!$E15),IF(G$1=TIME(HOUR(Schedule!$F15),ROUNDDOWN(MINUTE(Schedule!$F15)/15,0)*15,0),_xlfn.CONCAT(TEXT(Schedule!$F15,"H:MM AM/PM")," - ",Schedule!$G15),IF(G$1=TIME(HOUR(Schedule!$H15),ROUNDDOWN(MINUTE(Schedule!$H15)/15,0)*15,0),_xlfn.CONCAT(TEXT(Schedule!$H15,"H:MM AM/PM")," - ",Schedule!$I15),IF(Schedule!$B15&lt;&gt;"",IF(OR(G$1=Schedule!$B15,G$1=(Schedule!$B15+TIME(0,15,0))),_xlfn.CONCAT("Judge - ",Schedule!$C15), ""),"")))),"")</f>
        <v/>
      </c>
      <c r="H15" s="8" t="str">
        <f ca="1">IF($A15&lt;&gt;"",IF(H$1=TIME(HOUR(Schedule!$D15),ROUNDDOWN(MINUTE(Schedule!$D15)/15,0)*15,0),_xlfn.CONCAT(TEXT(Schedule!$D15,"H:MM AM/PM")," - ",Schedule!$E15),IF(H$1=TIME(HOUR(Schedule!$F15),ROUNDDOWN(MINUTE(Schedule!$F15)/15,0)*15,0),_xlfn.CONCAT(TEXT(Schedule!$F15,"H:MM AM/PM")," - ",Schedule!$G15),IF(H$1=TIME(HOUR(Schedule!$H15),ROUNDDOWN(MINUTE(Schedule!$H15)/15,0)*15,0),_xlfn.CONCAT(TEXT(Schedule!$H15,"H:MM AM/PM")," - ",Schedule!$I15),IF(Schedule!$B15&lt;&gt;"",IF(OR(H$1=Schedule!$B15,H$1=(Schedule!$B15+TIME(0,15,0))),_xlfn.CONCAT("Judge - ",Schedule!$C15), ""),"")))),"")</f>
        <v/>
      </c>
      <c r="I15" s="8" t="str">
        <f ca="1">IF($A15&lt;&gt;"",IF(I$1=TIME(HOUR(Schedule!$D15),ROUNDDOWN(MINUTE(Schedule!$D15)/15,0)*15,0),_xlfn.CONCAT(TEXT(Schedule!$D15,"H:MM AM/PM")," - ",Schedule!$E15),IF(I$1=TIME(HOUR(Schedule!$F15),ROUNDDOWN(MINUTE(Schedule!$F15)/15,0)*15,0),_xlfn.CONCAT(TEXT(Schedule!$F15,"H:MM AM/PM")," - ",Schedule!$G15),IF(I$1=TIME(HOUR(Schedule!$H15),ROUNDDOWN(MINUTE(Schedule!$H15)/15,0)*15,0),_xlfn.CONCAT(TEXT(Schedule!$H15,"H:MM AM/PM")," - ",Schedule!$I15),IF(Schedule!$B15&lt;&gt;"",IF(OR(I$1=Schedule!$B15,I$1=(Schedule!$B15+TIME(0,15,0))),_xlfn.CONCAT("Judge - ",Schedule!$C15), ""),"")))),"")</f>
        <v/>
      </c>
      <c r="J15" s="8" t="str">
        <f ca="1">IF($A15&lt;&gt;"",IF(J$1=TIME(HOUR(Schedule!$D15),ROUNDDOWN(MINUTE(Schedule!$D15)/15,0)*15,0),_xlfn.CONCAT(TEXT(Schedule!$D15,"H:MM AM/PM")," - ",Schedule!$E15),IF(J$1=TIME(HOUR(Schedule!$F15),ROUNDDOWN(MINUTE(Schedule!$F15)/15,0)*15,0),_xlfn.CONCAT(TEXT(Schedule!$F15,"H:MM AM/PM")," - ",Schedule!$G15),IF(J$1=TIME(HOUR(Schedule!$H15),ROUNDDOWN(MINUTE(Schedule!$H15)/15,0)*15,0),_xlfn.CONCAT(TEXT(Schedule!$H15,"H:MM AM/PM")," - ",Schedule!$I15),IF(Schedule!$B15&lt;&gt;"",IF(OR(J$1=Schedule!$B15,J$1=(Schedule!$B15+TIME(0,15,0))),_xlfn.CONCAT("Judge - ",Schedule!$C15), ""),"")))),"")</f>
        <v/>
      </c>
      <c r="K15" s="8" t="str">
        <f ca="1">IF($A15&lt;&gt;"",IF(K$1=TIME(HOUR(Schedule!$D15),ROUNDDOWN(MINUTE(Schedule!$D15)/15,0)*15,0),_xlfn.CONCAT(TEXT(Schedule!$D15,"H:MM AM/PM")," - ",Schedule!$E15),IF(K$1=TIME(HOUR(Schedule!$F15),ROUNDDOWN(MINUTE(Schedule!$F15)/15,0)*15,0),_xlfn.CONCAT(TEXT(Schedule!$F15,"H:MM AM/PM")," - ",Schedule!$G15),IF(K$1=TIME(HOUR(Schedule!$H15),ROUNDDOWN(MINUTE(Schedule!$H15)/15,0)*15,0),_xlfn.CONCAT(TEXT(Schedule!$H15,"H:MM AM/PM")," - ",Schedule!$I15),IF(Schedule!$B15&lt;&gt;"",IF(OR(K$1=Schedule!$B15,K$1=(Schedule!$B15+TIME(0,15,0))),_xlfn.CONCAT("Judge - ",Schedule!$C15), ""),"")))),"")</f>
        <v/>
      </c>
      <c r="L15" s="8" t="str">
        <f ca="1">IF($A15&lt;&gt;"",IF(L$1=TIME(HOUR(Schedule!$D15),ROUNDDOWN(MINUTE(Schedule!$D15)/15,0)*15,0),_xlfn.CONCAT(TEXT(Schedule!$D15,"H:MM AM/PM")," - ",Schedule!$E15),IF(L$1=TIME(HOUR(Schedule!$F15),ROUNDDOWN(MINUTE(Schedule!$F15)/15,0)*15,0),_xlfn.CONCAT(TEXT(Schedule!$F15,"H:MM AM/PM")," - ",Schedule!$G15),IF(L$1=TIME(HOUR(Schedule!$H15),ROUNDDOWN(MINUTE(Schedule!$H15)/15,0)*15,0),_xlfn.CONCAT(TEXT(Schedule!$H15,"H:MM AM/PM")," - ",Schedule!$I15),IF(Schedule!$B15&lt;&gt;"",IF(OR(L$1=Schedule!$B15,L$1=(Schedule!$B15+TIME(0,15,0))),_xlfn.CONCAT("Judge - ",Schedule!$C15), ""),"")))),"")</f>
        <v>10:35 AM - Blue A</v>
      </c>
      <c r="M15" s="8" t="str">
        <f ca="1">IF($A15&lt;&gt;"",IF(M$1=TIME(HOUR(Schedule!$D15),ROUNDDOWN(MINUTE(Schedule!$D15)/15,0)*15,0),_xlfn.CONCAT(TEXT(Schedule!$D15,"H:MM AM/PM")," - ",Schedule!$E15),IF(M$1=TIME(HOUR(Schedule!$F15),ROUNDDOWN(MINUTE(Schedule!$F15)/15,0)*15,0),_xlfn.CONCAT(TEXT(Schedule!$F15,"H:MM AM/PM")," - ",Schedule!$G15),IF(M$1=TIME(HOUR(Schedule!$H15),ROUNDDOWN(MINUTE(Schedule!$H15)/15,0)*15,0),_xlfn.CONCAT(TEXT(Schedule!$H15,"H:MM AM/PM")," - ",Schedule!$I15),IF(Schedule!$B15&lt;&gt;"",IF(OR(M$1=Schedule!$B15,M$1=(Schedule!$B15+TIME(0,15,0))),_xlfn.CONCAT("Judge - ",Schedule!$C15), ""),"")))),"")</f>
        <v>10:50 AM - Blue B</v>
      </c>
      <c r="N15" s="8" t="str">
        <f ca="1">IF($A15&lt;&gt;"",IF(N$1=TIME(HOUR(Schedule!$D15),ROUNDDOWN(MINUTE(Schedule!$D15)/15,0)*15,0),_xlfn.CONCAT(TEXT(Schedule!$D15,"H:MM AM/PM")," - ",Schedule!$E15),IF(N$1=TIME(HOUR(Schedule!$F15),ROUNDDOWN(MINUTE(Schedule!$F15)/15,0)*15,0),_xlfn.CONCAT(TEXT(Schedule!$F15,"H:MM AM/PM")," - ",Schedule!$G15),IF(N$1=TIME(HOUR(Schedule!$H15),ROUNDDOWN(MINUTE(Schedule!$H15)/15,0)*15,0),_xlfn.CONCAT(TEXT(Schedule!$H15,"H:MM AM/PM")," - ",Schedule!$I15),IF(Schedule!$B15&lt;&gt;"",IF(OR(N$1=Schedule!$B15,N$1=(Schedule!$B15+TIME(0,15,0))),_xlfn.CONCAT("Judge - ",Schedule!$C15), ""),"")))),"")</f>
        <v/>
      </c>
      <c r="O15" s="8" t="str">
        <f ca="1">IF($A15&lt;&gt;"",IF(O$1=TIME(HOUR(Schedule!$D15),ROUNDDOWN(MINUTE(Schedule!$D15)/15,0)*15,0),_xlfn.CONCAT(TEXT(Schedule!$D15,"H:MM AM/PM")," - ",Schedule!$E15),IF(O$1=TIME(HOUR(Schedule!$F15),ROUNDDOWN(MINUTE(Schedule!$F15)/15,0)*15,0),_xlfn.CONCAT(TEXT(Schedule!$F15,"H:MM AM/PM")," - ",Schedule!$G15),IF(O$1=TIME(HOUR(Schedule!$H15),ROUNDDOWN(MINUTE(Schedule!$H15)/15,0)*15,0),_xlfn.CONCAT(TEXT(Schedule!$H15,"H:MM AM/PM")," - ",Schedule!$I15),IF(Schedule!$B15&lt;&gt;"",IF(OR(O$1=Schedule!$B15,O$1=(Schedule!$B15+TIME(0,15,0))),_xlfn.CONCAT("Judge - ",Schedule!$C15), ""),"")))),"")</f>
        <v/>
      </c>
      <c r="P15" s="8" t="str">
        <f ca="1">IF($A15&lt;&gt;"",IF(P$1=TIME(HOUR(Schedule!$D15),ROUNDDOWN(MINUTE(Schedule!$D15)/15,0)*15,0),_xlfn.CONCAT(TEXT(Schedule!$D15,"H:MM AM/PM")," - ",Schedule!$E15),IF(P$1=TIME(HOUR(Schedule!$F15),ROUNDDOWN(MINUTE(Schedule!$F15)/15,0)*15,0),_xlfn.CONCAT(TEXT(Schedule!$F15,"H:MM AM/PM")," - ",Schedule!$G15),IF(P$1=TIME(HOUR(Schedule!$H15),ROUNDDOWN(MINUTE(Schedule!$H15)/15,0)*15,0),_xlfn.CONCAT(TEXT(Schedule!$H15,"H:MM AM/PM")," - ",Schedule!$I15),IF(Schedule!$B15&lt;&gt;"",IF(OR(P$1=Schedule!$B15,P$1=(Schedule!$B15+TIME(0,15,0))),_xlfn.CONCAT("Judge - ",Schedule!$C15), ""),"")))),"")</f>
        <v/>
      </c>
      <c r="Q15" s="8" t="str">
        <f ca="1">IF($A15&lt;&gt;"",IF(Q$1=TIME(HOUR(Schedule!$D15),ROUNDDOWN(MINUTE(Schedule!$D15)/15,0)*15,0),_xlfn.CONCAT(TEXT(Schedule!$D15,"H:MM AM/PM")," - ",Schedule!$E15),IF(Q$1=TIME(HOUR(Schedule!$F15),ROUNDDOWN(MINUTE(Schedule!$F15)/15,0)*15,0),_xlfn.CONCAT(TEXT(Schedule!$F15,"H:MM AM/PM")," - ",Schedule!$G15),IF(Q$1=TIME(HOUR(Schedule!$H15),ROUNDDOWN(MINUTE(Schedule!$H15)/15,0)*15,0),_xlfn.CONCAT(TEXT(Schedule!$H15,"H:MM AM/PM")," - ",Schedule!$I15),IF(Schedule!$B15&lt;&gt;"",IF(OR(Q$1=Schedule!$B15,Q$1=(Schedule!$B15+TIME(0,15,0))),_xlfn.CONCAT("Judge - ",Schedule!$C15), ""),"")))),"")</f>
        <v/>
      </c>
      <c r="R15" s="8" t="str">
        <f ca="1">IF($A15&lt;&gt;"",IF(R$1=TIME(HOUR(Schedule!$D15),ROUNDDOWN(MINUTE(Schedule!$D15)/15,0)*15,0),_xlfn.CONCAT(TEXT(Schedule!$D15,"H:MM AM/PM")," - ",Schedule!$E15),IF(R$1=TIME(HOUR(Schedule!$F15),ROUNDDOWN(MINUTE(Schedule!$F15)/15,0)*15,0),_xlfn.CONCAT(TEXT(Schedule!$F15,"H:MM AM/PM")," - ",Schedule!$G15),IF(R$1=TIME(HOUR(Schedule!$H15),ROUNDDOWN(MINUTE(Schedule!$H15)/15,0)*15,0),_xlfn.CONCAT(TEXT(Schedule!$H15,"H:MM AM/PM")," - ",Schedule!$I15),IF(Schedule!$B15&lt;&gt;"",IF(OR(R$1=Schedule!$B15,R$1=(Schedule!$B15+TIME(0,15,0))),_xlfn.CONCAT("Judge - ",Schedule!$C15), ""),"")))),"")</f>
        <v/>
      </c>
      <c r="S15" s="8" t="str">
        <f ca="1">IF($A15&lt;&gt;"",IF(S$1=TIME(HOUR(Schedule!$D15),ROUNDDOWN(MINUTE(Schedule!$D15)/15,0)*15,0),_xlfn.CONCAT(TEXT(Schedule!$D15,"H:MM AM/PM")," - ",Schedule!$E15),IF(S$1=TIME(HOUR(Schedule!$F15),ROUNDDOWN(MINUTE(Schedule!$F15)/15,0)*15,0),_xlfn.CONCAT(TEXT(Schedule!$F15,"H:MM AM/PM")," - ",Schedule!$G15),IF(S$1=TIME(HOUR(Schedule!$H15),ROUNDDOWN(MINUTE(Schedule!$H15)/15,0)*15,0),_xlfn.CONCAT(TEXT(Schedule!$H15,"H:MM AM/PM")," - ",Schedule!$I15),IF(Schedule!$B15&lt;&gt;"",IF(OR(S$1=Schedule!$B15,S$1=(Schedule!$B15+TIME(0,15,0))),_xlfn.CONCAT("Judge - ",Schedule!$C15), ""),"")))),"")</f>
        <v/>
      </c>
      <c r="T15" s="8" t="str">
        <f ca="1">IF($A15&lt;&gt;"",IF(T$1=TIME(HOUR(Schedule!$D15),ROUNDDOWN(MINUTE(Schedule!$D15)/15,0)*15,0),_xlfn.CONCAT(TEXT(Schedule!$D15,"H:MM AM/PM")," - ",Schedule!$E15),IF(T$1=TIME(HOUR(Schedule!$F15),ROUNDDOWN(MINUTE(Schedule!$F15)/15,0)*15,0),_xlfn.CONCAT(TEXT(Schedule!$F15,"H:MM AM/PM")," - ",Schedule!$G15),IF(T$1=TIME(HOUR(Schedule!$H15),ROUNDDOWN(MINUTE(Schedule!$H15)/15,0)*15,0),_xlfn.CONCAT(TEXT(Schedule!$H15,"H:MM AM/PM")," - ",Schedule!$I15),IF(Schedule!$B15&lt;&gt;"",IF(OR(T$1=Schedule!$B15,T$1=(Schedule!$B15+TIME(0,15,0))),_xlfn.CONCAT("Judge - ",Schedule!$C15), ""),"")))),"")</f>
        <v>Judge - Green</v>
      </c>
      <c r="U15" s="8" t="str">
        <f ca="1">IF($A15&lt;&gt;"",IF(U$1=TIME(HOUR(Schedule!$D15),ROUNDDOWN(MINUTE(Schedule!$D15)/15,0)*15,0),_xlfn.CONCAT(TEXT(Schedule!$D15,"H:MM AM/PM")," - ",Schedule!$E15),IF(U$1=TIME(HOUR(Schedule!$F15),ROUNDDOWN(MINUTE(Schedule!$F15)/15,0)*15,0),_xlfn.CONCAT(TEXT(Schedule!$F15,"H:MM AM/PM")," - ",Schedule!$G15),IF(U$1=TIME(HOUR(Schedule!$H15),ROUNDDOWN(MINUTE(Schedule!$H15)/15,0)*15,0),_xlfn.CONCAT(TEXT(Schedule!$H15,"H:MM AM/PM")," - ",Schedule!$I15),IF(Schedule!$B15&lt;&gt;"",IF(OR(U$1=Schedule!$B15,U$1=(Schedule!$B15+TIME(0,15,0))),_xlfn.CONCAT("Judge - ",Schedule!$C15), ""),"")))),"")</f>
        <v>Judge - Green</v>
      </c>
      <c r="V15" s="8" t="str">
        <f ca="1">IF($A15&lt;&gt;"",IF(V$1=TIME(HOUR(Schedule!$D15),ROUNDDOWN(MINUTE(Schedule!$D15)/15,0)*15,0),_xlfn.CONCAT(TEXT(Schedule!$D15,"H:MM AM/PM")," - ",Schedule!$E15),IF(V$1=TIME(HOUR(Schedule!$F15),ROUNDDOWN(MINUTE(Schedule!$F15)/15,0)*15,0),_xlfn.CONCAT(TEXT(Schedule!$F15,"H:MM AM/PM")," - ",Schedule!$G15),IF(V$1=TIME(HOUR(Schedule!$H15),ROUNDDOWN(MINUTE(Schedule!$H15)/15,0)*15,0),_xlfn.CONCAT(TEXT(Schedule!$H15,"H:MM AM/PM")," - ",Schedule!$I15),IF(Schedule!$B15&lt;&gt;"",IF(OR(V$1=Schedule!$B15,V$1=(Schedule!$B15+TIME(0,15,0))),_xlfn.CONCAT("Judge - ",Schedule!$C15), ""),"")))),"")</f>
        <v/>
      </c>
      <c r="W15" s="8" t="str">
        <f ca="1">IF($A15&lt;&gt;"",IF(W$1=TIME(HOUR(Schedule!$D15),ROUNDDOWN(MINUTE(Schedule!$D15)/15,0)*15,0),_xlfn.CONCAT(TEXT(Schedule!$D15,"H:MM AM/PM")," - ",Schedule!$E15),IF(W$1=TIME(HOUR(Schedule!$F15),ROUNDDOWN(MINUTE(Schedule!$F15)/15,0)*15,0),_xlfn.CONCAT(TEXT(Schedule!$F15,"H:MM AM/PM")," - ",Schedule!$G15),IF(W$1=TIME(HOUR(Schedule!$H15),ROUNDDOWN(MINUTE(Schedule!$H15)/15,0)*15,0),_xlfn.CONCAT(TEXT(Schedule!$H15,"H:MM AM/PM")," - ",Schedule!$I15),IF(Schedule!$B15&lt;&gt;"",IF(OR(W$1=Schedule!$B15,W$1=(Schedule!$B15+TIME(0,15,0))),_xlfn.CONCAT("Judge - ",Schedule!$C15), ""),"")))),"")</f>
        <v/>
      </c>
      <c r="X15" s="8" t="str">
        <f ca="1">IF($A15&lt;&gt;"",IF(X$1=TIME(HOUR(Schedule!$D15),ROUNDDOWN(MINUTE(Schedule!$D15)/15,0)*15,0),_xlfn.CONCAT(TEXT(Schedule!$D15,"H:MM AM/PM")," - ",Schedule!$E15),IF(X$1=TIME(HOUR(Schedule!$F15),ROUNDDOWN(MINUTE(Schedule!$F15)/15,0)*15,0),_xlfn.CONCAT(TEXT(Schedule!$F15,"H:MM AM/PM")," - ",Schedule!$G15),IF(X$1=TIME(HOUR(Schedule!$H15),ROUNDDOWN(MINUTE(Schedule!$H15)/15,0)*15,0),_xlfn.CONCAT(TEXT(Schedule!$H15,"H:MM AM/PM")," - ",Schedule!$I15),IF(Schedule!$B15&lt;&gt;"",IF(OR(X$1=Schedule!$B15,X$1=(Schedule!$B15+TIME(0,15,0))),_xlfn.CONCAT("Judge - ",Schedule!$C15), ""),"")))),"")</f>
        <v/>
      </c>
      <c r="Y15" s="8" t="str">
        <f ca="1">IF($A15&lt;&gt;"",IF(Y$1=TIME(HOUR(Schedule!$D15),ROUNDDOWN(MINUTE(Schedule!$D15)/15,0)*15,0),_xlfn.CONCAT(TEXT(Schedule!$D15,"H:MM AM/PM")," - ",Schedule!$E15),IF(Y$1=TIME(HOUR(Schedule!$F15),ROUNDDOWN(MINUTE(Schedule!$F15)/15,0)*15,0),_xlfn.CONCAT(TEXT(Schedule!$F15,"H:MM AM/PM")," - ",Schedule!$G15),IF(Y$1=TIME(HOUR(Schedule!$H15),ROUNDDOWN(MINUTE(Schedule!$H15)/15,0)*15,0),_xlfn.CONCAT(TEXT(Schedule!$H15,"H:MM AM/PM")," - ",Schedule!$I15),IF(Schedule!$B15&lt;&gt;"",IF(OR(Y$1=Schedule!$B15,Y$1=(Schedule!$B15+TIME(0,15,0))),_xlfn.CONCAT("Judge - ",Schedule!$C15), ""),"")))),"")</f>
        <v/>
      </c>
      <c r="Z15" s="8" t="str">
        <f ca="1">IF($A15&lt;&gt;"",IF(Z$1=TIME(HOUR(Schedule!$D15),ROUNDDOWN(MINUTE(Schedule!$D15)/15,0)*15,0),_xlfn.CONCAT(TEXT(Schedule!$D15,"H:MM AM/PM")," - ",Schedule!$E15),IF(Z$1=TIME(HOUR(Schedule!$F15),ROUNDDOWN(MINUTE(Schedule!$F15)/15,0)*15,0),_xlfn.CONCAT(TEXT(Schedule!$F15,"H:MM AM/PM")," - ",Schedule!$G15),IF(Z$1=TIME(HOUR(Schedule!$H15),ROUNDDOWN(MINUTE(Schedule!$H15)/15,0)*15,0),_xlfn.CONCAT(TEXT(Schedule!$H15,"H:MM AM/PM")," - ",Schedule!$I15),IF(Schedule!$B15&lt;&gt;"",IF(OR(Z$1=Schedule!$B15,Z$1=(Schedule!$B15+TIME(0,15,0))),_xlfn.CONCAT("Judge - ",Schedule!$C15), ""),"")))),"")</f>
        <v/>
      </c>
      <c r="AA15" s="8" t="str">
        <f ca="1">IF($A15&lt;&gt;"",IF(AA$1=TIME(HOUR(Schedule!$D15),ROUNDDOWN(MINUTE(Schedule!$D15)/15,0)*15,0),_xlfn.CONCAT(TEXT(Schedule!$D15,"H:MM AM/PM")," - ",Schedule!$E15),IF(AA$1=TIME(HOUR(Schedule!$F15),ROUNDDOWN(MINUTE(Schedule!$F15)/15,0)*15,0),_xlfn.CONCAT(TEXT(Schedule!$F15,"H:MM AM/PM")," - ",Schedule!$G15),IF(AA$1=TIME(HOUR(Schedule!$H15),ROUNDDOWN(MINUTE(Schedule!$H15)/15,0)*15,0),_xlfn.CONCAT(TEXT(Schedule!$H15,"H:MM AM/PM")," - ",Schedule!$I15),IF(Schedule!$B15&lt;&gt;"",IF(OR(AA$1=Schedule!$B15,AA$1=(Schedule!$B15+TIME(0,15,0))),_xlfn.CONCAT("Judge - ",Schedule!$C15), ""),"")))),"")</f>
        <v/>
      </c>
      <c r="AB15" s="8" t="str">
        <f ca="1">IF($A15&lt;&gt;"",IF(AB$1=TIME(HOUR(Schedule!$D15),ROUNDDOWN(MINUTE(Schedule!$D15)/15,0)*15,0),_xlfn.CONCAT(TEXT(Schedule!$D15,"H:MM AM/PM")," - ",Schedule!$E15),IF(AB$1=TIME(HOUR(Schedule!$F15),ROUNDDOWN(MINUTE(Schedule!$F15)/15,0)*15,0),_xlfn.CONCAT(TEXT(Schedule!$F15,"H:MM AM/PM")," - ",Schedule!$G15),IF(AB$1=TIME(HOUR(Schedule!$H15),ROUNDDOWN(MINUTE(Schedule!$H15)/15,0)*15,0),_xlfn.CONCAT(TEXT(Schedule!$H15,"H:MM AM/PM")," - ",Schedule!$I15),IF(Schedule!$B15&lt;&gt;"",IF(OR(AB$1=Schedule!$B15,AB$1=(Schedule!$B15+TIME(0,15,0))),_xlfn.CONCAT("Judge - ",Schedule!$C15), ""),"")))),"")</f>
        <v/>
      </c>
      <c r="AC15" s="8" t="str">
        <f ca="1">IF($A15&lt;&gt;"",IF(AC$1=TIME(HOUR(Schedule!$D15),ROUNDDOWN(MINUTE(Schedule!$D15)/15,0)*15,0),_xlfn.CONCAT(TEXT(Schedule!$D15,"H:MM AM/PM")," - ",Schedule!$E15),IF(AC$1=TIME(HOUR(Schedule!$F15),ROUNDDOWN(MINUTE(Schedule!$F15)/15,0)*15,0),_xlfn.CONCAT(TEXT(Schedule!$F15,"H:MM AM/PM")," - ",Schedule!$G15),IF(AC$1=TIME(HOUR(Schedule!$H15),ROUNDDOWN(MINUTE(Schedule!$H15)/15,0)*15,0),_xlfn.CONCAT(TEXT(Schedule!$H15,"H:MM AM/PM")," - ",Schedule!$I15),IF(Schedule!$B15&lt;&gt;"",IF(OR(AC$1=Schedule!$B15,AC$1=(Schedule!$B15+TIME(0,15,0))),_xlfn.CONCAT("Judge - ",Schedule!$C15), ""),"")))),"")</f>
        <v/>
      </c>
      <c r="AD15" s="8" t="str">
        <f ca="1">IF($A15&lt;&gt;"",IF(AD$1=TIME(HOUR(Schedule!$D15),ROUNDDOWN(MINUTE(Schedule!$D15)/15,0)*15,0),_xlfn.CONCAT(TEXT(Schedule!$D15,"H:MM AM/PM")," - ",Schedule!$E15),IF(AD$1=TIME(HOUR(Schedule!$F15),ROUNDDOWN(MINUTE(Schedule!$F15)/15,0)*15,0),_xlfn.CONCAT(TEXT(Schedule!$F15,"H:MM AM/PM")," - ",Schedule!$G15),IF(AD$1=TIME(HOUR(Schedule!$H15),ROUNDDOWN(MINUTE(Schedule!$H15)/15,0)*15,0),_xlfn.CONCAT(TEXT(Schedule!$H15,"H:MM AM/PM")," - ",Schedule!$I15),IF(Schedule!$B15&lt;&gt;"",IF(OR(AD$1=Schedule!$B15,AD$1=(Schedule!$B15+TIME(0,15,0))),_xlfn.CONCAT("Judge - ",Schedule!$C15), ""),"")))),"")</f>
        <v/>
      </c>
      <c r="AE15" s="8" t="str">
        <f ca="1">IF($A15&lt;&gt;"",IF(AE$1=TIME(HOUR(Schedule!$D15),ROUNDDOWN(MINUTE(Schedule!$D15)/15,0)*15,0),_xlfn.CONCAT(TEXT(Schedule!$D15,"H:MM AM/PM")," - ",Schedule!$E15),IF(AE$1=TIME(HOUR(Schedule!$F15),ROUNDDOWN(MINUTE(Schedule!$F15)/15,0)*15,0),_xlfn.CONCAT(TEXT(Schedule!$F15,"H:MM AM/PM")," - ",Schedule!$G15),IF(AE$1=TIME(HOUR(Schedule!$H15),ROUNDDOWN(MINUTE(Schedule!$H15)/15,0)*15,0),_xlfn.CONCAT(TEXT(Schedule!$H15,"H:MM AM/PM")," - ",Schedule!$I15),IF(Schedule!$B15&lt;&gt;"",IF(OR(AE$1=Schedule!$B15,AE$1=(Schedule!$B15+TIME(0,15,0))),_xlfn.CONCAT("Judge - ",Schedule!$C15), ""),"")))),"")</f>
        <v/>
      </c>
      <c r="AF15" s="8" t="str">
        <f ca="1">IF($A15&lt;&gt;"",IF(AF$1=TIME(HOUR(Schedule!$D15),ROUNDDOWN(MINUTE(Schedule!$D15)/15,0)*15,0),_xlfn.CONCAT(TEXT(Schedule!$D15,"H:MM AM/PM")," - ",Schedule!$E15),IF(AF$1=TIME(HOUR(Schedule!$F15),ROUNDDOWN(MINUTE(Schedule!$F15)/15,0)*15,0),_xlfn.CONCAT(TEXT(Schedule!$F15,"H:MM AM/PM")," - ",Schedule!$G15),IF(AF$1=TIME(HOUR(Schedule!$H15),ROUNDDOWN(MINUTE(Schedule!$H15)/15,0)*15,0),_xlfn.CONCAT(TEXT(Schedule!$H15,"H:MM AM/PM")," - ",Schedule!$I15),IF(Schedule!$B15&lt;&gt;"",IF(OR(AF$1=Schedule!$B15,AF$1=(Schedule!$B15+TIME(0,15,0))),_xlfn.CONCAT("Judge - ",Schedule!$C15), ""),"")))),"")</f>
        <v/>
      </c>
      <c r="AG15" s="8" t="str">
        <f ca="1">IF($A15&lt;&gt;"",IF(AG$1=TIME(HOUR(Schedule!$D15),ROUNDDOWN(MINUTE(Schedule!$D15)/15,0)*15,0),_xlfn.CONCAT(TEXT(Schedule!$D15,"H:MM AM/PM")," - ",Schedule!$E15),IF(AG$1=TIME(HOUR(Schedule!$F15),ROUNDDOWN(MINUTE(Schedule!$F15)/15,0)*15,0),_xlfn.CONCAT(TEXT(Schedule!$F15,"H:MM AM/PM")," - ",Schedule!$G15),IF(AG$1=TIME(HOUR(Schedule!$H15),ROUNDDOWN(MINUTE(Schedule!$H15)/15,0)*15,0),_xlfn.CONCAT(TEXT(Schedule!$H15,"H:MM AM/PM")," - ",Schedule!$I15),IF(Schedule!$B15&lt;&gt;"",IF(OR(AG$1=Schedule!$B15,AG$1=(Schedule!$B15+TIME(0,15,0))),_xlfn.CONCAT("Judge - ",Schedule!$C15), ""),"")))),"")</f>
        <v/>
      </c>
    </row>
    <row r="16" spans="1:33" x14ac:dyDescent="0.2">
      <c r="A16" t="str">
        <f ca="1">Schedule!A16</f>
        <v>15 - Team 15</v>
      </c>
      <c r="B16" s="8" t="str">
        <f ca="1">IF($A16&lt;&gt;"",IF(B$1=TIME(HOUR(Schedule!$D16),ROUNDDOWN(MINUTE(Schedule!$D16)/15,0)*15,0),_xlfn.CONCAT(TEXT(Schedule!$D16,"H:MM AM/PM")," - ",Schedule!$E16),IF(B$1=TIME(HOUR(Schedule!$F16),ROUNDDOWN(MINUTE(Schedule!$F16)/15,0)*15,0),_xlfn.CONCAT(TEXT(Schedule!$F16,"H:MM AM/PM")," - ",Schedule!$G16),IF(B$1=TIME(HOUR(Schedule!$H16),ROUNDDOWN(MINUTE(Schedule!$H16)/15,0)*15,0),_xlfn.CONCAT(TEXT(Schedule!$H16,"H:MM AM/PM")," - ",Schedule!$I16),IF(Schedule!$B16&lt;&gt;"",IF(OR(B$1=Schedule!$B16,B$1=(Schedule!$B16+TIME(0,15,0))),_xlfn.CONCAT("Judge - ",Schedule!$C16), ""),"")))),"")</f>
        <v/>
      </c>
      <c r="C16" s="8" t="str">
        <f ca="1">IF($A16&lt;&gt;"",IF(C$1=TIME(HOUR(Schedule!$D16),ROUNDDOWN(MINUTE(Schedule!$D16)/15,0)*15,0),_xlfn.CONCAT(TEXT(Schedule!$D16,"H:MM AM/PM")," - ",Schedule!$E16),IF(C$1=TIME(HOUR(Schedule!$F16),ROUNDDOWN(MINUTE(Schedule!$F16)/15,0)*15,0),_xlfn.CONCAT(TEXT(Schedule!$F16,"H:MM AM/PM")," - ",Schedule!$G16),IF(C$1=TIME(HOUR(Schedule!$H16),ROUNDDOWN(MINUTE(Schedule!$H16)/15,0)*15,0),_xlfn.CONCAT(TEXT(Schedule!$H16,"H:MM AM/PM")," - ",Schedule!$I16),IF(Schedule!$B16&lt;&gt;"",IF(OR(C$1=Schedule!$B16,C$1=(Schedule!$B16+TIME(0,15,0))),_xlfn.CONCAT("Judge - ",Schedule!$C16), ""),"")))),"")</f>
        <v/>
      </c>
      <c r="D16" s="8" t="str">
        <f ca="1">IF($A16&lt;&gt;"",IF(D$1=TIME(HOUR(Schedule!$D16),ROUNDDOWN(MINUTE(Schedule!$D16)/15,0)*15,0),_xlfn.CONCAT(TEXT(Schedule!$D16,"H:MM AM/PM")," - ",Schedule!$E16),IF(D$1=TIME(HOUR(Schedule!$F16),ROUNDDOWN(MINUTE(Schedule!$F16)/15,0)*15,0),_xlfn.CONCAT(TEXT(Schedule!$F16,"H:MM AM/PM")," - ",Schedule!$G16),IF(D$1=TIME(HOUR(Schedule!$H16),ROUNDDOWN(MINUTE(Schedule!$H16)/15,0)*15,0),_xlfn.CONCAT(TEXT(Schedule!$H16,"H:MM AM/PM")," - ",Schedule!$I16),IF(Schedule!$B16&lt;&gt;"",IF(OR(D$1=Schedule!$B16,D$1=(Schedule!$B16+TIME(0,15,0))),_xlfn.CONCAT("Judge - ",Schedule!$C16), ""),"")))),"")</f>
        <v/>
      </c>
      <c r="E16" s="8" t="str">
        <f ca="1">IF($A16&lt;&gt;"",IF(E$1=TIME(HOUR(Schedule!$D16),ROUNDDOWN(MINUTE(Schedule!$D16)/15,0)*15,0),_xlfn.CONCAT(TEXT(Schedule!$D16,"H:MM AM/PM")," - ",Schedule!$E16),IF(E$1=TIME(HOUR(Schedule!$F16),ROUNDDOWN(MINUTE(Schedule!$F16)/15,0)*15,0),_xlfn.CONCAT(TEXT(Schedule!$F16,"H:MM AM/PM")," - ",Schedule!$G16),IF(E$1=TIME(HOUR(Schedule!$H16),ROUNDDOWN(MINUTE(Schedule!$H16)/15,0)*15,0),_xlfn.CONCAT(TEXT(Schedule!$H16,"H:MM AM/PM")," - ",Schedule!$I16),IF(Schedule!$B16&lt;&gt;"",IF(OR(E$1=Schedule!$B16,E$1=(Schedule!$B16+TIME(0,15,0))),_xlfn.CONCAT("Judge - ",Schedule!$C16), ""),"")))),"")</f>
        <v/>
      </c>
      <c r="F16" s="8" t="str">
        <f ca="1">IF($A16&lt;&gt;"",IF(F$1=TIME(HOUR(Schedule!$D16),ROUNDDOWN(MINUTE(Schedule!$D16)/15,0)*15,0),_xlfn.CONCAT(TEXT(Schedule!$D16,"H:MM AM/PM")," - ",Schedule!$E16),IF(F$1=TIME(HOUR(Schedule!$F16),ROUNDDOWN(MINUTE(Schedule!$F16)/15,0)*15,0),_xlfn.CONCAT(TEXT(Schedule!$F16,"H:MM AM/PM")," - ",Schedule!$G16),IF(F$1=TIME(HOUR(Schedule!$H16),ROUNDDOWN(MINUTE(Schedule!$H16)/15,0)*15,0),_xlfn.CONCAT(TEXT(Schedule!$H16,"H:MM AM/PM")," - ",Schedule!$I16),IF(Schedule!$B16&lt;&gt;"",IF(OR(F$1=Schedule!$B16,F$1=(Schedule!$B16+TIME(0,15,0))),_xlfn.CONCAT("Judge - ",Schedule!$C16), ""),"")))),"")</f>
        <v>9:00 AM - Red A</v>
      </c>
      <c r="G16" s="8" t="str">
        <f ca="1">IF($A16&lt;&gt;"",IF(G$1=TIME(HOUR(Schedule!$D16),ROUNDDOWN(MINUTE(Schedule!$D16)/15,0)*15,0),_xlfn.CONCAT(TEXT(Schedule!$D16,"H:MM AM/PM")," - ",Schedule!$E16),IF(G$1=TIME(HOUR(Schedule!$F16),ROUNDDOWN(MINUTE(Schedule!$F16)/15,0)*15,0),_xlfn.CONCAT(TEXT(Schedule!$F16,"H:MM AM/PM")," - ",Schedule!$G16),IF(G$1=TIME(HOUR(Schedule!$H16),ROUNDDOWN(MINUTE(Schedule!$H16)/15,0)*15,0),_xlfn.CONCAT(TEXT(Schedule!$H16,"H:MM AM/PM")," - ",Schedule!$I16),IF(Schedule!$B16&lt;&gt;"",IF(OR(G$1=Schedule!$B16,G$1=(Schedule!$B16+TIME(0,15,0))),_xlfn.CONCAT("Judge - ",Schedule!$C16), ""),"")))),"")</f>
        <v/>
      </c>
      <c r="H16" s="8" t="str">
        <f ca="1">IF($A16&lt;&gt;"",IF(H$1=TIME(HOUR(Schedule!$D16),ROUNDDOWN(MINUTE(Schedule!$D16)/15,0)*15,0),_xlfn.CONCAT(TEXT(Schedule!$D16,"H:MM AM/PM")," - ",Schedule!$E16),IF(H$1=TIME(HOUR(Schedule!$F16),ROUNDDOWN(MINUTE(Schedule!$F16)/15,0)*15,0),_xlfn.CONCAT(TEXT(Schedule!$F16,"H:MM AM/PM")," - ",Schedule!$G16),IF(H$1=TIME(HOUR(Schedule!$H16),ROUNDDOWN(MINUTE(Schedule!$H16)/15,0)*15,0),_xlfn.CONCAT(TEXT(Schedule!$H16,"H:MM AM/PM")," - ",Schedule!$I16),IF(Schedule!$B16&lt;&gt;"",IF(OR(H$1=Schedule!$B16,H$1=(Schedule!$B16+TIME(0,15,0))),_xlfn.CONCAT("Judge - ",Schedule!$C16), ""),"")))),"")</f>
        <v/>
      </c>
      <c r="I16" s="8" t="str">
        <f ca="1">IF($A16&lt;&gt;"",IF(I$1=TIME(HOUR(Schedule!$D16),ROUNDDOWN(MINUTE(Schedule!$D16)/15,0)*15,0),_xlfn.CONCAT(TEXT(Schedule!$D16,"H:MM AM/PM")," - ",Schedule!$E16),IF(I$1=TIME(HOUR(Schedule!$F16),ROUNDDOWN(MINUTE(Schedule!$F16)/15,0)*15,0),_xlfn.CONCAT(TEXT(Schedule!$F16,"H:MM AM/PM")," - ",Schedule!$G16),IF(I$1=TIME(HOUR(Schedule!$H16),ROUNDDOWN(MINUTE(Schedule!$H16)/15,0)*15,0),_xlfn.CONCAT(TEXT(Schedule!$H16,"H:MM AM/PM")," - ",Schedule!$I16),IF(Schedule!$B16&lt;&gt;"",IF(OR(I$1=Schedule!$B16,I$1=(Schedule!$B16+TIME(0,15,0))),_xlfn.CONCAT("Judge - ",Schedule!$C16), ""),"")))),"")</f>
        <v/>
      </c>
      <c r="J16" s="8" t="str">
        <f ca="1">IF($A16&lt;&gt;"",IF(J$1=TIME(HOUR(Schedule!$D16),ROUNDDOWN(MINUTE(Schedule!$D16)/15,0)*15,0),_xlfn.CONCAT(TEXT(Schedule!$D16,"H:MM AM/PM")," - ",Schedule!$E16),IF(J$1=TIME(HOUR(Schedule!$F16),ROUNDDOWN(MINUTE(Schedule!$F16)/15,0)*15,0),_xlfn.CONCAT(TEXT(Schedule!$F16,"H:MM AM/PM")," - ",Schedule!$G16),IF(J$1=TIME(HOUR(Schedule!$H16),ROUNDDOWN(MINUTE(Schedule!$H16)/15,0)*15,0),_xlfn.CONCAT(TEXT(Schedule!$H16,"H:MM AM/PM")," - ",Schedule!$I16),IF(Schedule!$B16&lt;&gt;"",IF(OR(J$1=Schedule!$B16,J$1=(Schedule!$B16+TIME(0,15,0))),_xlfn.CONCAT("Judge - ",Schedule!$C16), ""),"")))),"")</f>
        <v/>
      </c>
      <c r="K16" s="8" t="str">
        <f ca="1">IF($A16&lt;&gt;"",IF(K$1=TIME(HOUR(Schedule!$D16),ROUNDDOWN(MINUTE(Schedule!$D16)/15,0)*15,0),_xlfn.CONCAT(TEXT(Schedule!$D16,"H:MM AM/PM")," - ",Schedule!$E16),IF(K$1=TIME(HOUR(Schedule!$F16),ROUNDDOWN(MINUTE(Schedule!$F16)/15,0)*15,0),_xlfn.CONCAT(TEXT(Schedule!$F16,"H:MM AM/PM")," - ",Schedule!$G16),IF(K$1=TIME(HOUR(Schedule!$H16),ROUNDDOWN(MINUTE(Schedule!$H16)/15,0)*15,0),_xlfn.CONCAT(TEXT(Schedule!$H16,"H:MM AM/PM")," - ",Schedule!$I16),IF(Schedule!$B16&lt;&gt;"",IF(OR(K$1=Schedule!$B16,K$1=(Schedule!$B16+TIME(0,15,0))),_xlfn.CONCAT("Judge - ",Schedule!$C16), ""),"")))),"")</f>
        <v/>
      </c>
      <c r="L16" s="8" t="str">
        <f ca="1">IF($A16&lt;&gt;"",IF(L$1=TIME(HOUR(Schedule!$D16),ROUNDDOWN(MINUTE(Schedule!$D16)/15,0)*15,0),_xlfn.CONCAT(TEXT(Schedule!$D16,"H:MM AM/PM")," - ",Schedule!$E16),IF(L$1=TIME(HOUR(Schedule!$F16),ROUNDDOWN(MINUTE(Schedule!$F16)/15,0)*15,0),_xlfn.CONCAT(TEXT(Schedule!$F16,"H:MM AM/PM")," - ",Schedule!$G16),IF(L$1=TIME(HOUR(Schedule!$H16),ROUNDDOWN(MINUTE(Schedule!$H16)/15,0)*15,0),_xlfn.CONCAT(TEXT(Schedule!$H16,"H:MM AM/PM")," - ",Schedule!$I16),IF(Schedule!$B16&lt;&gt;"",IF(OR(L$1=Schedule!$B16,L$1=(Schedule!$B16+TIME(0,15,0))),_xlfn.CONCAT("Judge - ",Schedule!$C16), ""),"")))),"")</f>
        <v>10:35 AM - Blue B</v>
      </c>
      <c r="M16" s="8" t="str">
        <f ca="1">IF($A16&lt;&gt;"",IF(M$1=TIME(HOUR(Schedule!$D16),ROUNDDOWN(MINUTE(Schedule!$D16)/15,0)*15,0),_xlfn.CONCAT(TEXT(Schedule!$D16,"H:MM AM/PM")," - ",Schedule!$E16),IF(M$1=TIME(HOUR(Schedule!$F16),ROUNDDOWN(MINUTE(Schedule!$F16)/15,0)*15,0),_xlfn.CONCAT(TEXT(Schedule!$F16,"H:MM AM/PM")," - ",Schedule!$G16),IF(M$1=TIME(HOUR(Schedule!$H16),ROUNDDOWN(MINUTE(Schedule!$H16)/15,0)*15,0),_xlfn.CONCAT(TEXT(Schedule!$H16,"H:MM AM/PM")," - ",Schedule!$I16),IF(Schedule!$B16&lt;&gt;"",IF(OR(M$1=Schedule!$B16,M$1=(Schedule!$B16+TIME(0,15,0))),_xlfn.CONCAT("Judge - ",Schedule!$C16), ""),"")))),"")</f>
        <v>10:45 AM - Red B</v>
      </c>
      <c r="N16" s="8" t="str">
        <f ca="1">IF($A16&lt;&gt;"",IF(N$1=TIME(HOUR(Schedule!$D16),ROUNDDOWN(MINUTE(Schedule!$D16)/15,0)*15,0),_xlfn.CONCAT(TEXT(Schedule!$D16,"H:MM AM/PM")," - ",Schedule!$E16),IF(N$1=TIME(HOUR(Schedule!$F16),ROUNDDOWN(MINUTE(Schedule!$F16)/15,0)*15,0),_xlfn.CONCAT(TEXT(Schedule!$F16,"H:MM AM/PM")," - ",Schedule!$G16),IF(N$1=TIME(HOUR(Schedule!$H16),ROUNDDOWN(MINUTE(Schedule!$H16)/15,0)*15,0),_xlfn.CONCAT(TEXT(Schedule!$H16,"H:MM AM/PM")," - ",Schedule!$I16),IF(Schedule!$B16&lt;&gt;"",IF(OR(N$1=Schedule!$B16,N$1=(Schedule!$B16+TIME(0,15,0))),_xlfn.CONCAT("Judge - ",Schedule!$C16), ""),"")))),"")</f>
        <v/>
      </c>
      <c r="O16" s="8" t="str">
        <f ca="1">IF($A16&lt;&gt;"",IF(O$1=TIME(HOUR(Schedule!$D16),ROUNDDOWN(MINUTE(Schedule!$D16)/15,0)*15,0),_xlfn.CONCAT(TEXT(Schedule!$D16,"H:MM AM/PM")," - ",Schedule!$E16),IF(O$1=TIME(HOUR(Schedule!$F16),ROUNDDOWN(MINUTE(Schedule!$F16)/15,0)*15,0),_xlfn.CONCAT(TEXT(Schedule!$F16,"H:MM AM/PM")," - ",Schedule!$G16),IF(O$1=TIME(HOUR(Schedule!$H16),ROUNDDOWN(MINUTE(Schedule!$H16)/15,0)*15,0),_xlfn.CONCAT(TEXT(Schedule!$H16,"H:MM AM/PM")," - ",Schedule!$I16),IF(Schedule!$B16&lt;&gt;"",IF(OR(O$1=Schedule!$B16,O$1=(Schedule!$B16+TIME(0,15,0))),_xlfn.CONCAT("Judge - ",Schedule!$C16), ""),"")))),"")</f>
        <v/>
      </c>
      <c r="P16" s="8" t="str">
        <f ca="1">IF($A16&lt;&gt;"",IF(P$1=TIME(HOUR(Schedule!$D16),ROUNDDOWN(MINUTE(Schedule!$D16)/15,0)*15,0),_xlfn.CONCAT(TEXT(Schedule!$D16,"H:MM AM/PM")," - ",Schedule!$E16),IF(P$1=TIME(HOUR(Schedule!$F16),ROUNDDOWN(MINUTE(Schedule!$F16)/15,0)*15,0),_xlfn.CONCAT(TEXT(Schedule!$F16,"H:MM AM/PM")," - ",Schedule!$G16),IF(P$1=TIME(HOUR(Schedule!$H16),ROUNDDOWN(MINUTE(Schedule!$H16)/15,0)*15,0),_xlfn.CONCAT(TEXT(Schedule!$H16,"H:MM AM/PM")," - ",Schedule!$I16),IF(Schedule!$B16&lt;&gt;"",IF(OR(P$1=Schedule!$B16,P$1=(Schedule!$B16+TIME(0,15,0))),_xlfn.CONCAT("Judge - ",Schedule!$C16), ""),"")))),"")</f>
        <v/>
      </c>
      <c r="Q16" s="8" t="str">
        <f ca="1">IF($A16&lt;&gt;"",IF(Q$1=TIME(HOUR(Schedule!$D16),ROUNDDOWN(MINUTE(Schedule!$D16)/15,0)*15,0),_xlfn.CONCAT(TEXT(Schedule!$D16,"H:MM AM/PM")," - ",Schedule!$E16),IF(Q$1=TIME(HOUR(Schedule!$F16),ROUNDDOWN(MINUTE(Schedule!$F16)/15,0)*15,0),_xlfn.CONCAT(TEXT(Schedule!$F16,"H:MM AM/PM")," - ",Schedule!$G16),IF(Q$1=TIME(HOUR(Schedule!$H16),ROUNDDOWN(MINUTE(Schedule!$H16)/15,0)*15,0),_xlfn.CONCAT(TEXT(Schedule!$H16,"H:MM AM/PM")," - ",Schedule!$I16),IF(Schedule!$B16&lt;&gt;"",IF(OR(Q$1=Schedule!$B16,Q$1=(Schedule!$B16+TIME(0,15,0))),_xlfn.CONCAT("Judge - ",Schedule!$C16), ""),"")))),"")</f>
        <v/>
      </c>
      <c r="R16" s="8" t="str">
        <f ca="1">IF($A16&lt;&gt;"",IF(R$1=TIME(HOUR(Schedule!$D16),ROUNDDOWN(MINUTE(Schedule!$D16)/15,0)*15,0),_xlfn.CONCAT(TEXT(Schedule!$D16,"H:MM AM/PM")," - ",Schedule!$E16),IF(R$1=TIME(HOUR(Schedule!$F16),ROUNDDOWN(MINUTE(Schedule!$F16)/15,0)*15,0),_xlfn.CONCAT(TEXT(Schedule!$F16,"H:MM AM/PM")," - ",Schedule!$G16),IF(R$1=TIME(HOUR(Schedule!$H16),ROUNDDOWN(MINUTE(Schedule!$H16)/15,0)*15,0),_xlfn.CONCAT(TEXT(Schedule!$H16,"H:MM AM/PM")," - ",Schedule!$I16),IF(Schedule!$B16&lt;&gt;"",IF(OR(R$1=Schedule!$B16,R$1=(Schedule!$B16+TIME(0,15,0))),_xlfn.CONCAT("Judge - ",Schedule!$C16), ""),"")))),"")</f>
        <v/>
      </c>
      <c r="S16" s="8" t="str">
        <f ca="1">IF($A16&lt;&gt;"",IF(S$1=TIME(HOUR(Schedule!$D16),ROUNDDOWN(MINUTE(Schedule!$D16)/15,0)*15,0),_xlfn.CONCAT(TEXT(Schedule!$D16,"H:MM AM/PM")," - ",Schedule!$E16),IF(S$1=TIME(HOUR(Schedule!$F16),ROUNDDOWN(MINUTE(Schedule!$F16)/15,0)*15,0),_xlfn.CONCAT(TEXT(Schedule!$F16,"H:MM AM/PM")," - ",Schedule!$G16),IF(S$1=TIME(HOUR(Schedule!$H16),ROUNDDOWN(MINUTE(Schedule!$H16)/15,0)*15,0),_xlfn.CONCAT(TEXT(Schedule!$H16,"H:MM AM/PM")," - ",Schedule!$I16),IF(Schedule!$B16&lt;&gt;"",IF(OR(S$1=Schedule!$B16,S$1=(Schedule!$B16+TIME(0,15,0))),_xlfn.CONCAT("Judge - ",Schedule!$C16), ""),"")))),"")</f>
        <v/>
      </c>
      <c r="T16" s="8" t="str">
        <f ca="1">IF($A16&lt;&gt;"",IF(T$1=TIME(HOUR(Schedule!$D16),ROUNDDOWN(MINUTE(Schedule!$D16)/15,0)*15,0),_xlfn.CONCAT(TEXT(Schedule!$D16,"H:MM AM/PM")," - ",Schedule!$E16),IF(T$1=TIME(HOUR(Schedule!$F16),ROUNDDOWN(MINUTE(Schedule!$F16)/15,0)*15,0),_xlfn.CONCAT(TEXT(Schedule!$F16,"H:MM AM/PM")," - ",Schedule!$G16),IF(T$1=TIME(HOUR(Schedule!$H16),ROUNDDOWN(MINUTE(Schedule!$H16)/15,0)*15,0),_xlfn.CONCAT(TEXT(Schedule!$H16,"H:MM AM/PM")," - ",Schedule!$I16),IF(Schedule!$B16&lt;&gt;"",IF(OR(T$1=Schedule!$B16,T$1=(Schedule!$B16+TIME(0,15,0))),_xlfn.CONCAT("Judge - ",Schedule!$C16), ""),"")))),"")</f>
        <v>Judge - Blue</v>
      </c>
      <c r="U16" s="8" t="str">
        <f ca="1">IF($A16&lt;&gt;"",IF(U$1=TIME(HOUR(Schedule!$D16),ROUNDDOWN(MINUTE(Schedule!$D16)/15,0)*15,0),_xlfn.CONCAT(TEXT(Schedule!$D16,"H:MM AM/PM")," - ",Schedule!$E16),IF(U$1=TIME(HOUR(Schedule!$F16),ROUNDDOWN(MINUTE(Schedule!$F16)/15,0)*15,0),_xlfn.CONCAT(TEXT(Schedule!$F16,"H:MM AM/PM")," - ",Schedule!$G16),IF(U$1=TIME(HOUR(Schedule!$H16),ROUNDDOWN(MINUTE(Schedule!$H16)/15,0)*15,0),_xlfn.CONCAT(TEXT(Schedule!$H16,"H:MM AM/PM")," - ",Schedule!$I16),IF(Schedule!$B16&lt;&gt;"",IF(OR(U$1=Schedule!$B16,U$1=(Schedule!$B16+TIME(0,15,0))),_xlfn.CONCAT("Judge - ",Schedule!$C16), ""),"")))),"")</f>
        <v>Judge - Blue</v>
      </c>
      <c r="V16" s="8" t="str">
        <f ca="1">IF($A16&lt;&gt;"",IF(V$1=TIME(HOUR(Schedule!$D16),ROUNDDOWN(MINUTE(Schedule!$D16)/15,0)*15,0),_xlfn.CONCAT(TEXT(Schedule!$D16,"H:MM AM/PM")," - ",Schedule!$E16),IF(V$1=TIME(HOUR(Schedule!$F16),ROUNDDOWN(MINUTE(Schedule!$F16)/15,0)*15,0),_xlfn.CONCAT(TEXT(Schedule!$F16,"H:MM AM/PM")," - ",Schedule!$G16),IF(V$1=TIME(HOUR(Schedule!$H16),ROUNDDOWN(MINUTE(Schedule!$H16)/15,0)*15,0),_xlfn.CONCAT(TEXT(Schedule!$H16,"H:MM AM/PM")," - ",Schedule!$I16),IF(Schedule!$B16&lt;&gt;"",IF(OR(V$1=Schedule!$B16,V$1=(Schedule!$B16+TIME(0,15,0))),_xlfn.CONCAT("Judge - ",Schedule!$C16), ""),"")))),"")</f>
        <v/>
      </c>
      <c r="W16" s="8" t="str">
        <f ca="1">IF($A16&lt;&gt;"",IF(W$1=TIME(HOUR(Schedule!$D16),ROUNDDOWN(MINUTE(Schedule!$D16)/15,0)*15,0),_xlfn.CONCAT(TEXT(Schedule!$D16,"H:MM AM/PM")," - ",Schedule!$E16),IF(W$1=TIME(HOUR(Schedule!$F16),ROUNDDOWN(MINUTE(Schedule!$F16)/15,0)*15,0),_xlfn.CONCAT(TEXT(Schedule!$F16,"H:MM AM/PM")," - ",Schedule!$G16),IF(W$1=TIME(HOUR(Schedule!$H16),ROUNDDOWN(MINUTE(Schedule!$H16)/15,0)*15,0),_xlfn.CONCAT(TEXT(Schedule!$H16,"H:MM AM/PM")," - ",Schedule!$I16),IF(Schedule!$B16&lt;&gt;"",IF(OR(W$1=Schedule!$B16,W$1=(Schedule!$B16+TIME(0,15,0))),_xlfn.CONCAT("Judge - ",Schedule!$C16), ""),"")))),"")</f>
        <v/>
      </c>
      <c r="X16" s="8" t="str">
        <f ca="1">IF($A16&lt;&gt;"",IF(X$1=TIME(HOUR(Schedule!$D16),ROUNDDOWN(MINUTE(Schedule!$D16)/15,0)*15,0),_xlfn.CONCAT(TEXT(Schedule!$D16,"H:MM AM/PM")," - ",Schedule!$E16),IF(X$1=TIME(HOUR(Schedule!$F16),ROUNDDOWN(MINUTE(Schedule!$F16)/15,0)*15,0),_xlfn.CONCAT(TEXT(Schedule!$F16,"H:MM AM/PM")," - ",Schedule!$G16),IF(X$1=TIME(HOUR(Schedule!$H16),ROUNDDOWN(MINUTE(Schedule!$H16)/15,0)*15,0),_xlfn.CONCAT(TEXT(Schedule!$H16,"H:MM AM/PM")," - ",Schedule!$I16),IF(Schedule!$B16&lt;&gt;"",IF(OR(X$1=Schedule!$B16,X$1=(Schedule!$B16+TIME(0,15,0))),_xlfn.CONCAT("Judge - ",Schedule!$C16), ""),"")))),"")</f>
        <v/>
      </c>
      <c r="Y16" s="8" t="str">
        <f ca="1">IF($A16&lt;&gt;"",IF(Y$1=TIME(HOUR(Schedule!$D16),ROUNDDOWN(MINUTE(Schedule!$D16)/15,0)*15,0),_xlfn.CONCAT(TEXT(Schedule!$D16,"H:MM AM/PM")," - ",Schedule!$E16),IF(Y$1=TIME(HOUR(Schedule!$F16),ROUNDDOWN(MINUTE(Schedule!$F16)/15,0)*15,0),_xlfn.CONCAT(TEXT(Schedule!$F16,"H:MM AM/PM")," - ",Schedule!$G16),IF(Y$1=TIME(HOUR(Schedule!$H16),ROUNDDOWN(MINUTE(Schedule!$H16)/15,0)*15,0),_xlfn.CONCAT(TEXT(Schedule!$H16,"H:MM AM/PM")," - ",Schedule!$I16),IF(Schedule!$B16&lt;&gt;"",IF(OR(Y$1=Schedule!$B16,Y$1=(Schedule!$B16+TIME(0,15,0))),_xlfn.CONCAT("Judge - ",Schedule!$C16), ""),"")))),"")</f>
        <v/>
      </c>
      <c r="Z16" s="8" t="str">
        <f ca="1">IF($A16&lt;&gt;"",IF(Z$1=TIME(HOUR(Schedule!$D16),ROUNDDOWN(MINUTE(Schedule!$D16)/15,0)*15,0),_xlfn.CONCAT(TEXT(Schedule!$D16,"H:MM AM/PM")," - ",Schedule!$E16),IF(Z$1=TIME(HOUR(Schedule!$F16),ROUNDDOWN(MINUTE(Schedule!$F16)/15,0)*15,0),_xlfn.CONCAT(TEXT(Schedule!$F16,"H:MM AM/PM")," - ",Schedule!$G16),IF(Z$1=TIME(HOUR(Schedule!$H16),ROUNDDOWN(MINUTE(Schedule!$H16)/15,0)*15,0),_xlfn.CONCAT(TEXT(Schedule!$H16,"H:MM AM/PM")," - ",Schedule!$I16),IF(Schedule!$B16&lt;&gt;"",IF(OR(Z$1=Schedule!$B16,Z$1=(Schedule!$B16+TIME(0,15,0))),_xlfn.CONCAT("Judge - ",Schedule!$C16), ""),"")))),"")</f>
        <v/>
      </c>
      <c r="AA16" s="8" t="str">
        <f ca="1">IF($A16&lt;&gt;"",IF(AA$1=TIME(HOUR(Schedule!$D16),ROUNDDOWN(MINUTE(Schedule!$D16)/15,0)*15,0),_xlfn.CONCAT(TEXT(Schedule!$D16,"H:MM AM/PM")," - ",Schedule!$E16),IF(AA$1=TIME(HOUR(Schedule!$F16),ROUNDDOWN(MINUTE(Schedule!$F16)/15,0)*15,0),_xlfn.CONCAT(TEXT(Schedule!$F16,"H:MM AM/PM")," - ",Schedule!$G16),IF(AA$1=TIME(HOUR(Schedule!$H16),ROUNDDOWN(MINUTE(Schedule!$H16)/15,0)*15,0),_xlfn.CONCAT(TEXT(Schedule!$H16,"H:MM AM/PM")," - ",Schedule!$I16),IF(Schedule!$B16&lt;&gt;"",IF(OR(AA$1=Schedule!$B16,AA$1=(Schedule!$B16+TIME(0,15,0))),_xlfn.CONCAT("Judge - ",Schedule!$C16), ""),"")))),"")</f>
        <v/>
      </c>
      <c r="AB16" s="8" t="str">
        <f ca="1">IF($A16&lt;&gt;"",IF(AB$1=TIME(HOUR(Schedule!$D16),ROUNDDOWN(MINUTE(Schedule!$D16)/15,0)*15,0),_xlfn.CONCAT(TEXT(Schedule!$D16,"H:MM AM/PM")," - ",Schedule!$E16),IF(AB$1=TIME(HOUR(Schedule!$F16),ROUNDDOWN(MINUTE(Schedule!$F16)/15,0)*15,0),_xlfn.CONCAT(TEXT(Schedule!$F16,"H:MM AM/PM")," - ",Schedule!$G16),IF(AB$1=TIME(HOUR(Schedule!$H16),ROUNDDOWN(MINUTE(Schedule!$H16)/15,0)*15,0),_xlfn.CONCAT(TEXT(Schedule!$H16,"H:MM AM/PM")," - ",Schedule!$I16),IF(Schedule!$B16&lt;&gt;"",IF(OR(AB$1=Schedule!$B16,AB$1=(Schedule!$B16+TIME(0,15,0))),_xlfn.CONCAT("Judge - ",Schedule!$C16), ""),"")))),"")</f>
        <v/>
      </c>
      <c r="AC16" s="8" t="str">
        <f ca="1">IF($A16&lt;&gt;"",IF(AC$1=TIME(HOUR(Schedule!$D16),ROUNDDOWN(MINUTE(Schedule!$D16)/15,0)*15,0),_xlfn.CONCAT(TEXT(Schedule!$D16,"H:MM AM/PM")," - ",Schedule!$E16),IF(AC$1=TIME(HOUR(Schedule!$F16),ROUNDDOWN(MINUTE(Schedule!$F16)/15,0)*15,0),_xlfn.CONCAT(TEXT(Schedule!$F16,"H:MM AM/PM")," - ",Schedule!$G16),IF(AC$1=TIME(HOUR(Schedule!$H16),ROUNDDOWN(MINUTE(Schedule!$H16)/15,0)*15,0),_xlfn.CONCAT(TEXT(Schedule!$H16,"H:MM AM/PM")," - ",Schedule!$I16),IF(Schedule!$B16&lt;&gt;"",IF(OR(AC$1=Schedule!$B16,AC$1=(Schedule!$B16+TIME(0,15,0))),_xlfn.CONCAT("Judge - ",Schedule!$C16), ""),"")))),"")</f>
        <v/>
      </c>
      <c r="AD16" s="8" t="str">
        <f ca="1">IF($A16&lt;&gt;"",IF(AD$1=TIME(HOUR(Schedule!$D16),ROUNDDOWN(MINUTE(Schedule!$D16)/15,0)*15,0),_xlfn.CONCAT(TEXT(Schedule!$D16,"H:MM AM/PM")," - ",Schedule!$E16),IF(AD$1=TIME(HOUR(Schedule!$F16),ROUNDDOWN(MINUTE(Schedule!$F16)/15,0)*15,0),_xlfn.CONCAT(TEXT(Schedule!$F16,"H:MM AM/PM")," - ",Schedule!$G16),IF(AD$1=TIME(HOUR(Schedule!$H16),ROUNDDOWN(MINUTE(Schedule!$H16)/15,0)*15,0),_xlfn.CONCAT(TEXT(Schedule!$H16,"H:MM AM/PM")," - ",Schedule!$I16),IF(Schedule!$B16&lt;&gt;"",IF(OR(AD$1=Schedule!$B16,AD$1=(Schedule!$B16+TIME(0,15,0))),_xlfn.CONCAT("Judge - ",Schedule!$C16), ""),"")))),"")</f>
        <v/>
      </c>
      <c r="AE16" s="8" t="str">
        <f ca="1">IF($A16&lt;&gt;"",IF(AE$1=TIME(HOUR(Schedule!$D16),ROUNDDOWN(MINUTE(Schedule!$D16)/15,0)*15,0),_xlfn.CONCAT(TEXT(Schedule!$D16,"H:MM AM/PM")," - ",Schedule!$E16),IF(AE$1=TIME(HOUR(Schedule!$F16),ROUNDDOWN(MINUTE(Schedule!$F16)/15,0)*15,0),_xlfn.CONCAT(TEXT(Schedule!$F16,"H:MM AM/PM")," - ",Schedule!$G16),IF(AE$1=TIME(HOUR(Schedule!$H16),ROUNDDOWN(MINUTE(Schedule!$H16)/15,0)*15,0),_xlfn.CONCAT(TEXT(Schedule!$H16,"H:MM AM/PM")," - ",Schedule!$I16),IF(Schedule!$B16&lt;&gt;"",IF(OR(AE$1=Schedule!$B16,AE$1=(Schedule!$B16+TIME(0,15,0))),_xlfn.CONCAT("Judge - ",Schedule!$C16), ""),"")))),"")</f>
        <v/>
      </c>
      <c r="AF16" s="8" t="str">
        <f ca="1">IF($A16&lt;&gt;"",IF(AF$1=TIME(HOUR(Schedule!$D16),ROUNDDOWN(MINUTE(Schedule!$D16)/15,0)*15,0),_xlfn.CONCAT(TEXT(Schedule!$D16,"H:MM AM/PM")," - ",Schedule!$E16),IF(AF$1=TIME(HOUR(Schedule!$F16),ROUNDDOWN(MINUTE(Schedule!$F16)/15,0)*15,0),_xlfn.CONCAT(TEXT(Schedule!$F16,"H:MM AM/PM")," - ",Schedule!$G16),IF(AF$1=TIME(HOUR(Schedule!$H16),ROUNDDOWN(MINUTE(Schedule!$H16)/15,0)*15,0),_xlfn.CONCAT(TEXT(Schedule!$H16,"H:MM AM/PM")," - ",Schedule!$I16),IF(Schedule!$B16&lt;&gt;"",IF(OR(AF$1=Schedule!$B16,AF$1=(Schedule!$B16+TIME(0,15,0))),_xlfn.CONCAT("Judge - ",Schedule!$C16), ""),"")))),"")</f>
        <v/>
      </c>
      <c r="AG16" s="8" t="str">
        <f ca="1">IF($A16&lt;&gt;"",IF(AG$1=TIME(HOUR(Schedule!$D16),ROUNDDOWN(MINUTE(Schedule!$D16)/15,0)*15,0),_xlfn.CONCAT(TEXT(Schedule!$D16,"H:MM AM/PM")," - ",Schedule!$E16),IF(AG$1=TIME(HOUR(Schedule!$F16),ROUNDDOWN(MINUTE(Schedule!$F16)/15,0)*15,0),_xlfn.CONCAT(TEXT(Schedule!$F16,"H:MM AM/PM")," - ",Schedule!$G16),IF(AG$1=TIME(HOUR(Schedule!$H16),ROUNDDOWN(MINUTE(Schedule!$H16)/15,0)*15,0),_xlfn.CONCAT(TEXT(Schedule!$H16,"H:MM AM/PM")," - ",Schedule!$I16),IF(Schedule!$B16&lt;&gt;"",IF(OR(AG$1=Schedule!$B16,AG$1=(Schedule!$B16+TIME(0,15,0))),_xlfn.CONCAT("Judge - ",Schedule!$C16), ""),"")))),"")</f>
        <v/>
      </c>
    </row>
    <row r="17" spans="1:33" x14ac:dyDescent="0.2">
      <c r="A17" t="str">
        <f ca="1">Schedule!A17</f>
        <v>16 - Team 16</v>
      </c>
      <c r="B17" s="8" t="str">
        <f ca="1">IF($A17&lt;&gt;"",IF(B$1=TIME(HOUR(Schedule!$D17),ROUNDDOWN(MINUTE(Schedule!$D17)/15,0)*15,0),_xlfn.CONCAT(TEXT(Schedule!$D17,"H:MM AM/PM")," - ",Schedule!$E17),IF(B$1=TIME(HOUR(Schedule!$F17),ROUNDDOWN(MINUTE(Schedule!$F17)/15,0)*15,0),_xlfn.CONCAT(TEXT(Schedule!$F17,"H:MM AM/PM")," - ",Schedule!$G17),IF(B$1=TIME(HOUR(Schedule!$H17),ROUNDDOWN(MINUTE(Schedule!$H17)/15,0)*15,0),_xlfn.CONCAT(TEXT(Schedule!$H17,"H:MM AM/PM")," - ",Schedule!$I17),IF(Schedule!$B17&lt;&gt;"",IF(OR(B$1=Schedule!$B17,B$1=(Schedule!$B17+TIME(0,15,0))),_xlfn.CONCAT("Judge - ",Schedule!$C17), ""),"")))),"")</f>
        <v/>
      </c>
      <c r="C17" s="8" t="str">
        <f ca="1">IF($A17&lt;&gt;"",IF(C$1=TIME(HOUR(Schedule!$D17),ROUNDDOWN(MINUTE(Schedule!$D17)/15,0)*15,0),_xlfn.CONCAT(TEXT(Schedule!$D17,"H:MM AM/PM")," - ",Schedule!$E17),IF(C$1=TIME(HOUR(Schedule!$F17),ROUNDDOWN(MINUTE(Schedule!$F17)/15,0)*15,0),_xlfn.CONCAT(TEXT(Schedule!$F17,"H:MM AM/PM")," - ",Schedule!$G17),IF(C$1=TIME(HOUR(Schedule!$H17),ROUNDDOWN(MINUTE(Schedule!$H17)/15,0)*15,0),_xlfn.CONCAT(TEXT(Schedule!$H17,"H:MM AM/PM")," - ",Schedule!$I17),IF(Schedule!$B17&lt;&gt;"",IF(OR(C$1=Schedule!$B17,C$1=(Schedule!$B17+TIME(0,15,0))),_xlfn.CONCAT("Judge - ",Schedule!$C17), ""),"")))),"")</f>
        <v/>
      </c>
      <c r="D17" s="8" t="str">
        <f ca="1">IF($A17&lt;&gt;"",IF(D$1=TIME(HOUR(Schedule!$D17),ROUNDDOWN(MINUTE(Schedule!$D17)/15,0)*15,0),_xlfn.CONCAT(TEXT(Schedule!$D17,"H:MM AM/PM")," - ",Schedule!$E17),IF(D$1=TIME(HOUR(Schedule!$F17),ROUNDDOWN(MINUTE(Schedule!$F17)/15,0)*15,0),_xlfn.CONCAT(TEXT(Schedule!$F17,"H:MM AM/PM")," - ",Schedule!$G17),IF(D$1=TIME(HOUR(Schedule!$H17),ROUNDDOWN(MINUTE(Schedule!$H17)/15,0)*15,0),_xlfn.CONCAT(TEXT(Schedule!$H17,"H:MM AM/PM")," - ",Schedule!$I17),IF(Schedule!$B17&lt;&gt;"",IF(OR(D$1=Schedule!$B17,D$1=(Schedule!$B17+TIME(0,15,0))),_xlfn.CONCAT("Judge - ",Schedule!$C17), ""),"")))),"")</f>
        <v/>
      </c>
      <c r="E17" s="8" t="str">
        <f ca="1">IF($A17&lt;&gt;"",IF(E$1=TIME(HOUR(Schedule!$D17),ROUNDDOWN(MINUTE(Schedule!$D17)/15,0)*15,0),_xlfn.CONCAT(TEXT(Schedule!$D17,"H:MM AM/PM")," - ",Schedule!$E17),IF(E$1=TIME(HOUR(Schedule!$F17),ROUNDDOWN(MINUTE(Schedule!$F17)/15,0)*15,0),_xlfn.CONCAT(TEXT(Schedule!$F17,"H:MM AM/PM")," - ",Schedule!$G17),IF(E$1=TIME(HOUR(Schedule!$H17),ROUNDDOWN(MINUTE(Schedule!$H17)/15,0)*15,0),_xlfn.CONCAT(TEXT(Schedule!$H17,"H:MM AM/PM")," - ",Schedule!$I17),IF(Schedule!$B17&lt;&gt;"",IF(OR(E$1=Schedule!$B17,E$1=(Schedule!$B17+TIME(0,15,0))),_xlfn.CONCAT("Judge - ",Schedule!$C17), ""),"")))),"")</f>
        <v/>
      </c>
      <c r="F17" s="8" t="str">
        <f ca="1">IF($A17&lt;&gt;"",IF(F$1=TIME(HOUR(Schedule!$D17),ROUNDDOWN(MINUTE(Schedule!$D17)/15,0)*15,0),_xlfn.CONCAT(TEXT(Schedule!$D17,"H:MM AM/PM")," - ",Schedule!$E17),IF(F$1=TIME(HOUR(Schedule!$F17),ROUNDDOWN(MINUTE(Schedule!$F17)/15,0)*15,0),_xlfn.CONCAT(TEXT(Schedule!$F17,"H:MM AM/PM")," - ",Schedule!$G17),IF(F$1=TIME(HOUR(Schedule!$H17),ROUNDDOWN(MINUTE(Schedule!$H17)/15,0)*15,0),_xlfn.CONCAT(TEXT(Schedule!$H17,"H:MM AM/PM")," - ",Schedule!$I17),IF(Schedule!$B17&lt;&gt;"",IF(OR(F$1=Schedule!$B17,F$1=(Schedule!$B17+TIME(0,15,0))),_xlfn.CONCAT("Judge - ",Schedule!$C17), ""),"")))),"")</f>
        <v>9:00 AM - Red B</v>
      </c>
      <c r="G17" s="8" t="str">
        <f ca="1">IF($A17&lt;&gt;"",IF(G$1=TIME(HOUR(Schedule!$D17),ROUNDDOWN(MINUTE(Schedule!$D17)/15,0)*15,0),_xlfn.CONCAT(TEXT(Schedule!$D17,"H:MM AM/PM")," - ",Schedule!$E17),IF(G$1=TIME(HOUR(Schedule!$F17),ROUNDDOWN(MINUTE(Schedule!$F17)/15,0)*15,0),_xlfn.CONCAT(TEXT(Schedule!$F17,"H:MM AM/PM")," - ",Schedule!$G17),IF(G$1=TIME(HOUR(Schedule!$H17),ROUNDDOWN(MINUTE(Schedule!$H17)/15,0)*15,0),_xlfn.CONCAT(TEXT(Schedule!$H17,"H:MM AM/PM")," - ",Schedule!$I17),IF(Schedule!$B17&lt;&gt;"",IF(OR(G$1=Schedule!$B17,G$1=(Schedule!$B17+TIME(0,15,0))),_xlfn.CONCAT("Judge - ",Schedule!$C17), ""),"")))),"")</f>
        <v/>
      </c>
      <c r="H17" s="8" t="str">
        <f ca="1">IF($A17&lt;&gt;"",IF(H$1=TIME(HOUR(Schedule!$D17),ROUNDDOWN(MINUTE(Schedule!$D17)/15,0)*15,0),_xlfn.CONCAT(TEXT(Schedule!$D17,"H:MM AM/PM")," - ",Schedule!$E17),IF(H$1=TIME(HOUR(Schedule!$F17),ROUNDDOWN(MINUTE(Schedule!$F17)/15,0)*15,0),_xlfn.CONCAT(TEXT(Schedule!$F17,"H:MM AM/PM")," - ",Schedule!$G17),IF(H$1=TIME(HOUR(Schedule!$H17),ROUNDDOWN(MINUTE(Schedule!$H17)/15,0)*15,0),_xlfn.CONCAT(TEXT(Schedule!$H17,"H:MM AM/PM")," - ",Schedule!$I17),IF(Schedule!$B17&lt;&gt;"",IF(OR(H$1=Schedule!$B17,H$1=(Schedule!$B17+TIME(0,15,0))),_xlfn.CONCAT("Judge - ",Schedule!$C17), ""),"")))),"")</f>
        <v/>
      </c>
      <c r="I17" s="8" t="str">
        <f ca="1">IF($A17&lt;&gt;"",IF(I$1=TIME(HOUR(Schedule!$D17),ROUNDDOWN(MINUTE(Schedule!$D17)/15,0)*15,0),_xlfn.CONCAT(TEXT(Schedule!$D17,"H:MM AM/PM")," - ",Schedule!$E17),IF(I$1=TIME(HOUR(Schedule!$F17),ROUNDDOWN(MINUTE(Schedule!$F17)/15,0)*15,0),_xlfn.CONCAT(TEXT(Schedule!$F17,"H:MM AM/PM")," - ",Schedule!$G17),IF(I$1=TIME(HOUR(Schedule!$H17),ROUNDDOWN(MINUTE(Schedule!$H17)/15,0)*15,0),_xlfn.CONCAT(TEXT(Schedule!$H17,"H:MM AM/PM")," - ",Schedule!$I17),IF(Schedule!$B17&lt;&gt;"",IF(OR(I$1=Schedule!$B17,I$1=(Schedule!$B17+TIME(0,15,0))),_xlfn.CONCAT("Judge - ",Schedule!$C17), ""),"")))),"")</f>
        <v/>
      </c>
      <c r="J17" s="8" t="str">
        <f ca="1">IF($A17&lt;&gt;"",IF(J$1=TIME(HOUR(Schedule!$D17),ROUNDDOWN(MINUTE(Schedule!$D17)/15,0)*15,0),_xlfn.CONCAT(TEXT(Schedule!$D17,"H:MM AM/PM")," - ",Schedule!$E17),IF(J$1=TIME(HOUR(Schedule!$F17),ROUNDDOWN(MINUTE(Schedule!$F17)/15,0)*15,0),_xlfn.CONCAT(TEXT(Schedule!$F17,"H:MM AM/PM")," - ",Schedule!$G17),IF(J$1=TIME(HOUR(Schedule!$H17),ROUNDDOWN(MINUTE(Schedule!$H17)/15,0)*15,0),_xlfn.CONCAT(TEXT(Schedule!$H17,"H:MM AM/PM")," - ",Schedule!$I17),IF(Schedule!$B17&lt;&gt;"",IF(OR(J$1=Schedule!$B17,J$1=(Schedule!$B17+TIME(0,15,0))),_xlfn.CONCAT("Judge - ",Schedule!$C17), ""),"")))),"")</f>
        <v/>
      </c>
      <c r="K17" s="8" t="str">
        <f ca="1">IF($A17&lt;&gt;"",IF(K$1=TIME(HOUR(Schedule!$D17),ROUNDDOWN(MINUTE(Schedule!$D17)/15,0)*15,0),_xlfn.CONCAT(TEXT(Schedule!$D17,"H:MM AM/PM")," - ",Schedule!$E17),IF(K$1=TIME(HOUR(Schedule!$F17),ROUNDDOWN(MINUTE(Schedule!$F17)/15,0)*15,0),_xlfn.CONCAT(TEXT(Schedule!$F17,"H:MM AM/PM")," - ",Schedule!$G17),IF(K$1=TIME(HOUR(Schedule!$H17),ROUNDDOWN(MINUTE(Schedule!$H17)/15,0)*15,0),_xlfn.CONCAT(TEXT(Schedule!$H17,"H:MM AM/PM")," - ",Schedule!$I17),IF(Schedule!$B17&lt;&gt;"",IF(OR(K$1=Schedule!$B17,K$1=(Schedule!$B17+TIME(0,15,0))),_xlfn.CONCAT("Judge - ",Schedule!$C17), ""),"")))),"")</f>
        <v/>
      </c>
      <c r="L17" s="8" t="str">
        <f ca="1">IF($A17&lt;&gt;"",IF(L$1=TIME(HOUR(Schedule!$D17),ROUNDDOWN(MINUTE(Schedule!$D17)/15,0)*15,0),_xlfn.CONCAT(TEXT(Schedule!$D17,"H:MM AM/PM")," - ",Schedule!$E17),IF(L$1=TIME(HOUR(Schedule!$F17),ROUNDDOWN(MINUTE(Schedule!$F17)/15,0)*15,0),_xlfn.CONCAT(TEXT(Schedule!$F17,"H:MM AM/PM")," - ",Schedule!$G17),IF(L$1=TIME(HOUR(Schedule!$H17),ROUNDDOWN(MINUTE(Schedule!$H17)/15,0)*15,0),_xlfn.CONCAT(TEXT(Schedule!$H17,"H:MM AM/PM")," - ",Schedule!$I17),IF(Schedule!$B17&lt;&gt;"",IF(OR(L$1=Schedule!$B17,L$1=(Schedule!$B17+TIME(0,15,0))),_xlfn.CONCAT("Judge - ",Schedule!$C17), ""),"")))),"")</f>
        <v>10:30 AM - Red A</v>
      </c>
      <c r="M17" s="8" t="str">
        <f ca="1">IF($A17&lt;&gt;"",IF(M$1=TIME(HOUR(Schedule!$D17),ROUNDDOWN(MINUTE(Schedule!$D17)/15,0)*15,0),_xlfn.CONCAT(TEXT(Schedule!$D17,"H:MM AM/PM")," - ",Schedule!$E17),IF(M$1=TIME(HOUR(Schedule!$F17),ROUNDDOWN(MINUTE(Schedule!$F17)/15,0)*15,0),_xlfn.CONCAT(TEXT(Schedule!$F17,"H:MM AM/PM")," - ",Schedule!$G17),IF(M$1=TIME(HOUR(Schedule!$H17),ROUNDDOWN(MINUTE(Schedule!$H17)/15,0)*15,0),_xlfn.CONCAT(TEXT(Schedule!$H17,"H:MM AM/PM")," - ",Schedule!$I17),IF(Schedule!$B17&lt;&gt;"",IF(OR(M$1=Schedule!$B17,M$1=(Schedule!$B17+TIME(0,15,0))),_xlfn.CONCAT("Judge - ",Schedule!$C17), ""),"")))),"")</f>
        <v>10:50 AM - Blue A</v>
      </c>
      <c r="N17" s="8" t="str">
        <f ca="1">IF($A17&lt;&gt;"",IF(N$1=TIME(HOUR(Schedule!$D17),ROUNDDOWN(MINUTE(Schedule!$D17)/15,0)*15,0),_xlfn.CONCAT(TEXT(Schedule!$D17,"H:MM AM/PM")," - ",Schedule!$E17),IF(N$1=TIME(HOUR(Schedule!$F17),ROUNDDOWN(MINUTE(Schedule!$F17)/15,0)*15,0),_xlfn.CONCAT(TEXT(Schedule!$F17,"H:MM AM/PM")," - ",Schedule!$G17),IF(N$1=TIME(HOUR(Schedule!$H17),ROUNDDOWN(MINUTE(Schedule!$H17)/15,0)*15,0),_xlfn.CONCAT(TEXT(Schedule!$H17,"H:MM AM/PM")," - ",Schedule!$I17),IF(Schedule!$B17&lt;&gt;"",IF(OR(N$1=Schedule!$B17,N$1=(Schedule!$B17+TIME(0,15,0))),_xlfn.CONCAT("Judge - ",Schedule!$C17), ""),"")))),"")</f>
        <v/>
      </c>
      <c r="O17" s="8" t="str">
        <f ca="1">IF($A17&lt;&gt;"",IF(O$1=TIME(HOUR(Schedule!$D17),ROUNDDOWN(MINUTE(Schedule!$D17)/15,0)*15,0),_xlfn.CONCAT(TEXT(Schedule!$D17,"H:MM AM/PM")," - ",Schedule!$E17),IF(O$1=TIME(HOUR(Schedule!$F17),ROUNDDOWN(MINUTE(Schedule!$F17)/15,0)*15,0),_xlfn.CONCAT(TEXT(Schedule!$F17,"H:MM AM/PM")," - ",Schedule!$G17),IF(O$1=TIME(HOUR(Schedule!$H17),ROUNDDOWN(MINUTE(Schedule!$H17)/15,0)*15,0),_xlfn.CONCAT(TEXT(Schedule!$H17,"H:MM AM/PM")," - ",Schedule!$I17),IF(Schedule!$B17&lt;&gt;"",IF(OR(O$1=Schedule!$B17,O$1=(Schedule!$B17+TIME(0,15,0))),_xlfn.CONCAT("Judge - ",Schedule!$C17), ""),"")))),"")</f>
        <v/>
      </c>
      <c r="P17" s="8" t="str">
        <f ca="1">IF($A17&lt;&gt;"",IF(P$1=TIME(HOUR(Schedule!$D17),ROUNDDOWN(MINUTE(Schedule!$D17)/15,0)*15,0),_xlfn.CONCAT(TEXT(Schedule!$D17,"H:MM AM/PM")," - ",Schedule!$E17),IF(P$1=TIME(HOUR(Schedule!$F17),ROUNDDOWN(MINUTE(Schedule!$F17)/15,0)*15,0),_xlfn.CONCAT(TEXT(Schedule!$F17,"H:MM AM/PM")," - ",Schedule!$G17),IF(P$1=TIME(HOUR(Schedule!$H17),ROUNDDOWN(MINUTE(Schedule!$H17)/15,0)*15,0),_xlfn.CONCAT(TEXT(Schedule!$H17,"H:MM AM/PM")," - ",Schedule!$I17),IF(Schedule!$B17&lt;&gt;"",IF(OR(P$1=Schedule!$B17,P$1=(Schedule!$B17+TIME(0,15,0))),_xlfn.CONCAT("Judge - ",Schedule!$C17), ""),"")))),"")</f>
        <v/>
      </c>
      <c r="Q17" s="8" t="str">
        <f ca="1">IF($A17&lt;&gt;"",IF(Q$1=TIME(HOUR(Schedule!$D17),ROUNDDOWN(MINUTE(Schedule!$D17)/15,0)*15,0),_xlfn.CONCAT(TEXT(Schedule!$D17,"H:MM AM/PM")," - ",Schedule!$E17),IF(Q$1=TIME(HOUR(Schedule!$F17),ROUNDDOWN(MINUTE(Schedule!$F17)/15,0)*15,0),_xlfn.CONCAT(TEXT(Schedule!$F17,"H:MM AM/PM")," - ",Schedule!$G17),IF(Q$1=TIME(HOUR(Schedule!$H17),ROUNDDOWN(MINUTE(Schedule!$H17)/15,0)*15,0),_xlfn.CONCAT(TEXT(Schedule!$H17,"H:MM AM/PM")," - ",Schedule!$I17),IF(Schedule!$B17&lt;&gt;"",IF(OR(Q$1=Schedule!$B17,Q$1=(Schedule!$B17+TIME(0,15,0))),_xlfn.CONCAT("Judge - ",Schedule!$C17), ""),"")))),"")</f>
        <v/>
      </c>
      <c r="R17" s="8" t="str">
        <f ca="1">IF($A17&lt;&gt;"",IF(R$1=TIME(HOUR(Schedule!$D17),ROUNDDOWN(MINUTE(Schedule!$D17)/15,0)*15,0),_xlfn.CONCAT(TEXT(Schedule!$D17,"H:MM AM/PM")," - ",Schedule!$E17),IF(R$1=TIME(HOUR(Schedule!$F17),ROUNDDOWN(MINUTE(Schedule!$F17)/15,0)*15,0),_xlfn.CONCAT(TEXT(Schedule!$F17,"H:MM AM/PM")," - ",Schedule!$G17),IF(R$1=TIME(HOUR(Schedule!$H17),ROUNDDOWN(MINUTE(Schedule!$H17)/15,0)*15,0),_xlfn.CONCAT(TEXT(Schedule!$H17,"H:MM AM/PM")," - ",Schedule!$I17),IF(Schedule!$B17&lt;&gt;"",IF(OR(R$1=Schedule!$B17,R$1=(Schedule!$B17+TIME(0,15,0))),_xlfn.CONCAT("Judge - ",Schedule!$C17), ""),"")))),"")</f>
        <v/>
      </c>
      <c r="S17" s="8" t="str">
        <f ca="1">IF($A17&lt;&gt;"",IF(S$1=TIME(HOUR(Schedule!$D17),ROUNDDOWN(MINUTE(Schedule!$D17)/15,0)*15,0),_xlfn.CONCAT(TEXT(Schedule!$D17,"H:MM AM/PM")," - ",Schedule!$E17),IF(S$1=TIME(HOUR(Schedule!$F17),ROUNDDOWN(MINUTE(Schedule!$F17)/15,0)*15,0),_xlfn.CONCAT(TEXT(Schedule!$F17,"H:MM AM/PM")," - ",Schedule!$G17),IF(S$1=TIME(HOUR(Schedule!$H17),ROUNDDOWN(MINUTE(Schedule!$H17)/15,0)*15,0),_xlfn.CONCAT(TEXT(Schedule!$H17,"H:MM AM/PM")," - ",Schedule!$I17),IF(Schedule!$B17&lt;&gt;"",IF(OR(S$1=Schedule!$B17,S$1=(Schedule!$B17+TIME(0,15,0))),_xlfn.CONCAT("Judge - ",Schedule!$C17), ""),"")))),"")</f>
        <v/>
      </c>
      <c r="T17" s="8" t="str">
        <f ca="1">IF($A17&lt;&gt;"",IF(T$1=TIME(HOUR(Schedule!$D17),ROUNDDOWN(MINUTE(Schedule!$D17)/15,0)*15,0),_xlfn.CONCAT(TEXT(Schedule!$D17,"H:MM AM/PM")," - ",Schedule!$E17),IF(T$1=TIME(HOUR(Schedule!$F17),ROUNDDOWN(MINUTE(Schedule!$F17)/15,0)*15,0),_xlfn.CONCAT(TEXT(Schedule!$F17,"H:MM AM/PM")," - ",Schedule!$G17),IF(T$1=TIME(HOUR(Schedule!$H17),ROUNDDOWN(MINUTE(Schedule!$H17)/15,0)*15,0),_xlfn.CONCAT(TEXT(Schedule!$H17,"H:MM AM/PM")," - ",Schedule!$I17),IF(Schedule!$B17&lt;&gt;"",IF(OR(T$1=Schedule!$B17,T$1=(Schedule!$B17+TIME(0,15,0))),_xlfn.CONCAT("Judge - ",Schedule!$C17), ""),"")))),"")</f>
        <v>Judge - Orange</v>
      </c>
      <c r="U17" s="8" t="str">
        <f ca="1">IF($A17&lt;&gt;"",IF(U$1=TIME(HOUR(Schedule!$D17),ROUNDDOWN(MINUTE(Schedule!$D17)/15,0)*15,0),_xlfn.CONCAT(TEXT(Schedule!$D17,"H:MM AM/PM")," - ",Schedule!$E17),IF(U$1=TIME(HOUR(Schedule!$F17),ROUNDDOWN(MINUTE(Schedule!$F17)/15,0)*15,0),_xlfn.CONCAT(TEXT(Schedule!$F17,"H:MM AM/PM")," - ",Schedule!$G17),IF(U$1=TIME(HOUR(Schedule!$H17),ROUNDDOWN(MINUTE(Schedule!$H17)/15,0)*15,0),_xlfn.CONCAT(TEXT(Schedule!$H17,"H:MM AM/PM")," - ",Schedule!$I17),IF(Schedule!$B17&lt;&gt;"",IF(OR(U$1=Schedule!$B17,U$1=(Schedule!$B17+TIME(0,15,0))),_xlfn.CONCAT("Judge - ",Schedule!$C17), ""),"")))),"")</f>
        <v>Judge - Orange</v>
      </c>
      <c r="V17" s="8" t="str">
        <f ca="1">IF($A17&lt;&gt;"",IF(V$1=TIME(HOUR(Schedule!$D17),ROUNDDOWN(MINUTE(Schedule!$D17)/15,0)*15,0),_xlfn.CONCAT(TEXT(Schedule!$D17,"H:MM AM/PM")," - ",Schedule!$E17),IF(V$1=TIME(HOUR(Schedule!$F17),ROUNDDOWN(MINUTE(Schedule!$F17)/15,0)*15,0),_xlfn.CONCAT(TEXT(Schedule!$F17,"H:MM AM/PM")," - ",Schedule!$G17),IF(V$1=TIME(HOUR(Schedule!$H17),ROUNDDOWN(MINUTE(Schedule!$H17)/15,0)*15,0),_xlfn.CONCAT(TEXT(Schedule!$H17,"H:MM AM/PM")," - ",Schedule!$I17),IF(Schedule!$B17&lt;&gt;"",IF(OR(V$1=Schedule!$B17,V$1=(Schedule!$B17+TIME(0,15,0))),_xlfn.CONCAT("Judge - ",Schedule!$C17), ""),"")))),"")</f>
        <v/>
      </c>
      <c r="W17" s="8" t="str">
        <f ca="1">IF($A17&lt;&gt;"",IF(W$1=TIME(HOUR(Schedule!$D17),ROUNDDOWN(MINUTE(Schedule!$D17)/15,0)*15,0),_xlfn.CONCAT(TEXT(Schedule!$D17,"H:MM AM/PM")," - ",Schedule!$E17),IF(W$1=TIME(HOUR(Schedule!$F17),ROUNDDOWN(MINUTE(Schedule!$F17)/15,0)*15,0),_xlfn.CONCAT(TEXT(Schedule!$F17,"H:MM AM/PM")," - ",Schedule!$G17),IF(W$1=TIME(HOUR(Schedule!$H17),ROUNDDOWN(MINUTE(Schedule!$H17)/15,0)*15,0),_xlfn.CONCAT(TEXT(Schedule!$H17,"H:MM AM/PM")," - ",Schedule!$I17),IF(Schedule!$B17&lt;&gt;"",IF(OR(W$1=Schedule!$B17,W$1=(Schedule!$B17+TIME(0,15,0))),_xlfn.CONCAT("Judge - ",Schedule!$C17), ""),"")))),"")</f>
        <v/>
      </c>
      <c r="X17" s="8" t="str">
        <f ca="1">IF($A17&lt;&gt;"",IF(X$1=TIME(HOUR(Schedule!$D17),ROUNDDOWN(MINUTE(Schedule!$D17)/15,0)*15,0),_xlfn.CONCAT(TEXT(Schedule!$D17,"H:MM AM/PM")," - ",Schedule!$E17),IF(X$1=TIME(HOUR(Schedule!$F17),ROUNDDOWN(MINUTE(Schedule!$F17)/15,0)*15,0),_xlfn.CONCAT(TEXT(Schedule!$F17,"H:MM AM/PM")," - ",Schedule!$G17),IF(X$1=TIME(HOUR(Schedule!$H17),ROUNDDOWN(MINUTE(Schedule!$H17)/15,0)*15,0),_xlfn.CONCAT(TEXT(Schedule!$H17,"H:MM AM/PM")," - ",Schedule!$I17),IF(Schedule!$B17&lt;&gt;"",IF(OR(X$1=Schedule!$B17,X$1=(Schedule!$B17+TIME(0,15,0))),_xlfn.CONCAT("Judge - ",Schedule!$C17), ""),"")))),"")</f>
        <v/>
      </c>
      <c r="Y17" s="8" t="str">
        <f ca="1">IF($A17&lt;&gt;"",IF(Y$1=TIME(HOUR(Schedule!$D17),ROUNDDOWN(MINUTE(Schedule!$D17)/15,0)*15,0),_xlfn.CONCAT(TEXT(Schedule!$D17,"H:MM AM/PM")," - ",Schedule!$E17),IF(Y$1=TIME(HOUR(Schedule!$F17),ROUNDDOWN(MINUTE(Schedule!$F17)/15,0)*15,0),_xlfn.CONCAT(TEXT(Schedule!$F17,"H:MM AM/PM")," - ",Schedule!$G17),IF(Y$1=TIME(HOUR(Schedule!$H17),ROUNDDOWN(MINUTE(Schedule!$H17)/15,0)*15,0),_xlfn.CONCAT(TEXT(Schedule!$H17,"H:MM AM/PM")," - ",Schedule!$I17),IF(Schedule!$B17&lt;&gt;"",IF(OR(Y$1=Schedule!$B17,Y$1=(Schedule!$B17+TIME(0,15,0))),_xlfn.CONCAT("Judge - ",Schedule!$C17), ""),"")))),"")</f>
        <v/>
      </c>
      <c r="Z17" s="8" t="str">
        <f ca="1">IF($A17&lt;&gt;"",IF(Z$1=TIME(HOUR(Schedule!$D17),ROUNDDOWN(MINUTE(Schedule!$D17)/15,0)*15,0),_xlfn.CONCAT(TEXT(Schedule!$D17,"H:MM AM/PM")," - ",Schedule!$E17),IF(Z$1=TIME(HOUR(Schedule!$F17),ROUNDDOWN(MINUTE(Schedule!$F17)/15,0)*15,0),_xlfn.CONCAT(TEXT(Schedule!$F17,"H:MM AM/PM")," - ",Schedule!$G17),IF(Z$1=TIME(HOUR(Schedule!$H17),ROUNDDOWN(MINUTE(Schedule!$H17)/15,0)*15,0),_xlfn.CONCAT(TEXT(Schedule!$H17,"H:MM AM/PM")," - ",Schedule!$I17),IF(Schedule!$B17&lt;&gt;"",IF(OR(Z$1=Schedule!$B17,Z$1=(Schedule!$B17+TIME(0,15,0))),_xlfn.CONCAT("Judge - ",Schedule!$C17), ""),"")))),"")</f>
        <v/>
      </c>
      <c r="AA17" s="8" t="str">
        <f ca="1">IF($A17&lt;&gt;"",IF(AA$1=TIME(HOUR(Schedule!$D17),ROUNDDOWN(MINUTE(Schedule!$D17)/15,0)*15,0),_xlfn.CONCAT(TEXT(Schedule!$D17,"H:MM AM/PM")," - ",Schedule!$E17),IF(AA$1=TIME(HOUR(Schedule!$F17),ROUNDDOWN(MINUTE(Schedule!$F17)/15,0)*15,0),_xlfn.CONCAT(TEXT(Schedule!$F17,"H:MM AM/PM")," - ",Schedule!$G17),IF(AA$1=TIME(HOUR(Schedule!$H17),ROUNDDOWN(MINUTE(Schedule!$H17)/15,0)*15,0),_xlfn.CONCAT(TEXT(Schedule!$H17,"H:MM AM/PM")," - ",Schedule!$I17),IF(Schedule!$B17&lt;&gt;"",IF(OR(AA$1=Schedule!$B17,AA$1=(Schedule!$B17+TIME(0,15,0))),_xlfn.CONCAT("Judge - ",Schedule!$C17), ""),"")))),"")</f>
        <v/>
      </c>
      <c r="AB17" s="8" t="str">
        <f ca="1">IF($A17&lt;&gt;"",IF(AB$1=TIME(HOUR(Schedule!$D17),ROUNDDOWN(MINUTE(Schedule!$D17)/15,0)*15,0),_xlfn.CONCAT(TEXT(Schedule!$D17,"H:MM AM/PM")," - ",Schedule!$E17),IF(AB$1=TIME(HOUR(Schedule!$F17),ROUNDDOWN(MINUTE(Schedule!$F17)/15,0)*15,0),_xlfn.CONCAT(TEXT(Schedule!$F17,"H:MM AM/PM")," - ",Schedule!$G17),IF(AB$1=TIME(HOUR(Schedule!$H17),ROUNDDOWN(MINUTE(Schedule!$H17)/15,0)*15,0),_xlfn.CONCAT(TEXT(Schedule!$H17,"H:MM AM/PM")," - ",Schedule!$I17),IF(Schedule!$B17&lt;&gt;"",IF(OR(AB$1=Schedule!$B17,AB$1=(Schedule!$B17+TIME(0,15,0))),_xlfn.CONCAT("Judge - ",Schedule!$C17), ""),"")))),"")</f>
        <v/>
      </c>
      <c r="AC17" s="8" t="str">
        <f ca="1">IF($A17&lt;&gt;"",IF(AC$1=TIME(HOUR(Schedule!$D17),ROUNDDOWN(MINUTE(Schedule!$D17)/15,0)*15,0),_xlfn.CONCAT(TEXT(Schedule!$D17,"H:MM AM/PM")," - ",Schedule!$E17),IF(AC$1=TIME(HOUR(Schedule!$F17),ROUNDDOWN(MINUTE(Schedule!$F17)/15,0)*15,0),_xlfn.CONCAT(TEXT(Schedule!$F17,"H:MM AM/PM")," - ",Schedule!$G17),IF(AC$1=TIME(HOUR(Schedule!$H17),ROUNDDOWN(MINUTE(Schedule!$H17)/15,0)*15,0),_xlfn.CONCAT(TEXT(Schedule!$H17,"H:MM AM/PM")," - ",Schedule!$I17),IF(Schedule!$B17&lt;&gt;"",IF(OR(AC$1=Schedule!$B17,AC$1=(Schedule!$B17+TIME(0,15,0))),_xlfn.CONCAT("Judge - ",Schedule!$C17), ""),"")))),"")</f>
        <v/>
      </c>
      <c r="AD17" s="8" t="str">
        <f ca="1">IF($A17&lt;&gt;"",IF(AD$1=TIME(HOUR(Schedule!$D17),ROUNDDOWN(MINUTE(Schedule!$D17)/15,0)*15,0),_xlfn.CONCAT(TEXT(Schedule!$D17,"H:MM AM/PM")," - ",Schedule!$E17),IF(AD$1=TIME(HOUR(Schedule!$F17),ROUNDDOWN(MINUTE(Schedule!$F17)/15,0)*15,0),_xlfn.CONCAT(TEXT(Schedule!$F17,"H:MM AM/PM")," - ",Schedule!$G17),IF(AD$1=TIME(HOUR(Schedule!$H17),ROUNDDOWN(MINUTE(Schedule!$H17)/15,0)*15,0),_xlfn.CONCAT(TEXT(Schedule!$H17,"H:MM AM/PM")," - ",Schedule!$I17),IF(Schedule!$B17&lt;&gt;"",IF(OR(AD$1=Schedule!$B17,AD$1=(Schedule!$B17+TIME(0,15,0))),_xlfn.CONCAT("Judge - ",Schedule!$C17), ""),"")))),"")</f>
        <v/>
      </c>
      <c r="AE17" s="8" t="str">
        <f ca="1">IF($A17&lt;&gt;"",IF(AE$1=TIME(HOUR(Schedule!$D17),ROUNDDOWN(MINUTE(Schedule!$D17)/15,0)*15,0),_xlfn.CONCAT(TEXT(Schedule!$D17,"H:MM AM/PM")," - ",Schedule!$E17),IF(AE$1=TIME(HOUR(Schedule!$F17),ROUNDDOWN(MINUTE(Schedule!$F17)/15,0)*15,0),_xlfn.CONCAT(TEXT(Schedule!$F17,"H:MM AM/PM")," - ",Schedule!$G17),IF(AE$1=TIME(HOUR(Schedule!$H17),ROUNDDOWN(MINUTE(Schedule!$H17)/15,0)*15,0),_xlfn.CONCAT(TEXT(Schedule!$H17,"H:MM AM/PM")," - ",Schedule!$I17),IF(Schedule!$B17&lt;&gt;"",IF(OR(AE$1=Schedule!$B17,AE$1=(Schedule!$B17+TIME(0,15,0))),_xlfn.CONCAT("Judge - ",Schedule!$C17), ""),"")))),"")</f>
        <v/>
      </c>
      <c r="AF17" s="8" t="str">
        <f ca="1">IF($A17&lt;&gt;"",IF(AF$1=TIME(HOUR(Schedule!$D17),ROUNDDOWN(MINUTE(Schedule!$D17)/15,0)*15,0),_xlfn.CONCAT(TEXT(Schedule!$D17,"H:MM AM/PM")," - ",Schedule!$E17),IF(AF$1=TIME(HOUR(Schedule!$F17),ROUNDDOWN(MINUTE(Schedule!$F17)/15,0)*15,0),_xlfn.CONCAT(TEXT(Schedule!$F17,"H:MM AM/PM")," - ",Schedule!$G17),IF(AF$1=TIME(HOUR(Schedule!$H17),ROUNDDOWN(MINUTE(Schedule!$H17)/15,0)*15,0),_xlfn.CONCAT(TEXT(Schedule!$H17,"H:MM AM/PM")," - ",Schedule!$I17),IF(Schedule!$B17&lt;&gt;"",IF(OR(AF$1=Schedule!$B17,AF$1=(Schedule!$B17+TIME(0,15,0))),_xlfn.CONCAT("Judge - ",Schedule!$C17), ""),"")))),"")</f>
        <v/>
      </c>
      <c r="AG17" s="8" t="str">
        <f ca="1">IF($A17&lt;&gt;"",IF(AG$1=TIME(HOUR(Schedule!$D17),ROUNDDOWN(MINUTE(Schedule!$D17)/15,0)*15,0),_xlfn.CONCAT(TEXT(Schedule!$D17,"H:MM AM/PM")," - ",Schedule!$E17),IF(AG$1=TIME(HOUR(Schedule!$F17),ROUNDDOWN(MINUTE(Schedule!$F17)/15,0)*15,0),_xlfn.CONCAT(TEXT(Schedule!$F17,"H:MM AM/PM")," - ",Schedule!$G17),IF(AG$1=TIME(HOUR(Schedule!$H17),ROUNDDOWN(MINUTE(Schedule!$H17)/15,0)*15,0),_xlfn.CONCAT(TEXT(Schedule!$H17,"H:MM AM/PM")," - ",Schedule!$I17),IF(Schedule!$B17&lt;&gt;"",IF(OR(AG$1=Schedule!$B17,AG$1=(Schedule!$B17+TIME(0,15,0))),_xlfn.CONCAT("Judge - ",Schedule!$C17), ""),"")))),"")</f>
        <v/>
      </c>
    </row>
    <row r="18" spans="1:33" x14ac:dyDescent="0.2">
      <c r="A18" t="str">
        <f ca="1">Schedule!A18</f>
        <v>17 - Team 17</v>
      </c>
      <c r="B18" s="8" t="str">
        <f ca="1">IF($A18&lt;&gt;"",IF(B$1=TIME(HOUR(Schedule!$D18),ROUNDDOWN(MINUTE(Schedule!$D18)/15,0)*15,0),_xlfn.CONCAT(TEXT(Schedule!$D18,"H:MM AM/PM")," - ",Schedule!$E18),IF(B$1=TIME(HOUR(Schedule!$F18),ROUNDDOWN(MINUTE(Schedule!$F18)/15,0)*15,0),_xlfn.CONCAT(TEXT(Schedule!$F18,"H:MM AM/PM")," - ",Schedule!$G18),IF(B$1=TIME(HOUR(Schedule!$H18),ROUNDDOWN(MINUTE(Schedule!$H18)/15,0)*15,0),_xlfn.CONCAT(TEXT(Schedule!$H18,"H:MM AM/PM")," - ",Schedule!$I18),IF(Schedule!$B18&lt;&gt;"",IF(OR(B$1=Schedule!$B18,B$1=(Schedule!$B18+TIME(0,15,0))),_xlfn.CONCAT("Judge - ",Schedule!$C18), ""),"")))),"")</f>
        <v/>
      </c>
      <c r="C18" s="8" t="str">
        <f ca="1">IF($A18&lt;&gt;"",IF(C$1=TIME(HOUR(Schedule!$D18),ROUNDDOWN(MINUTE(Schedule!$D18)/15,0)*15,0),_xlfn.CONCAT(TEXT(Schedule!$D18,"H:MM AM/PM")," - ",Schedule!$E18),IF(C$1=TIME(HOUR(Schedule!$F18),ROUNDDOWN(MINUTE(Schedule!$F18)/15,0)*15,0),_xlfn.CONCAT(TEXT(Schedule!$F18,"H:MM AM/PM")," - ",Schedule!$G18),IF(C$1=TIME(HOUR(Schedule!$H18),ROUNDDOWN(MINUTE(Schedule!$H18)/15,0)*15,0),_xlfn.CONCAT(TEXT(Schedule!$H18,"H:MM AM/PM")," - ",Schedule!$I18),IF(Schedule!$B18&lt;&gt;"",IF(OR(C$1=Schedule!$B18,C$1=(Schedule!$B18+TIME(0,15,0))),_xlfn.CONCAT("Judge - ",Schedule!$C18), ""),"")))),"")</f>
        <v/>
      </c>
      <c r="D18" s="8" t="str">
        <f ca="1">IF($A18&lt;&gt;"",IF(D$1=TIME(HOUR(Schedule!$D18),ROUNDDOWN(MINUTE(Schedule!$D18)/15,0)*15,0),_xlfn.CONCAT(TEXT(Schedule!$D18,"H:MM AM/PM")," - ",Schedule!$E18),IF(D$1=TIME(HOUR(Schedule!$F18),ROUNDDOWN(MINUTE(Schedule!$F18)/15,0)*15,0),_xlfn.CONCAT(TEXT(Schedule!$F18,"H:MM AM/PM")," - ",Schedule!$G18),IF(D$1=TIME(HOUR(Schedule!$H18),ROUNDDOWN(MINUTE(Schedule!$H18)/15,0)*15,0),_xlfn.CONCAT(TEXT(Schedule!$H18,"H:MM AM/PM")," - ",Schedule!$I18),IF(Schedule!$B18&lt;&gt;"",IF(OR(D$1=Schedule!$B18,D$1=(Schedule!$B18+TIME(0,15,0))),_xlfn.CONCAT("Judge - ",Schedule!$C18), ""),"")))),"")</f>
        <v/>
      </c>
      <c r="E18" s="8" t="str">
        <f ca="1">IF($A18&lt;&gt;"",IF(E$1=TIME(HOUR(Schedule!$D18),ROUNDDOWN(MINUTE(Schedule!$D18)/15,0)*15,0),_xlfn.CONCAT(TEXT(Schedule!$D18,"H:MM AM/PM")," - ",Schedule!$E18),IF(E$1=TIME(HOUR(Schedule!$F18),ROUNDDOWN(MINUTE(Schedule!$F18)/15,0)*15,0),_xlfn.CONCAT(TEXT(Schedule!$F18,"H:MM AM/PM")," - ",Schedule!$G18),IF(E$1=TIME(HOUR(Schedule!$H18),ROUNDDOWN(MINUTE(Schedule!$H18)/15,0)*15,0),_xlfn.CONCAT(TEXT(Schedule!$H18,"H:MM AM/PM")," - ",Schedule!$I18),IF(Schedule!$B18&lt;&gt;"",IF(OR(E$1=Schedule!$B18,E$1=(Schedule!$B18+TIME(0,15,0))),_xlfn.CONCAT("Judge - ",Schedule!$C18), ""),"")))),"")</f>
        <v/>
      </c>
      <c r="F18" s="8" t="str">
        <f ca="1">IF($A18&lt;&gt;"",IF(F$1=TIME(HOUR(Schedule!$D18),ROUNDDOWN(MINUTE(Schedule!$D18)/15,0)*15,0),_xlfn.CONCAT(TEXT(Schedule!$D18,"H:MM AM/PM")," - ",Schedule!$E18),IF(F$1=TIME(HOUR(Schedule!$F18),ROUNDDOWN(MINUTE(Schedule!$F18)/15,0)*15,0),_xlfn.CONCAT(TEXT(Schedule!$F18,"H:MM AM/PM")," - ",Schedule!$G18),IF(F$1=TIME(HOUR(Schedule!$H18),ROUNDDOWN(MINUTE(Schedule!$H18)/15,0)*15,0),_xlfn.CONCAT(TEXT(Schedule!$H18,"H:MM AM/PM")," - ",Schedule!$I18),IF(Schedule!$B18&lt;&gt;"",IF(OR(F$1=Schedule!$B18,F$1=(Schedule!$B18+TIME(0,15,0))),_xlfn.CONCAT("Judge - ",Schedule!$C18), ""),"")))),"")</f>
        <v/>
      </c>
      <c r="G18" s="8" t="str">
        <f ca="1">IF($A18&lt;&gt;"",IF(G$1=TIME(HOUR(Schedule!$D18),ROUNDDOWN(MINUTE(Schedule!$D18)/15,0)*15,0),_xlfn.CONCAT(TEXT(Schedule!$D18,"H:MM AM/PM")," - ",Schedule!$E18),IF(G$1=TIME(HOUR(Schedule!$F18),ROUNDDOWN(MINUTE(Schedule!$F18)/15,0)*15,0),_xlfn.CONCAT(TEXT(Schedule!$F18,"H:MM AM/PM")," - ",Schedule!$G18),IF(G$1=TIME(HOUR(Schedule!$H18),ROUNDDOWN(MINUTE(Schedule!$H18)/15,0)*15,0),_xlfn.CONCAT(TEXT(Schedule!$H18,"H:MM AM/PM")," - ",Schedule!$I18),IF(Schedule!$B18&lt;&gt;"",IF(OR(G$1=Schedule!$B18,G$1=(Schedule!$B18+TIME(0,15,0))),_xlfn.CONCAT("Judge - ",Schedule!$C18), ""),"")))),"")</f>
        <v>9:15 AM - Blue A</v>
      </c>
      <c r="H18" s="8" t="str">
        <f ca="1">IF($A18&lt;&gt;"",IF(H$1=TIME(HOUR(Schedule!$D18),ROUNDDOWN(MINUTE(Schedule!$D18)/15,0)*15,0),_xlfn.CONCAT(TEXT(Schedule!$D18,"H:MM AM/PM")," - ",Schedule!$E18),IF(H$1=TIME(HOUR(Schedule!$F18),ROUNDDOWN(MINUTE(Schedule!$F18)/15,0)*15,0),_xlfn.CONCAT(TEXT(Schedule!$F18,"H:MM AM/PM")," - ",Schedule!$G18),IF(H$1=TIME(HOUR(Schedule!$H18),ROUNDDOWN(MINUTE(Schedule!$H18)/15,0)*15,0),_xlfn.CONCAT(TEXT(Schedule!$H18,"H:MM AM/PM")," - ",Schedule!$I18),IF(Schedule!$B18&lt;&gt;"",IF(OR(H$1=Schedule!$B18,H$1=(Schedule!$B18+TIME(0,15,0))),_xlfn.CONCAT("Judge - ",Schedule!$C18), ""),"")))),"")</f>
        <v/>
      </c>
      <c r="I18" s="8" t="str">
        <f ca="1">IF($A18&lt;&gt;"",IF(I$1=TIME(HOUR(Schedule!$D18),ROUNDDOWN(MINUTE(Schedule!$D18)/15,0)*15,0),_xlfn.CONCAT(TEXT(Schedule!$D18,"H:MM AM/PM")," - ",Schedule!$E18),IF(I$1=TIME(HOUR(Schedule!$F18),ROUNDDOWN(MINUTE(Schedule!$F18)/15,0)*15,0),_xlfn.CONCAT(TEXT(Schedule!$F18,"H:MM AM/PM")," - ",Schedule!$G18),IF(I$1=TIME(HOUR(Schedule!$H18),ROUNDDOWN(MINUTE(Schedule!$H18)/15,0)*15,0),_xlfn.CONCAT(TEXT(Schedule!$H18,"H:MM AM/PM")," - ",Schedule!$I18),IF(Schedule!$B18&lt;&gt;"",IF(OR(I$1=Schedule!$B18,I$1=(Schedule!$B18+TIME(0,15,0))),_xlfn.CONCAT("Judge - ",Schedule!$C18), ""),"")))),"")</f>
        <v/>
      </c>
      <c r="J18" s="8" t="str">
        <f ca="1">IF($A18&lt;&gt;"",IF(J$1=TIME(HOUR(Schedule!$D18),ROUNDDOWN(MINUTE(Schedule!$D18)/15,0)*15,0),_xlfn.CONCAT(TEXT(Schedule!$D18,"H:MM AM/PM")," - ",Schedule!$E18),IF(J$1=TIME(HOUR(Schedule!$F18),ROUNDDOWN(MINUTE(Schedule!$F18)/15,0)*15,0),_xlfn.CONCAT(TEXT(Schedule!$F18,"H:MM AM/PM")," - ",Schedule!$G18),IF(J$1=TIME(HOUR(Schedule!$H18),ROUNDDOWN(MINUTE(Schedule!$H18)/15,0)*15,0),_xlfn.CONCAT(TEXT(Schedule!$H18,"H:MM AM/PM")," - ",Schedule!$I18),IF(Schedule!$B18&lt;&gt;"",IF(OR(J$1=Schedule!$B18,J$1=(Schedule!$B18+TIME(0,15,0))),_xlfn.CONCAT("Judge - ",Schedule!$C18), ""),"")))),"")</f>
        <v/>
      </c>
      <c r="K18" s="8" t="str">
        <f ca="1">IF($A18&lt;&gt;"",IF(K$1=TIME(HOUR(Schedule!$D18),ROUNDDOWN(MINUTE(Schedule!$D18)/15,0)*15,0),_xlfn.CONCAT(TEXT(Schedule!$D18,"H:MM AM/PM")," - ",Schedule!$E18),IF(K$1=TIME(HOUR(Schedule!$F18),ROUNDDOWN(MINUTE(Schedule!$F18)/15,0)*15,0),_xlfn.CONCAT(TEXT(Schedule!$F18,"H:MM AM/PM")," - ",Schedule!$G18),IF(K$1=TIME(HOUR(Schedule!$H18),ROUNDDOWN(MINUTE(Schedule!$H18)/15,0)*15,0),_xlfn.CONCAT(TEXT(Schedule!$H18,"H:MM AM/PM")," - ",Schedule!$I18),IF(Schedule!$B18&lt;&gt;"",IF(OR(K$1=Schedule!$B18,K$1=(Schedule!$B18+TIME(0,15,0))),_xlfn.CONCAT("Judge - ",Schedule!$C18), ""),"")))),"")</f>
        <v/>
      </c>
      <c r="L18" s="8" t="str">
        <f ca="1">IF($A18&lt;&gt;"",IF(L$1=TIME(HOUR(Schedule!$D18),ROUNDDOWN(MINUTE(Schedule!$D18)/15,0)*15,0),_xlfn.CONCAT(TEXT(Schedule!$D18,"H:MM AM/PM")," - ",Schedule!$E18),IF(L$1=TIME(HOUR(Schedule!$F18),ROUNDDOWN(MINUTE(Schedule!$F18)/15,0)*15,0),_xlfn.CONCAT(TEXT(Schedule!$F18,"H:MM AM/PM")," - ",Schedule!$G18),IF(L$1=TIME(HOUR(Schedule!$H18),ROUNDDOWN(MINUTE(Schedule!$H18)/15,0)*15,0),_xlfn.CONCAT(TEXT(Schedule!$H18,"H:MM AM/PM")," - ",Schedule!$I18),IF(Schedule!$B18&lt;&gt;"",IF(OR(L$1=Schedule!$B18,L$1=(Schedule!$B18+TIME(0,15,0))),_xlfn.CONCAT("Judge - ",Schedule!$C18), ""),"")))),"")</f>
        <v>10:40 AM - Red B</v>
      </c>
      <c r="M18" s="8" t="str">
        <f ca="1">IF($A18&lt;&gt;"",IF(M$1=TIME(HOUR(Schedule!$D18),ROUNDDOWN(MINUTE(Schedule!$D18)/15,0)*15,0),_xlfn.CONCAT(TEXT(Schedule!$D18,"H:MM AM/PM")," - ",Schedule!$E18),IF(M$1=TIME(HOUR(Schedule!$F18),ROUNDDOWN(MINUTE(Schedule!$F18)/15,0)*15,0),_xlfn.CONCAT(TEXT(Schedule!$F18,"H:MM AM/PM")," - ",Schedule!$G18),IF(M$1=TIME(HOUR(Schedule!$H18),ROUNDDOWN(MINUTE(Schedule!$H18)/15,0)*15,0),_xlfn.CONCAT(TEXT(Schedule!$H18,"H:MM AM/PM")," - ",Schedule!$I18),IF(Schedule!$B18&lt;&gt;"",IF(OR(M$1=Schedule!$B18,M$1=(Schedule!$B18+TIME(0,15,0))),_xlfn.CONCAT("Judge - ",Schedule!$C18), ""),"")))),"")</f>
        <v>10:55 AM - Red A</v>
      </c>
      <c r="N18" s="8" t="str">
        <f ca="1">IF($A18&lt;&gt;"",IF(N$1=TIME(HOUR(Schedule!$D18),ROUNDDOWN(MINUTE(Schedule!$D18)/15,0)*15,0),_xlfn.CONCAT(TEXT(Schedule!$D18,"H:MM AM/PM")," - ",Schedule!$E18),IF(N$1=TIME(HOUR(Schedule!$F18),ROUNDDOWN(MINUTE(Schedule!$F18)/15,0)*15,0),_xlfn.CONCAT(TEXT(Schedule!$F18,"H:MM AM/PM")," - ",Schedule!$G18),IF(N$1=TIME(HOUR(Schedule!$H18),ROUNDDOWN(MINUTE(Schedule!$H18)/15,0)*15,0),_xlfn.CONCAT(TEXT(Schedule!$H18,"H:MM AM/PM")," - ",Schedule!$I18),IF(Schedule!$B18&lt;&gt;"",IF(OR(N$1=Schedule!$B18,N$1=(Schedule!$B18+TIME(0,15,0))),_xlfn.CONCAT("Judge - ",Schedule!$C18), ""),"")))),"")</f>
        <v/>
      </c>
      <c r="O18" s="8" t="str">
        <f ca="1">IF($A18&lt;&gt;"",IF(O$1=TIME(HOUR(Schedule!$D18),ROUNDDOWN(MINUTE(Schedule!$D18)/15,0)*15,0),_xlfn.CONCAT(TEXT(Schedule!$D18,"H:MM AM/PM")," - ",Schedule!$E18),IF(O$1=TIME(HOUR(Schedule!$F18),ROUNDDOWN(MINUTE(Schedule!$F18)/15,0)*15,0),_xlfn.CONCAT(TEXT(Schedule!$F18,"H:MM AM/PM")," - ",Schedule!$G18),IF(O$1=TIME(HOUR(Schedule!$H18),ROUNDDOWN(MINUTE(Schedule!$H18)/15,0)*15,0),_xlfn.CONCAT(TEXT(Schedule!$H18,"H:MM AM/PM")," - ",Schedule!$I18),IF(Schedule!$B18&lt;&gt;"",IF(OR(O$1=Schedule!$B18,O$1=(Schedule!$B18+TIME(0,15,0))),_xlfn.CONCAT("Judge - ",Schedule!$C18), ""),"")))),"")</f>
        <v/>
      </c>
      <c r="P18" s="8" t="str">
        <f ca="1">IF($A18&lt;&gt;"",IF(P$1=TIME(HOUR(Schedule!$D18),ROUNDDOWN(MINUTE(Schedule!$D18)/15,0)*15,0),_xlfn.CONCAT(TEXT(Schedule!$D18,"H:MM AM/PM")," - ",Schedule!$E18),IF(P$1=TIME(HOUR(Schedule!$F18),ROUNDDOWN(MINUTE(Schedule!$F18)/15,0)*15,0),_xlfn.CONCAT(TEXT(Schedule!$F18,"H:MM AM/PM")," - ",Schedule!$G18),IF(P$1=TIME(HOUR(Schedule!$H18),ROUNDDOWN(MINUTE(Schedule!$H18)/15,0)*15,0),_xlfn.CONCAT(TEXT(Schedule!$H18,"H:MM AM/PM")," - ",Schedule!$I18),IF(Schedule!$B18&lt;&gt;"",IF(OR(P$1=Schedule!$B18,P$1=(Schedule!$B18+TIME(0,15,0))),_xlfn.CONCAT("Judge - ",Schedule!$C18), ""),"")))),"")</f>
        <v/>
      </c>
      <c r="Q18" s="8" t="str">
        <f ca="1">IF($A18&lt;&gt;"",IF(Q$1=TIME(HOUR(Schedule!$D18),ROUNDDOWN(MINUTE(Schedule!$D18)/15,0)*15,0),_xlfn.CONCAT(TEXT(Schedule!$D18,"H:MM AM/PM")," - ",Schedule!$E18),IF(Q$1=TIME(HOUR(Schedule!$F18),ROUNDDOWN(MINUTE(Schedule!$F18)/15,0)*15,0),_xlfn.CONCAT(TEXT(Schedule!$F18,"H:MM AM/PM")," - ",Schedule!$G18),IF(Q$1=TIME(HOUR(Schedule!$H18),ROUNDDOWN(MINUTE(Schedule!$H18)/15,0)*15,0),_xlfn.CONCAT(TEXT(Schedule!$H18,"H:MM AM/PM")," - ",Schedule!$I18),IF(Schedule!$B18&lt;&gt;"",IF(OR(Q$1=Schedule!$B18,Q$1=(Schedule!$B18+TIME(0,15,0))),_xlfn.CONCAT("Judge - ",Schedule!$C18), ""),"")))),"")</f>
        <v/>
      </c>
      <c r="R18" s="8" t="str">
        <f ca="1">IF($A18&lt;&gt;"",IF(R$1=TIME(HOUR(Schedule!$D18),ROUNDDOWN(MINUTE(Schedule!$D18)/15,0)*15,0),_xlfn.CONCAT(TEXT(Schedule!$D18,"H:MM AM/PM")," - ",Schedule!$E18),IF(R$1=TIME(HOUR(Schedule!$F18),ROUNDDOWN(MINUTE(Schedule!$F18)/15,0)*15,0),_xlfn.CONCAT(TEXT(Schedule!$F18,"H:MM AM/PM")," - ",Schedule!$G18),IF(R$1=TIME(HOUR(Schedule!$H18),ROUNDDOWN(MINUTE(Schedule!$H18)/15,0)*15,0),_xlfn.CONCAT(TEXT(Schedule!$H18,"H:MM AM/PM")," - ",Schedule!$I18),IF(Schedule!$B18&lt;&gt;"",IF(OR(R$1=Schedule!$B18,R$1=(Schedule!$B18+TIME(0,15,0))),_xlfn.CONCAT("Judge - ",Schedule!$C18), ""),"")))),"")</f>
        <v/>
      </c>
      <c r="S18" s="8" t="str">
        <f ca="1">IF($A18&lt;&gt;"",IF(S$1=TIME(HOUR(Schedule!$D18),ROUNDDOWN(MINUTE(Schedule!$D18)/15,0)*15,0),_xlfn.CONCAT(TEXT(Schedule!$D18,"H:MM AM/PM")," - ",Schedule!$E18),IF(S$1=TIME(HOUR(Schedule!$F18),ROUNDDOWN(MINUTE(Schedule!$F18)/15,0)*15,0),_xlfn.CONCAT(TEXT(Schedule!$F18,"H:MM AM/PM")," - ",Schedule!$G18),IF(S$1=TIME(HOUR(Schedule!$H18),ROUNDDOWN(MINUTE(Schedule!$H18)/15,0)*15,0),_xlfn.CONCAT(TEXT(Schedule!$H18,"H:MM AM/PM")," - ",Schedule!$I18),IF(Schedule!$B18&lt;&gt;"",IF(OR(S$1=Schedule!$B18,S$1=(Schedule!$B18+TIME(0,15,0))),_xlfn.CONCAT("Judge - ",Schedule!$C18), ""),"")))),"")</f>
        <v/>
      </c>
      <c r="T18" s="8" t="str">
        <f ca="1">IF($A18&lt;&gt;"",IF(T$1=TIME(HOUR(Schedule!$D18),ROUNDDOWN(MINUTE(Schedule!$D18)/15,0)*15,0),_xlfn.CONCAT(TEXT(Schedule!$D18,"H:MM AM/PM")," - ",Schedule!$E18),IF(T$1=TIME(HOUR(Schedule!$F18),ROUNDDOWN(MINUTE(Schedule!$F18)/15,0)*15,0),_xlfn.CONCAT(TEXT(Schedule!$F18,"H:MM AM/PM")," - ",Schedule!$G18),IF(T$1=TIME(HOUR(Schedule!$H18),ROUNDDOWN(MINUTE(Schedule!$H18)/15,0)*15,0),_xlfn.CONCAT(TEXT(Schedule!$H18,"H:MM AM/PM")," - ",Schedule!$I18),IF(Schedule!$B18&lt;&gt;"",IF(OR(T$1=Schedule!$B18,T$1=(Schedule!$B18+TIME(0,15,0))),_xlfn.CONCAT("Judge - ",Schedule!$C18), ""),"")))),"")</f>
        <v/>
      </c>
      <c r="U18" s="8" t="str">
        <f ca="1">IF($A18&lt;&gt;"",IF(U$1=TIME(HOUR(Schedule!$D18),ROUNDDOWN(MINUTE(Schedule!$D18)/15,0)*15,0),_xlfn.CONCAT(TEXT(Schedule!$D18,"H:MM AM/PM")," - ",Schedule!$E18),IF(U$1=TIME(HOUR(Schedule!$F18),ROUNDDOWN(MINUTE(Schedule!$F18)/15,0)*15,0),_xlfn.CONCAT(TEXT(Schedule!$F18,"H:MM AM/PM")," - ",Schedule!$G18),IF(U$1=TIME(HOUR(Schedule!$H18),ROUNDDOWN(MINUTE(Schedule!$H18)/15,0)*15,0),_xlfn.CONCAT(TEXT(Schedule!$H18,"H:MM AM/PM")," - ",Schedule!$I18),IF(Schedule!$B18&lt;&gt;"",IF(OR(U$1=Schedule!$B18,U$1=(Schedule!$B18+TIME(0,15,0))),_xlfn.CONCAT("Judge - ",Schedule!$C18), ""),"")))),"")</f>
        <v/>
      </c>
      <c r="V18" s="8" t="str">
        <f ca="1">IF($A18&lt;&gt;"",IF(V$1=TIME(HOUR(Schedule!$D18),ROUNDDOWN(MINUTE(Schedule!$D18)/15,0)*15,0),_xlfn.CONCAT(TEXT(Schedule!$D18,"H:MM AM/PM")," - ",Schedule!$E18),IF(V$1=TIME(HOUR(Schedule!$F18),ROUNDDOWN(MINUTE(Schedule!$F18)/15,0)*15,0),_xlfn.CONCAT(TEXT(Schedule!$F18,"H:MM AM/PM")," - ",Schedule!$G18),IF(V$1=TIME(HOUR(Schedule!$H18),ROUNDDOWN(MINUTE(Schedule!$H18)/15,0)*15,0),_xlfn.CONCAT(TEXT(Schedule!$H18,"H:MM AM/PM")," - ",Schedule!$I18),IF(Schedule!$B18&lt;&gt;"",IF(OR(V$1=Schedule!$B18,V$1=(Schedule!$B18+TIME(0,15,0))),_xlfn.CONCAT("Judge - ",Schedule!$C18), ""),"")))),"")</f>
        <v/>
      </c>
      <c r="W18" s="8" t="str">
        <f ca="1">IF($A18&lt;&gt;"",IF(W$1=TIME(HOUR(Schedule!$D18),ROUNDDOWN(MINUTE(Schedule!$D18)/15,0)*15,0),_xlfn.CONCAT(TEXT(Schedule!$D18,"H:MM AM/PM")," - ",Schedule!$E18),IF(W$1=TIME(HOUR(Schedule!$F18),ROUNDDOWN(MINUTE(Schedule!$F18)/15,0)*15,0),_xlfn.CONCAT(TEXT(Schedule!$F18,"H:MM AM/PM")," - ",Schedule!$G18),IF(W$1=TIME(HOUR(Schedule!$H18),ROUNDDOWN(MINUTE(Schedule!$H18)/15,0)*15,0),_xlfn.CONCAT(TEXT(Schedule!$H18,"H:MM AM/PM")," - ",Schedule!$I18),IF(Schedule!$B18&lt;&gt;"",IF(OR(W$1=Schedule!$B18,W$1=(Schedule!$B18+TIME(0,15,0))),_xlfn.CONCAT("Judge - ",Schedule!$C18), ""),"")))),"")</f>
        <v/>
      </c>
      <c r="X18" s="8" t="str">
        <f ca="1">IF($A18&lt;&gt;"",IF(X$1=TIME(HOUR(Schedule!$D18),ROUNDDOWN(MINUTE(Schedule!$D18)/15,0)*15,0),_xlfn.CONCAT(TEXT(Schedule!$D18,"H:MM AM/PM")," - ",Schedule!$E18),IF(X$1=TIME(HOUR(Schedule!$F18),ROUNDDOWN(MINUTE(Schedule!$F18)/15,0)*15,0),_xlfn.CONCAT(TEXT(Schedule!$F18,"H:MM AM/PM")," - ",Schedule!$G18),IF(X$1=TIME(HOUR(Schedule!$H18),ROUNDDOWN(MINUTE(Schedule!$H18)/15,0)*15,0),_xlfn.CONCAT(TEXT(Schedule!$H18,"H:MM AM/PM")," - ",Schedule!$I18),IF(Schedule!$B18&lt;&gt;"",IF(OR(X$1=Schedule!$B18,X$1=(Schedule!$B18+TIME(0,15,0))),_xlfn.CONCAT("Judge - ",Schedule!$C18), ""),"")))),"")</f>
        <v>Judge - Yellow</v>
      </c>
      <c r="Y18" s="8" t="str">
        <f ca="1">IF($A18&lt;&gt;"",IF(Y$1=TIME(HOUR(Schedule!$D18),ROUNDDOWN(MINUTE(Schedule!$D18)/15,0)*15,0),_xlfn.CONCAT(TEXT(Schedule!$D18,"H:MM AM/PM")," - ",Schedule!$E18),IF(Y$1=TIME(HOUR(Schedule!$F18),ROUNDDOWN(MINUTE(Schedule!$F18)/15,0)*15,0),_xlfn.CONCAT(TEXT(Schedule!$F18,"H:MM AM/PM")," - ",Schedule!$G18),IF(Y$1=TIME(HOUR(Schedule!$H18),ROUNDDOWN(MINUTE(Schedule!$H18)/15,0)*15,0),_xlfn.CONCAT(TEXT(Schedule!$H18,"H:MM AM/PM")," - ",Schedule!$I18),IF(Schedule!$B18&lt;&gt;"",IF(OR(Y$1=Schedule!$B18,Y$1=(Schedule!$B18+TIME(0,15,0))),_xlfn.CONCAT("Judge - ",Schedule!$C18), ""),"")))),"")</f>
        <v>Judge - Yellow</v>
      </c>
      <c r="Z18" s="8" t="str">
        <f ca="1">IF($A18&lt;&gt;"",IF(Z$1=TIME(HOUR(Schedule!$D18),ROUNDDOWN(MINUTE(Schedule!$D18)/15,0)*15,0),_xlfn.CONCAT(TEXT(Schedule!$D18,"H:MM AM/PM")," - ",Schedule!$E18),IF(Z$1=TIME(HOUR(Schedule!$F18),ROUNDDOWN(MINUTE(Schedule!$F18)/15,0)*15,0),_xlfn.CONCAT(TEXT(Schedule!$F18,"H:MM AM/PM")," - ",Schedule!$G18),IF(Z$1=TIME(HOUR(Schedule!$H18),ROUNDDOWN(MINUTE(Schedule!$H18)/15,0)*15,0),_xlfn.CONCAT(TEXT(Schedule!$H18,"H:MM AM/PM")," - ",Schedule!$I18),IF(Schedule!$B18&lt;&gt;"",IF(OR(Z$1=Schedule!$B18,Z$1=(Schedule!$B18+TIME(0,15,0))),_xlfn.CONCAT("Judge - ",Schedule!$C18), ""),"")))),"")</f>
        <v/>
      </c>
      <c r="AA18" s="8" t="str">
        <f ca="1">IF($A18&lt;&gt;"",IF(AA$1=TIME(HOUR(Schedule!$D18),ROUNDDOWN(MINUTE(Schedule!$D18)/15,0)*15,0),_xlfn.CONCAT(TEXT(Schedule!$D18,"H:MM AM/PM")," - ",Schedule!$E18),IF(AA$1=TIME(HOUR(Schedule!$F18),ROUNDDOWN(MINUTE(Schedule!$F18)/15,0)*15,0),_xlfn.CONCAT(TEXT(Schedule!$F18,"H:MM AM/PM")," - ",Schedule!$G18),IF(AA$1=TIME(HOUR(Schedule!$H18),ROUNDDOWN(MINUTE(Schedule!$H18)/15,0)*15,0),_xlfn.CONCAT(TEXT(Schedule!$H18,"H:MM AM/PM")," - ",Schedule!$I18),IF(Schedule!$B18&lt;&gt;"",IF(OR(AA$1=Schedule!$B18,AA$1=(Schedule!$B18+TIME(0,15,0))),_xlfn.CONCAT("Judge - ",Schedule!$C18), ""),"")))),"")</f>
        <v/>
      </c>
      <c r="AB18" s="8" t="str">
        <f ca="1">IF($A18&lt;&gt;"",IF(AB$1=TIME(HOUR(Schedule!$D18),ROUNDDOWN(MINUTE(Schedule!$D18)/15,0)*15,0),_xlfn.CONCAT(TEXT(Schedule!$D18,"H:MM AM/PM")," - ",Schedule!$E18),IF(AB$1=TIME(HOUR(Schedule!$F18),ROUNDDOWN(MINUTE(Schedule!$F18)/15,0)*15,0),_xlfn.CONCAT(TEXT(Schedule!$F18,"H:MM AM/PM")," - ",Schedule!$G18),IF(AB$1=TIME(HOUR(Schedule!$H18),ROUNDDOWN(MINUTE(Schedule!$H18)/15,0)*15,0),_xlfn.CONCAT(TEXT(Schedule!$H18,"H:MM AM/PM")," - ",Schedule!$I18),IF(Schedule!$B18&lt;&gt;"",IF(OR(AB$1=Schedule!$B18,AB$1=(Schedule!$B18+TIME(0,15,0))),_xlfn.CONCAT("Judge - ",Schedule!$C18), ""),"")))),"")</f>
        <v/>
      </c>
      <c r="AC18" s="8" t="str">
        <f ca="1">IF($A18&lt;&gt;"",IF(AC$1=TIME(HOUR(Schedule!$D18),ROUNDDOWN(MINUTE(Schedule!$D18)/15,0)*15,0),_xlfn.CONCAT(TEXT(Schedule!$D18,"H:MM AM/PM")," - ",Schedule!$E18),IF(AC$1=TIME(HOUR(Schedule!$F18),ROUNDDOWN(MINUTE(Schedule!$F18)/15,0)*15,0),_xlfn.CONCAT(TEXT(Schedule!$F18,"H:MM AM/PM")," - ",Schedule!$G18),IF(AC$1=TIME(HOUR(Schedule!$H18),ROUNDDOWN(MINUTE(Schedule!$H18)/15,0)*15,0),_xlfn.CONCAT(TEXT(Schedule!$H18,"H:MM AM/PM")," - ",Schedule!$I18),IF(Schedule!$B18&lt;&gt;"",IF(OR(AC$1=Schedule!$B18,AC$1=(Schedule!$B18+TIME(0,15,0))),_xlfn.CONCAT("Judge - ",Schedule!$C18), ""),"")))),"")</f>
        <v/>
      </c>
      <c r="AD18" s="8" t="str">
        <f ca="1">IF($A18&lt;&gt;"",IF(AD$1=TIME(HOUR(Schedule!$D18),ROUNDDOWN(MINUTE(Schedule!$D18)/15,0)*15,0),_xlfn.CONCAT(TEXT(Schedule!$D18,"H:MM AM/PM")," - ",Schedule!$E18),IF(AD$1=TIME(HOUR(Schedule!$F18),ROUNDDOWN(MINUTE(Schedule!$F18)/15,0)*15,0),_xlfn.CONCAT(TEXT(Schedule!$F18,"H:MM AM/PM")," - ",Schedule!$G18),IF(AD$1=TIME(HOUR(Schedule!$H18),ROUNDDOWN(MINUTE(Schedule!$H18)/15,0)*15,0),_xlfn.CONCAT(TEXT(Schedule!$H18,"H:MM AM/PM")," - ",Schedule!$I18),IF(Schedule!$B18&lt;&gt;"",IF(OR(AD$1=Schedule!$B18,AD$1=(Schedule!$B18+TIME(0,15,0))),_xlfn.CONCAT("Judge - ",Schedule!$C18), ""),"")))),"")</f>
        <v/>
      </c>
      <c r="AE18" s="8" t="str">
        <f ca="1">IF($A18&lt;&gt;"",IF(AE$1=TIME(HOUR(Schedule!$D18),ROUNDDOWN(MINUTE(Schedule!$D18)/15,0)*15,0),_xlfn.CONCAT(TEXT(Schedule!$D18,"H:MM AM/PM")," - ",Schedule!$E18),IF(AE$1=TIME(HOUR(Schedule!$F18),ROUNDDOWN(MINUTE(Schedule!$F18)/15,0)*15,0),_xlfn.CONCAT(TEXT(Schedule!$F18,"H:MM AM/PM")," - ",Schedule!$G18),IF(AE$1=TIME(HOUR(Schedule!$H18),ROUNDDOWN(MINUTE(Schedule!$H18)/15,0)*15,0),_xlfn.CONCAT(TEXT(Schedule!$H18,"H:MM AM/PM")," - ",Schedule!$I18),IF(Schedule!$B18&lt;&gt;"",IF(OR(AE$1=Schedule!$B18,AE$1=(Schedule!$B18+TIME(0,15,0))),_xlfn.CONCAT("Judge - ",Schedule!$C18), ""),"")))),"")</f>
        <v/>
      </c>
      <c r="AF18" s="8" t="str">
        <f ca="1">IF($A18&lt;&gt;"",IF(AF$1=TIME(HOUR(Schedule!$D18),ROUNDDOWN(MINUTE(Schedule!$D18)/15,0)*15,0),_xlfn.CONCAT(TEXT(Schedule!$D18,"H:MM AM/PM")," - ",Schedule!$E18),IF(AF$1=TIME(HOUR(Schedule!$F18),ROUNDDOWN(MINUTE(Schedule!$F18)/15,0)*15,0),_xlfn.CONCAT(TEXT(Schedule!$F18,"H:MM AM/PM")," - ",Schedule!$G18),IF(AF$1=TIME(HOUR(Schedule!$H18),ROUNDDOWN(MINUTE(Schedule!$H18)/15,0)*15,0),_xlfn.CONCAT(TEXT(Schedule!$H18,"H:MM AM/PM")," - ",Schedule!$I18),IF(Schedule!$B18&lt;&gt;"",IF(OR(AF$1=Schedule!$B18,AF$1=(Schedule!$B18+TIME(0,15,0))),_xlfn.CONCAT("Judge - ",Schedule!$C18), ""),"")))),"")</f>
        <v/>
      </c>
      <c r="AG18" s="8" t="str">
        <f ca="1">IF($A18&lt;&gt;"",IF(AG$1=TIME(HOUR(Schedule!$D18),ROUNDDOWN(MINUTE(Schedule!$D18)/15,0)*15,0),_xlfn.CONCAT(TEXT(Schedule!$D18,"H:MM AM/PM")," - ",Schedule!$E18),IF(AG$1=TIME(HOUR(Schedule!$F18),ROUNDDOWN(MINUTE(Schedule!$F18)/15,0)*15,0),_xlfn.CONCAT(TEXT(Schedule!$F18,"H:MM AM/PM")," - ",Schedule!$G18),IF(AG$1=TIME(HOUR(Schedule!$H18),ROUNDDOWN(MINUTE(Schedule!$H18)/15,0)*15,0),_xlfn.CONCAT(TEXT(Schedule!$H18,"H:MM AM/PM")," - ",Schedule!$I18),IF(Schedule!$B18&lt;&gt;"",IF(OR(AG$1=Schedule!$B18,AG$1=(Schedule!$B18+TIME(0,15,0))),_xlfn.CONCAT("Judge - ",Schedule!$C18), ""),"")))),"")</f>
        <v/>
      </c>
    </row>
    <row r="19" spans="1:33" x14ac:dyDescent="0.2">
      <c r="A19" t="str">
        <f ca="1">Schedule!A19</f>
        <v>18 - Team 18</v>
      </c>
      <c r="B19" s="8" t="str">
        <f ca="1">IF($A19&lt;&gt;"",IF(B$1=TIME(HOUR(Schedule!$D19),ROUNDDOWN(MINUTE(Schedule!$D19)/15,0)*15,0),_xlfn.CONCAT(TEXT(Schedule!$D19,"H:MM AM/PM")," - ",Schedule!$E19),IF(B$1=TIME(HOUR(Schedule!$F19),ROUNDDOWN(MINUTE(Schedule!$F19)/15,0)*15,0),_xlfn.CONCAT(TEXT(Schedule!$F19,"H:MM AM/PM")," - ",Schedule!$G19),IF(B$1=TIME(HOUR(Schedule!$H19),ROUNDDOWN(MINUTE(Schedule!$H19)/15,0)*15,0),_xlfn.CONCAT(TEXT(Schedule!$H19,"H:MM AM/PM")," - ",Schedule!$I19),IF(Schedule!$B19&lt;&gt;"",IF(OR(B$1=Schedule!$B19,B$1=(Schedule!$B19+TIME(0,15,0))),_xlfn.CONCAT("Judge - ",Schedule!$C19), ""),"")))),"")</f>
        <v/>
      </c>
      <c r="C19" s="8" t="str">
        <f ca="1">IF($A19&lt;&gt;"",IF(C$1=TIME(HOUR(Schedule!$D19),ROUNDDOWN(MINUTE(Schedule!$D19)/15,0)*15,0),_xlfn.CONCAT(TEXT(Schedule!$D19,"H:MM AM/PM")," - ",Schedule!$E19),IF(C$1=TIME(HOUR(Schedule!$F19),ROUNDDOWN(MINUTE(Schedule!$F19)/15,0)*15,0),_xlfn.CONCAT(TEXT(Schedule!$F19,"H:MM AM/PM")," - ",Schedule!$G19),IF(C$1=TIME(HOUR(Schedule!$H19),ROUNDDOWN(MINUTE(Schedule!$H19)/15,0)*15,0),_xlfn.CONCAT(TEXT(Schedule!$H19,"H:MM AM/PM")," - ",Schedule!$I19),IF(Schedule!$B19&lt;&gt;"",IF(OR(C$1=Schedule!$B19,C$1=(Schedule!$B19+TIME(0,15,0))),_xlfn.CONCAT("Judge - ",Schedule!$C19), ""),"")))),"")</f>
        <v/>
      </c>
      <c r="D19" s="8" t="str">
        <f ca="1">IF($A19&lt;&gt;"",IF(D$1=TIME(HOUR(Schedule!$D19),ROUNDDOWN(MINUTE(Schedule!$D19)/15,0)*15,0),_xlfn.CONCAT(TEXT(Schedule!$D19,"H:MM AM/PM")," - ",Schedule!$E19),IF(D$1=TIME(HOUR(Schedule!$F19),ROUNDDOWN(MINUTE(Schedule!$F19)/15,0)*15,0),_xlfn.CONCAT(TEXT(Schedule!$F19,"H:MM AM/PM")," - ",Schedule!$G19),IF(D$1=TIME(HOUR(Schedule!$H19),ROUNDDOWN(MINUTE(Schedule!$H19)/15,0)*15,0),_xlfn.CONCAT(TEXT(Schedule!$H19,"H:MM AM/PM")," - ",Schedule!$I19),IF(Schedule!$B19&lt;&gt;"",IF(OR(D$1=Schedule!$B19,D$1=(Schedule!$B19+TIME(0,15,0))),_xlfn.CONCAT("Judge - ",Schedule!$C19), ""),"")))),"")</f>
        <v/>
      </c>
      <c r="E19" s="8" t="str">
        <f ca="1">IF($A19&lt;&gt;"",IF(E$1=TIME(HOUR(Schedule!$D19),ROUNDDOWN(MINUTE(Schedule!$D19)/15,0)*15,0),_xlfn.CONCAT(TEXT(Schedule!$D19,"H:MM AM/PM")," - ",Schedule!$E19),IF(E$1=TIME(HOUR(Schedule!$F19),ROUNDDOWN(MINUTE(Schedule!$F19)/15,0)*15,0),_xlfn.CONCAT(TEXT(Schedule!$F19,"H:MM AM/PM")," - ",Schedule!$G19),IF(E$1=TIME(HOUR(Schedule!$H19),ROUNDDOWN(MINUTE(Schedule!$H19)/15,0)*15,0),_xlfn.CONCAT(TEXT(Schedule!$H19,"H:MM AM/PM")," - ",Schedule!$I19),IF(Schedule!$B19&lt;&gt;"",IF(OR(E$1=Schedule!$B19,E$1=(Schedule!$B19+TIME(0,15,0))),_xlfn.CONCAT("Judge - ",Schedule!$C19), ""),"")))),"")</f>
        <v/>
      </c>
      <c r="F19" s="8" t="str">
        <f ca="1">IF($A19&lt;&gt;"",IF(F$1=TIME(HOUR(Schedule!$D19),ROUNDDOWN(MINUTE(Schedule!$D19)/15,0)*15,0),_xlfn.CONCAT(TEXT(Schedule!$D19,"H:MM AM/PM")," - ",Schedule!$E19),IF(F$1=TIME(HOUR(Schedule!$F19),ROUNDDOWN(MINUTE(Schedule!$F19)/15,0)*15,0),_xlfn.CONCAT(TEXT(Schedule!$F19,"H:MM AM/PM")," - ",Schedule!$G19),IF(F$1=TIME(HOUR(Schedule!$H19),ROUNDDOWN(MINUTE(Schedule!$H19)/15,0)*15,0),_xlfn.CONCAT(TEXT(Schedule!$H19,"H:MM AM/PM")," - ",Schedule!$I19),IF(Schedule!$B19&lt;&gt;"",IF(OR(F$1=Schedule!$B19,F$1=(Schedule!$B19+TIME(0,15,0))),_xlfn.CONCAT("Judge - ",Schedule!$C19), ""),"")))),"")</f>
        <v/>
      </c>
      <c r="G19" s="8" t="str">
        <f ca="1">IF($A19&lt;&gt;"",IF(G$1=TIME(HOUR(Schedule!$D19),ROUNDDOWN(MINUTE(Schedule!$D19)/15,0)*15,0),_xlfn.CONCAT(TEXT(Schedule!$D19,"H:MM AM/PM")," - ",Schedule!$E19),IF(G$1=TIME(HOUR(Schedule!$F19),ROUNDDOWN(MINUTE(Schedule!$F19)/15,0)*15,0),_xlfn.CONCAT(TEXT(Schedule!$F19,"H:MM AM/PM")," - ",Schedule!$G19),IF(G$1=TIME(HOUR(Schedule!$H19),ROUNDDOWN(MINUTE(Schedule!$H19)/15,0)*15,0),_xlfn.CONCAT(TEXT(Schedule!$H19,"H:MM AM/PM")," - ",Schedule!$I19),IF(Schedule!$B19&lt;&gt;"",IF(OR(G$1=Schedule!$B19,G$1=(Schedule!$B19+TIME(0,15,0))),_xlfn.CONCAT("Judge - ",Schedule!$C19), ""),"")))),"")</f>
        <v>9:15 AM - Blue B</v>
      </c>
      <c r="H19" s="8" t="str">
        <f ca="1">IF($A19&lt;&gt;"",IF(H$1=TIME(HOUR(Schedule!$D19),ROUNDDOWN(MINUTE(Schedule!$D19)/15,0)*15,0),_xlfn.CONCAT(TEXT(Schedule!$D19,"H:MM AM/PM")," - ",Schedule!$E19),IF(H$1=TIME(HOUR(Schedule!$F19),ROUNDDOWN(MINUTE(Schedule!$F19)/15,0)*15,0),_xlfn.CONCAT(TEXT(Schedule!$F19,"H:MM AM/PM")," - ",Schedule!$G19),IF(H$1=TIME(HOUR(Schedule!$H19),ROUNDDOWN(MINUTE(Schedule!$H19)/15,0)*15,0),_xlfn.CONCAT(TEXT(Schedule!$H19,"H:MM AM/PM")," - ",Schedule!$I19),IF(Schedule!$B19&lt;&gt;"",IF(OR(H$1=Schedule!$B19,H$1=(Schedule!$B19+TIME(0,15,0))),_xlfn.CONCAT("Judge - ",Schedule!$C19), ""),"")))),"")</f>
        <v/>
      </c>
      <c r="I19" s="8" t="str">
        <f ca="1">IF($A19&lt;&gt;"",IF(I$1=TIME(HOUR(Schedule!$D19),ROUNDDOWN(MINUTE(Schedule!$D19)/15,0)*15,0),_xlfn.CONCAT(TEXT(Schedule!$D19,"H:MM AM/PM")," - ",Schedule!$E19),IF(I$1=TIME(HOUR(Schedule!$F19),ROUNDDOWN(MINUTE(Schedule!$F19)/15,0)*15,0),_xlfn.CONCAT(TEXT(Schedule!$F19,"H:MM AM/PM")," - ",Schedule!$G19),IF(I$1=TIME(HOUR(Schedule!$H19),ROUNDDOWN(MINUTE(Schedule!$H19)/15,0)*15,0),_xlfn.CONCAT(TEXT(Schedule!$H19,"H:MM AM/PM")," - ",Schedule!$I19),IF(Schedule!$B19&lt;&gt;"",IF(OR(I$1=Schedule!$B19,I$1=(Schedule!$B19+TIME(0,15,0))),_xlfn.CONCAT("Judge - ",Schedule!$C19), ""),"")))),"")</f>
        <v/>
      </c>
      <c r="J19" s="8" t="str">
        <f ca="1">IF($A19&lt;&gt;"",IF(J$1=TIME(HOUR(Schedule!$D19),ROUNDDOWN(MINUTE(Schedule!$D19)/15,0)*15,0),_xlfn.CONCAT(TEXT(Schedule!$D19,"H:MM AM/PM")," - ",Schedule!$E19),IF(J$1=TIME(HOUR(Schedule!$F19),ROUNDDOWN(MINUTE(Schedule!$F19)/15,0)*15,0),_xlfn.CONCAT(TEXT(Schedule!$F19,"H:MM AM/PM")," - ",Schedule!$G19),IF(J$1=TIME(HOUR(Schedule!$H19),ROUNDDOWN(MINUTE(Schedule!$H19)/15,0)*15,0),_xlfn.CONCAT(TEXT(Schedule!$H19,"H:MM AM/PM")," - ",Schedule!$I19),IF(Schedule!$B19&lt;&gt;"",IF(OR(J$1=Schedule!$B19,J$1=(Schedule!$B19+TIME(0,15,0))),_xlfn.CONCAT("Judge - ",Schedule!$C19), ""),"")))),"")</f>
        <v/>
      </c>
      <c r="K19" s="8" t="str">
        <f ca="1">IF($A19&lt;&gt;"",IF(K$1=TIME(HOUR(Schedule!$D19),ROUNDDOWN(MINUTE(Schedule!$D19)/15,0)*15,0),_xlfn.CONCAT(TEXT(Schedule!$D19,"H:MM AM/PM")," - ",Schedule!$E19),IF(K$1=TIME(HOUR(Schedule!$F19),ROUNDDOWN(MINUTE(Schedule!$F19)/15,0)*15,0),_xlfn.CONCAT(TEXT(Schedule!$F19,"H:MM AM/PM")," - ",Schedule!$G19),IF(K$1=TIME(HOUR(Schedule!$H19),ROUNDDOWN(MINUTE(Schedule!$H19)/15,0)*15,0),_xlfn.CONCAT(TEXT(Schedule!$H19,"H:MM AM/PM")," - ",Schedule!$I19),IF(Schedule!$B19&lt;&gt;"",IF(OR(K$1=Schedule!$B19,K$1=(Schedule!$B19+TIME(0,15,0))),_xlfn.CONCAT("Judge - ",Schedule!$C19), ""),"")))),"")</f>
        <v/>
      </c>
      <c r="L19" s="8" t="str">
        <f ca="1">IF($A19&lt;&gt;"",IF(L$1=TIME(HOUR(Schedule!$D19),ROUNDDOWN(MINUTE(Schedule!$D19)/15,0)*15,0),_xlfn.CONCAT(TEXT(Schedule!$D19,"H:MM AM/PM")," - ",Schedule!$E19),IF(L$1=TIME(HOUR(Schedule!$F19),ROUNDDOWN(MINUTE(Schedule!$F19)/15,0)*15,0),_xlfn.CONCAT(TEXT(Schedule!$F19,"H:MM AM/PM")," - ",Schedule!$G19),IF(L$1=TIME(HOUR(Schedule!$H19),ROUNDDOWN(MINUTE(Schedule!$H19)/15,0)*15,0),_xlfn.CONCAT(TEXT(Schedule!$H19,"H:MM AM/PM")," - ",Schedule!$I19),IF(Schedule!$B19&lt;&gt;"",IF(OR(L$1=Schedule!$B19,L$1=(Schedule!$B19+TIME(0,15,0))),_xlfn.CONCAT("Judge - ",Schedule!$C19), ""),"")))),"")</f>
        <v/>
      </c>
      <c r="M19" s="8" t="str">
        <f ca="1">IF($A19&lt;&gt;"",IF(M$1=TIME(HOUR(Schedule!$D19),ROUNDDOWN(MINUTE(Schedule!$D19)/15,0)*15,0),_xlfn.CONCAT(TEXT(Schedule!$D19,"H:MM AM/PM")," - ",Schedule!$E19),IF(M$1=TIME(HOUR(Schedule!$F19),ROUNDDOWN(MINUTE(Schedule!$F19)/15,0)*15,0),_xlfn.CONCAT(TEXT(Schedule!$F19,"H:MM AM/PM")," - ",Schedule!$G19),IF(M$1=TIME(HOUR(Schedule!$H19),ROUNDDOWN(MINUTE(Schedule!$H19)/15,0)*15,0),_xlfn.CONCAT(TEXT(Schedule!$H19,"H:MM AM/PM")," - ",Schedule!$I19),IF(Schedule!$B19&lt;&gt;"",IF(OR(M$1=Schedule!$B19,M$1=(Schedule!$B19+TIME(0,15,0))),_xlfn.CONCAT("Judge - ",Schedule!$C19), ""),"")))),"")</f>
        <v>10:45 AM - Blue A</v>
      </c>
      <c r="N19" s="8" t="str">
        <f ca="1">IF($A19&lt;&gt;"",IF(N$1=TIME(HOUR(Schedule!$D19),ROUNDDOWN(MINUTE(Schedule!$D19)/15,0)*15,0),_xlfn.CONCAT(TEXT(Schedule!$D19,"H:MM AM/PM")," - ",Schedule!$E19),IF(N$1=TIME(HOUR(Schedule!$F19),ROUNDDOWN(MINUTE(Schedule!$F19)/15,0)*15,0),_xlfn.CONCAT(TEXT(Schedule!$F19,"H:MM AM/PM")," - ",Schedule!$G19),IF(N$1=TIME(HOUR(Schedule!$H19),ROUNDDOWN(MINUTE(Schedule!$H19)/15,0)*15,0),_xlfn.CONCAT(TEXT(Schedule!$H19,"H:MM AM/PM")," - ",Schedule!$I19),IF(Schedule!$B19&lt;&gt;"",IF(OR(N$1=Schedule!$B19,N$1=(Schedule!$B19+TIME(0,15,0))),_xlfn.CONCAT("Judge - ",Schedule!$C19), ""),"")))),"")</f>
        <v>11:00 AM - Blue B</v>
      </c>
      <c r="O19" s="8" t="str">
        <f ca="1">IF($A19&lt;&gt;"",IF(O$1=TIME(HOUR(Schedule!$D19),ROUNDDOWN(MINUTE(Schedule!$D19)/15,0)*15,0),_xlfn.CONCAT(TEXT(Schedule!$D19,"H:MM AM/PM")," - ",Schedule!$E19),IF(O$1=TIME(HOUR(Schedule!$F19),ROUNDDOWN(MINUTE(Schedule!$F19)/15,0)*15,0),_xlfn.CONCAT(TEXT(Schedule!$F19,"H:MM AM/PM")," - ",Schedule!$G19),IF(O$1=TIME(HOUR(Schedule!$H19),ROUNDDOWN(MINUTE(Schedule!$H19)/15,0)*15,0),_xlfn.CONCAT(TEXT(Schedule!$H19,"H:MM AM/PM")," - ",Schedule!$I19),IF(Schedule!$B19&lt;&gt;"",IF(OR(O$1=Schedule!$B19,O$1=(Schedule!$B19+TIME(0,15,0))),_xlfn.CONCAT("Judge - ",Schedule!$C19), ""),"")))),"")</f>
        <v/>
      </c>
      <c r="P19" s="8" t="str">
        <f ca="1">IF($A19&lt;&gt;"",IF(P$1=TIME(HOUR(Schedule!$D19),ROUNDDOWN(MINUTE(Schedule!$D19)/15,0)*15,0),_xlfn.CONCAT(TEXT(Schedule!$D19,"H:MM AM/PM")," - ",Schedule!$E19),IF(P$1=TIME(HOUR(Schedule!$F19),ROUNDDOWN(MINUTE(Schedule!$F19)/15,0)*15,0),_xlfn.CONCAT(TEXT(Schedule!$F19,"H:MM AM/PM")," - ",Schedule!$G19),IF(P$1=TIME(HOUR(Schedule!$H19),ROUNDDOWN(MINUTE(Schedule!$H19)/15,0)*15,0),_xlfn.CONCAT(TEXT(Schedule!$H19,"H:MM AM/PM")," - ",Schedule!$I19),IF(Schedule!$B19&lt;&gt;"",IF(OR(P$1=Schedule!$B19,P$1=(Schedule!$B19+TIME(0,15,0))),_xlfn.CONCAT("Judge - ",Schedule!$C19), ""),"")))),"")</f>
        <v/>
      </c>
      <c r="Q19" s="8" t="str">
        <f ca="1">IF($A19&lt;&gt;"",IF(Q$1=TIME(HOUR(Schedule!$D19),ROUNDDOWN(MINUTE(Schedule!$D19)/15,0)*15,0),_xlfn.CONCAT(TEXT(Schedule!$D19,"H:MM AM/PM")," - ",Schedule!$E19),IF(Q$1=TIME(HOUR(Schedule!$F19),ROUNDDOWN(MINUTE(Schedule!$F19)/15,0)*15,0),_xlfn.CONCAT(TEXT(Schedule!$F19,"H:MM AM/PM")," - ",Schedule!$G19),IF(Q$1=TIME(HOUR(Schedule!$H19),ROUNDDOWN(MINUTE(Schedule!$H19)/15,0)*15,0),_xlfn.CONCAT(TEXT(Schedule!$H19,"H:MM AM/PM")," - ",Schedule!$I19),IF(Schedule!$B19&lt;&gt;"",IF(OR(Q$1=Schedule!$B19,Q$1=(Schedule!$B19+TIME(0,15,0))),_xlfn.CONCAT("Judge - ",Schedule!$C19), ""),"")))),"")</f>
        <v/>
      </c>
      <c r="R19" s="8" t="str">
        <f ca="1">IF($A19&lt;&gt;"",IF(R$1=TIME(HOUR(Schedule!$D19),ROUNDDOWN(MINUTE(Schedule!$D19)/15,0)*15,0),_xlfn.CONCAT(TEXT(Schedule!$D19,"H:MM AM/PM")," - ",Schedule!$E19),IF(R$1=TIME(HOUR(Schedule!$F19),ROUNDDOWN(MINUTE(Schedule!$F19)/15,0)*15,0),_xlfn.CONCAT(TEXT(Schedule!$F19,"H:MM AM/PM")," - ",Schedule!$G19),IF(R$1=TIME(HOUR(Schedule!$H19),ROUNDDOWN(MINUTE(Schedule!$H19)/15,0)*15,0),_xlfn.CONCAT(TEXT(Schedule!$H19,"H:MM AM/PM")," - ",Schedule!$I19),IF(Schedule!$B19&lt;&gt;"",IF(OR(R$1=Schedule!$B19,R$1=(Schedule!$B19+TIME(0,15,0))),_xlfn.CONCAT("Judge - ",Schedule!$C19), ""),"")))),"")</f>
        <v/>
      </c>
      <c r="S19" s="8" t="str">
        <f ca="1">IF($A19&lt;&gt;"",IF(S$1=TIME(HOUR(Schedule!$D19),ROUNDDOWN(MINUTE(Schedule!$D19)/15,0)*15,0),_xlfn.CONCAT(TEXT(Schedule!$D19,"H:MM AM/PM")," - ",Schedule!$E19),IF(S$1=TIME(HOUR(Schedule!$F19),ROUNDDOWN(MINUTE(Schedule!$F19)/15,0)*15,0),_xlfn.CONCAT(TEXT(Schedule!$F19,"H:MM AM/PM")," - ",Schedule!$G19),IF(S$1=TIME(HOUR(Schedule!$H19),ROUNDDOWN(MINUTE(Schedule!$H19)/15,0)*15,0),_xlfn.CONCAT(TEXT(Schedule!$H19,"H:MM AM/PM")," - ",Schedule!$I19),IF(Schedule!$B19&lt;&gt;"",IF(OR(S$1=Schedule!$B19,S$1=(Schedule!$B19+TIME(0,15,0))),_xlfn.CONCAT("Judge - ",Schedule!$C19), ""),"")))),"")</f>
        <v/>
      </c>
      <c r="T19" s="8" t="str">
        <f ca="1">IF($A19&lt;&gt;"",IF(T$1=TIME(HOUR(Schedule!$D19),ROUNDDOWN(MINUTE(Schedule!$D19)/15,0)*15,0),_xlfn.CONCAT(TEXT(Schedule!$D19,"H:MM AM/PM")," - ",Schedule!$E19),IF(T$1=TIME(HOUR(Schedule!$F19),ROUNDDOWN(MINUTE(Schedule!$F19)/15,0)*15,0),_xlfn.CONCAT(TEXT(Schedule!$F19,"H:MM AM/PM")," - ",Schedule!$G19),IF(T$1=TIME(HOUR(Schedule!$H19),ROUNDDOWN(MINUTE(Schedule!$H19)/15,0)*15,0),_xlfn.CONCAT(TEXT(Schedule!$H19,"H:MM AM/PM")," - ",Schedule!$I19),IF(Schedule!$B19&lt;&gt;"",IF(OR(T$1=Schedule!$B19,T$1=(Schedule!$B19+TIME(0,15,0))),_xlfn.CONCAT("Judge - ",Schedule!$C19), ""),"")))),"")</f>
        <v/>
      </c>
      <c r="U19" s="8" t="str">
        <f ca="1">IF($A19&lt;&gt;"",IF(U$1=TIME(HOUR(Schedule!$D19),ROUNDDOWN(MINUTE(Schedule!$D19)/15,0)*15,0),_xlfn.CONCAT(TEXT(Schedule!$D19,"H:MM AM/PM")," - ",Schedule!$E19),IF(U$1=TIME(HOUR(Schedule!$F19),ROUNDDOWN(MINUTE(Schedule!$F19)/15,0)*15,0),_xlfn.CONCAT(TEXT(Schedule!$F19,"H:MM AM/PM")," - ",Schedule!$G19),IF(U$1=TIME(HOUR(Schedule!$H19),ROUNDDOWN(MINUTE(Schedule!$H19)/15,0)*15,0),_xlfn.CONCAT(TEXT(Schedule!$H19,"H:MM AM/PM")," - ",Schedule!$I19),IF(Schedule!$B19&lt;&gt;"",IF(OR(U$1=Schedule!$B19,U$1=(Schedule!$B19+TIME(0,15,0))),_xlfn.CONCAT("Judge - ",Schedule!$C19), ""),"")))),"")</f>
        <v/>
      </c>
      <c r="V19" s="8" t="str">
        <f ca="1">IF($A19&lt;&gt;"",IF(V$1=TIME(HOUR(Schedule!$D19),ROUNDDOWN(MINUTE(Schedule!$D19)/15,0)*15,0),_xlfn.CONCAT(TEXT(Schedule!$D19,"H:MM AM/PM")," - ",Schedule!$E19),IF(V$1=TIME(HOUR(Schedule!$F19),ROUNDDOWN(MINUTE(Schedule!$F19)/15,0)*15,0),_xlfn.CONCAT(TEXT(Schedule!$F19,"H:MM AM/PM")," - ",Schedule!$G19),IF(V$1=TIME(HOUR(Schedule!$H19),ROUNDDOWN(MINUTE(Schedule!$H19)/15,0)*15,0),_xlfn.CONCAT(TEXT(Schedule!$H19,"H:MM AM/PM")," - ",Schedule!$I19),IF(Schedule!$B19&lt;&gt;"",IF(OR(V$1=Schedule!$B19,V$1=(Schedule!$B19+TIME(0,15,0))),_xlfn.CONCAT("Judge - ",Schedule!$C19), ""),"")))),"")</f>
        <v/>
      </c>
      <c r="W19" s="8" t="str">
        <f ca="1">IF($A19&lt;&gt;"",IF(W$1=TIME(HOUR(Schedule!$D19),ROUNDDOWN(MINUTE(Schedule!$D19)/15,0)*15,0),_xlfn.CONCAT(TEXT(Schedule!$D19,"H:MM AM/PM")," - ",Schedule!$E19),IF(W$1=TIME(HOUR(Schedule!$F19),ROUNDDOWN(MINUTE(Schedule!$F19)/15,0)*15,0),_xlfn.CONCAT(TEXT(Schedule!$F19,"H:MM AM/PM")," - ",Schedule!$G19),IF(W$1=TIME(HOUR(Schedule!$H19),ROUNDDOWN(MINUTE(Schedule!$H19)/15,0)*15,0),_xlfn.CONCAT(TEXT(Schedule!$H19,"H:MM AM/PM")," - ",Schedule!$I19),IF(Schedule!$B19&lt;&gt;"",IF(OR(W$1=Schedule!$B19,W$1=(Schedule!$B19+TIME(0,15,0))),_xlfn.CONCAT("Judge - ",Schedule!$C19), ""),"")))),"")</f>
        <v/>
      </c>
      <c r="X19" s="8" t="str">
        <f ca="1">IF($A19&lt;&gt;"",IF(X$1=TIME(HOUR(Schedule!$D19),ROUNDDOWN(MINUTE(Schedule!$D19)/15,0)*15,0),_xlfn.CONCAT(TEXT(Schedule!$D19,"H:MM AM/PM")," - ",Schedule!$E19),IF(X$1=TIME(HOUR(Schedule!$F19),ROUNDDOWN(MINUTE(Schedule!$F19)/15,0)*15,0),_xlfn.CONCAT(TEXT(Schedule!$F19,"H:MM AM/PM")," - ",Schedule!$G19),IF(X$1=TIME(HOUR(Schedule!$H19),ROUNDDOWN(MINUTE(Schedule!$H19)/15,0)*15,0),_xlfn.CONCAT(TEXT(Schedule!$H19,"H:MM AM/PM")," - ",Schedule!$I19),IF(Schedule!$B19&lt;&gt;"",IF(OR(X$1=Schedule!$B19,X$1=(Schedule!$B19+TIME(0,15,0))),_xlfn.CONCAT("Judge - ",Schedule!$C19), ""),"")))),"")</f>
        <v>Judge - Green</v>
      </c>
      <c r="Y19" s="8" t="str">
        <f ca="1">IF($A19&lt;&gt;"",IF(Y$1=TIME(HOUR(Schedule!$D19),ROUNDDOWN(MINUTE(Schedule!$D19)/15,0)*15,0),_xlfn.CONCAT(TEXT(Schedule!$D19,"H:MM AM/PM")," - ",Schedule!$E19),IF(Y$1=TIME(HOUR(Schedule!$F19),ROUNDDOWN(MINUTE(Schedule!$F19)/15,0)*15,0),_xlfn.CONCAT(TEXT(Schedule!$F19,"H:MM AM/PM")," - ",Schedule!$G19),IF(Y$1=TIME(HOUR(Schedule!$H19),ROUNDDOWN(MINUTE(Schedule!$H19)/15,0)*15,0),_xlfn.CONCAT(TEXT(Schedule!$H19,"H:MM AM/PM")," - ",Schedule!$I19),IF(Schedule!$B19&lt;&gt;"",IF(OR(Y$1=Schedule!$B19,Y$1=(Schedule!$B19+TIME(0,15,0))),_xlfn.CONCAT("Judge - ",Schedule!$C19), ""),"")))),"")</f>
        <v>Judge - Green</v>
      </c>
      <c r="Z19" s="8" t="str">
        <f ca="1">IF($A19&lt;&gt;"",IF(Z$1=TIME(HOUR(Schedule!$D19),ROUNDDOWN(MINUTE(Schedule!$D19)/15,0)*15,0),_xlfn.CONCAT(TEXT(Schedule!$D19,"H:MM AM/PM")," - ",Schedule!$E19),IF(Z$1=TIME(HOUR(Schedule!$F19),ROUNDDOWN(MINUTE(Schedule!$F19)/15,0)*15,0),_xlfn.CONCAT(TEXT(Schedule!$F19,"H:MM AM/PM")," - ",Schedule!$G19),IF(Z$1=TIME(HOUR(Schedule!$H19),ROUNDDOWN(MINUTE(Schedule!$H19)/15,0)*15,0),_xlfn.CONCAT(TEXT(Schedule!$H19,"H:MM AM/PM")," - ",Schedule!$I19),IF(Schedule!$B19&lt;&gt;"",IF(OR(Z$1=Schedule!$B19,Z$1=(Schedule!$B19+TIME(0,15,0))),_xlfn.CONCAT("Judge - ",Schedule!$C19), ""),"")))),"")</f>
        <v/>
      </c>
      <c r="AA19" s="8" t="str">
        <f ca="1">IF($A19&lt;&gt;"",IF(AA$1=TIME(HOUR(Schedule!$D19),ROUNDDOWN(MINUTE(Schedule!$D19)/15,0)*15,0),_xlfn.CONCAT(TEXT(Schedule!$D19,"H:MM AM/PM")," - ",Schedule!$E19),IF(AA$1=TIME(HOUR(Schedule!$F19),ROUNDDOWN(MINUTE(Schedule!$F19)/15,0)*15,0),_xlfn.CONCAT(TEXT(Schedule!$F19,"H:MM AM/PM")," - ",Schedule!$G19),IF(AA$1=TIME(HOUR(Schedule!$H19),ROUNDDOWN(MINUTE(Schedule!$H19)/15,0)*15,0),_xlfn.CONCAT(TEXT(Schedule!$H19,"H:MM AM/PM")," - ",Schedule!$I19),IF(Schedule!$B19&lt;&gt;"",IF(OR(AA$1=Schedule!$B19,AA$1=(Schedule!$B19+TIME(0,15,0))),_xlfn.CONCAT("Judge - ",Schedule!$C19), ""),"")))),"")</f>
        <v/>
      </c>
      <c r="AB19" s="8" t="str">
        <f ca="1">IF($A19&lt;&gt;"",IF(AB$1=TIME(HOUR(Schedule!$D19),ROUNDDOWN(MINUTE(Schedule!$D19)/15,0)*15,0),_xlfn.CONCAT(TEXT(Schedule!$D19,"H:MM AM/PM")," - ",Schedule!$E19),IF(AB$1=TIME(HOUR(Schedule!$F19),ROUNDDOWN(MINUTE(Schedule!$F19)/15,0)*15,0),_xlfn.CONCAT(TEXT(Schedule!$F19,"H:MM AM/PM")," - ",Schedule!$G19),IF(AB$1=TIME(HOUR(Schedule!$H19),ROUNDDOWN(MINUTE(Schedule!$H19)/15,0)*15,0),_xlfn.CONCAT(TEXT(Schedule!$H19,"H:MM AM/PM")," - ",Schedule!$I19),IF(Schedule!$B19&lt;&gt;"",IF(OR(AB$1=Schedule!$B19,AB$1=(Schedule!$B19+TIME(0,15,0))),_xlfn.CONCAT("Judge - ",Schedule!$C19), ""),"")))),"")</f>
        <v/>
      </c>
      <c r="AC19" s="8" t="str">
        <f ca="1">IF($A19&lt;&gt;"",IF(AC$1=TIME(HOUR(Schedule!$D19),ROUNDDOWN(MINUTE(Schedule!$D19)/15,0)*15,0),_xlfn.CONCAT(TEXT(Schedule!$D19,"H:MM AM/PM")," - ",Schedule!$E19),IF(AC$1=TIME(HOUR(Schedule!$F19),ROUNDDOWN(MINUTE(Schedule!$F19)/15,0)*15,0),_xlfn.CONCAT(TEXT(Schedule!$F19,"H:MM AM/PM")," - ",Schedule!$G19),IF(AC$1=TIME(HOUR(Schedule!$H19),ROUNDDOWN(MINUTE(Schedule!$H19)/15,0)*15,0),_xlfn.CONCAT(TEXT(Schedule!$H19,"H:MM AM/PM")," - ",Schedule!$I19),IF(Schedule!$B19&lt;&gt;"",IF(OR(AC$1=Schedule!$B19,AC$1=(Schedule!$B19+TIME(0,15,0))),_xlfn.CONCAT("Judge - ",Schedule!$C19), ""),"")))),"")</f>
        <v/>
      </c>
      <c r="AD19" s="8" t="str">
        <f ca="1">IF($A19&lt;&gt;"",IF(AD$1=TIME(HOUR(Schedule!$D19),ROUNDDOWN(MINUTE(Schedule!$D19)/15,0)*15,0),_xlfn.CONCAT(TEXT(Schedule!$D19,"H:MM AM/PM")," - ",Schedule!$E19),IF(AD$1=TIME(HOUR(Schedule!$F19),ROUNDDOWN(MINUTE(Schedule!$F19)/15,0)*15,0),_xlfn.CONCAT(TEXT(Schedule!$F19,"H:MM AM/PM")," - ",Schedule!$G19),IF(AD$1=TIME(HOUR(Schedule!$H19),ROUNDDOWN(MINUTE(Schedule!$H19)/15,0)*15,0),_xlfn.CONCAT(TEXT(Schedule!$H19,"H:MM AM/PM")," - ",Schedule!$I19),IF(Schedule!$B19&lt;&gt;"",IF(OR(AD$1=Schedule!$B19,AD$1=(Schedule!$B19+TIME(0,15,0))),_xlfn.CONCAT("Judge - ",Schedule!$C19), ""),"")))),"")</f>
        <v/>
      </c>
      <c r="AE19" s="8" t="str">
        <f ca="1">IF($A19&lt;&gt;"",IF(AE$1=TIME(HOUR(Schedule!$D19),ROUNDDOWN(MINUTE(Schedule!$D19)/15,0)*15,0),_xlfn.CONCAT(TEXT(Schedule!$D19,"H:MM AM/PM")," - ",Schedule!$E19),IF(AE$1=TIME(HOUR(Schedule!$F19),ROUNDDOWN(MINUTE(Schedule!$F19)/15,0)*15,0),_xlfn.CONCAT(TEXT(Schedule!$F19,"H:MM AM/PM")," - ",Schedule!$G19),IF(AE$1=TIME(HOUR(Schedule!$H19),ROUNDDOWN(MINUTE(Schedule!$H19)/15,0)*15,0),_xlfn.CONCAT(TEXT(Schedule!$H19,"H:MM AM/PM")," - ",Schedule!$I19),IF(Schedule!$B19&lt;&gt;"",IF(OR(AE$1=Schedule!$B19,AE$1=(Schedule!$B19+TIME(0,15,0))),_xlfn.CONCAT("Judge - ",Schedule!$C19), ""),"")))),"")</f>
        <v/>
      </c>
      <c r="AF19" s="8" t="str">
        <f ca="1">IF($A19&lt;&gt;"",IF(AF$1=TIME(HOUR(Schedule!$D19),ROUNDDOWN(MINUTE(Schedule!$D19)/15,0)*15,0),_xlfn.CONCAT(TEXT(Schedule!$D19,"H:MM AM/PM")," - ",Schedule!$E19),IF(AF$1=TIME(HOUR(Schedule!$F19),ROUNDDOWN(MINUTE(Schedule!$F19)/15,0)*15,0),_xlfn.CONCAT(TEXT(Schedule!$F19,"H:MM AM/PM")," - ",Schedule!$G19),IF(AF$1=TIME(HOUR(Schedule!$H19),ROUNDDOWN(MINUTE(Schedule!$H19)/15,0)*15,0),_xlfn.CONCAT(TEXT(Schedule!$H19,"H:MM AM/PM")," - ",Schedule!$I19),IF(Schedule!$B19&lt;&gt;"",IF(OR(AF$1=Schedule!$B19,AF$1=(Schedule!$B19+TIME(0,15,0))),_xlfn.CONCAT("Judge - ",Schedule!$C19), ""),"")))),"")</f>
        <v/>
      </c>
      <c r="AG19" s="8" t="str">
        <f ca="1">IF($A19&lt;&gt;"",IF(AG$1=TIME(HOUR(Schedule!$D19),ROUNDDOWN(MINUTE(Schedule!$D19)/15,0)*15,0),_xlfn.CONCAT(TEXT(Schedule!$D19,"H:MM AM/PM")," - ",Schedule!$E19),IF(AG$1=TIME(HOUR(Schedule!$F19),ROUNDDOWN(MINUTE(Schedule!$F19)/15,0)*15,0),_xlfn.CONCAT(TEXT(Schedule!$F19,"H:MM AM/PM")," - ",Schedule!$G19),IF(AG$1=TIME(HOUR(Schedule!$H19),ROUNDDOWN(MINUTE(Schedule!$H19)/15,0)*15,0),_xlfn.CONCAT(TEXT(Schedule!$H19,"H:MM AM/PM")," - ",Schedule!$I19),IF(Schedule!$B19&lt;&gt;"",IF(OR(AG$1=Schedule!$B19,AG$1=(Schedule!$B19+TIME(0,15,0))),_xlfn.CONCAT("Judge - ",Schedule!$C19), ""),"")))),"")</f>
        <v/>
      </c>
    </row>
    <row r="20" spans="1:33" x14ac:dyDescent="0.2">
      <c r="A20" t="str">
        <f ca="1">Schedule!A20</f>
        <v>19 - Team 19</v>
      </c>
      <c r="B20" s="8" t="str">
        <f ca="1">IF($A20&lt;&gt;"",IF(B$1=TIME(HOUR(Schedule!$D20),ROUNDDOWN(MINUTE(Schedule!$D20)/15,0)*15,0),_xlfn.CONCAT(TEXT(Schedule!$D20,"H:MM AM/PM")," - ",Schedule!$E20),IF(B$1=TIME(HOUR(Schedule!$F20),ROUNDDOWN(MINUTE(Schedule!$F20)/15,0)*15,0),_xlfn.CONCAT(TEXT(Schedule!$F20,"H:MM AM/PM")," - ",Schedule!$G20),IF(B$1=TIME(HOUR(Schedule!$H20),ROUNDDOWN(MINUTE(Schedule!$H20)/15,0)*15,0),_xlfn.CONCAT(TEXT(Schedule!$H20,"H:MM AM/PM")," - ",Schedule!$I20),IF(Schedule!$B20&lt;&gt;"",IF(OR(B$1=Schedule!$B20,B$1=(Schedule!$B20+TIME(0,15,0))),_xlfn.CONCAT("Judge - ",Schedule!$C20), ""),"")))),"")</f>
        <v/>
      </c>
      <c r="C20" s="8" t="str">
        <f ca="1">IF($A20&lt;&gt;"",IF(C$1=TIME(HOUR(Schedule!$D20),ROUNDDOWN(MINUTE(Schedule!$D20)/15,0)*15,0),_xlfn.CONCAT(TEXT(Schedule!$D20,"H:MM AM/PM")," - ",Schedule!$E20),IF(C$1=TIME(HOUR(Schedule!$F20),ROUNDDOWN(MINUTE(Schedule!$F20)/15,0)*15,0),_xlfn.CONCAT(TEXT(Schedule!$F20,"H:MM AM/PM")," - ",Schedule!$G20),IF(C$1=TIME(HOUR(Schedule!$H20),ROUNDDOWN(MINUTE(Schedule!$H20)/15,0)*15,0),_xlfn.CONCAT(TEXT(Schedule!$H20,"H:MM AM/PM")," - ",Schedule!$I20),IF(Schedule!$B20&lt;&gt;"",IF(OR(C$1=Schedule!$B20,C$1=(Schedule!$B20+TIME(0,15,0))),_xlfn.CONCAT("Judge - ",Schedule!$C20), ""),"")))),"")</f>
        <v/>
      </c>
      <c r="D20" s="8" t="str">
        <f ca="1">IF($A20&lt;&gt;"",IF(D$1=TIME(HOUR(Schedule!$D20),ROUNDDOWN(MINUTE(Schedule!$D20)/15,0)*15,0),_xlfn.CONCAT(TEXT(Schedule!$D20,"H:MM AM/PM")," - ",Schedule!$E20),IF(D$1=TIME(HOUR(Schedule!$F20),ROUNDDOWN(MINUTE(Schedule!$F20)/15,0)*15,0),_xlfn.CONCAT(TEXT(Schedule!$F20,"H:MM AM/PM")," - ",Schedule!$G20),IF(D$1=TIME(HOUR(Schedule!$H20),ROUNDDOWN(MINUTE(Schedule!$H20)/15,0)*15,0),_xlfn.CONCAT(TEXT(Schedule!$H20,"H:MM AM/PM")," - ",Schedule!$I20),IF(Schedule!$B20&lt;&gt;"",IF(OR(D$1=Schedule!$B20,D$1=(Schedule!$B20+TIME(0,15,0))),_xlfn.CONCAT("Judge - ",Schedule!$C20), ""),"")))),"")</f>
        <v/>
      </c>
      <c r="E20" s="8" t="str">
        <f ca="1">IF($A20&lt;&gt;"",IF(E$1=TIME(HOUR(Schedule!$D20),ROUNDDOWN(MINUTE(Schedule!$D20)/15,0)*15,0),_xlfn.CONCAT(TEXT(Schedule!$D20,"H:MM AM/PM")," - ",Schedule!$E20),IF(E$1=TIME(HOUR(Schedule!$F20),ROUNDDOWN(MINUTE(Schedule!$F20)/15,0)*15,0),_xlfn.CONCAT(TEXT(Schedule!$F20,"H:MM AM/PM")," - ",Schedule!$G20),IF(E$1=TIME(HOUR(Schedule!$H20),ROUNDDOWN(MINUTE(Schedule!$H20)/15,0)*15,0),_xlfn.CONCAT(TEXT(Schedule!$H20,"H:MM AM/PM")," - ",Schedule!$I20),IF(Schedule!$B20&lt;&gt;"",IF(OR(E$1=Schedule!$B20,E$1=(Schedule!$B20+TIME(0,15,0))),_xlfn.CONCAT("Judge - ",Schedule!$C20), ""),"")))),"")</f>
        <v/>
      </c>
      <c r="F20" s="8" t="str">
        <f ca="1">IF($A20&lt;&gt;"",IF(F$1=TIME(HOUR(Schedule!$D20),ROUNDDOWN(MINUTE(Schedule!$D20)/15,0)*15,0),_xlfn.CONCAT(TEXT(Schedule!$D20,"H:MM AM/PM")," - ",Schedule!$E20),IF(F$1=TIME(HOUR(Schedule!$F20),ROUNDDOWN(MINUTE(Schedule!$F20)/15,0)*15,0),_xlfn.CONCAT(TEXT(Schedule!$F20,"H:MM AM/PM")," - ",Schedule!$G20),IF(F$1=TIME(HOUR(Schedule!$H20),ROUNDDOWN(MINUTE(Schedule!$H20)/15,0)*15,0),_xlfn.CONCAT(TEXT(Schedule!$H20,"H:MM AM/PM")," - ",Schedule!$I20),IF(Schedule!$B20&lt;&gt;"",IF(OR(F$1=Schedule!$B20,F$1=(Schedule!$B20+TIME(0,15,0))),_xlfn.CONCAT("Judge - ",Schedule!$C20), ""),"")))),"")</f>
        <v>9:10 AM - Red A</v>
      </c>
      <c r="G20" s="8" t="str">
        <f ca="1">IF($A20&lt;&gt;"",IF(G$1=TIME(HOUR(Schedule!$D20),ROUNDDOWN(MINUTE(Schedule!$D20)/15,0)*15,0),_xlfn.CONCAT(TEXT(Schedule!$D20,"H:MM AM/PM")," - ",Schedule!$E20),IF(G$1=TIME(HOUR(Schedule!$F20),ROUNDDOWN(MINUTE(Schedule!$F20)/15,0)*15,0),_xlfn.CONCAT(TEXT(Schedule!$F20,"H:MM AM/PM")," - ",Schedule!$G20),IF(G$1=TIME(HOUR(Schedule!$H20),ROUNDDOWN(MINUTE(Schedule!$H20)/15,0)*15,0),_xlfn.CONCAT(TEXT(Schedule!$H20,"H:MM AM/PM")," - ",Schedule!$I20),IF(Schedule!$B20&lt;&gt;"",IF(OR(G$1=Schedule!$B20,G$1=(Schedule!$B20+TIME(0,15,0))),_xlfn.CONCAT("Judge - ",Schedule!$C20), ""),"")))),"")</f>
        <v/>
      </c>
      <c r="H20" s="8" t="str">
        <f ca="1">IF($A20&lt;&gt;"",IF(H$1=TIME(HOUR(Schedule!$D20),ROUNDDOWN(MINUTE(Schedule!$D20)/15,0)*15,0),_xlfn.CONCAT(TEXT(Schedule!$D20,"H:MM AM/PM")," - ",Schedule!$E20),IF(H$1=TIME(HOUR(Schedule!$F20),ROUNDDOWN(MINUTE(Schedule!$F20)/15,0)*15,0),_xlfn.CONCAT(TEXT(Schedule!$F20,"H:MM AM/PM")," - ",Schedule!$G20),IF(H$1=TIME(HOUR(Schedule!$H20),ROUNDDOWN(MINUTE(Schedule!$H20)/15,0)*15,0),_xlfn.CONCAT(TEXT(Schedule!$H20,"H:MM AM/PM")," - ",Schedule!$I20),IF(Schedule!$B20&lt;&gt;"",IF(OR(H$1=Schedule!$B20,H$1=(Schedule!$B20+TIME(0,15,0))),_xlfn.CONCAT("Judge - ",Schedule!$C20), ""),"")))),"")</f>
        <v/>
      </c>
      <c r="I20" s="8" t="str">
        <f ca="1">IF($A20&lt;&gt;"",IF(I$1=TIME(HOUR(Schedule!$D20),ROUNDDOWN(MINUTE(Schedule!$D20)/15,0)*15,0),_xlfn.CONCAT(TEXT(Schedule!$D20,"H:MM AM/PM")," - ",Schedule!$E20),IF(I$1=TIME(HOUR(Schedule!$F20),ROUNDDOWN(MINUTE(Schedule!$F20)/15,0)*15,0),_xlfn.CONCAT(TEXT(Schedule!$F20,"H:MM AM/PM")," - ",Schedule!$G20),IF(I$1=TIME(HOUR(Schedule!$H20),ROUNDDOWN(MINUTE(Schedule!$H20)/15,0)*15,0),_xlfn.CONCAT(TEXT(Schedule!$H20,"H:MM AM/PM")," - ",Schedule!$I20),IF(Schedule!$B20&lt;&gt;"",IF(OR(I$1=Schedule!$B20,I$1=(Schedule!$B20+TIME(0,15,0))),_xlfn.CONCAT("Judge - ",Schedule!$C20), ""),"")))),"")</f>
        <v/>
      </c>
      <c r="J20" s="8" t="str">
        <f ca="1">IF($A20&lt;&gt;"",IF(J$1=TIME(HOUR(Schedule!$D20),ROUNDDOWN(MINUTE(Schedule!$D20)/15,0)*15,0),_xlfn.CONCAT(TEXT(Schedule!$D20,"H:MM AM/PM")," - ",Schedule!$E20),IF(J$1=TIME(HOUR(Schedule!$F20),ROUNDDOWN(MINUTE(Schedule!$F20)/15,0)*15,0),_xlfn.CONCAT(TEXT(Schedule!$F20,"H:MM AM/PM")," - ",Schedule!$G20),IF(J$1=TIME(HOUR(Schedule!$H20),ROUNDDOWN(MINUTE(Schedule!$H20)/15,0)*15,0),_xlfn.CONCAT(TEXT(Schedule!$H20,"H:MM AM/PM")," - ",Schedule!$I20),IF(Schedule!$B20&lt;&gt;"",IF(OR(J$1=Schedule!$B20,J$1=(Schedule!$B20+TIME(0,15,0))),_xlfn.CONCAT("Judge - ",Schedule!$C20), ""),"")))),"")</f>
        <v/>
      </c>
      <c r="K20" s="8" t="str">
        <f ca="1">IF($A20&lt;&gt;"",IF(K$1=TIME(HOUR(Schedule!$D20),ROUNDDOWN(MINUTE(Schedule!$D20)/15,0)*15,0),_xlfn.CONCAT(TEXT(Schedule!$D20,"H:MM AM/PM")," - ",Schedule!$E20),IF(K$1=TIME(HOUR(Schedule!$F20),ROUNDDOWN(MINUTE(Schedule!$F20)/15,0)*15,0),_xlfn.CONCAT(TEXT(Schedule!$F20,"H:MM AM/PM")," - ",Schedule!$G20),IF(K$1=TIME(HOUR(Schedule!$H20),ROUNDDOWN(MINUTE(Schedule!$H20)/15,0)*15,0),_xlfn.CONCAT(TEXT(Schedule!$H20,"H:MM AM/PM")," - ",Schedule!$I20),IF(Schedule!$B20&lt;&gt;"",IF(OR(K$1=Schedule!$B20,K$1=(Schedule!$B20+TIME(0,15,0))),_xlfn.CONCAT("Judge - ",Schedule!$C20), ""),"")))),"")</f>
        <v/>
      </c>
      <c r="L20" s="8" t="str">
        <f ca="1">IF($A20&lt;&gt;"",IF(L$1=TIME(HOUR(Schedule!$D20),ROUNDDOWN(MINUTE(Schedule!$D20)/15,0)*15,0),_xlfn.CONCAT(TEXT(Schedule!$D20,"H:MM AM/PM")," - ",Schedule!$E20),IF(L$1=TIME(HOUR(Schedule!$F20),ROUNDDOWN(MINUTE(Schedule!$F20)/15,0)*15,0),_xlfn.CONCAT(TEXT(Schedule!$F20,"H:MM AM/PM")," - ",Schedule!$G20),IF(L$1=TIME(HOUR(Schedule!$H20),ROUNDDOWN(MINUTE(Schedule!$H20)/15,0)*15,0),_xlfn.CONCAT(TEXT(Schedule!$H20,"H:MM AM/PM")," - ",Schedule!$I20),IF(Schedule!$B20&lt;&gt;"",IF(OR(L$1=Schedule!$B20,L$1=(Schedule!$B20+TIME(0,15,0))),_xlfn.CONCAT("Judge - ",Schedule!$C20), ""),"")))),"")</f>
        <v/>
      </c>
      <c r="M20" s="8" t="str">
        <f ca="1">IF($A20&lt;&gt;"",IF(M$1=TIME(HOUR(Schedule!$D20),ROUNDDOWN(MINUTE(Schedule!$D20)/15,0)*15,0),_xlfn.CONCAT(TEXT(Schedule!$D20,"H:MM AM/PM")," - ",Schedule!$E20),IF(M$1=TIME(HOUR(Schedule!$F20),ROUNDDOWN(MINUTE(Schedule!$F20)/15,0)*15,0),_xlfn.CONCAT(TEXT(Schedule!$F20,"H:MM AM/PM")," - ",Schedule!$G20),IF(M$1=TIME(HOUR(Schedule!$H20),ROUNDDOWN(MINUTE(Schedule!$H20)/15,0)*15,0),_xlfn.CONCAT(TEXT(Schedule!$H20,"H:MM AM/PM")," - ",Schedule!$I20),IF(Schedule!$B20&lt;&gt;"",IF(OR(M$1=Schedule!$B20,M$1=(Schedule!$B20+TIME(0,15,0))),_xlfn.CONCAT("Judge - ",Schedule!$C20), ""),"")))),"")</f>
        <v>10:45 AM - Blue B</v>
      </c>
      <c r="N20" s="8" t="str">
        <f ca="1">IF($A20&lt;&gt;"",IF(N$1=TIME(HOUR(Schedule!$D20),ROUNDDOWN(MINUTE(Schedule!$D20)/15,0)*15,0),_xlfn.CONCAT(TEXT(Schedule!$D20,"H:MM AM/PM")," - ",Schedule!$E20),IF(N$1=TIME(HOUR(Schedule!$F20),ROUNDDOWN(MINUTE(Schedule!$F20)/15,0)*15,0),_xlfn.CONCAT(TEXT(Schedule!$F20,"H:MM AM/PM")," - ",Schedule!$G20),IF(N$1=TIME(HOUR(Schedule!$H20),ROUNDDOWN(MINUTE(Schedule!$H20)/15,0)*15,0),_xlfn.CONCAT(TEXT(Schedule!$H20,"H:MM AM/PM")," - ",Schedule!$I20),IF(Schedule!$B20&lt;&gt;"",IF(OR(N$1=Schedule!$B20,N$1=(Schedule!$B20+TIME(0,15,0))),_xlfn.CONCAT("Judge - ",Schedule!$C20), ""),"")))),"")</f>
        <v/>
      </c>
      <c r="O20" s="8" t="str">
        <f ca="1">IF($A20&lt;&gt;"",IF(O$1=TIME(HOUR(Schedule!$D20),ROUNDDOWN(MINUTE(Schedule!$D20)/15,0)*15,0),_xlfn.CONCAT(TEXT(Schedule!$D20,"H:MM AM/PM")," - ",Schedule!$E20),IF(O$1=TIME(HOUR(Schedule!$F20),ROUNDDOWN(MINUTE(Schedule!$F20)/15,0)*15,0),_xlfn.CONCAT(TEXT(Schedule!$F20,"H:MM AM/PM")," - ",Schedule!$G20),IF(O$1=TIME(HOUR(Schedule!$H20),ROUNDDOWN(MINUTE(Schedule!$H20)/15,0)*15,0),_xlfn.CONCAT(TEXT(Schedule!$H20,"H:MM AM/PM")," - ",Schedule!$I20),IF(Schedule!$B20&lt;&gt;"",IF(OR(O$1=Schedule!$B20,O$1=(Schedule!$B20+TIME(0,15,0))),_xlfn.CONCAT("Judge - ",Schedule!$C20), ""),"")))),"")</f>
        <v/>
      </c>
      <c r="P20" s="8" t="str">
        <f ca="1">IF($A20&lt;&gt;"",IF(P$1=TIME(HOUR(Schedule!$D20),ROUNDDOWN(MINUTE(Schedule!$D20)/15,0)*15,0),_xlfn.CONCAT(TEXT(Schedule!$D20,"H:MM AM/PM")," - ",Schedule!$E20),IF(P$1=TIME(HOUR(Schedule!$F20),ROUNDDOWN(MINUTE(Schedule!$F20)/15,0)*15,0),_xlfn.CONCAT(TEXT(Schedule!$F20,"H:MM AM/PM")," - ",Schedule!$G20),IF(P$1=TIME(HOUR(Schedule!$H20),ROUNDDOWN(MINUTE(Schedule!$H20)/15,0)*15,0),_xlfn.CONCAT(TEXT(Schedule!$H20,"H:MM AM/PM")," - ",Schedule!$I20),IF(Schedule!$B20&lt;&gt;"",IF(OR(P$1=Schedule!$B20,P$1=(Schedule!$B20+TIME(0,15,0))),_xlfn.CONCAT("Judge - ",Schedule!$C20), ""),"")))),"")</f>
        <v/>
      </c>
      <c r="Q20" s="8" t="str">
        <f ca="1">IF($A20&lt;&gt;"",IF(Q$1=TIME(HOUR(Schedule!$D20),ROUNDDOWN(MINUTE(Schedule!$D20)/15,0)*15,0),_xlfn.CONCAT(TEXT(Schedule!$D20,"H:MM AM/PM")," - ",Schedule!$E20),IF(Q$1=TIME(HOUR(Schedule!$F20),ROUNDDOWN(MINUTE(Schedule!$F20)/15,0)*15,0),_xlfn.CONCAT(TEXT(Schedule!$F20,"H:MM AM/PM")," - ",Schedule!$G20),IF(Q$1=TIME(HOUR(Schedule!$H20),ROUNDDOWN(MINUTE(Schedule!$H20)/15,0)*15,0),_xlfn.CONCAT(TEXT(Schedule!$H20,"H:MM AM/PM")," - ",Schedule!$I20),IF(Schedule!$B20&lt;&gt;"",IF(OR(Q$1=Schedule!$B20,Q$1=(Schedule!$B20+TIME(0,15,0))),_xlfn.CONCAT("Judge - ",Schedule!$C20), ""),"")))),"")</f>
        <v/>
      </c>
      <c r="R20" s="8" t="str">
        <f ca="1">IF($A20&lt;&gt;"",IF(R$1=TIME(HOUR(Schedule!$D20),ROUNDDOWN(MINUTE(Schedule!$D20)/15,0)*15,0),_xlfn.CONCAT(TEXT(Schedule!$D20,"H:MM AM/PM")," - ",Schedule!$E20),IF(R$1=TIME(HOUR(Schedule!$F20),ROUNDDOWN(MINUTE(Schedule!$F20)/15,0)*15,0),_xlfn.CONCAT(TEXT(Schedule!$F20,"H:MM AM/PM")," - ",Schedule!$G20),IF(R$1=TIME(HOUR(Schedule!$H20),ROUNDDOWN(MINUTE(Schedule!$H20)/15,0)*15,0),_xlfn.CONCAT(TEXT(Schedule!$H20,"H:MM AM/PM")," - ",Schedule!$I20),IF(Schedule!$B20&lt;&gt;"",IF(OR(R$1=Schedule!$B20,R$1=(Schedule!$B20+TIME(0,15,0))),_xlfn.CONCAT("Judge - ",Schedule!$C20), ""),"")))),"")</f>
        <v/>
      </c>
      <c r="S20" s="8" t="str">
        <f ca="1">IF($A20&lt;&gt;"",IF(S$1=TIME(HOUR(Schedule!$D20),ROUNDDOWN(MINUTE(Schedule!$D20)/15,0)*15,0),_xlfn.CONCAT(TEXT(Schedule!$D20,"H:MM AM/PM")," - ",Schedule!$E20),IF(S$1=TIME(HOUR(Schedule!$F20),ROUNDDOWN(MINUTE(Schedule!$F20)/15,0)*15,0),_xlfn.CONCAT(TEXT(Schedule!$F20,"H:MM AM/PM")," - ",Schedule!$G20),IF(S$1=TIME(HOUR(Schedule!$H20),ROUNDDOWN(MINUTE(Schedule!$H20)/15,0)*15,0),_xlfn.CONCAT(TEXT(Schedule!$H20,"H:MM AM/PM")," - ",Schedule!$I20),IF(Schedule!$B20&lt;&gt;"",IF(OR(S$1=Schedule!$B20,S$1=(Schedule!$B20+TIME(0,15,0))),_xlfn.CONCAT("Judge - ",Schedule!$C20), ""),"")))),"")</f>
        <v/>
      </c>
      <c r="T20" s="8" t="str">
        <f ca="1">IF($A20&lt;&gt;"",IF(T$1=TIME(HOUR(Schedule!$D20),ROUNDDOWN(MINUTE(Schedule!$D20)/15,0)*15,0),_xlfn.CONCAT(TEXT(Schedule!$D20,"H:MM AM/PM")," - ",Schedule!$E20),IF(T$1=TIME(HOUR(Schedule!$F20),ROUNDDOWN(MINUTE(Schedule!$F20)/15,0)*15,0),_xlfn.CONCAT(TEXT(Schedule!$F20,"H:MM AM/PM")," - ",Schedule!$G20),IF(T$1=TIME(HOUR(Schedule!$H20),ROUNDDOWN(MINUTE(Schedule!$H20)/15,0)*15,0),_xlfn.CONCAT(TEXT(Schedule!$H20,"H:MM AM/PM")," - ",Schedule!$I20),IF(Schedule!$B20&lt;&gt;"",IF(OR(T$1=Schedule!$B20,T$1=(Schedule!$B20+TIME(0,15,0))),_xlfn.CONCAT("Judge - ",Schedule!$C20), ""),"")))),"")</f>
        <v/>
      </c>
      <c r="U20" s="8" t="str">
        <f ca="1">IF($A20&lt;&gt;"",IF(U$1=TIME(HOUR(Schedule!$D20),ROUNDDOWN(MINUTE(Schedule!$D20)/15,0)*15,0),_xlfn.CONCAT(TEXT(Schedule!$D20,"H:MM AM/PM")," - ",Schedule!$E20),IF(U$1=TIME(HOUR(Schedule!$F20),ROUNDDOWN(MINUTE(Schedule!$F20)/15,0)*15,0),_xlfn.CONCAT(TEXT(Schedule!$F20,"H:MM AM/PM")," - ",Schedule!$G20),IF(U$1=TIME(HOUR(Schedule!$H20),ROUNDDOWN(MINUTE(Schedule!$H20)/15,0)*15,0),_xlfn.CONCAT(TEXT(Schedule!$H20,"H:MM AM/PM")," - ",Schedule!$I20),IF(Schedule!$B20&lt;&gt;"",IF(OR(U$1=Schedule!$B20,U$1=(Schedule!$B20+TIME(0,15,0))),_xlfn.CONCAT("Judge - ",Schedule!$C20), ""),"")))),"")</f>
        <v/>
      </c>
      <c r="V20" s="8" t="str">
        <f ca="1">IF($A20&lt;&gt;"",IF(V$1=TIME(HOUR(Schedule!$D20),ROUNDDOWN(MINUTE(Schedule!$D20)/15,0)*15,0),_xlfn.CONCAT(TEXT(Schedule!$D20,"H:MM AM/PM")," - ",Schedule!$E20),IF(V$1=TIME(HOUR(Schedule!$F20),ROUNDDOWN(MINUTE(Schedule!$F20)/15,0)*15,0),_xlfn.CONCAT(TEXT(Schedule!$F20,"H:MM AM/PM")," - ",Schedule!$G20),IF(V$1=TIME(HOUR(Schedule!$H20),ROUNDDOWN(MINUTE(Schedule!$H20)/15,0)*15,0),_xlfn.CONCAT(TEXT(Schedule!$H20,"H:MM AM/PM")," - ",Schedule!$I20),IF(Schedule!$B20&lt;&gt;"",IF(OR(V$1=Schedule!$B20,V$1=(Schedule!$B20+TIME(0,15,0))),_xlfn.CONCAT("Judge - ",Schedule!$C20), ""),"")))),"")</f>
        <v/>
      </c>
      <c r="W20" s="8" t="str">
        <f ca="1">IF($A20&lt;&gt;"",IF(W$1=TIME(HOUR(Schedule!$D20),ROUNDDOWN(MINUTE(Schedule!$D20)/15,0)*15,0),_xlfn.CONCAT(TEXT(Schedule!$D20,"H:MM AM/PM")," - ",Schedule!$E20),IF(W$1=TIME(HOUR(Schedule!$F20),ROUNDDOWN(MINUTE(Schedule!$F20)/15,0)*15,0),_xlfn.CONCAT(TEXT(Schedule!$F20,"H:MM AM/PM")," - ",Schedule!$G20),IF(W$1=TIME(HOUR(Schedule!$H20),ROUNDDOWN(MINUTE(Schedule!$H20)/15,0)*15,0),_xlfn.CONCAT(TEXT(Schedule!$H20,"H:MM AM/PM")," - ",Schedule!$I20),IF(Schedule!$B20&lt;&gt;"",IF(OR(W$1=Schedule!$B20,W$1=(Schedule!$B20+TIME(0,15,0))),_xlfn.CONCAT("Judge - ",Schedule!$C20), ""),"")))),"")</f>
        <v/>
      </c>
      <c r="X20" s="8" t="str">
        <f ca="1">IF($A20&lt;&gt;"",IF(X$1=TIME(HOUR(Schedule!$D20),ROUNDDOWN(MINUTE(Schedule!$D20)/15,0)*15,0),_xlfn.CONCAT(TEXT(Schedule!$D20,"H:MM AM/PM")," - ",Schedule!$E20),IF(X$1=TIME(HOUR(Schedule!$F20),ROUNDDOWN(MINUTE(Schedule!$F20)/15,0)*15,0),_xlfn.CONCAT(TEXT(Schedule!$F20,"H:MM AM/PM")," - ",Schedule!$G20),IF(X$1=TIME(HOUR(Schedule!$H20),ROUNDDOWN(MINUTE(Schedule!$H20)/15,0)*15,0),_xlfn.CONCAT(TEXT(Schedule!$H20,"H:MM AM/PM")," - ",Schedule!$I20),IF(Schedule!$B20&lt;&gt;"",IF(OR(X$1=Schedule!$B20,X$1=(Schedule!$B20+TIME(0,15,0))),_xlfn.CONCAT("Judge - ",Schedule!$C20), ""),"")))),"")</f>
        <v>Judge - Blue</v>
      </c>
      <c r="Y20" s="8" t="str">
        <f ca="1">IF($A20&lt;&gt;"",IF(Y$1=TIME(HOUR(Schedule!$D20),ROUNDDOWN(MINUTE(Schedule!$D20)/15,0)*15,0),_xlfn.CONCAT(TEXT(Schedule!$D20,"H:MM AM/PM")," - ",Schedule!$E20),IF(Y$1=TIME(HOUR(Schedule!$F20),ROUNDDOWN(MINUTE(Schedule!$F20)/15,0)*15,0),_xlfn.CONCAT(TEXT(Schedule!$F20,"H:MM AM/PM")," - ",Schedule!$G20),IF(Y$1=TIME(HOUR(Schedule!$H20),ROUNDDOWN(MINUTE(Schedule!$H20)/15,0)*15,0),_xlfn.CONCAT(TEXT(Schedule!$H20,"H:MM AM/PM")," - ",Schedule!$I20),IF(Schedule!$B20&lt;&gt;"",IF(OR(Y$1=Schedule!$B20,Y$1=(Schedule!$B20+TIME(0,15,0))),_xlfn.CONCAT("Judge - ",Schedule!$C20), ""),"")))),"")</f>
        <v>Judge - Blue</v>
      </c>
      <c r="Z20" s="8" t="str">
        <f ca="1">IF($A20&lt;&gt;"",IF(Z$1=TIME(HOUR(Schedule!$D20),ROUNDDOWN(MINUTE(Schedule!$D20)/15,0)*15,0),_xlfn.CONCAT(TEXT(Schedule!$D20,"H:MM AM/PM")," - ",Schedule!$E20),IF(Z$1=TIME(HOUR(Schedule!$F20),ROUNDDOWN(MINUTE(Schedule!$F20)/15,0)*15,0),_xlfn.CONCAT(TEXT(Schedule!$F20,"H:MM AM/PM")," - ",Schedule!$G20),IF(Z$1=TIME(HOUR(Schedule!$H20),ROUNDDOWN(MINUTE(Schedule!$H20)/15,0)*15,0),_xlfn.CONCAT(TEXT(Schedule!$H20,"H:MM AM/PM")," - ",Schedule!$I20),IF(Schedule!$B20&lt;&gt;"",IF(OR(Z$1=Schedule!$B20,Z$1=(Schedule!$B20+TIME(0,15,0))),_xlfn.CONCAT("Judge - ",Schedule!$C20), ""),"")))),"")</f>
        <v/>
      </c>
      <c r="AA20" s="8" t="str">
        <f ca="1">IF($A20&lt;&gt;"",IF(AA$1=TIME(HOUR(Schedule!$D20),ROUNDDOWN(MINUTE(Schedule!$D20)/15,0)*15,0),_xlfn.CONCAT(TEXT(Schedule!$D20,"H:MM AM/PM")," - ",Schedule!$E20),IF(AA$1=TIME(HOUR(Schedule!$F20),ROUNDDOWN(MINUTE(Schedule!$F20)/15,0)*15,0),_xlfn.CONCAT(TEXT(Schedule!$F20,"H:MM AM/PM")," - ",Schedule!$G20),IF(AA$1=TIME(HOUR(Schedule!$H20),ROUNDDOWN(MINUTE(Schedule!$H20)/15,0)*15,0),_xlfn.CONCAT(TEXT(Schedule!$H20,"H:MM AM/PM")," - ",Schedule!$I20),IF(Schedule!$B20&lt;&gt;"",IF(OR(AA$1=Schedule!$B20,AA$1=(Schedule!$B20+TIME(0,15,0))),_xlfn.CONCAT("Judge - ",Schedule!$C20), ""),"")))),"")</f>
        <v/>
      </c>
      <c r="AB20" s="8" t="str">
        <f ca="1">IF($A20&lt;&gt;"",IF(AB$1=TIME(HOUR(Schedule!$D20),ROUNDDOWN(MINUTE(Schedule!$D20)/15,0)*15,0),_xlfn.CONCAT(TEXT(Schedule!$D20,"H:MM AM/PM")," - ",Schedule!$E20),IF(AB$1=TIME(HOUR(Schedule!$F20),ROUNDDOWN(MINUTE(Schedule!$F20)/15,0)*15,0),_xlfn.CONCAT(TEXT(Schedule!$F20,"H:MM AM/PM")," - ",Schedule!$G20),IF(AB$1=TIME(HOUR(Schedule!$H20),ROUNDDOWN(MINUTE(Schedule!$H20)/15,0)*15,0),_xlfn.CONCAT(TEXT(Schedule!$H20,"H:MM AM/PM")," - ",Schedule!$I20),IF(Schedule!$B20&lt;&gt;"",IF(OR(AB$1=Schedule!$B20,AB$1=(Schedule!$B20+TIME(0,15,0))),_xlfn.CONCAT("Judge - ",Schedule!$C20), ""),"")))),"")</f>
        <v/>
      </c>
      <c r="AC20" s="8" t="str">
        <f ca="1">IF($A20&lt;&gt;"",IF(AC$1=TIME(HOUR(Schedule!$D20),ROUNDDOWN(MINUTE(Schedule!$D20)/15,0)*15,0),_xlfn.CONCAT(TEXT(Schedule!$D20,"H:MM AM/PM")," - ",Schedule!$E20),IF(AC$1=TIME(HOUR(Schedule!$F20),ROUNDDOWN(MINUTE(Schedule!$F20)/15,0)*15,0),_xlfn.CONCAT(TEXT(Schedule!$F20,"H:MM AM/PM")," - ",Schedule!$G20),IF(AC$1=TIME(HOUR(Schedule!$H20),ROUNDDOWN(MINUTE(Schedule!$H20)/15,0)*15,0),_xlfn.CONCAT(TEXT(Schedule!$H20,"H:MM AM/PM")," - ",Schedule!$I20),IF(Schedule!$B20&lt;&gt;"",IF(OR(AC$1=Schedule!$B20,AC$1=(Schedule!$B20+TIME(0,15,0))),_xlfn.CONCAT("Judge - ",Schedule!$C20), ""),"")))),"")</f>
        <v/>
      </c>
      <c r="AD20" s="8" t="str">
        <f ca="1">IF($A20&lt;&gt;"",IF(AD$1=TIME(HOUR(Schedule!$D20),ROUNDDOWN(MINUTE(Schedule!$D20)/15,0)*15,0),_xlfn.CONCAT(TEXT(Schedule!$D20,"H:MM AM/PM")," - ",Schedule!$E20),IF(AD$1=TIME(HOUR(Schedule!$F20),ROUNDDOWN(MINUTE(Schedule!$F20)/15,0)*15,0),_xlfn.CONCAT(TEXT(Schedule!$F20,"H:MM AM/PM")," - ",Schedule!$G20),IF(AD$1=TIME(HOUR(Schedule!$H20),ROUNDDOWN(MINUTE(Schedule!$H20)/15,0)*15,0),_xlfn.CONCAT(TEXT(Schedule!$H20,"H:MM AM/PM")," - ",Schedule!$I20),IF(Schedule!$B20&lt;&gt;"",IF(OR(AD$1=Schedule!$B20,AD$1=(Schedule!$B20+TIME(0,15,0))),_xlfn.CONCAT("Judge - ",Schedule!$C20), ""),"")))),"")</f>
        <v/>
      </c>
      <c r="AE20" s="8" t="str">
        <f ca="1">IF($A20&lt;&gt;"",IF(AE$1=TIME(HOUR(Schedule!$D20),ROUNDDOWN(MINUTE(Schedule!$D20)/15,0)*15,0),_xlfn.CONCAT(TEXT(Schedule!$D20,"H:MM AM/PM")," - ",Schedule!$E20),IF(AE$1=TIME(HOUR(Schedule!$F20),ROUNDDOWN(MINUTE(Schedule!$F20)/15,0)*15,0),_xlfn.CONCAT(TEXT(Schedule!$F20,"H:MM AM/PM")," - ",Schedule!$G20),IF(AE$1=TIME(HOUR(Schedule!$H20),ROUNDDOWN(MINUTE(Schedule!$H20)/15,0)*15,0),_xlfn.CONCAT(TEXT(Schedule!$H20,"H:MM AM/PM")," - ",Schedule!$I20),IF(Schedule!$B20&lt;&gt;"",IF(OR(AE$1=Schedule!$B20,AE$1=(Schedule!$B20+TIME(0,15,0))),_xlfn.CONCAT("Judge - ",Schedule!$C20), ""),"")))),"")</f>
        <v/>
      </c>
      <c r="AF20" s="8" t="str">
        <f ca="1">IF($A20&lt;&gt;"",IF(AF$1=TIME(HOUR(Schedule!$D20),ROUNDDOWN(MINUTE(Schedule!$D20)/15,0)*15,0),_xlfn.CONCAT(TEXT(Schedule!$D20,"H:MM AM/PM")," - ",Schedule!$E20),IF(AF$1=TIME(HOUR(Schedule!$F20),ROUNDDOWN(MINUTE(Schedule!$F20)/15,0)*15,0),_xlfn.CONCAT(TEXT(Schedule!$F20,"H:MM AM/PM")," - ",Schedule!$G20),IF(AF$1=TIME(HOUR(Schedule!$H20),ROUNDDOWN(MINUTE(Schedule!$H20)/15,0)*15,0),_xlfn.CONCAT(TEXT(Schedule!$H20,"H:MM AM/PM")," - ",Schedule!$I20),IF(Schedule!$B20&lt;&gt;"",IF(OR(AF$1=Schedule!$B20,AF$1=(Schedule!$B20+TIME(0,15,0))),_xlfn.CONCAT("Judge - ",Schedule!$C20), ""),"")))),"")</f>
        <v/>
      </c>
      <c r="AG20" s="8" t="str">
        <f ca="1">IF($A20&lt;&gt;"",IF(AG$1=TIME(HOUR(Schedule!$D20),ROUNDDOWN(MINUTE(Schedule!$D20)/15,0)*15,0),_xlfn.CONCAT(TEXT(Schedule!$D20,"H:MM AM/PM")," - ",Schedule!$E20),IF(AG$1=TIME(HOUR(Schedule!$F20),ROUNDDOWN(MINUTE(Schedule!$F20)/15,0)*15,0),_xlfn.CONCAT(TEXT(Schedule!$F20,"H:MM AM/PM")," - ",Schedule!$G20),IF(AG$1=TIME(HOUR(Schedule!$H20),ROUNDDOWN(MINUTE(Schedule!$H20)/15,0)*15,0),_xlfn.CONCAT(TEXT(Schedule!$H20,"H:MM AM/PM")," - ",Schedule!$I20),IF(Schedule!$B20&lt;&gt;"",IF(OR(AG$1=Schedule!$B20,AG$1=(Schedule!$B20+TIME(0,15,0))),_xlfn.CONCAT("Judge - ",Schedule!$C20), ""),"")))),"")</f>
        <v/>
      </c>
    </row>
    <row r="21" spans="1:33" x14ac:dyDescent="0.2">
      <c r="A21" t="str">
        <f ca="1">Schedule!A21</f>
        <v>20 - Team 20</v>
      </c>
      <c r="B21" s="8" t="str">
        <f ca="1">IF($A21&lt;&gt;"",IF(B$1=TIME(HOUR(Schedule!$D21),ROUNDDOWN(MINUTE(Schedule!$D21)/15,0)*15,0),_xlfn.CONCAT(TEXT(Schedule!$D21,"H:MM AM/PM")," - ",Schedule!$E21),IF(B$1=TIME(HOUR(Schedule!$F21),ROUNDDOWN(MINUTE(Schedule!$F21)/15,0)*15,0),_xlfn.CONCAT(TEXT(Schedule!$F21,"H:MM AM/PM")," - ",Schedule!$G21),IF(B$1=TIME(HOUR(Schedule!$H21),ROUNDDOWN(MINUTE(Schedule!$H21)/15,0)*15,0),_xlfn.CONCAT(TEXT(Schedule!$H21,"H:MM AM/PM")," - ",Schedule!$I21),IF(Schedule!$B21&lt;&gt;"",IF(OR(B$1=Schedule!$B21,B$1=(Schedule!$B21+TIME(0,15,0))),_xlfn.CONCAT("Judge - ",Schedule!$C21), ""),"")))),"")</f>
        <v/>
      </c>
      <c r="C21" s="8" t="str">
        <f ca="1">IF($A21&lt;&gt;"",IF(C$1=TIME(HOUR(Schedule!$D21),ROUNDDOWN(MINUTE(Schedule!$D21)/15,0)*15,0),_xlfn.CONCAT(TEXT(Schedule!$D21,"H:MM AM/PM")," - ",Schedule!$E21),IF(C$1=TIME(HOUR(Schedule!$F21),ROUNDDOWN(MINUTE(Schedule!$F21)/15,0)*15,0),_xlfn.CONCAT(TEXT(Schedule!$F21,"H:MM AM/PM")," - ",Schedule!$G21),IF(C$1=TIME(HOUR(Schedule!$H21),ROUNDDOWN(MINUTE(Schedule!$H21)/15,0)*15,0),_xlfn.CONCAT(TEXT(Schedule!$H21,"H:MM AM/PM")," - ",Schedule!$I21),IF(Schedule!$B21&lt;&gt;"",IF(OR(C$1=Schedule!$B21,C$1=(Schedule!$B21+TIME(0,15,0))),_xlfn.CONCAT("Judge - ",Schedule!$C21), ""),"")))),"")</f>
        <v/>
      </c>
      <c r="D21" s="8" t="str">
        <f ca="1">IF($A21&lt;&gt;"",IF(D$1=TIME(HOUR(Schedule!$D21),ROUNDDOWN(MINUTE(Schedule!$D21)/15,0)*15,0),_xlfn.CONCAT(TEXT(Schedule!$D21,"H:MM AM/PM")," - ",Schedule!$E21),IF(D$1=TIME(HOUR(Schedule!$F21),ROUNDDOWN(MINUTE(Schedule!$F21)/15,0)*15,0),_xlfn.CONCAT(TEXT(Schedule!$F21,"H:MM AM/PM")," - ",Schedule!$G21),IF(D$1=TIME(HOUR(Schedule!$H21),ROUNDDOWN(MINUTE(Schedule!$H21)/15,0)*15,0),_xlfn.CONCAT(TEXT(Schedule!$H21,"H:MM AM/PM")," - ",Schedule!$I21),IF(Schedule!$B21&lt;&gt;"",IF(OR(D$1=Schedule!$B21,D$1=(Schedule!$B21+TIME(0,15,0))),_xlfn.CONCAT("Judge - ",Schedule!$C21), ""),"")))),"")</f>
        <v/>
      </c>
      <c r="E21" s="8" t="str">
        <f ca="1">IF($A21&lt;&gt;"",IF(E$1=TIME(HOUR(Schedule!$D21),ROUNDDOWN(MINUTE(Schedule!$D21)/15,0)*15,0),_xlfn.CONCAT(TEXT(Schedule!$D21,"H:MM AM/PM")," - ",Schedule!$E21),IF(E$1=TIME(HOUR(Schedule!$F21),ROUNDDOWN(MINUTE(Schedule!$F21)/15,0)*15,0),_xlfn.CONCAT(TEXT(Schedule!$F21,"H:MM AM/PM")," - ",Schedule!$G21),IF(E$1=TIME(HOUR(Schedule!$H21),ROUNDDOWN(MINUTE(Schedule!$H21)/15,0)*15,0),_xlfn.CONCAT(TEXT(Schedule!$H21,"H:MM AM/PM")," - ",Schedule!$I21),IF(Schedule!$B21&lt;&gt;"",IF(OR(E$1=Schedule!$B21,E$1=(Schedule!$B21+TIME(0,15,0))),_xlfn.CONCAT("Judge - ",Schedule!$C21), ""),"")))),"")</f>
        <v/>
      </c>
      <c r="F21" s="8" t="str">
        <f ca="1">IF($A21&lt;&gt;"",IF(F$1=TIME(HOUR(Schedule!$D21),ROUNDDOWN(MINUTE(Schedule!$D21)/15,0)*15,0),_xlfn.CONCAT(TEXT(Schedule!$D21,"H:MM AM/PM")," - ",Schedule!$E21),IF(F$1=TIME(HOUR(Schedule!$F21),ROUNDDOWN(MINUTE(Schedule!$F21)/15,0)*15,0),_xlfn.CONCAT(TEXT(Schedule!$F21,"H:MM AM/PM")," - ",Schedule!$G21),IF(F$1=TIME(HOUR(Schedule!$H21),ROUNDDOWN(MINUTE(Schedule!$H21)/15,0)*15,0),_xlfn.CONCAT(TEXT(Schedule!$H21,"H:MM AM/PM")," - ",Schedule!$I21),IF(Schedule!$B21&lt;&gt;"",IF(OR(F$1=Schedule!$B21,F$1=(Schedule!$B21+TIME(0,15,0))),_xlfn.CONCAT("Judge - ",Schedule!$C21), ""),"")))),"")</f>
        <v>9:10 AM - Red B</v>
      </c>
      <c r="G21" s="8" t="str">
        <f ca="1">IF($A21&lt;&gt;"",IF(G$1=TIME(HOUR(Schedule!$D21),ROUNDDOWN(MINUTE(Schedule!$D21)/15,0)*15,0),_xlfn.CONCAT(TEXT(Schedule!$D21,"H:MM AM/PM")," - ",Schedule!$E21),IF(G$1=TIME(HOUR(Schedule!$F21),ROUNDDOWN(MINUTE(Schedule!$F21)/15,0)*15,0),_xlfn.CONCAT(TEXT(Schedule!$F21,"H:MM AM/PM")," - ",Schedule!$G21),IF(G$1=TIME(HOUR(Schedule!$H21),ROUNDDOWN(MINUTE(Schedule!$H21)/15,0)*15,0),_xlfn.CONCAT(TEXT(Schedule!$H21,"H:MM AM/PM")," - ",Schedule!$I21),IF(Schedule!$B21&lt;&gt;"",IF(OR(G$1=Schedule!$B21,G$1=(Schedule!$B21+TIME(0,15,0))),_xlfn.CONCAT("Judge - ",Schedule!$C21), ""),"")))),"")</f>
        <v/>
      </c>
      <c r="H21" s="8" t="str">
        <f ca="1">IF($A21&lt;&gt;"",IF(H$1=TIME(HOUR(Schedule!$D21),ROUNDDOWN(MINUTE(Schedule!$D21)/15,0)*15,0),_xlfn.CONCAT(TEXT(Schedule!$D21,"H:MM AM/PM")," - ",Schedule!$E21),IF(H$1=TIME(HOUR(Schedule!$F21),ROUNDDOWN(MINUTE(Schedule!$F21)/15,0)*15,0),_xlfn.CONCAT(TEXT(Schedule!$F21,"H:MM AM/PM")," - ",Schedule!$G21),IF(H$1=TIME(HOUR(Schedule!$H21),ROUNDDOWN(MINUTE(Schedule!$H21)/15,0)*15,0),_xlfn.CONCAT(TEXT(Schedule!$H21,"H:MM AM/PM")," - ",Schedule!$I21),IF(Schedule!$B21&lt;&gt;"",IF(OR(H$1=Schedule!$B21,H$1=(Schedule!$B21+TIME(0,15,0))),_xlfn.CONCAT("Judge - ",Schedule!$C21), ""),"")))),"")</f>
        <v/>
      </c>
      <c r="I21" s="8" t="str">
        <f ca="1">IF($A21&lt;&gt;"",IF(I$1=TIME(HOUR(Schedule!$D21),ROUNDDOWN(MINUTE(Schedule!$D21)/15,0)*15,0),_xlfn.CONCAT(TEXT(Schedule!$D21,"H:MM AM/PM")," - ",Schedule!$E21),IF(I$1=TIME(HOUR(Schedule!$F21),ROUNDDOWN(MINUTE(Schedule!$F21)/15,0)*15,0),_xlfn.CONCAT(TEXT(Schedule!$F21,"H:MM AM/PM")," - ",Schedule!$G21),IF(I$1=TIME(HOUR(Schedule!$H21),ROUNDDOWN(MINUTE(Schedule!$H21)/15,0)*15,0),_xlfn.CONCAT(TEXT(Schedule!$H21,"H:MM AM/PM")," - ",Schedule!$I21),IF(Schedule!$B21&lt;&gt;"",IF(OR(I$1=Schedule!$B21,I$1=(Schedule!$B21+TIME(0,15,0))),_xlfn.CONCAT("Judge - ",Schedule!$C21), ""),"")))),"")</f>
        <v/>
      </c>
      <c r="J21" s="8" t="str">
        <f ca="1">IF($A21&lt;&gt;"",IF(J$1=TIME(HOUR(Schedule!$D21),ROUNDDOWN(MINUTE(Schedule!$D21)/15,0)*15,0),_xlfn.CONCAT(TEXT(Schedule!$D21,"H:MM AM/PM")," - ",Schedule!$E21),IF(J$1=TIME(HOUR(Schedule!$F21),ROUNDDOWN(MINUTE(Schedule!$F21)/15,0)*15,0),_xlfn.CONCAT(TEXT(Schedule!$F21,"H:MM AM/PM")," - ",Schedule!$G21),IF(J$1=TIME(HOUR(Schedule!$H21),ROUNDDOWN(MINUTE(Schedule!$H21)/15,0)*15,0),_xlfn.CONCAT(TEXT(Schedule!$H21,"H:MM AM/PM")," - ",Schedule!$I21),IF(Schedule!$B21&lt;&gt;"",IF(OR(J$1=Schedule!$B21,J$1=(Schedule!$B21+TIME(0,15,0))),_xlfn.CONCAT("Judge - ",Schedule!$C21), ""),"")))),"")</f>
        <v/>
      </c>
      <c r="K21" s="8" t="str">
        <f ca="1">IF($A21&lt;&gt;"",IF(K$1=TIME(HOUR(Schedule!$D21),ROUNDDOWN(MINUTE(Schedule!$D21)/15,0)*15,0),_xlfn.CONCAT(TEXT(Schedule!$D21,"H:MM AM/PM")," - ",Schedule!$E21),IF(K$1=TIME(HOUR(Schedule!$F21),ROUNDDOWN(MINUTE(Schedule!$F21)/15,0)*15,0),_xlfn.CONCAT(TEXT(Schedule!$F21,"H:MM AM/PM")," - ",Schedule!$G21),IF(K$1=TIME(HOUR(Schedule!$H21),ROUNDDOWN(MINUTE(Schedule!$H21)/15,0)*15,0),_xlfn.CONCAT(TEXT(Schedule!$H21,"H:MM AM/PM")," - ",Schedule!$I21),IF(Schedule!$B21&lt;&gt;"",IF(OR(K$1=Schedule!$B21,K$1=(Schedule!$B21+TIME(0,15,0))),_xlfn.CONCAT("Judge - ",Schedule!$C21), ""),"")))),"")</f>
        <v/>
      </c>
      <c r="L21" s="8" t="str">
        <f ca="1">IF($A21&lt;&gt;"",IF(L$1=TIME(HOUR(Schedule!$D21),ROUNDDOWN(MINUTE(Schedule!$D21)/15,0)*15,0),_xlfn.CONCAT(TEXT(Schedule!$D21,"H:MM AM/PM")," - ",Schedule!$E21),IF(L$1=TIME(HOUR(Schedule!$F21),ROUNDDOWN(MINUTE(Schedule!$F21)/15,0)*15,0),_xlfn.CONCAT(TEXT(Schedule!$F21,"H:MM AM/PM")," - ",Schedule!$G21),IF(L$1=TIME(HOUR(Schedule!$H21),ROUNDDOWN(MINUTE(Schedule!$H21)/15,0)*15,0),_xlfn.CONCAT(TEXT(Schedule!$H21,"H:MM AM/PM")," - ",Schedule!$I21),IF(Schedule!$B21&lt;&gt;"",IF(OR(L$1=Schedule!$B21,L$1=(Schedule!$B21+TIME(0,15,0))),_xlfn.CONCAT("Judge - ",Schedule!$C21), ""),"")))),"")</f>
        <v>10:40 AM - Red A</v>
      </c>
      <c r="M21" s="8" t="str">
        <f ca="1">IF($A21&lt;&gt;"",IF(M$1=TIME(HOUR(Schedule!$D21),ROUNDDOWN(MINUTE(Schedule!$D21)/15,0)*15,0),_xlfn.CONCAT(TEXT(Schedule!$D21,"H:MM AM/PM")," - ",Schedule!$E21),IF(M$1=TIME(HOUR(Schedule!$F21),ROUNDDOWN(MINUTE(Schedule!$F21)/15,0)*15,0),_xlfn.CONCAT(TEXT(Schedule!$F21,"H:MM AM/PM")," - ",Schedule!$G21),IF(M$1=TIME(HOUR(Schedule!$H21),ROUNDDOWN(MINUTE(Schedule!$H21)/15,0)*15,0),_xlfn.CONCAT(TEXT(Schedule!$H21,"H:MM AM/PM")," - ",Schedule!$I21),IF(Schedule!$B21&lt;&gt;"",IF(OR(M$1=Schedule!$B21,M$1=(Schedule!$B21+TIME(0,15,0))),_xlfn.CONCAT("Judge - ",Schedule!$C21), ""),"")))),"")</f>
        <v/>
      </c>
      <c r="N21" s="8" t="str">
        <f ca="1">IF($A21&lt;&gt;"",IF(N$1=TIME(HOUR(Schedule!$D21),ROUNDDOWN(MINUTE(Schedule!$D21)/15,0)*15,0),_xlfn.CONCAT(TEXT(Schedule!$D21,"H:MM AM/PM")," - ",Schedule!$E21),IF(N$1=TIME(HOUR(Schedule!$F21),ROUNDDOWN(MINUTE(Schedule!$F21)/15,0)*15,0),_xlfn.CONCAT(TEXT(Schedule!$F21,"H:MM AM/PM")," - ",Schedule!$G21),IF(N$1=TIME(HOUR(Schedule!$H21),ROUNDDOWN(MINUTE(Schedule!$H21)/15,0)*15,0),_xlfn.CONCAT(TEXT(Schedule!$H21,"H:MM AM/PM")," - ",Schedule!$I21),IF(Schedule!$B21&lt;&gt;"",IF(OR(N$1=Schedule!$B21,N$1=(Schedule!$B21+TIME(0,15,0))),_xlfn.CONCAT("Judge - ",Schedule!$C21), ""),"")))),"")</f>
        <v>11:00 AM - Blue A</v>
      </c>
      <c r="O21" s="8" t="str">
        <f ca="1">IF($A21&lt;&gt;"",IF(O$1=TIME(HOUR(Schedule!$D21),ROUNDDOWN(MINUTE(Schedule!$D21)/15,0)*15,0),_xlfn.CONCAT(TEXT(Schedule!$D21,"H:MM AM/PM")," - ",Schedule!$E21),IF(O$1=TIME(HOUR(Schedule!$F21),ROUNDDOWN(MINUTE(Schedule!$F21)/15,0)*15,0),_xlfn.CONCAT(TEXT(Schedule!$F21,"H:MM AM/PM")," - ",Schedule!$G21),IF(O$1=TIME(HOUR(Schedule!$H21),ROUNDDOWN(MINUTE(Schedule!$H21)/15,0)*15,0),_xlfn.CONCAT(TEXT(Schedule!$H21,"H:MM AM/PM")," - ",Schedule!$I21),IF(Schedule!$B21&lt;&gt;"",IF(OR(O$1=Schedule!$B21,O$1=(Schedule!$B21+TIME(0,15,0))),_xlfn.CONCAT("Judge - ",Schedule!$C21), ""),"")))),"")</f>
        <v/>
      </c>
      <c r="P21" s="8" t="str">
        <f ca="1">IF($A21&lt;&gt;"",IF(P$1=TIME(HOUR(Schedule!$D21),ROUNDDOWN(MINUTE(Schedule!$D21)/15,0)*15,0),_xlfn.CONCAT(TEXT(Schedule!$D21,"H:MM AM/PM")," - ",Schedule!$E21),IF(P$1=TIME(HOUR(Schedule!$F21),ROUNDDOWN(MINUTE(Schedule!$F21)/15,0)*15,0),_xlfn.CONCAT(TEXT(Schedule!$F21,"H:MM AM/PM")," - ",Schedule!$G21),IF(P$1=TIME(HOUR(Schedule!$H21),ROUNDDOWN(MINUTE(Schedule!$H21)/15,0)*15,0),_xlfn.CONCAT(TEXT(Schedule!$H21,"H:MM AM/PM")," - ",Schedule!$I21),IF(Schedule!$B21&lt;&gt;"",IF(OR(P$1=Schedule!$B21,P$1=(Schedule!$B21+TIME(0,15,0))),_xlfn.CONCAT("Judge - ",Schedule!$C21), ""),"")))),"")</f>
        <v/>
      </c>
      <c r="Q21" s="8" t="str">
        <f ca="1">IF($A21&lt;&gt;"",IF(Q$1=TIME(HOUR(Schedule!$D21),ROUNDDOWN(MINUTE(Schedule!$D21)/15,0)*15,0),_xlfn.CONCAT(TEXT(Schedule!$D21,"H:MM AM/PM")," - ",Schedule!$E21),IF(Q$1=TIME(HOUR(Schedule!$F21),ROUNDDOWN(MINUTE(Schedule!$F21)/15,0)*15,0),_xlfn.CONCAT(TEXT(Schedule!$F21,"H:MM AM/PM")," - ",Schedule!$G21),IF(Q$1=TIME(HOUR(Schedule!$H21),ROUNDDOWN(MINUTE(Schedule!$H21)/15,0)*15,0),_xlfn.CONCAT(TEXT(Schedule!$H21,"H:MM AM/PM")," - ",Schedule!$I21),IF(Schedule!$B21&lt;&gt;"",IF(OR(Q$1=Schedule!$B21,Q$1=(Schedule!$B21+TIME(0,15,0))),_xlfn.CONCAT("Judge - ",Schedule!$C21), ""),"")))),"")</f>
        <v/>
      </c>
      <c r="R21" s="8" t="str">
        <f ca="1">IF($A21&lt;&gt;"",IF(R$1=TIME(HOUR(Schedule!$D21),ROUNDDOWN(MINUTE(Schedule!$D21)/15,0)*15,0),_xlfn.CONCAT(TEXT(Schedule!$D21,"H:MM AM/PM")," - ",Schedule!$E21),IF(R$1=TIME(HOUR(Schedule!$F21),ROUNDDOWN(MINUTE(Schedule!$F21)/15,0)*15,0),_xlfn.CONCAT(TEXT(Schedule!$F21,"H:MM AM/PM")," - ",Schedule!$G21),IF(R$1=TIME(HOUR(Schedule!$H21),ROUNDDOWN(MINUTE(Schedule!$H21)/15,0)*15,0),_xlfn.CONCAT(TEXT(Schedule!$H21,"H:MM AM/PM")," - ",Schedule!$I21),IF(Schedule!$B21&lt;&gt;"",IF(OR(R$1=Schedule!$B21,R$1=(Schedule!$B21+TIME(0,15,0))),_xlfn.CONCAT("Judge - ",Schedule!$C21), ""),"")))),"")</f>
        <v/>
      </c>
      <c r="S21" s="8" t="str">
        <f ca="1">IF($A21&lt;&gt;"",IF(S$1=TIME(HOUR(Schedule!$D21),ROUNDDOWN(MINUTE(Schedule!$D21)/15,0)*15,0),_xlfn.CONCAT(TEXT(Schedule!$D21,"H:MM AM/PM")," - ",Schedule!$E21),IF(S$1=TIME(HOUR(Schedule!$F21),ROUNDDOWN(MINUTE(Schedule!$F21)/15,0)*15,0),_xlfn.CONCAT(TEXT(Schedule!$F21,"H:MM AM/PM")," - ",Schedule!$G21),IF(S$1=TIME(HOUR(Schedule!$H21),ROUNDDOWN(MINUTE(Schedule!$H21)/15,0)*15,0),_xlfn.CONCAT(TEXT(Schedule!$H21,"H:MM AM/PM")," - ",Schedule!$I21),IF(Schedule!$B21&lt;&gt;"",IF(OR(S$1=Schedule!$B21,S$1=(Schedule!$B21+TIME(0,15,0))),_xlfn.CONCAT("Judge - ",Schedule!$C21), ""),"")))),"")</f>
        <v/>
      </c>
      <c r="T21" s="8" t="str">
        <f ca="1">IF($A21&lt;&gt;"",IF(T$1=TIME(HOUR(Schedule!$D21),ROUNDDOWN(MINUTE(Schedule!$D21)/15,0)*15,0),_xlfn.CONCAT(TEXT(Schedule!$D21,"H:MM AM/PM")," - ",Schedule!$E21),IF(T$1=TIME(HOUR(Schedule!$F21),ROUNDDOWN(MINUTE(Schedule!$F21)/15,0)*15,0),_xlfn.CONCAT(TEXT(Schedule!$F21,"H:MM AM/PM")," - ",Schedule!$G21),IF(T$1=TIME(HOUR(Schedule!$H21),ROUNDDOWN(MINUTE(Schedule!$H21)/15,0)*15,0),_xlfn.CONCAT(TEXT(Schedule!$H21,"H:MM AM/PM")," - ",Schedule!$I21),IF(Schedule!$B21&lt;&gt;"",IF(OR(T$1=Schedule!$B21,T$1=(Schedule!$B21+TIME(0,15,0))),_xlfn.CONCAT("Judge - ",Schedule!$C21), ""),"")))),"")</f>
        <v/>
      </c>
      <c r="U21" s="8" t="str">
        <f ca="1">IF($A21&lt;&gt;"",IF(U$1=TIME(HOUR(Schedule!$D21),ROUNDDOWN(MINUTE(Schedule!$D21)/15,0)*15,0),_xlfn.CONCAT(TEXT(Schedule!$D21,"H:MM AM/PM")," - ",Schedule!$E21),IF(U$1=TIME(HOUR(Schedule!$F21),ROUNDDOWN(MINUTE(Schedule!$F21)/15,0)*15,0),_xlfn.CONCAT(TEXT(Schedule!$F21,"H:MM AM/PM")," - ",Schedule!$G21),IF(U$1=TIME(HOUR(Schedule!$H21),ROUNDDOWN(MINUTE(Schedule!$H21)/15,0)*15,0),_xlfn.CONCAT(TEXT(Schedule!$H21,"H:MM AM/PM")," - ",Schedule!$I21),IF(Schedule!$B21&lt;&gt;"",IF(OR(U$1=Schedule!$B21,U$1=(Schedule!$B21+TIME(0,15,0))),_xlfn.CONCAT("Judge - ",Schedule!$C21), ""),"")))),"")</f>
        <v/>
      </c>
      <c r="V21" s="8" t="str">
        <f ca="1">IF($A21&lt;&gt;"",IF(V$1=TIME(HOUR(Schedule!$D21),ROUNDDOWN(MINUTE(Schedule!$D21)/15,0)*15,0),_xlfn.CONCAT(TEXT(Schedule!$D21,"H:MM AM/PM")," - ",Schedule!$E21),IF(V$1=TIME(HOUR(Schedule!$F21),ROUNDDOWN(MINUTE(Schedule!$F21)/15,0)*15,0),_xlfn.CONCAT(TEXT(Schedule!$F21,"H:MM AM/PM")," - ",Schedule!$G21),IF(V$1=TIME(HOUR(Schedule!$H21),ROUNDDOWN(MINUTE(Schedule!$H21)/15,0)*15,0),_xlfn.CONCAT(TEXT(Schedule!$H21,"H:MM AM/PM")," - ",Schedule!$I21),IF(Schedule!$B21&lt;&gt;"",IF(OR(V$1=Schedule!$B21,V$1=(Schedule!$B21+TIME(0,15,0))),_xlfn.CONCAT("Judge - ",Schedule!$C21), ""),"")))),"")</f>
        <v/>
      </c>
      <c r="W21" s="8" t="str">
        <f ca="1">IF($A21&lt;&gt;"",IF(W$1=TIME(HOUR(Schedule!$D21),ROUNDDOWN(MINUTE(Schedule!$D21)/15,0)*15,0),_xlfn.CONCAT(TEXT(Schedule!$D21,"H:MM AM/PM")," - ",Schedule!$E21),IF(W$1=TIME(HOUR(Schedule!$F21),ROUNDDOWN(MINUTE(Schedule!$F21)/15,0)*15,0),_xlfn.CONCAT(TEXT(Schedule!$F21,"H:MM AM/PM")," - ",Schedule!$G21),IF(W$1=TIME(HOUR(Schedule!$H21),ROUNDDOWN(MINUTE(Schedule!$H21)/15,0)*15,0),_xlfn.CONCAT(TEXT(Schedule!$H21,"H:MM AM/PM")," - ",Schedule!$I21),IF(Schedule!$B21&lt;&gt;"",IF(OR(W$1=Schedule!$B21,W$1=(Schedule!$B21+TIME(0,15,0))),_xlfn.CONCAT("Judge - ",Schedule!$C21), ""),"")))),"")</f>
        <v/>
      </c>
      <c r="X21" s="8" t="str">
        <f ca="1">IF($A21&lt;&gt;"",IF(X$1=TIME(HOUR(Schedule!$D21),ROUNDDOWN(MINUTE(Schedule!$D21)/15,0)*15,0),_xlfn.CONCAT(TEXT(Schedule!$D21,"H:MM AM/PM")," - ",Schedule!$E21),IF(X$1=TIME(HOUR(Schedule!$F21),ROUNDDOWN(MINUTE(Schedule!$F21)/15,0)*15,0),_xlfn.CONCAT(TEXT(Schedule!$F21,"H:MM AM/PM")," - ",Schedule!$G21),IF(X$1=TIME(HOUR(Schedule!$H21),ROUNDDOWN(MINUTE(Schedule!$H21)/15,0)*15,0),_xlfn.CONCAT(TEXT(Schedule!$H21,"H:MM AM/PM")," - ",Schedule!$I21),IF(Schedule!$B21&lt;&gt;"",IF(OR(X$1=Schedule!$B21,X$1=(Schedule!$B21+TIME(0,15,0))),_xlfn.CONCAT("Judge - ",Schedule!$C21), ""),"")))),"")</f>
        <v>Judge - Orange</v>
      </c>
      <c r="Y21" s="8" t="str">
        <f ca="1">IF($A21&lt;&gt;"",IF(Y$1=TIME(HOUR(Schedule!$D21),ROUNDDOWN(MINUTE(Schedule!$D21)/15,0)*15,0),_xlfn.CONCAT(TEXT(Schedule!$D21,"H:MM AM/PM")," - ",Schedule!$E21),IF(Y$1=TIME(HOUR(Schedule!$F21),ROUNDDOWN(MINUTE(Schedule!$F21)/15,0)*15,0),_xlfn.CONCAT(TEXT(Schedule!$F21,"H:MM AM/PM")," - ",Schedule!$G21),IF(Y$1=TIME(HOUR(Schedule!$H21),ROUNDDOWN(MINUTE(Schedule!$H21)/15,0)*15,0),_xlfn.CONCAT(TEXT(Schedule!$H21,"H:MM AM/PM")," - ",Schedule!$I21),IF(Schedule!$B21&lt;&gt;"",IF(OR(Y$1=Schedule!$B21,Y$1=(Schedule!$B21+TIME(0,15,0))),_xlfn.CONCAT("Judge - ",Schedule!$C21), ""),"")))),"")</f>
        <v>Judge - Orange</v>
      </c>
      <c r="Z21" s="8" t="str">
        <f ca="1">IF($A21&lt;&gt;"",IF(Z$1=TIME(HOUR(Schedule!$D21),ROUNDDOWN(MINUTE(Schedule!$D21)/15,0)*15,0),_xlfn.CONCAT(TEXT(Schedule!$D21,"H:MM AM/PM")," - ",Schedule!$E21),IF(Z$1=TIME(HOUR(Schedule!$F21),ROUNDDOWN(MINUTE(Schedule!$F21)/15,0)*15,0),_xlfn.CONCAT(TEXT(Schedule!$F21,"H:MM AM/PM")," - ",Schedule!$G21),IF(Z$1=TIME(HOUR(Schedule!$H21),ROUNDDOWN(MINUTE(Schedule!$H21)/15,0)*15,0),_xlfn.CONCAT(TEXT(Schedule!$H21,"H:MM AM/PM")," - ",Schedule!$I21),IF(Schedule!$B21&lt;&gt;"",IF(OR(Z$1=Schedule!$B21,Z$1=(Schedule!$B21+TIME(0,15,0))),_xlfn.CONCAT("Judge - ",Schedule!$C21), ""),"")))),"")</f>
        <v/>
      </c>
      <c r="AA21" s="8" t="str">
        <f ca="1">IF($A21&lt;&gt;"",IF(AA$1=TIME(HOUR(Schedule!$D21),ROUNDDOWN(MINUTE(Schedule!$D21)/15,0)*15,0),_xlfn.CONCAT(TEXT(Schedule!$D21,"H:MM AM/PM")," - ",Schedule!$E21),IF(AA$1=TIME(HOUR(Schedule!$F21),ROUNDDOWN(MINUTE(Schedule!$F21)/15,0)*15,0),_xlfn.CONCAT(TEXT(Schedule!$F21,"H:MM AM/PM")," - ",Schedule!$G21),IF(AA$1=TIME(HOUR(Schedule!$H21),ROUNDDOWN(MINUTE(Schedule!$H21)/15,0)*15,0),_xlfn.CONCAT(TEXT(Schedule!$H21,"H:MM AM/PM")," - ",Schedule!$I21),IF(Schedule!$B21&lt;&gt;"",IF(OR(AA$1=Schedule!$B21,AA$1=(Schedule!$B21+TIME(0,15,0))),_xlfn.CONCAT("Judge - ",Schedule!$C21), ""),"")))),"")</f>
        <v/>
      </c>
      <c r="AB21" s="8" t="str">
        <f ca="1">IF($A21&lt;&gt;"",IF(AB$1=TIME(HOUR(Schedule!$D21),ROUNDDOWN(MINUTE(Schedule!$D21)/15,0)*15,0),_xlfn.CONCAT(TEXT(Schedule!$D21,"H:MM AM/PM")," - ",Schedule!$E21),IF(AB$1=TIME(HOUR(Schedule!$F21),ROUNDDOWN(MINUTE(Schedule!$F21)/15,0)*15,0),_xlfn.CONCAT(TEXT(Schedule!$F21,"H:MM AM/PM")," - ",Schedule!$G21),IF(AB$1=TIME(HOUR(Schedule!$H21),ROUNDDOWN(MINUTE(Schedule!$H21)/15,0)*15,0),_xlfn.CONCAT(TEXT(Schedule!$H21,"H:MM AM/PM")," - ",Schedule!$I21),IF(Schedule!$B21&lt;&gt;"",IF(OR(AB$1=Schedule!$B21,AB$1=(Schedule!$B21+TIME(0,15,0))),_xlfn.CONCAT("Judge - ",Schedule!$C21), ""),"")))),"")</f>
        <v/>
      </c>
      <c r="AC21" s="8" t="str">
        <f ca="1">IF($A21&lt;&gt;"",IF(AC$1=TIME(HOUR(Schedule!$D21),ROUNDDOWN(MINUTE(Schedule!$D21)/15,0)*15,0),_xlfn.CONCAT(TEXT(Schedule!$D21,"H:MM AM/PM")," - ",Schedule!$E21),IF(AC$1=TIME(HOUR(Schedule!$F21),ROUNDDOWN(MINUTE(Schedule!$F21)/15,0)*15,0),_xlfn.CONCAT(TEXT(Schedule!$F21,"H:MM AM/PM")," - ",Schedule!$G21),IF(AC$1=TIME(HOUR(Schedule!$H21),ROUNDDOWN(MINUTE(Schedule!$H21)/15,0)*15,0),_xlfn.CONCAT(TEXT(Schedule!$H21,"H:MM AM/PM")," - ",Schedule!$I21),IF(Schedule!$B21&lt;&gt;"",IF(OR(AC$1=Schedule!$B21,AC$1=(Schedule!$B21+TIME(0,15,0))),_xlfn.CONCAT("Judge - ",Schedule!$C21), ""),"")))),"")</f>
        <v/>
      </c>
      <c r="AD21" s="8" t="str">
        <f ca="1">IF($A21&lt;&gt;"",IF(AD$1=TIME(HOUR(Schedule!$D21),ROUNDDOWN(MINUTE(Schedule!$D21)/15,0)*15,0),_xlfn.CONCAT(TEXT(Schedule!$D21,"H:MM AM/PM")," - ",Schedule!$E21),IF(AD$1=TIME(HOUR(Schedule!$F21),ROUNDDOWN(MINUTE(Schedule!$F21)/15,0)*15,0),_xlfn.CONCAT(TEXT(Schedule!$F21,"H:MM AM/PM")," - ",Schedule!$G21),IF(AD$1=TIME(HOUR(Schedule!$H21),ROUNDDOWN(MINUTE(Schedule!$H21)/15,0)*15,0),_xlfn.CONCAT(TEXT(Schedule!$H21,"H:MM AM/PM")," - ",Schedule!$I21),IF(Schedule!$B21&lt;&gt;"",IF(OR(AD$1=Schedule!$B21,AD$1=(Schedule!$B21+TIME(0,15,0))),_xlfn.CONCAT("Judge - ",Schedule!$C21), ""),"")))),"")</f>
        <v/>
      </c>
      <c r="AE21" s="8" t="str">
        <f ca="1">IF($A21&lt;&gt;"",IF(AE$1=TIME(HOUR(Schedule!$D21),ROUNDDOWN(MINUTE(Schedule!$D21)/15,0)*15,0),_xlfn.CONCAT(TEXT(Schedule!$D21,"H:MM AM/PM")," - ",Schedule!$E21),IF(AE$1=TIME(HOUR(Schedule!$F21),ROUNDDOWN(MINUTE(Schedule!$F21)/15,0)*15,0),_xlfn.CONCAT(TEXT(Schedule!$F21,"H:MM AM/PM")," - ",Schedule!$G21),IF(AE$1=TIME(HOUR(Schedule!$H21),ROUNDDOWN(MINUTE(Schedule!$H21)/15,0)*15,0),_xlfn.CONCAT(TEXT(Schedule!$H21,"H:MM AM/PM")," - ",Schedule!$I21),IF(Schedule!$B21&lt;&gt;"",IF(OR(AE$1=Schedule!$B21,AE$1=(Schedule!$B21+TIME(0,15,0))),_xlfn.CONCAT("Judge - ",Schedule!$C21), ""),"")))),"")</f>
        <v/>
      </c>
      <c r="AF21" s="8" t="str">
        <f ca="1">IF($A21&lt;&gt;"",IF(AF$1=TIME(HOUR(Schedule!$D21),ROUNDDOWN(MINUTE(Schedule!$D21)/15,0)*15,0),_xlfn.CONCAT(TEXT(Schedule!$D21,"H:MM AM/PM")," - ",Schedule!$E21),IF(AF$1=TIME(HOUR(Schedule!$F21),ROUNDDOWN(MINUTE(Schedule!$F21)/15,0)*15,0),_xlfn.CONCAT(TEXT(Schedule!$F21,"H:MM AM/PM")," - ",Schedule!$G21),IF(AF$1=TIME(HOUR(Schedule!$H21),ROUNDDOWN(MINUTE(Schedule!$H21)/15,0)*15,0),_xlfn.CONCAT(TEXT(Schedule!$H21,"H:MM AM/PM")," - ",Schedule!$I21),IF(Schedule!$B21&lt;&gt;"",IF(OR(AF$1=Schedule!$B21,AF$1=(Schedule!$B21+TIME(0,15,0))),_xlfn.CONCAT("Judge - ",Schedule!$C21), ""),"")))),"")</f>
        <v/>
      </c>
      <c r="AG21" s="8" t="str">
        <f ca="1">IF($A21&lt;&gt;"",IF(AG$1=TIME(HOUR(Schedule!$D21),ROUNDDOWN(MINUTE(Schedule!$D21)/15,0)*15,0),_xlfn.CONCAT(TEXT(Schedule!$D21,"H:MM AM/PM")," - ",Schedule!$E21),IF(AG$1=TIME(HOUR(Schedule!$F21),ROUNDDOWN(MINUTE(Schedule!$F21)/15,0)*15,0),_xlfn.CONCAT(TEXT(Schedule!$F21,"H:MM AM/PM")," - ",Schedule!$G21),IF(AG$1=TIME(HOUR(Schedule!$H21),ROUNDDOWN(MINUTE(Schedule!$H21)/15,0)*15,0),_xlfn.CONCAT(TEXT(Schedule!$H21,"H:MM AM/PM")," - ",Schedule!$I21),IF(Schedule!$B21&lt;&gt;"",IF(OR(AG$1=Schedule!$B21,AG$1=(Schedule!$B21+TIME(0,15,0))),_xlfn.CONCAT("Judge - ",Schedule!$C21), ""),"")))),"")</f>
        <v/>
      </c>
    </row>
    <row r="22" spans="1:33" x14ac:dyDescent="0.2">
      <c r="A22" t="str">
        <f ca="1">Schedule!A22</f>
        <v>21 - Team 21</v>
      </c>
      <c r="B22" s="8" t="str">
        <f ca="1">IF($A22&lt;&gt;"",IF(B$1=TIME(HOUR(Schedule!$D22),ROUNDDOWN(MINUTE(Schedule!$D22)/15,0)*15,0),_xlfn.CONCAT(TEXT(Schedule!$D22,"H:MM AM/PM")," - ",Schedule!$E22),IF(B$1=TIME(HOUR(Schedule!$F22),ROUNDDOWN(MINUTE(Schedule!$F22)/15,0)*15,0),_xlfn.CONCAT(TEXT(Schedule!$F22,"H:MM AM/PM")," - ",Schedule!$G22),IF(B$1=TIME(HOUR(Schedule!$H22),ROUNDDOWN(MINUTE(Schedule!$H22)/15,0)*15,0),_xlfn.CONCAT(TEXT(Schedule!$H22,"H:MM AM/PM")," - ",Schedule!$I22),IF(Schedule!$B22&lt;&gt;"",IF(OR(B$1=Schedule!$B22,B$1=(Schedule!$B22+TIME(0,15,0))),_xlfn.CONCAT("Judge - ",Schedule!$C22), ""),"")))),"")</f>
        <v/>
      </c>
      <c r="C22" s="8" t="str">
        <f ca="1">IF($A22&lt;&gt;"",IF(C$1=TIME(HOUR(Schedule!$D22),ROUNDDOWN(MINUTE(Schedule!$D22)/15,0)*15,0),_xlfn.CONCAT(TEXT(Schedule!$D22,"H:MM AM/PM")," - ",Schedule!$E22),IF(C$1=TIME(HOUR(Schedule!$F22),ROUNDDOWN(MINUTE(Schedule!$F22)/15,0)*15,0),_xlfn.CONCAT(TEXT(Schedule!$F22,"H:MM AM/PM")," - ",Schedule!$G22),IF(C$1=TIME(HOUR(Schedule!$H22),ROUNDDOWN(MINUTE(Schedule!$H22)/15,0)*15,0),_xlfn.CONCAT(TEXT(Schedule!$H22,"H:MM AM/PM")," - ",Schedule!$I22),IF(Schedule!$B22&lt;&gt;"",IF(OR(C$1=Schedule!$B22,C$1=(Schedule!$B22+TIME(0,15,0))),_xlfn.CONCAT("Judge - ",Schedule!$C22), ""),"")))),"")</f>
        <v/>
      </c>
      <c r="D22" s="8" t="str">
        <f ca="1">IF($A22&lt;&gt;"",IF(D$1=TIME(HOUR(Schedule!$D22),ROUNDDOWN(MINUTE(Schedule!$D22)/15,0)*15,0),_xlfn.CONCAT(TEXT(Schedule!$D22,"H:MM AM/PM")," - ",Schedule!$E22),IF(D$1=TIME(HOUR(Schedule!$F22),ROUNDDOWN(MINUTE(Schedule!$F22)/15,0)*15,0),_xlfn.CONCAT(TEXT(Schedule!$F22,"H:MM AM/PM")," - ",Schedule!$G22),IF(D$1=TIME(HOUR(Schedule!$H22),ROUNDDOWN(MINUTE(Schedule!$H22)/15,0)*15,0),_xlfn.CONCAT(TEXT(Schedule!$H22,"H:MM AM/PM")," - ",Schedule!$I22),IF(Schedule!$B22&lt;&gt;"",IF(OR(D$1=Schedule!$B22,D$1=(Schedule!$B22+TIME(0,15,0))),_xlfn.CONCAT("Judge - ",Schedule!$C22), ""),"")))),"")</f>
        <v/>
      </c>
      <c r="E22" s="8" t="str">
        <f ca="1">IF($A22&lt;&gt;"",IF(E$1=TIME(HOUR(Schedule!$D22),ROUNDDOWN(MINUTE(Schedule!$D22)/15,0)*15,0),_xlfn.CONCAT(TEXT(Schedule!$D22,"H:MM AM/PM")," - ",Schedule!$E22),IF(E$1=TIME(HOUR(Schedule!$F22),ROUNDDOWN(MINUTE(Schedule!$F22)/15,0)*15,0),_xlfn.CONCAT(TEXT(Schedule!$F22,"H:MM AM/PM")," - ",Schedule!$G22),IF(E$1=TIME(HOUR(Schedule!$H22),ROUNDDOWN(MINUTE(Schedule!$H22)/15,0)*15,0),_xlfn.CONCAT(TEXT(Schedule!$H22,"H:MM AM/PM")," - ",Schedule!$I22),IF(Schedule!$B22&lt;&gt;"",IF(OR(E$1=Schedule!$B22,E$1=(Schedule!$B22+TIME(0,15,0))),_xlfn.CONCAT("Judge - ",Schedule!$C22), ""),"")))),"")</f>
        <v/>
      </c>
      <c r="F22" s="8" t="str">
        <f ca="1">IF($A22&lt;&gt;"",IF(F$1=TIME(HOUR(Schedule!$D22),ROUNDDOWN(MINUTE(Schedule!$D22)/15,0)*15,0),_xlfn.CONCAT(TEXT(Schedule!$D22,"H:MM AM/PM")," - ",Schedule!$E22),IF(F$1=TIME(HOUR(Schedule!$F22),ROUNDDOWN(MINUTE(Schedule!$F22)/15,0)*15,0),_xlfn.CONCAT(TEXT(Schedule!$F22,"H:MM AM/PM")," - ",Schedule!$G22),IF(F$1=TIME(HOUR(Schedule!$H22),ROUNDDOWN(MINUTE(Schedule!$H22)/15,0)*15,0),_xlfn.CONCAT(TEXT(Schedule!$H22,"H:MM AM/PM")," - ",Schedule!$I22),IF(Schedule!$B22&lt;&gt;"",IF(OR(F$1=Schedule!$B22,F$1=(Schedule!$B22+TIME(0,15,0))),_xlfn.CONCAT("Judge - ",Schedule!$C22), ""),"")))),"")</f>
        <v/>
      </c>
      <c r="G22" s="8" t="str">
        <f ca="1">IF($A22&lt;&gt;"",IF(G$1=TIME(HOUR(Schedule!$D22),ROUNDDOWN(MINUTE(Schedule!$D22)/15,0)*15,0),_xlfn.CONCAT(TEXT(Schedule!$D22,"H:MM AM/PM")," - ",Schedule!$E22),IF(G$1=TIME(HOUR(Schedule!$F22),ROUNDDOWN(MINUTE(Schedule!$F22)/15,0)*15,0),_xlfn.CONCAT(TEXT(Schedule!$F22,"H:MM AM/PM")," - ",Schedule!$G22),IF(G$1=TIME(HOUR(Schedule!$H22),ROUNDDOWN(MINUTE(Schedule!$H22)/15,0)*15,0),_xlfn.CONCAT(TEXT(Schedule!$H22,"H:MM AM/PM")," - ",Schedule!$I22),IF(Schedule!$B22&lt;&gt;"",IF(OR(G$1=Schedule!$B22,G$1=(Schedule!$B22+TIME(0,15,0))),_xlfn.CONCAT("Judge - ",Schedule!$C22), ""),"")))),"")</f>
        <v>9:25 AM - Blue A</v>
      </c>
      <c r="H22" s="8" t="str">
        <f ca="1">IF($A22&lt;&gt;"",IF(H$1=TIME(HOUR(Schedule!$D22),ROUNDDOWN(MINUTE(Schedule!$D22)/15,0)*15,0),_xlfn.CONCAT(TEXT(Schedule!$D22,"H:MM AM/PM")," - ",Schedule!$E22),IF(H$1=TIME(HOUR(Schedule!$F22),ROUNDDOWN(MINUTE(Schedule!$F22)/15,0)*15,0),_xlfn.CONCAT(TEXT(Schedule!$F22,"H:MM AM/PM")," - ",Schedule!$G22),IF(H$1=TIME(HOUR(Schedule!$H22),ROUNDDOWN(MINUTE(Schedule!$H22)/15,0)*15,0),_xlfn.CONCAT(TEXT(Schedule!$H22,"H:MM AM/PM")," - ",Schedule!$I22),IF(Schedule!$B22&lt;&gt;"",IF(OR(H$1=Schedule!$B22,H$1=(Schedule!$B22+TIME(0,15,0))),_xlfn.CONCAT("Judge - ",Schedule!$C22), ""),"")))),"")</f>
        <v/>
      </c>
      <c r="I22" s="8" t="str">
        <f ca="1">IF($A22&lt;&gt;"",IF(I$1=TIME(HOUR(Schedule!$D22),ROUNDDOWN(MINUTE(Schedule!$D22)/15,0)*15,0),_xlfn.CONCAT(TEXT(Schedule!$D22,"H:MM AM/PM")," - ",Schedule!$E22),IF(I$1=TIME(HOUR(Schedule!$F22),ROUNDDOWN(MINUTE(Schedule!$F22)/15,0)*15,0),_xlfn.CONCAT(TEXT(Schedule!$F22,"H:MM AM/PM")," - ",Schedule!$G22),IF(I$1=TIME(HOUR(Schedule!$H22),ROUNDDOWN(MINUTE(Schedule!$H22)/15,0)*15,0),_xlfn.CONCAT(TEXT(Schedule!$H22,"H:MM AM/PM")," - ",Schedule!$I22),IF(Schedule!$B22&lt;&gt;"",IF(OR(I$1=Schedule!$B22,I$1=(Schedule!$B22+TIME(0,15,0))),_xlfn.CONCAT("Judge - ",Schedule!$C22), ""),"")))),"")</f>
        <v/>
      </c>
      <c r="J22" s="8" t="str">
        <f ca="1">IF($A22&lt;&gt;"",IF(J$1=TIME(HOUR(Schedule!$D22),ROUNDDOWN(MINUTE(Schedule!$D22)/15,0)*15,0),_xlfn.CONCAT(TEXT(Schedule!$D22,"H:MM AM/PM")," - ",Schedule!$E22),IF(J$1=TIME(HOUR(Schedule!$F22),ROUNDDOWN(MINUTE(Schedule!$F22)/15,0)*15,0),_xlfn.CONCAT(TEXT(Schedule!$F22,"H:MM AM/PM")," - ",Schedule!$G22),IF(J$1=TIME(HOUR(Schedule!$H22),ROUNDDOWN(MINUTE(Schedule!$H22)/15,0)*15,0),_xlfn.CONCAT(TEXT(Schedule!$H22,"H:MM AM/PM")," - ",Schedule!$I22),IF(Schedule!$B22&lt;&gt;"",IF(OR(J$1=Schedule!$B22,J$1=(Schedule!$B22+TIME(0,15,0))),_xlfn.CONCAT("Judge - ",Schedule!$C22), ""),"")))),"")</f>
        <v/>
      </c>
      <c r="K22" s="8" t="str">
        <f ca="1">IF($A22&lt;&gt;"",IF(K$1=TIME(HOUR(Schedule!$D22),ROUNDDOWN(MINUTE(Schedule!$D22)/15,0)*15,0),_xlfn.CONCAT(TEXT(Schedule!$D22,"H:MM AM/PM")," - ",Schedule!$E22),IF(K$1=TIME(HOUR(Schedule!$F22),ROUNDDOWN(MINUTE(Schedule!$F22)/15,0)*15,0),_xlfn.CONCAT(TEXT(Schedule!$F22,"H:MM AM/PM")," - ",Schedule!$G22),IF(K$1=TIME(HOUR(Schedule!$H22),ROUNDDOWN(MINUTE(Schedule!$H22)/15,0)*15,0),_xlfn.CONCAT(TEXT(Schedule!$H22,"H:MM AM/PM")," - ",Schedule!$I22),IF(Schedule!$B22&lt;&gt;"",IF(OR(K$1=Schedule!$B22,K$1=(Schedule!$B22+TIME(0,15,0))),_xlfn.CONCAT("Judge - ",Schedule!$C22), ""),"")))),"")</f>
        <v/>
      </c>
      <c r="L22" s="8" t="str">
        <f ca="1">IF($A22&lt;&gt;"",IF(L$1=TIME(HOUR(Schedule!$D22),ROUNDDOWN(MINUTE(Schedule!$D22)/15,0)*15,0),_xlfn.CONCAT(TEXT(Schedule!$D22,"H:MM AM/PM")," - ",Schedule!$E22),IF(L$1=TIME(HOUR(Schedule!$F22),ROUNDDOWN(MINUTE(Schedule!$F22)/15,0)*15,0),_xlfn.CONCAT(TEXT(Schedule!$F22,"H:MM AM/PM")," - ",Schedule!$G22),IF(L$1=TIME(HOUR(Schedule!$H22),ROUNDDOWN(MINUTE(Schedule!$H22)/15,0)*15,0),_xlfn.CONCAT(TEXT(Schedule!$H22,"H:MM AM/PM")," - ",Schedule!$I22),IF(Schedule!$B22&lt;&gt;"",IF(OR(L$1=Schedule!$B22,L$1=(Schedule!$B22+TIME(0,15,0))),_xlfn.CONCAT("Judge - ",Schedule!$C22), ""),"")))),"")</f>
        <v/>
      </c>
      <c r="M22" s="8" t="str">
        <f ca="1">IF($A22&lt;&gt;"",IF(M$1=TIME(HOUR(Schedule!$D22),ROUNDDOWN(MINUTE(Schedule!$D22)/15,0)*15,0),_xlfn.CONCAT(TEXT(Schedule!$D22,"H:MM AM/PM")," - ",Schedule!$E22),IF(M$1=TIME(HOUR(Schedule!$F22),ROUNDDOWN(MINUTE(Schedule!$F22)/15,0)*15,0),_xlfn.CONCAT(TEXT(Schedule!$F22,"H:MM AM/PM")," - ",Schedule!$G22),IF(M$1=TIME(HOUR(Schedule!$H22),ROUNDDOWN(MINUTE(Schedule!$H22)/15,0)*15,0),_xlfn.CONCAT(TEXT(Schedule!$H22,"H:MM AM/PM")," - ",Schedule!$I22),IF(Schedule!$B22&lt;&gt;"",IF(OR(M$1=Schedule!$B22,M$1=(Schedule!$B22+TIME(0,15,0))),_xlfn.CONCAT("Judge - ",Schedule!$C22), ""),"")))),"")</f>
        <v>10:50 AM - Red B</v>
      </c>
      <c r="N22" s="8" t="str">
        <f ca="1">IF($A22&lt;&gt;"",IF(N$1=TIME(HOUR(Schedule!$D22),ROUNDDOWN(MINUTE(Schedule!$D22)/15,0)*15,0),_xlfn.CONCAT(TEXT(Schedule!$D22,"H:MM AM/PM")," - ",Schedule!$E22),IF(N$1=TIME(HOUR(Schedule!$F22),ROUNDDOWN(MINUTE(Schedule!$F22)/15,0)*15,0),_xlfn.CONCAT(TEXT(Schedule!$F22,"H:MM AM/PM")," - ",Schedule!$G22),IF(N$1=TIME(HOUR(Schedule!$H22),ROUNDDOWN(MINUTE(Schedule!$H22)/15,0)*15,0),_xlfn.CONCAT(TEXT(Schedule!$H22,"H:MM AM/PM")," - ",Schedule!$I22),IF(Schedule!$B22&lt;&gt;"",IF(OR(N$1=Schedule!$B22,N$1=(Schedule!$B22+TIME(0,15,0))),_xlfn.CONCAT("Judge - ",Schedule!$C22), ""),"")))),"")</f>
        <v>11:05 AM - Red A</v>
      </c>
      <c r="O22" s="8" t="str">
        <f ca="1">IF($A22&lt;&gt;"",IF(O$1=TIME(HOUR(Schedule!$D22),ROUNDDOWN(MINUTE(Schedule!$D22)/15,0)*15,0),_xlfn.CONCAT(TEXT(Schedule!$D22,"H:MM AM/PM")," - ",Schedule!$E22),IF(O$1=TIME(HOUR(Schedule!$F22),ROUNDDOWN(MINUTE(Schedule!$F22)/15,0)*15,0),_xlfn.CONCAT(TEXT(Schedule!$F22,"H:MM AM/PM")," - ",Schedule!$G22),IF(O$1=TIME(HOUR(Schedule!$H22),ROUNDDOWN(MINUTE(Schedule!$H22)/15,0)*15,0),_xlfn.CONCAT(TEXT(Schedule!$H22,"H:MM AM/PM")," - ",Schedule!$I22),IF(Schedule!$B22&lt;&gt;"",IF(OR(O$1=Schedule!$B22,O$1=(Schedule!$B22+TIME(0,15,0))),_xlfn.CONCAT("Judge - ",Schedule!$C22), ""),"")))),"")</f>
        <v/>
      </c>
      <c r="P22" s="8" t="str">
        <f ca="1">IF($A22&lt;&gt;"",IF(P$1=TIME(HOUR(Schedule!$D22),ROUNDDOWN(MINUTE(Schedule!$D22)/15,0)*15,0),_xlfn.CONCAT(TEXT(Schedule!$D22,"H:MM AM/PM")," - ",Schedule!$E22),IF(P$1=TIME(HOUR(Schedule!$F22),ROUNDDOWN(MINUTE(Schedule!$F22)/15,0)*15,0),_xlfn.CONCAT(TEXT(Schedule!$F22,"H:MM AM/PM")," - ",Schedule!$G22),IF(P$1=TIME(HOUR(Schedule!$H22),ROUNDDOWN(MINUTE(Schedule!$H22)/15,0)*15,0),_xlfn.CONCAT(TEXT(Schedule!$H22,"H:MM AM/PM")," - ",Schedule!$I22),IF(Schedule!$B22&lt;&gt;"",IF(OR(P$1=Schedule!$B22,P$1=(Schedule!$B22+TIME(0,15,0))),_xlfn.CONCAT("Judge - ",Schedule!$C22), ""),"")))),"")</f>
        <v/>
      </c>
      <c r="Q22" s="8" t="str">
        <f ca="1">IF($A22&lt;&gt;"",IF(Q$1=TIME(HOUR(Schedule!$D22),ROUNDDOWN(MINUTE(Schedule!$D22)/15,0)*15,0),_xlfn.CONCAT(TEXT(Schedule!$D22,"H:MM AM/PM")," - ",Schedule!$E22),IF(Q$1=TIME(HOUR(Schedule!$F22),ROUNDDOWN(MINUTE(Schedule!$F22)/15,0)*15,0),_xlfn.CONCAT(TEXT(Schedule!$F22,"H:MM AM/PM")," - ",Schedule!$G22),IF(Q$1=TIME(HOUR(Schedule!$H22),ROUNDDOWN(MINUTE(Schedule!$H22)/15,0)*15,0),_xlfn.CONCAT(TEXT(Schedule!$H22,"H:MM AM/PM")," - ",Schedule!$I22),IF(Schedule!$B22&lt;&gt;"",IF(OR(Q$1=Schedule!$B22,Q$1=(Schedule!$B22+TIME(0,15,0))),_xlfn.CONCAT("Judge - ",Schedule!$C22), ""),"")))),"")</f>
        <v/>
      </c>
      <c r="R22" s="8" t="str">
        <f ca="1">IF($A22&lt;&gt;"",IF(R$1=TIME(HOUR(Schedule!$D22),ROUNDDOWN(MINUTE(Schedule!$D22)/15,0)*15,0),_xlfn.CONCAT(TEXT(Schedule!$D22,"H:MM AM/PM")," - ",Schedule!$E22),IF(R$1=TIME(HOUR(Schedule!$F22),ROUNDDOWN(MINUTE(Schedule!$F22)/15,0)*15,0),_xlfn.CONCAT(TEXT(Schedule!$F22,"H:MM AM/PM")," - ",Schedule!$G22),IF(R$1=TIME(HOUR(Schedule!$H22),ROUNDDOWN(MINUTE(Schedule!$H22)/15,0)*15,0),_xlfn.CONCAT(TEXT(Schedule!$H22,"H:MM AM/PM")," - ",Schedule!$I22),IF(Schedule!$B22&lt;&gt;"",IF(OR(R$1=Schedule!$B22,R$1=(Schedule!$B22+TIME(0,15,0))),_xlfn.CONCAT("Judge - ",Schedule!$C22), ""),"")))),"")</f>
        <v/>
      </c>
      <c r="S22" s="8" t="str">
        <f ca="1">IF($A22&lt;&gt;"",IF(S$1=TIME(HOUR(Schedule!$D22),ROUNDDOWN(MINUTE(Schedule!$D22)/15,0)*15,0),_xlfn.CONCAT(TEXT(Schedule!$D22,"H:MM AM/PM")," - ",Schedule!$E22),IF(S$1=TIME(HOUR(Schedule!$F22),ROUNDDOWN(MINUTE(Schedule!$F22)/15,0)*15,0),_xlfn.CONCAT(TEXT(Schedule!$F22,"H:MM AM/PM")," - ",Schedule!$G22),IF(S$1=TIME(HOUR(Schedule!$H22),ROUNDDOWN(MINUTE(Schedule!$H22)/15,0)*15,0),_xlfn.CONCAT(TEXT(Schedule!$H22,"H:MM AM/PM")," - ",Schedule!$I22),IF(Schedule!$B22&lt;&gt;"",IF(OR(S$1=Schedule!$B22,S$1=(Schedule!$B22+TIME(0,15,0))),_xlfn.CONCAT("Judge - ",Schedule!$C22), ""),"")))),"")</f>
        <v/>
      </c>
      <c r="T22" s="8" t="str">
        <f ca="1">IF($A22&lt;&gt;"",IF(T$1=TIME(HOUR(Schedule!$D22),ROUNDDOWN(MINUTE(Schedule!$D22)/15,0)*15,0),_xlfn.CONCAT(TEXT(Schedule!$D22,"H:MM AM/PM")," - ",Schedule!$E22),IF(T$1=TIME(HOUR(Schedule!$F22),ROUNDDOWN(MINUTE(Schedule!$F22)/15,0)*15,0),_xlfn.CONCAT(TEXT(Schedule!$F22,"H:MM AM/PM")," - ",Schedule!$G22),IF(T$1=TIME(HOUR(Schedule!$H22),ROUNDDOWN(MINUTE(Schedule!$H22)/15,0)*15,0),_xlfn.CONCAT(TEXT(Schedule!$H22,"H:MM AM/PM")," - ",Schedule!$I22),IF(Schedule!$B22&lt;&gt;"",IF(OR(T$1=Schedule!$B22,T$1=(Schedule!$B22+TIME(0,15,0))),_xlfn.CONCAT("Judge - ",Schedule!$C22), ""),"")))),"")</f>
        <v/>
      </c>
      <c r="U22" s="8" t="str">
        <f ca="1">IF($A22&lt;&gt;"",IF(U$1=TIME(HOUR(Schedule!$D22),ROUNDDOWN(MINUTE(Schedule!$D22)/15,0)*15,0),_xlfn.CONCAT(TEXT(Schedule!$D22,"H:MM AM/PM")," - ",Schedule!$E22),IF(U$1=TIME(HOUR(Schedule!$F22),ROUNDDOWN(MINUTE(Schedule!$F22)/15,0)*15,0),_xlfn.CONCAT(TEXT(Schedule!$F22,"H:MM AM/PM")," - ",Schedule!$G22),IF(U$1=TIME(HOUR(Schedule!$H22),ROUNDDOWN(MINUTE(Schedule!$H22)/15,0)*15,0),_xlfn.CONCAT(TEXT(Schedule!$H22,"H:MM AM/PM")," - ",Schedule!$I22),IF(Schedule!$B22&lt;&gt;"",IF(OR(U$1=Schedule!$B22,U$1=(Schedule!$B22+TIME(0,15,0))),_xlfn.CONCAT("Judge - ",Schedule!$C22), ""),"")))),"")</f>
        <v/>
      </c>
      <c r="V22" s="8" t="str">
        <f ca="1">IF($A22&lt;&gt;"",IF(V$1=TIME(HOUR(Schedule!$D22),ROUNDDOWN(MINUTE(Schedule!$D22)/15,0)*15,0),_xlfn.CONCAT(TEXT(Schedule!$D22,"H:MM AM/PM")," - ",Schedule!$E22),IF(V$1=TIME(HOUR(Schedule!$F22),ROUNDDOWN(MINUTE(Schedule!$F22)/15,0)*15,0),_xlfn.CONCAT(TEXT(Schedule!$F22,"H:MM AM/PM")," - ",Schedule!$G22),IF(V$1=TIME(HOUR(Schedule!$H22),ROUNDDOWN(MINUTE(Schedule!$H22)/15,0)*15,0),_xlfn.CONCAT(TEXT(Schedule!$H22,"H:MM AM/PM")," - ",Schedule!$I22),IF(Schedule!$B22&lt;&gt;"",IF(OR(V$1=Schedule!$B22,V$1=(Schedule!$B22+TIME(0,15,0))),_xlfn.CONCAT("Judge - ",Schedule!$C22), ""),"")))),"")</f>
        <v/>
      </c>
      <c r="W22" s="8" t="str">
        <f ca="1">IF($A22&lt;&gt;"",IF(W$1=TIME(HOUR(Schedule!$D22),ROUNDDOWN(MINUTE(Schedule!$D22)/15,0)*15,0),_xlfn.CONCAT(TEXT(Schedule!$D22,"H:MM AM/PM")," - ",Schedule!$E22),IF(W$1=TIME(HOUR(Schedule!$F22),ROUNDDOWN(MINUTE(Schedule!$F22)/15,0)*15,0),_xlfn.CONCAT(TEXT(Schedule!$F22,"H:MM AM/PM")," - ",Schedule!$G22),IF(W$1=TIME(HOUR(Schedule!$H22),ROUNDDOWN(MINUTE(Schedule!$H22)/15,0)*15,0),_xlfn.CONCAT(TEXT(Schedule!$H22,"H:MM AM/PM")," - ",Schedule!$I22),IF(Schedule!$B22&lt;&gt;"",IF(OR(W$1=Schedule!$B22,W$1=(Schedule!$B22+TIME(0,15,0))),_xlfn.CONCAT("Judge - ",Schedule!$C22), ""),"")))),"")</f>
        <v/>
      </c>
      <c r="X22" s="8" t="str">
        <f ca="1">IF($A22&lt;&gt;"",IF(X$1=TIME(HOUR(Schedule!$D22),ROUNDDOWN(MINUTE(Schedule!$D22)/15,0)*15,0),_xlfn.CONCAT(TEXT(Schedule!$D22,"H:MM AM/PM")," - ",Schedule!$E22),IF(X$1=TIME(HOUR(Schedule!$F22),ROUNDDOWN(MINUTE(Schedule!$F22)/15,0)*15,0),_xlfn.CONCAT(TEXT(Schedule!$F22,"H:MM AM/PM")," - ",Schedule!$G22),IF(X$1=TIME(HOUR(Schedule!$H22),ROUNDDOWN(MINUTE(Schedule!$H22)/15,0)*15,0),_xlfn.CONCAT(TEXT(Schedule!$H22,"H:MM AM/PM")," - ",Schedule!$I22),IF(Schedule!$B22&lt;&gt;"",IF(OR(X$1=Schedule!$B22,X$1=(Schedule!$B22+TIME(0,15,0))),_xlfn.CONCAT("Judge - ",Schedule!$C22), ""),"")))),"")</f>
        <v/>
      </c>
      <c r="Y22" s="8" t="str">
        <f ca="1">IF($A22&lt;&gt;"",IF(Y$1=TIME(HOUR(Schedule!$D22),ROUNDDOWN(MINUTE(Schedule!$D22)/15,0)*15,0),_xlfn.CONCAT(TEXT(Schedule!$D22,"H:MM AM/PM")," - ",Schedule!$E22),IF(Y$1=TIME(HOUR(Schedule!$F22),ROUNDDOWN(MINUTE(Schedule!$F22)/15,0)*15,0),_xlfn.CONCAT(TEXT(Schedule!$F22,"H:MM AM/PM")," - ",Schedule!$G22),IF(Y$1=TIME(HOUR(Schedule!$H22),ROUNDDOWN(MINUTE(Schedule!$H22)/15,0)*15,0),_xlfn.CONCAT(TEXT(Schedule!$H22,"H:MM AM/PM")," - ",Schedule!$I22),IF(Schedule!$B22&lt;&gt;"",IF(OR(Y$1=Schedule!$B22,Y$1=(Schedule!$B22+TIME(0,15,0))),_xlfn.CONCAT("Judge - ",Schedule!$C22), ""),"")))),"")</f>
        <v/>
      </c>
      <c r="Z22" s="8" t="str">
        <f ca="1">IF($A22&lt;&gt;"",IF(Z$1=TIME(HOUR(Schedule!$D22),ROUNDDOWN(MINUTE(Schedule!$D22)/15,0)*15,0),_xlfn.CONCAT(TEXT(Schedule!$D22,"H:MM AM/PM")," - ",Schedule!$E22),IF(Z$1=TIME(HOUR(Schedule!$F22),ROUNDDOWN(MINUTE(Schedule!$F22)/15,0)*15,0),_xlfn.CONCAT(TEXT(Schedule!$F22,"H:MM AM/PM")," - ",Schedule!$G22),IF(Z$1=TIME(HOUR(Schedule!$H22),ROUNDDOWN(MINUTE(Schedule!$H22)/15,0)*15,0),_xlfn.CONCAT(TEXT(Schedule!$H22,"H:MM AM/PM")," - ",Schedule!$I22),IF(Schedule!$B22&lt;&gt;"",IF(OR(Z$1=Schedule!$B22,Z$1=(Schedule!$B22+TIME(0,15,0))),_xlfn.CONCAT("Judge - ",Schedule!$C22), ""),"")))),"")</f>
        <v/>
      </c>
      <c r="AA22" s="8" t="str">
        <f ca="1">IF($A22&lt;&gt;"",IF(AA$1=TIME(HOUR(Schedule!$D22),ROUNDDOWN(MINUTE(Schedule!$D22)/15,0)*15,0),_xlfn.CONCAT(TEXT(Schedule!$D22,"H:MM AM/PM")," - ",Schedule!$E22),IF(AA$1=TIME(HOUR(Schedule!$F22),ROUNDDOWN(MINUTE(Schedule!$F22)/15,0)*15,0),_xlfn.CONCAT(TEXT(Schedule!$F22,"H:MM AM/PM")," - ",Schedule!$G22),IF(AA$1=TIME(HOUR(Schedule!$H22),ROUNDDOWN(MINUTE(Schedule!$H22)/15,0)*15,0),_xlfn.CONCAT(TEXT(Schedule!$H22,"H:MM AM/PM")," - ",Schedule!$I22),IF(Schedule!$B22&lt;&gt;"",IF(OR(AA$1=Schedule!$B22,AA$1=(Schedule!$B22+TIME(0,15,0))),_xlfn.CONCAT("Judge - ",Schedule!$C22), ""),"")))),"")</f>
        <v/>
      </c>
      <c r="AB22" s="8" t="str">
        <f ca="1">IF($A22&lt;&gt;"",IF(AB$1=TIME(HOUR(Schedule!$D22),ROUNDDOWN(MINUTE(Schedule!$D22)/15,0)*15,0),_xlfn.CONCAT(TEXT(Schedule!$D22,"H:MM AM/PM")," - ",Schedule!$E22),IF(AB$1=TIME(HOUR(Schedule!$F22),ROUNDDOWN(MINUTE(Schedule!$F22)/15,0)*15,0),_xlfn.CONCAT(TEXT(Schedule!$F22,"H:MM AM/PM")," - ",Schedule!$G22),IF(AB$1=TIME(HOUR(Schedule!$H22),ROUNDDOWN(MINUTE(Schedule!$H22)/15,0)*15,0),_xlfn.CONCAT(TEXT(Schedule!$H22,"H:MM AM/PM")," - ",Schedule!$I22),IF(Schedule!$B22&lt;&gt;"",IF(OR(AB$1=Schedule!$B22,AB$1=(Schedule!$B22+TIME(0,15,0))),_xlfn.CONCAT("Judge - ",Schedule!$C22), ""),"")))),"")</f>
        <v>Judge - Yellow</v>
      </c>
      <c r="AC22" s="8" t="str">
        <f ca="1">IF($A22&lt;&gt;"",IF(AC$1=TIME(HOUR(Schedule!$D22),ROUNDDOWN(MINUTE(Schedule!$D22)/15,0)*15,0),_xlfn.CONCAT(TEXT(Schedule!$D22,"H:MM AM/PM")," - ",Schedule!$E22),IF(AC$1=TIME(HOUR(Schedule!$F22),ROUNDDOWN(MINUTE(Schedule!$F22)/15,0)*15,0),_xlfn.CONCAT(TEXT(Schedule!$F22,"H:MM AM/PM")," - ",Schedule!$G22),IF(AC$1=TIME(HOUR(Schedule!$H22),ROUNDDOWN(MINUTE(Schedule!$H22)/15,0)*15,0),_xlfn.CONCAT(TEXT(Schedule!$H22,"H:MM AM/PM")," - ",Schedule!$I22),IF(Schedule!$B22&lt;&gt;"",IF(OR(AC$1=Schedule!$B22,AC$1=(Schedule!$B22+TIME(0,15,0))),_xlfn.CONCAT("Judge - ",Schedule!$C22), ""),"")))),"")</f>
        <v>Judge - Yellow</v>
      </c>
      <c r="AD22" s="8" t="str">
        <f ca="1">IF($A22&lt;&gt;"",IF(AD$1=TIME(HOUR(Schedule!$D22),ROUNDDOWN(MINUTE(Schedule!$D22)/15,0)*15,0),_xlfn.CONCAT(TEXT(Schedule!$D22,"H:MM AM/PM")," - ",Schedule!$E22),IF(AD$1=TIME(HOUR(Schedule!$F22),ROUNDDOWN(MINUTE(Schedule!$F22)/15,0)*15,0),_xlfn.CONCAT(TEXT(Schedule!$F22,"H:MM AM/PM")," - ",Schedule!$G22),IF(AD$1=TIME(HOUR(Schedule!$H22),ROUNDDOWN(MINUTE(Schedule!$H22)/15,0)*15,0),_xlfn.CONCAT(TEXT(Schedule!$H22,"H:MM AM/PM")," - ",Schedule!$I22),IF(Schedule!$B22&lt;&gt;"",IF(OR(AD$1=Schedule!$B22,AD$1=(Schedule!$B22+TIME(0,15,0))),_xlfn.CONCAT("Judge - ",Schedule!$C22), ""),"")))),"")</f>
        <v/>
      </c>
      <c r="AE22" s="8" t="str">
        <f ca="1">IF($A22&lt;&gt;"",IF(AE$1=TIME(HOUR(Schedule!$D22),ROUNDDOWN(MINUTE(Schedule!$D22)/15,0)*15,0),_xlfn.CONCAT(TEXT(Schedule!$D22,"H:MM AM/PM")," - ",Schedule!$E22),IF(AE$1=TIME(HOUR(Schedule!$F22),ROUNDDOWN(MINUTE(Schedule!$F22)/15,0)*15,0),_xlfn.CONCAT(TEXT(Schedule!$F22,"H:MM AM/PM")," - ",Schedule!$G22),IF(AE$1=TIME(HOUR(Schedule!$H22),ROUNDDOWN(MINUTE(Schedule!$H22)/15,0)*15,0),_xlfn.CONCAT(TEXT(Schedule!$H22,"H:MM AM/PM")," - ",Schedule!$I22),IF(Schedule!$B22&lt;&gt;"",IF(OR(AE$1=Schedule!$B22,AE$1=(Schedule!$B22+TIME(0,15,0))),_xlfn.CONCAT("Judge - ",Schedule!$C22), ""),"")))),"")</f>
        <v/>
      </c>
      <c r="AF22" s="8" t="str">
        <f ca="1">IF($A22&lt;&gt;"",IF(AF$1=TIME(HOUR(Schedule!$D22),ROUNDDOWN(MINUTE(Schedule!$D22)/15,0)*15,0),_xlfn.CONCAT(TEXT(Schedule!$D22,"H:MM AM/PM")," - ",Schedule!$E22),IF(AF$1=TIME(HOUR(Schedule!$F22),ROUNDDOWN(MINUTE(Schedule!$F22)/15,0)*15,0),_xlfn.CONCAT(TEXT(Schedule!$F22,"H:MM AM/PM")," - ",Schedule!$G22),IF(AF$1=TIME(HOUR(Schedule!$H22),ROUNDDOWN(MINUTE(Schedule!$H22)/15,0)*15,0),_xlfn.CONCAT(TEXT(Schedule!$H22,"H:MM AM/PM")," - ",Schedule!$I22),IF(Schedule!$B22&lt;&gt;"",IF(OR(AF$1=Schedule!$B22,AF$1=(Schedule!$B22+TIME(0,15,0))),_xlfn.CONCAT("Judge - ",Schedule!$C22), ""),"")))),"")</f>
        <v/>
      </c>
      <c r="AG22" s="8" t="str">
        <f ca="1">IF($A22&lt;&gt;"",IF(AG$1=TIME(HOUR(Schedule!$D22),ROUNDDOWN(MINUTE(Schedule!$D22)/15,0)*15,0),_xlfn.CONCAT(TEXT(Schedule!$D22,"H:MM AM/PM")," - ",Schedule!$E22),IF(AG$1=TIME(HOUR(Schedule!$F22),ROUNDDOWN(MINUTE(Schedule!$F22)/15,0)*15,0),_xlfn.CONCAT(TEXT(Schedule!$F22,"H:MM AM/PM")," - ",Schedule!$G22),IF(AG$1=TIME(HOUR(Schedule!$H22),ROUNDDOWN(MINUTE(Schedule!$H22)/15,0)*15,0),_xlfn.CONCAT(TEXT(Schedule!$H22,"H:MM AM/PM")," - ",Schedule!$I22),IF(Schedule!$B22&lt;&gt;"",IF(OR(AG$1=Schedule!$B22,AG$1=(Schedule!$B22+TIME(0,15,0))),_xlfn.CONCAT("Judge - ",Schedule!$C22), ""),"")))),"")</f>
        <v/>
      </c>
    </row>
    <row r="23" spans="1:33" x14ac:dyDescent="0.2">
      <c r="A23" t="str">
        <f ca="1">Schedule!A23</f>
        <v>22 - Team 22</v>
      </c>
      <c r="B23" s="8" t="str">
        <f ca="1">IF($A23&lt;&gt;"",IF(B$1=TIME(HOUR(Schedule!$D23),ROUNDDOWN(MINUTE(Schedule!$D23)/15,0)*15,0),_xlfn.CONCAT(TEXT(Schedule!$D23,"H:MM AM/PM")," - ",Schedule!$E23),IF(B$1=TIME(HOUR(Schedule!$F23),ROUNDDOWN(MINUTE(Schedule!$F23)/15,0)*15,0),_xlfn.CONCAT(TEXT(Schedule!$F23,"H:MM AM/PM")," - ",Schedule!$G23),IF(B$1=TIME(HOUR(Schedule!$H23),ROUNDDOWN(MINUTE(Schedule!$H23)/15,0)*15,0),_xlfn.CONCAT(TEXT(Schedule!$H23,"H:MM AM/PM")," - ",Schedule!$I23),IF(Schedule!$B23&lt;&gt;"",IF(OR(B$1=Schedule!$B23,B$1=(Schedule!$B23+TIME(0,15,0))),_xlfn.CONCAT("Judge - ",Schedule!$C23), ""),"")))),"")</f>
        <v/>
      </c>
      <c r="C23" s="8" t="str">
        <f ca="1">IF($A23&lt;&gt;"",IF(C$1=TIME(HOUR(Schedule!$D23),ROUNDDOWN(MINUTE(Schedule!$D23)/15,0)*15,0),_xlfn.CONCAT(TEXT(Schedule!$D23,"H:MM AM/PM")," - ",Schedule!$E23),IF(C$1=TIME(HOUR(Schedule!$F23),ROUNDDOWN(MINUTE(Schedule!$F23)/15,0)*15,0),_xlfn.CONCAT(TEXT(Schedule!$F23,"H:MM AM/PM")," - ",Schedule!$G23),IF(C$1=TIME(HOUR(Schedule!$H23),ROUNDDOWN(MINUTE(Schedule!$H23)/15,0)*15,0),_xlfn.CONCAT(TEXT(Schedule!$H23,"H:MM AM/PM")," - ",Schedule!$I23),IF(Schedule!$B23&lt;&gt;"",IF(OR(C$1=Schedule!$B23,C$1=(Schedule!$B23+TIME(0,15,0))),_xlfn.CONCAT("Judge - ",Schedule!$C23), ""),"")))),"")</f>
        <v/>
      </c>
      <c r="D23" s="8" t="str">
        <f ca="1">IF($A23&lt;&gt;"",IF(D$1=TIME(HOUR(Schedule!$D23),ROUNDDOWN(MINUTE(Schedule!$D23)/15,0)*15,0),_xlfn.CONCAT(TEXT(Schedule!$D23,"H:MM AM/PM")," - ",Schedule!$E23),IF(D$1=TIME(HOUR(Schedule!$F23),ROUNDDOWN(MINUTE(Schedule!$F23)/15,0)*15,0),_xlfn.CONCAT(TEXT(Schedule!$F23,"H:MM AM/PM")," - ",Schedule!$G23),IF(D$1=TIME(HOUR(Schedule!$H23),ROUNDDOWN(MINUTE(Schedule!$H23)/15,0)*15,0),_xlfn.CONCAT(TEXT(Schedule!$H23,"H:MM AM/PM")," - ",Schedule!$I23),IF(Schedule!$B23&lt;&gt;"",IF(OR(D$1=Schedule!$B23,D$1=(Schedule!$B23+TIME(0,15,0))),_xlfn.CONCAT("Judge - ",Schedule!$C23), ""),"")))),"")</f>
        <v/>
      </c>
      <c r="E23" s="8" t="str">
        <f ca="1">IF($A23&lt;&gt;"",IF(E$1=TIME(HOUR(Schedule!$D23),ROUNDDOWN(MINUTE(Schedule!$D23)/15,0)*15,0),_xlfn.CONCAT(TEXT(Schedule!$D23,"H:MM AM/PM")," - ",Schedule!$E23),IF(E$1=TIME(HOUR(Schedule!$F23),ROUNDDOWN(MINUTE(Schedule!$F23)/15,0)*15,0),_xlfn.CONCAT(TEXT(Schedule!$F23,"H:MM AM/PM")," - ",Schedule!$G23),IF(E$1=TIME(HOUR(Schedule!$H23),ROUNDDOWN(MINUTE(Schedule!$H23)/15,0)*15,0),_xlfn.CONCAT(TEXT(Schedule!$H23,"H:MM AM/PM")," - ",Schedule!$I23),IF(Schedule!$B23&lt;&gt;"",IF(OR(E$1=Schedule!$B23,E$1=(Schedule!$B23+TIME(0,15,0))),_xlfn.CONCAT("Judge - ",Schedule!$C23), ""),"")))),"")</f>
        <v/>
      </c>
      <c r="F23" s="8" t="str">
        <f ca="1">IF($A23&lt;&gt;"",IF(F$1=TIME(HOUR(Schedule!$D23),ROUNDDOWN(MINUTE(Schedule!$D23)/15,0)*15,0),_xlfn.CONCAT(TEXT(Schedule!$D23,"H:MM AM/PM")," - ",Schedule!$E23),IF(F$1=TIME(HOUR(Schedule!$F23),ROUNDDOWN(MINUTE(Schedule!$F23)/15,0)*15,0),_xlfn.CONCAT(TEXT(Schedule!$F23,"H:MM AM/PM")," - ",Schedule!$G23),IF(F$1=TIME(HOUR(Schedule!$H23),ROUNDDOWN(MINUTE(Schedule!$H23)/15,0)*15,0),_xlfn.CONCAT(TEXT(Schedule!$H23,"H:MM AM/PM")," - ",Schedule!$I23),IF(Schedule!$B23&lt;&gt;"",IF(OR(F$1=Schedule!$B23,F$1=(Schedule!$B23+TIME(0,15,0))),_xlfn.CONCAT("Judge - ",Schedule!$C23), ""),"")))),"")</f>
        <v/>
      </c>
      <c r="G23" s="8" t="str">
        <f ca="1">IF($A23&lt;&gt;"",IF(G$1=TIME(HOUR(Schedule!$D23),ROUNDDOWN(MINUTE(Schedule!$D23)/15,0)*15,0),_xlfn.CONCAT(TEXT(Schedule!$D23,"H:MM AM/PM")," - ",Schedule!$E23),IF(G$1=TIME(HOUR(Schedule!$F23),ROUNDDOWN(MINUTE(Schedule!$F23)/15,0)*15,0),_xlfn.CONCAT(TEXT(Schedule!$F23,"H:MM AM/PM")," - ",Schedule!$G23),IF(G$1=TIME(HOUR(Schedule!$H23),ROUNDDOWN(MINUTE(Schedule!$H23)/15,0)*15,0),_xlfn.CONCAT(TEXT(Schedule!$H23,"H:MM AM/PM")," - ",Schedule!$I23),IF(Schedule!$B23&lt;&gt;"",IF(OR(G$1=Schedule!$B23,G$1=(Schedule!$B23+TIME(0,15,0))),_xlfn.CONCAT("Judge - ",Schedule!$C23), ""),"")))),"")</f>
        <v>9:25 AM - Blue B</v>
      </c>
      <c r="H23" s="8" t="str">
        <f ca="1">IF($A23&lt;&gt;"",IF(H$1=TIME(HOUR(Schedule!$D23),ROUNDDOWN(MINUTE(Schedule!$D23)/15,0)*15,0),_xlfn.CONCAT(TEXT(Schedule!$D23,"H:MM AM/PM")," - ",Schedule!$E23),IF(H$1=TIME(HOUR(Schedule!$F23),ROUNDDOWN(MINUTE(Schedule!$F23)/15,0)*15,0),_xlfn.CONCAT(TEXT(Schedule!$F23,"H:MM AM/PM")," - ",Schedule!$G23),IF(H$1=TIME(HOUR(Schedule!$H23),ROUNDDOWN(MINUTE(Schedule!$H23)/15,0)*15,0),_xlfn.CONCAT(TEXT(Schedule!$H23,"H:MM AM/PM")," - ",Schedule!$I23),IF(Schedule!$B23&lt;&gt;"",IF(OR(H$1=Schedule!$B23,H$1=(Schedule!$B23+TIME(0,15,0))),_xlfn.CONCAT("Judge - ",Schedule!$C23), ""),"")))),"")</f>
        <v/>
      </c>
      <c r="I23" s="8" t="str">
        <f ca="1">IF($A23&lt;&gt;"",IF(I$1=TIME(HOUR(Schedule!$D23),ROUNDDOWN(MINUTE(Schedule!$D23)/15,0)*15,0),_xlfn.CONCAT(TEXT(Schedule!$D23,"H:MM AM/PM")," - ",Schedule!$E23),IF(I$1=TIME(HOUR(Schedule!$F23),ROUNDDOWN(MINUTE(Schedule!$F23)/15,0)*15,0),_xlfn.CONCAT(TEXT(Schedule!$F23,"H:MM AM/PM")," - ",Schedule!$G23),IF(I$1=TIME(HOUR(Schedule!$H23),ROUNDDOWN(MINUTE(Schedule!$H23)/15,0)*15,0),_xlfn.CONCAT(TEXT(Schedule!$H23,"H:MM AM/PM")," - ",Schedule!$I23),IF(Schedule!$B23&lt;&gt;"",IF(OR(I$1=Schedule!$B23,I$1=(Schedule!$B23+TIME(0,15,0))),_xlfn.CONCAT("Judge - ",Schedule!$C23), ""),"")))),"")</f>
        <v/>
      </c>
      <c r="J23" s="8" t="str">
        <f ca="1">IF($A23&lt;&gt;"",IF(J$1=TIME(HOUR(Schedule!$D23),ROUNDDOWN(MINUTE(Schedule!$D23)/15,0)*15,0),_xlfn.CONCAT(TEXT(Schedule!$D23,"H:MM AM/PM")," - ",Schedule!$E23),IF(J$1=TIME(HOUR(Schedule!$F23),ROUNDDOWN(MINUTE(Schedule!$F23)/15,0)*15,0),_xlfn.CONCAT(TEXT(Schedule!$F23,"H:MM AM/PM")," - ",Schedule!$G23),IF(J$1=TIME(HOUR(Schedule!$H23),ROUNDDOWN(MINUTE(Schedule!$H23)/15,0)*15,0),_xlfn.CONCAT(TEXT(Schedule!$H23,"H:MM AM/PM")," - ",Schedule!$I23),IF(Schedule!$B23&lt;&gt;"",IF(OR(J$1=Schedule!$B23,J$1=(Schedule!$B23+TIME(0,15,0))),_xlfn.CONCAT("Judge - ",Schedule!$C23), ""),"")))),"")</f>
        <v/>
      </c>
      <c r="K23" s="8" t="str">
        <f ca="1">IF($A23&lt;&gt;"",IF(K$1=TIME(HOUR(Schedule!$D23),ROUNDDOWN(MINUTE(Schedule!$D23)/15,0)*15,0),_xlfn.CONCAT(TEXT(Schedule!$D23,"H:MM AM/PM")," - ",Schedule!$E23),IF(K$1=TIME(HOUR(Schedule!$F23),ROUNDDOWN(MINUTE(Schedule!$F23)/15,0)*15,0),_xlfn.CONCAT(TEXT(Schedule!$F23,"H:MM AM/PM")," - ",Schedule!$G23),IF(K$1=TIME(HOUR(Schedule!$H23),ROUNDDOWN(MINUTE(Schedule!$H23)/15,0)*15,0),_xlfn.CONCAT(TEXT(Schedule!$H23,"H:MM AM/PM")," - ",Schedule!$I23),IF(Schedule!$B23&lt;&gt;"",IF(OR(K$1=Schedule!$B23,K$1=(Schedule!$B23+TIME(0,15,0))),_xlfn.CONCAT("Judge - ",Schedule!$C23), ""),"")))),"")</f>
        <v/>
      </c>
      <c r="L23" s="8" t="str">
        <f ca="1">IF($A23&lt;&gt;"",IF(L$1=TIME(HOUR(Schedule!$D23),ROUNDDOWN(MINUTE(Schedule!$D23)/15,0)*15,0),_xlfn.CONCAT(TEXT(Schedule!$D23,"H:MM AM/PM")," - ",Schedule!$E23),IF(L$1=TIME(HOUR(Schedule!$F23),ROUNDDOWN(MINUTE(Schedule!$F23)/15,0)*15,0),_xlfn.CONCAT(TEXT(Schedule!$F23,"H:MM AM/PM")," - ",Schedule!$G23),IF(L$1=TIME(HOUR(Schedule!$H23),ROUNDDOWN(MINUTE(Schedule!$H23)/15,0)*15,0),_xlfn.CONCAT(TEXT(Schedule!$H23,"H:MM AM/PM")," - ",Schedule!$I23),IF(Schedule!$B23&lt;&gt;"",IF(OR(L$1=Schedule!$B23,L$1=(Schedule!$B23+TIME(0,15,0))),_xlfn.CONCAT("Judge - ",Schedule!$C23), ""),"")))),"")</f>
        <v/>
      </c>
      <c r="M23" s="8" t="str">
        <f ca="1">IF($A23&lt;&gt;"",IF(M$1=TIME(HOUR(Schedule!$D23),ROUNDDOWN(MINUTE(Schedule!$D23)/15,0)*15,0),_xlfn.CONCAT(TEXT(Schedule!$D23,"H:MM AM/PM")," - ",Schedule!$E23),IF(M$1=TIME(HOUR(Schedule!$F23),ROUNDDOWN(MINUTE(Schedule!$F23)/15,0)*15,0),_xlfn.CONCAT(TEXT(Schedule!$F23,"H:MM AM/PM")," - ",Schedule!$G23),IF(M$1=TIME(HOUR(Schedule!$H23),ROUNDDOWN(MINUTE(Schedule!$H23)/15,0)*15,0),_xlfn.CONCAT(TEXT(Schedule!$H23,"H:MM AM/PM")," - ",Schedule!$I23),IF(Schedule!$B23&lt;&gt;"",IF(OR(M$1=Schedule!$B23,M$1=(Schedule!$B23+TIME(0,15,0))),_xlfn.CONCAT("Judge - ",Schedule!$C23), ""),"")))),"")</f>
        <v>10:55 AM - Blue A</v>
      </c>
      <c r="N23" s="8" t="str">
        <f ca="1">IF($A23&lt;&gt;"",IF(N$1=TIME(HOUR(Schedule!$D23),ROUNDDOWN(MINUTE(Schedule!$D23)/15,0)*15,0),_xlfn.CONCAT(TEXT(Schedule!$D23,"H:MM AM/PM")," - ",Schedule!$E23),IF(N$1=TIME(HOUR(Schedule!$F23),ROUNDDOWN(MINUTE(Schedule!$F23)/15,0)*15,0),_xlfn.CONCAT(TEXT(Schedule!$F23,"H:MM AM/PM")," - ",Schedule!$G23),IF(N$1=TIME(HOUR(Schedule!$H23),ROUNDDOWN(MINUTE(Schedule!$H23)/15,0)*15,0),_xlfn.CONCAT(TEXT(Schedule!$H23,"H:MM AM/PM")," - ",Schedule!$I23),IF(Schedule!$B23&lt;&gt;"",IF(OR(N$1=Schedule!$B23,N$1=(Schedule!$B23+TIME(0,15,0))),_xlfn.CONCAT("Judge - ",Schedule!$C23), ""),"")))),"")</f>
        <v>11:10 AM - Blue B</v>
      </c>
      <c r="O23" s="8" t="str">
        <f ca="1">IF($A23&lt;&gt;"",IF(O$1=TIME(HOUR(Schedule!$D23),ROUNDDOWN(MINUTE(Schedule!$D23)/15,0)*15,0),_xlfn.CONCAT(TEXT(Schedule!$D23,"H:MM AM/PM")," - ",Schedule!$E23),IF(O$1=TIME(HOUR(Schedule!$F23),ROUNDDOWN(MINUTE(Schedule!$F23)/15,0)*15,0),_xlfn.CONCAT(TEXT(Schedule!$F23,"H:MM AM/PM")," - ",Schedule!$G23),IF(O$1=TIME(HOUR(Schedule!$H23),ROUNDDOWN(MINUTE(Schedule!$H23)/15,0)*15,0),_xlfn.CONCAT(TEXT(Schedule!$H23,"H:MM AM/PM")," - ",Schedule!$I23),IF(Schedule!$B23&lt;&gt;"",IF(OR(O$1=Schedule!$B23,O$1=(Schedule!$B23+TIME(0,15,0))),_xlfn.CONCAT("Judge - ",Schedule!$C23), ""),"")))),"")</f>
        <v/>
      </c>
      <c r="P23" s="8" t="str">
        <f ca="1">IF($A23&lt;&gt;"",IF(P$1=TIME(HOUR(Schedule!$D23),ROUNDDOWN(MINUTE(Schedule!$D23)/15,0)*15,0),_xlfn.CONCAT(TEXT(Schedule!$D23,"H:MM AM/PM")," - ",Schedule!$E23),IF(P$1=TIME(HOUR(Schedule!$F23),ROUNDDOWN(MINUTE(Schedule!$F23)/15,0)*15,0),_xlfn.CONCAT(TEXT(Schedule!$F23,"H:MM AM/PM")," - ",Schedule!$G23),IF(P$1=TIME(HOUR(Schedule!$H23),ROUNDDOWN(MINUTE(Schedule!$H23)/15,0)*15,0),_xlfn.CONCAT(TEXT(Schedule!$H23,"H:MM AM/PM")," - ",Schedule!$I23),IF(Schedule!$B23&lt;&gt;"",IF(OR(P$1=Schedule!$B23,P$1=(Schedule!$B23+TIME(0,15,0))),_xlfn.CONCAT("Judge - ",Schedule!$C23), ""),"")))),"")</f>
        <v/>
      </c>
      <c r="Q23" s="8" t="str">
        <f ca="1">IF($A23&lt;&gt;"",IF(Q$1=TIME(HOUR(Schedule!$D23),ROUNDDOWN(MINUTE(Schedule!$D23)/15,0)*15,0),_xlfn.CONCAT(TEXT(Schedule!$D23,"H:MM AM/PM")," - ",Schedule!$E23),IF(Q$1=TIME(HOUR(Schedule!$F23),ROUNDDOWN(MINUTE(Schedule!$F23)/15,0)*15,0),_xlfn.CONCAT(TEXT(Schedule!$F23,"H:MM AM/PM")," - ",Schedule!$G23),IF(Q$1=TIME(HOUR(Schedule!$H23),ROUNDDOWN(MINUTE(Schedule!$H23)/15,0)*15,0),_xlfn.CONCAT(TEXT(Schedule!$H23,"H:MM AM/PM")," - ",Schedule!$I23),IF(Schedule!$B23&lt;&gt;"",IF(OR(Q$1=Schedule!$B23,Q$1=(Schedule!$B23+TIME(0,15,0))),_xlfn.CONCAT("Judge - ",Schedule!$C23), ""),"")))),"")</f>
        <v/>
      </c>
      <c r="R23" s="8" t="str">
        <f ca="1">IF($A23&lt;&gt;"",IF(R$1=TIME(HOUR(Schedule!$D23),ROUNDDOWN(MINUTE(Schedule!$D23)/15,0)*15,0),_xlfn.CONCAT(TEXT(Schedule!$D23,"H:MM AM/PM")," - ",Schedule!$E23),IF(R$1=TIME(HOUR(Schedule!$F23),ROUNDDOWN(MINUTE(Schedule!$F23)/15,0)*15,0),_xlfn.CONCAT(TEXT(Schedule!$F23,"H:MM AM/PM")," - ",Schedule!$G23),IF(R$1=TIME(HOUR(Schedule!$H23),ROUNDDOWN(MINUTE(Schedule!$H23)/15,0)*15,0),_xlfn.CONCAT(TEXT(Schedule!$H23,"H:MM AM/PM")," - ",Schedule!$I23),IF(Schedule!$B23&lt;&gt;"",IF(OR(R$1=Schedule!$B23,R$1=(Schedule!$B23+TIME(0,15,0))),_xlfn.CONCAT("Judge - ",Schedule!$C23), ""),"")))),"")</f>
        <v/>
      </c>
      <c r="S23" s="8" t="str">
        <f ca="1">IF($A23&lt;&gt;"",IF(S$1=TIME(HOUR(Schedule!$D23),ROUNDDOWN(MINUTE(Schedule!$D23)/15,0)*15,0),_xlfn.CONCAT(TEXT(Schedule!$D23,"H:MM AM/PM")," - ",Schedule!$E23),IF(S$1=TIME(HOUR(Schedule!$F23),ROUNDDOWN(MINUTE(Schedule!$F23)/15,0)*15,0),_xlfn.CONCAT(TEXT(Schedule!$F23,"H:MM AM/PM")," - ",Schedule!$G23),IF(S$1=TIME(HOUR(Schedule!$H23),ROUNDDOWN(MINUTE(Schedule!$H23)/15,0)*15,0),_xlfn.CONCAT(TEXT(Schedule!$H23,"H:MM AM/PM")," - ",Schedule!$I23),IF(Schedule!$B23&lt;&gt;"",IF(OR(S$1=Schedule!$B23,S$1=(Schedule!$B23+TIME(0,15,0))),_xlfn.CONCAT("Judge - ",Schedule!$C23), ""),"")))),"")</f>
        <v/>
      </c>
      <c r="T23" s="8" t="str">
        <f ca="1">IF($A23&lt;&gt;"",IF(T$1=TIME(HOUR(Schedule!$D23),ROUNDDOWN(MINUTE(Schedule!$D23)/15,0)*15,0),_xlfn.CONCAT(TEXT(Schedule!$D23,"H:MM AM/PM")," - ",Schedule!$E23),IF(T$1=TIME(HOUR(Schedule!$F23),ROUNDDOWN(MINUTE(Schedule!$F23)/15,0)*15,0),_xlfn.CONCAT(TEXT(Schedule!$F23,"H:MM AM/PM")," - ",Schedule!$G23),IF(T$1=TIME(HOUR(Schedule!$H23),ROUNDDOWN(MINUTE(Schedule!$H23)/15,0)*15,0),_xlfn.CONCAT(TEXT(Schedule!$H23,"H:MM AM/PM")," - ",Schedule!$I23),IF(Schedule!$B23&lt;&gt;"",IF(OR(T$1=Schedule!$B23,T$1=(Schedule!$B23+TIME(0,15,0))),_xlfn.CONCAT("Judge - ",Schedule!$C23), ""),"")))),"")</f>
        <v/>
      </c>
      <c r="U23" s="8" t="str">
        <f ca="1">IF($A23&lt;&gt;"",IF(U$1=TIME(HOUR(Schedule!$D23),ROUNDDOWN(MINUTE(Schedule!$D23)/15,0)*15,0),_xlfn.CONCAT(TEXT(Schedule!$D23,"H:MM AM/PM")," - ",Schedule!$E23),IF(U$1=TIME(HOUR(Schedule!$F23),ROUNDDOWN(MINUTE(Schedule!$F23)/15,0)*15,0),_xlfn.CONCAT(TEXT(Schedule!$F23,"H:MM AM/PM")," - ",Schedule!$G23),IF(U$1=TIME(HOUR(Schedule!$H23),ROUNDDOWN(MINUTE(Schedule!$H23)/15,0)*15,0),_xlfn.CONCAT(TEXT(Schedule!$H23,"H:MM AM/PM")," - ",Schedule!$I23),IF(Schedule!$B23&lt;&gt;"",IF(OR(U$1=Schedule!$B23,U$1=(Schedule!$B23+TIME(0,15,0))),_xlfn.CONCAT("Judge - ",Schedule!$C23), ""),"")))),"")</f>
        <v/>
      </c>
      <c r="V23" s="8" t="str">
        <f ca="1">IF($A23&lt;&gt;"",IF(V$1=TIME(HOUR(Schedule!$D23),ROUNDDOWN(MINUTE(Schedule!$D23)/15,0)*15,0),_xlfn.CONCAT(TEXT(Schedule!$D23,"H:MM AM/PM")," - ",Schedule!$E23),IF(V$1=TIME(HOUR(Schedule!$F23),ROUNDDOWN(MINUTE(Schedule!$F23)/15,0)*15,0),_xlfn.CONCAT(TEXT(Schedule!$F23,"H:MM AM/PM")," - ",Schedule!$G23),IF(V$1=TIME(HOUR(Schedule!$H23),ROUNDDOWN(MINUTE(Schedule!$H23)/15,0)*15,0),_xlfn.CONCAT(TEXT(Schedule!$H23,"H:MM AM/PM")," - ",Schedule!$I23),IF(Schedule!$B23&lt;&gt;"",IF(OR(V$1=Schedule!$B23,V$1=(Schedule!$B23+TIME(0,15,0))),_xlfn.CONCAT("Judge - ",Schedule!$C23), ""),"")))),"")</f>
        <v/>
      </c>
      <c r="W23" s="8" t="str">
        <f ca="1">IF($A23&lt;&gt;"",IF(W$1=TIME(HOUR(Schedule!$D23),ROUNDDOWN(MINUTE(Schedule!$D23)/15,0)*15,0),_xlfn.CONCAT(TEXT(Schedule!$D23,"H:MM AM/PM")," - ",Schedule!$E23),IF(W$1=TIME(HOUR(Schedule!$F23),ROUNDDOWN(MINUTE(Schedule!$F23)/15,0)*15,0),_xlfn.CONCAT(TEXT(Schedule!$F23,"H:MM AM/PM")," - ",Schedule!$G23),IF(W$1=TIME(HOUR(Schedule!$H23),ROUNDDOWN(MINUTE(Schedule!$H23)/15,0)*15,0),_xlfn.CONCAT(TEXT(Schedule!$H23,"H:MM AM/PM")," - ",Schedule!$I23),IF(Schedule!$B23&lt;&gt;"",IF(OR(W$1=Schedule!$B23,W$1=(Schedule!$B23+TIME(0,15,0))),_xlfn.CONCAT("Judge - ",Schedule!$C23), ""),"")))),"")</f>
        <v/>
      </c>
      <c r="X23" s="8" t="str">
        <f ca="1">IF($A23&lt;&gt;"",IF(X$1=TIME(HOUR(Schedule!$D23),ROUNDDOWN(MINUTE(Schedule!$D23)/15,0)*15,0),_xlfn.CONCAT(TEXT(Schedule!$D23,"H:MM AM/PM")," - ",Schedule!$E23),IF(X$1=TIME(HOUR(Schedule!$F23),ROUNDDOWN(MINUTE(Schedule!$F23)/15,0)*15,0),_xlfn.CONCAT(TEXT(Schedule!$F23,"H:MM AM/PM")," - ",Schedule!$G23),IF(X$1=TIME(HOUR(Schedule!$H23),ROUNDDOWN(MINUTE(Schedule!$H23)/15,0)*15,0),_xlfn.CONCAT(TEXT(Schedule!$H23,"H:MM AM/PM")," - ",Schedule!$I23),IF(Schedule!$B23&lt;&gt;"",IF(OR(X$1=Schedule!$B23,X$1=(Schedule!$B23+TIME(0,15,0))),_xlfn.CONCAT("Judge - ",Schedule!$C23), ""),"")))),"")</f>
        <v/>
      </c>
      <c r="Y23" s="8" t="str">
        <f ca="1">IF($A23&lt;&gt;"",IF(Y$1=TIME(HOUR(Schedule!$D23),ROUNDDOWN(MINUTE(Schedule!$D23)/15,0)*15,0),_xlfn.CONCAT(TEXT(Schedule!$D23,"H:MM AM/PM")," - ",Schedule!$E23),IF(Y$1=TIME(HOUR(Schedule!$F23),ROUNDDOWN(MINUTE(Schedule!$F23)/15,0)*15,0),_xlfn.CONCAT(TEXT(Schedule!$F23,"H:MM AM/PM")," - ",Schedule!$G23),IF(Y$1=TIME(HOUR(Schedule!$H23),ROUNDDOWN(MINUTE(Schedule!$H23)/15,0)*15,0),_xlfn.CONCAT(TEXT(Schedule!$H23,"H:MM AM/PM")," - ",Schedule!$I23),IF(Schedule!$B23&lt;&gt;"",IF(OR(Y$1=Schedule!$B23,Y$1=(Schedule!$B23+TIME(0,15,0))),_xlfn.CONCAT("Judge - ",Schedule!$C23), ""),"")))),"")</f>
        <v/>
      </c>
      <c r="Z23" s="8" t="str">
        <f ca="1">IF($A23&lt;&gt;"",IF(Z$1=TIME(HOUR(Schedule!$D23),ROUNDDOWN(MINUTE(Schedule!$D23)/15,0)*15,0),_xlfn.CONCAT(TEXT(Schedule!$D23,"H:MM AM/PM")," - ",Schedule!$E23),IF(Z$1=TIME(HOUR(Schedule!$F23),ROUNDDOWN(MINUTE(Schedule!$F23)/15,0)*15,0),_xlfn.CONCAT(TEXT(Schedule!$F23,"H:MM AM/PM")," - ",Schedule!$G23),IF(Z$1=TIME(HOUR(Schedule!$H23),ROUNDDOWN(MINUTE(Schedule!$H23)/15,0)*15,0),_xlfn.CONCAT(TEXT(Schedule!$H23,"H:MM AM/PM")," - ",Schedule!$I23),IF(Schedule!$B23&lt;&gt;"",IF(OR(Z$1=Schedule!$B23,Z$1=(Schedule!$B23+TIME(0,15,0))),_xlfn.CONCAT("Judge - ",Schedule!$C23), ""),"")))),"")</f>
        <v/>
      </c>
      <c r="AA23" s="8" t="str">
        <f ca="1">IF($A23&lt;&gt;"",IF(AA$1=TIME(HOUR(Schedule!$D23),ROUNDDOWN(MINUTE(Schedule!$D23)/15,0)*15,0),_xlfn.CONCAT(TEXT(Schedule!$D23,"H:MM AM/PM")," - ",Schedule!$E23),IF(AA$1=TIME(HOUR(Schedule!$F23),ROUNDDOWN(MINUTE(Schedule!$F23)/15,0)*15,0),_xlfn.CONCAT(TEXT(Schedule!$F23,"H:MM AM/PM")," - ",Schedule!$G23),IF(AA$1=TIME(HOUR(Schedule!$H23),ROUNDDOWN(MINUTE(Schedule!$H23)/15,0)*15,0),_xlfn.CONCAT(TEXT(Schedule!$H23,"H:MM AM/PM")," - ",Schedule!$I23),IF(Schedule!$B23&lt;&gt;"",IF(OR(AA$1=Schedule!$B23,AA$1=(Schedule!$B23+TIME(0,15,0))),_xlfn.CONCAT("Judge - ",Schedule!$C23), ""),"")))),"")</f>
        <v/>
      </c>
      <c r="AB23" s="8" t="str">
        <f ca="1">IF($A23&lt;&gt;"",IF(AB$1=TIME(HOUR(Schedule!$D23),ROUNDDOWN(MINUTE(Schedule!$D23)/15,0)*15,0),_xlfn.CONCAT(TEXT(Schedule!$D23,"H:MM AM/PM")," - ",Schedule!$E23),IF(AB$1=TIME(HOUR(Schedule!$F23),ROUNDDOWN(MINUTE(Schedule!$F23)/15,0)*15,0),_xlfn.CONCAT(TEXT(Schedule!$F23,"H:MM AM/PM")," - ",Schedule!$G23),IF(AB$1=TIME(HOUR(Schedule!$H23),ROUNDDOWN(MINUTE(Schedule!$H23)/15,0)*15,0),_xlfn.CONCAT(TEXT(Schedule!$H23,"H:MM AM/PM")," - ",Schedule!$I23),IF(Schedule!$B23&lt;&gt;"",IF(OR(AB$1=Schedule!$B23,AB$1=(Schedule!$B23+TIME(0,15,0))),_xlfn.CONCAT("Judge - ",Schedule!$C23), ""),"")))),"")</f>
        <v>Judge - Green</v>
      </c>
      <c r="AC23" s="8" t="str">
        <f ca="1">IF($A23&lt;&gt;"",IF(AC$1=TIME(HOUR(Schedule!$D23),ROUNDDOWN(MINUTE(Schedule!$D23)/15,0)*15,0),_xlfn.CONCAT(TEXT(Schedule!$D23,"H:MM AM/PM")," - ",Schedule!$E23),IF(AC$1=TIME(HOUR(Schedule!$F23),ROUNDDOWN(MINUTE(Schedule!$F23)/15,0)*15,0),_xlfn.CONCAT(TEXT(Schedule!$F23,"H:MM AM/PM")," - ",Schedule!$G23),IF(AC$1=TIME(HOUR(Schedule!$H23),ROUNDDOWN(MINUTE(Schedule!$H23)/15,0)*15,0),_xlfn.CONCAT(TEXT(Schedule!$H23,"H:MM AM/PM")," - ",Schedule!$I23),IF(Schedule!$B23&lt;&gt;"",IF(OR(AC$1=Schedule!$B23,AC$1=(Schedule!$B23+TIME(0,15,0))),_xlfn.CONCAT("Judge - ",Schedule!$C23), ""),"")))),"")</f>
        <v>Judge - Green</v>
      </c>
      <c r="AD23" s="8" t="str">
        <f ca="1">IF($A23&lt;&gt;"",IF(AD$1=TIME(HOUR(Schedule!$D23),ROUNDDOWN(MINUTE(Schedule!$D23)/15,0)*15,0),_xlfn.CONCAT(TEXT(Schedule!$D23,"H:MM AM/PM")," - ",Schedule!$E23),IF(AD$1=TIME(HOUR(Schedule!$F23),ROUNDDOWN(MINUTE(Schedule!$F23)/15,0)*15,0),_xlfn.CONCAT(TEXT(Schedule!$F23,"H:MM AM/PM")," - ",Schedule!$G23),IF(AD$1=TIME(HOUR(Schedule!$H23),ROUNDDOWN(MINUTE(Schedule!$H23)/15,0)*15,0),_xlfn.CONCAT(TEXT(Schedule!$H23,"H:MM AM/PM")," - ",Schedule!$I23),IF(Schedule!$B23&lt;&gt;"",IF(OR(AD$1=Schedule!$B23,AD$1=(Schedule!$B23+TIME(0,15,0))),_xlfn.CONCAT("Judge - ",Schedule!$C23), ""),"")))),"")</f>
        <v/>
      </c>
      <c r="AE23" s="8" t="str">
        <f ca="1">IF($A23&lt;&gt;"",IF(AE$1=TIME(HOUR(Schedule!$D23),ROUNDDOWN(MINUTE(Schedule!$D23)/15,0)*15,0),_xlfn.CONCAT(TEXT(Schedule!$D23,"H:MM AM/PM")," - ",Schedule!$E23),IF(AE$1=TIME(HOUR(Schedule!$F23),ROUNDDOWN(MINUTE(Schedule!$F23)/15,0)*15,0),_xlfn.CONCAT(TEXT(Schedule!$F23,"H:MM AM/PM")," - ",Schedule!$G23),IF(AE$1=TIME(HOUR(Schedule!$H23),ROUNDDOWN(MINUTE(Schedule!$H23)/15,0)*15,0),_xlfn.CONCAT(TEXT(Schedule!$H23,"H:MM AM/PM")," - ",Schedule!$I23),IF(Schedule!$B23&lt;&gt;"",IF(OR(AE$1=Schedule!$B23,AE$1=(Schedule!$B23+TIME(0,15,0))),_xlfn.CONCAT("Judge - ",Schedule!$C23), ""),"")))),"")</f>
        <v/>
      </c>
      <c r="AF23" s="8" t="str">
        <f ca="1">IF($A23&lt;&gt;"",IF(AF$1=TIME(HOUR(Schedule!$D23),ROUNDDOWN(MINUTE(Schedule!$D23)/15,0)*15,0),_xlfn.CONCAT(TEXT(Schedule!$D23,"H:MM AM/PM")," - ",Schedule!$E23),IF(AF$1=TIME(HOUR(Schedule!$F23),ROUNDDOWN(MINUTE(Schedule!$F23)/15,0)*15,0),_xlfn.CONCAT(TEXT(Schedule!$F23,"H:MM AM/PM")," - ",Schedule!$G23),IF(AF$1=TIME(HOUR(Schedule!$H23),ROUNDDOWN(MINUTE(Schedule!$H23)/15,0)*15,0),_xlfn.CONCAT(TEXT(Schedule!$H23,"H:MM AM/PM")," - ",Schedule!$I23),IF(Schedule!$B23&lt;&gt;"",IF(OR(AF$1=Schedule!$B23,AF$1=(Schedule!$B23+TIME(0,15,0))),_xlfn.CONCAT("Judge - ",Schedule!$C23), ""),"")))),"")</f>
        <v/>
      </c>
      <c r="AG23" s="8" t="str">
        <f ca="1">IF($A23&lt;&gt;"",IF(AG$1=TIME(HOUR(Schedule!$D23),ROUNDDOWN(MINUTE(Schedule!$D23)/15,0)*15,0),_xlfn.CONCAT(TEXT(Schedule!$D23,"H:MM AM/PM")," - ",Schedule!$E23),IF(AG$1=TIME(HOUR(Schedule!$F23),ROUNDDOWN(MINUTE(Schedule!$F23)/15,0)*15,0),_xlfn.CONCAT(TEXT(Schedule!$F23,"H:MM AM/PM")," - ",Schedule!$G23),IF(AG$1=TIME(HOUR(Schedule!$H23),ROUNDDOWN(MINUTE(Schedule!$H23)/15,0)*15,0),_xlfn.CONCAT(TEXT(Schedule!$H23,"H:MM AM/PM")," - ",Schedule!$I23),IF(Schedule!$B23&lt;&gt;"",IF(OR(AG$1=Schedule!$B23,AG$1=(Schedule!$B23+TIME(0,15,0))),_xlfn.CONCAT("Judge - ",Schedule!$C23), ""),"")))),"")</f>
        <v/>
      </c>
    </row>
    <row r="24" spans="1:33" x14ac:dyDescent="0.2">
      <c r="A24" t="str">
        <f ca="1">Schedule!A24</f>
        <v>23 - Team 23</v>
      </c>
      <c r="B24" s="8" t="str">
        <f ca="1">IF($A24&lt;&gt;"",IF(B$1=TIME(HOUR(Schedule!$D24),ROUNDDOWN(MINUTE(Schedule!$D24)/15,0)*15,0),_xlfn.CONCAT(TEXT(Schedule!$D24,"H:MM AM/PM")," - ",Schedule!$E24),IF(B$1=TIME(HOUR(Schedule!$F24),ROUNDDOWN(MINUTE(Schedule!$F24)/15,0)*15,0),_xlfn.CONCAT(TEXT(Schedule!$F24,"H:MM AM/PM")," - ",Schedule!$G24),IF(B$1=TIME(HOUR(Schedule!$H24),ROUNDDOWN(MINUTE(Schedule!$H24)/15,0)*15,0),_xlfn.CONCAT(TEXT(Schedule!$H24,"H:MM AM/PM")," - ",Schedule!$I24),IF(Schedule!$B24&lt;&gt;"",IF(OR(B$1=Schedule!$B24,B$1=(Schedule!$B24+TIME(0,15,0))),_xlfn.CONCAT("Judge - ",Schedule!$C24), ""),"")))),"")</f>
        <v/>
      </c>
      <c r="C24" s="8" t="str">
        <f ca="1">IF($A24&lt;&gt;"",IF(C$1=TIME(HOUR(Schedule!$D24),ROUNDDOWN(MINUTE(Schedule!$D24)/15,0)*15,0),_xlfn.CONCAT(TEXT(Schedule!$D24,"H:MM AM/PM")," - ",Schedule!$E24),IF(C$1=TIME(HOUR(Schedule!$F24),ROUNDDOWN(MINUTE(Schedule!$F24)/15,0)*15,0),_xlfn.CONCAT(TEXT(Schedule!$F24,"H:MM AM/PM")," - ",Schedule!$G24),IF(C$1=TIME(HOUR(Schedule!$H24),ROUNDDOWN(MINUTE(Schedule!$H24)/15,0)*15,0),_xlfn.CONCAT(TEXT(Schedule!$H24,"H:MM AM/PM")," - ",Schedule!$I24),IF(Schedule!$B24&lt;&gt;"",IF(OR(C$1=Schedule!$B24,C$1=(Schedule!$B24+TIME(0,15,0))),_xlfn.CONCAT("Judge - ",Schedule!$C24), ""),"")))),"")</f>
        <v/>
      </c>
      <c r="D24" s="8" t="str">
        <f ca="1">IF($A24&lt;&gt;"",IF(D$1=TIME(HOUR(Schedule!$D24),ROUNDDOWN(MINUTE(Schedule!$D24)/15,0)*15,0),_xlfn.CONCAT(TEXT(Schedule!$D24,"H:MM AM/PM")," - ",Schedule!$E24),IF(D$1=TIME(HOUR(Schedule!$F24),ROUNDDOWN(MINUTE(Schedule!$F24)/15,0)*15,0),_xlfn.CONCAT(TEXT(Schedule!$F24,"H:MM AM/PM")," - ",Schedule!$G24),IF(D$1=TIME(HOUR(Schedule!$H24),ROUNDDOWN(MINUTE(Schedule!$H24)/15,0)*15,0),_xlfn.CONCAT(TEXT(Schedule!$H24,"H:MM AM/PM")," - ",Schedule!$I24),IF(Schedule!$B24&lt;&gt;"",IF(OR(D$1=Schedule!$B24,D$1=(Schedule!$B24+TIME(0,15,0))),_xlfn.CONCAT("Judge - ",Schedule!$C24), ""),"")))),"")</f>
        <v/>
      </c>
      <c r="E24" s="8" t="str">
        <f ca="1">IF($A24&lt;&gt;"",IF(E$1=TIME(HOUR(Schedule!$D24),ROUNDDOWN(MINUTE(Schedule!$D24)/15,0)*15,0),_xlfn.CONCAT(TEXT(Schedule!$D24,"H:MM AM/PM")," - ",Schedule!$E24),IF(E$1=TIME(HOUR(Schedule!$F24),ROUNDDOWN(MINUTE(Schedule!$F24)/15,0)*15,0),_xlfn.CONCAT(TEXT(Schedule!$F24,"H:MM AM/PM")," - ",Schedule!$G24),IF(E$1=TIME(HOUR(Schedule!$H24),ROUNDDOWN(MINUTE(Schedule!$H24)/15,0)*15,0),_xlfn.CONCAT(TEXT(Schedule!$H24,"H:MM AM/PM")," - ",Schedule!$I24),IF(Schedule!$B24&lt;&gt;"",IF(OR(E$1=Schedule!$B24,E$1=(Schedule!$B24+TIME(0,15,0))),_xlfn.CONCAT("Judge - ",Schedule!$C24), ""),"")))),"")</f>
        <v/>
      </c>
      <c r="F24" s="8" t="str">
        <f ca="1">IF($A24&lt;&gt;"",IF(F$1=TIME(HOUR(Schedule!$D24),ROUNDDOWN(MINUTE(Schedule!$D24)/15,0)*15,0),_xlfn.CONCAT(TEXT(Schedule!$D24,"H:MM AM/PM")," - ",Schedule!$E24),IF(F$1=TIME(HOUR(Schedule!$F24),ROUNDDOWN(MINUTE(Schedule!$F24)/15,0)*15,0),_xlfn.CONCAT(TEXT(Schedule!$F24,"H:MM AM/PM")," - ",Schedule!$G24),IF(F$1=TIME(HOUR(Schedule!$H24),ROUNDDOWN(MINUTE(Schedule!$H24)/15,0)*15,0),_xlfn.CONCAT(TEXT(Schedule!$H24,"H:MM AM/PM")," - ",Schedule!$I24),IF(Schedule!$B24&lt;&gt;"",IF(OR(F$1=Schedule!$B24,F$1=(Schedule!$B24+TIME(0,15,0))),_xlfn.CONCAT("Judge - ",Schedule!$C24), ""),"")))),"")</f>
        <v/>
      </c>
      <c r="G24" s="8" t="str">
        <f ca="1">IF($A24&lt;&gt;"",IF(G$1=TIME(HOUR(Schedule!$D24),ROUNDDOWN(MINUTE(Schedule!$D24)/15,0)*15,0),_xlfn.CONCAT(TEXT(Schedule!$D24,"H:MM AM/PM")," - ",Schedule!$E24),IF(G$1=TIME(HOUR(Schedule!$F24),ROUNDDOWN(MINUTE(Schedule!$F24)/15,0)*15,0),_xlfn.CONCAT(TEXT(Schedule!$F24,"H:MM AM/PM")," - ",Schedule!$G24),IF(G$1=TIME(HOUR(Schedule!$H24),ROUNDDOWN(MINUTE(Schedule!$H24)/15,0)*15,0),_xlfn.CONCAT(TEXT(Schedule!$H24,"H:MM AM/PM")," - ",Schedule!$I24),IF(Schedule!$B24&lt;&gt;"",IF(OR(G$1=Schedule!$B24,G$1=(Schedule!$B24+TIME(0,15,0))),_xlfn.CONCAT("Judge - ",Schedule!$C24), ""),"")))),"")</f>
        <v>9:20 AM - Red A</v>
      </c>
      <c r="H24" s="8" t="str">
        <f ca="1">IF($A24&lt;&gt;"",IF(H$1=TIME(HOUR(Schedule!$D24),ROUNDDOWN(MINUTE(Schedule!$D24)/15,0)*15,0),_xlfn.CONCAT(TEXT(Schedule!$D24,"H:MM AM/PM")," - ",Schedule!$E24),IF(H$1=TIME(HOUR(Schedule!$F24),ROUNDDOWN(MINUTE(Schedule!$F24)/15,0)*15,0),_xlfn.CONCAT(TEXT(Schedule!$F24,"H:MM AM/PM")," - ",Schedule!$G24),IF(H$1=TIME(HOUR(Schedule!$H24),ROUNDDOWN(MINUTE(Schedule!$H24)/15,0)*15,0),_xlfn.CONCAT(TEXT(Schedule!$H24,"H:MM AM/PM")," - ",Schedule!$I24),IF(Schedule!$B24&lt;&gt;"",IF(OR(H$1=Schedule!$B24,H$1=(Schedule!$B24+TIME(0,15,0))),_xlfn.CONCAT("Judge - ",Schedule!$C24), ""),"")))),"")</f>
        <v/>
      </c>
      <c r="I24" s="8" t="str">
        <f ca="1">IF($A24&lt;&gt;"",IF(I$1=TIME(HOUR(Schedule!$D24),ROUNDDOWN(MINUTE(Schedule!$D24)/15,0)*15,0),_xlfn.CONCAT(TEXT(Schedule!$D24,"H:MM AM/PM")," - ",Schedule!$E24),IF(I$1=TIME(HOUR(Schedule!$F24),ROUNDDOWN(MINUTE(Schedule!$F24)/15,0)*15,0),_xlfn.CONCAT(TEXT(Schedule!$F24,"H:MM AM/PM")," - ",Schedule!$G24),IF(I$1=TIME(HOUR(Schedule!$H24),ROUNDDOWN(MINUTE(Schedule!$H24)/15,0)*15,0),_xlfn.CONCAT(TEXT(Schedule!$H24,"H:MM AM/PM")," - ",Schedule!$I24),IF(Schedule!$B24&lt;&gt;"",IF(OR(I$1=Schedule!$B24,I$1=(Schedule!$B24+TIME(0,15,0))),_xlfn.CONCAT("Judge - ",Schedule!$C24), ""),"")))),"")</f>
        <v/>
      </c>
      <c r="J24" s="8" t="str">
        <f ca="1">IF($A24&lt;&gt;"",IF(J$1=TIME(HOUR(Schedule!$D24),ROUNDDOWN(MINUTE(Schedule!$D24)/15,0)*15,0),_xlfn.CONCAT(TEXT(Schedule!$D24,"H:MM AM/PM")," - ",Schedule!$E24),IF(J$1=TIME(HOUR(Schedule!$F24),ROUNDDOWN(MINUTE(Schedule!$F24)/15,0)*15,0),_xlfn.CONCAT(TEXT(Schedule!$F24,"H:MM AM/PM")," - ",Schedule!$G24),IF(J$1=TIME(HOUR(Schedule!$H24),ROUNDDOWN(MINUTE(Schedule!$H24)/15,0)*15,0),_xlfn.CONCAT(TEXT(Schedule!$H24,"H:MM AM/PM")," - ",Schedule!$I24),IF(Schedule!$B24&lt;&gt;"",IF(OR(J$1=Schedule!$B24,J$1=(Schedule!$B24+TIME(0,15,0))),_xlfn.CONCAT("Judge - ",Schedule!$C24), ""),"")))),"")</f>
        <v/>
      </c>
      <c r="K24" s="8" t="str">
        <f ca="1">IF($A24&lt;&gt;"",IF(K$1=TIME(HOUR(Schedule!$D24),ROUNDDOWN(MINUTE(Schedule!$D24)/15,0)*15,0),_xlfn.CONCAT(TEXT(Schedule!$D24,"H:MM AM/PM")," - ",Schedule!$E24),IF(K$1=TIME(HOUR(Schedule!$F24),ROUNDDOWN(MINUTE(Schedule!$F24)/15,0)*15,0),_xlfn.CONCAT(TEXT(Schedule!$F24,"H:MM AM/PM")," - ",Schedule!$G24),IF(K$1=TIME(HOUR(Schedule!$H24),ROUNDDOWN(MINUTE(Schedule!$H24)/15,0)*15,0),_xlfn.CONCAT(TEXT(Schedule!$H24,"H:MM AM/PM")," - ",Schedule!$I24),IF(Schedule!$B24&lt;&gt;"",IF(OR(K$1=Schedule!$B24,K$1=(Schedule!$B24+TIME(0,15,0))),_xlfn.CONCAT("Judge - ",Schedule!$C24), ""),"")))),"")</f>
        <v/>
      </c>
      <c r="L24" s="8" t="str">
        <f ca="1">IF($A24&lt;&gt;"",IF(L$1=TIME(HOUR(Schedule!$D24),ROUNDDOWN(MINUTE(Schedule!$D24)/15,0)*15,0),_xlfn.CONCAT(TEXT(Schedule!$D24,"H:MM AM/PM")," - ",Schedule!$E24),IF(L$1=TIME(HOUR(Schedule!$F24),ROUNDDOWN(MINUTE(Schedule!$F24)/15,0)*15,0),_xlfn.CONCAT(TEXT(Schedule!$F24,"H:MM AM/PM")," - ",Schedule!$G24),IF(L$1=TIME(HOUR(Schedule!$H24),ROUNDDOWN(MINUTE(Schedule!$H24)/15,0)*15,0),_xlfn.CONCAT(TEXT(Schedule!$H24,"H:MM AM/PM")," - ",Schedule!$I24),IF(Schedule!$B24&lt;&gt;"",IF(OR(L$1=Schedule!$B24,L$1=(Schedule!$B24+TIME(0,15,0))),_xlfn.CONCAT("Judge - ",Schedule!$C24), ""),"")))),"")</f>
        <v/>
      </c>
      <c r="M24" s="8" t="str">
        <f ca="1">IF($A24&lt;&gt;"",IF(M$1=TIME(HOUR(Schedule!$D24),ROUNDDOWN(MINUTE(Schedule!$D24)/15,0)*15,0),_xlfn.CONCAT(TEXT(Schedule!$D24,"H:MM AM/PM")," - ",Schedule!$E24),IF(M$1=TIME(HOUR(Schedule!$F24),ROUNDDOWN(MINUTE(Schedule!$F24)/15,0)*15,0),_xlfn.CONCAT(TEXT(Schedule!$F24,"H:MM AM/PM")," - ",Schedule!$G24),IF(M$1=TIME(HOUR(Schedule!$H24),ROUNDDOWN(MINUTE(Schedule!$H24)/15,0)*15,0),_xlfn.CONCAT(TEXT(Schedule!$H24,"H:MM AM/PM")," - ",Schedule!$I24),IF(Schedule!$B24&lt;&gt;"",IF(OR(M$1=Schedule!$B24,M$1=(Schedule!$B24+TIME(0,15,0))),_xlfn.CONCAT("Judge - ",Schedule!$C24), ""),"")))),"")</f>
        <v>10:55 AM - Blue B</v>
      </c>
      <c r="N24" s="8" t="str">
        <f ca="1">IF($A24&lt;&gt;"",IF(N$1=TIME(HOUR(Schedule!$D24),ROUNDDOWN(MINUTE(Schedule!$D24)/15,0)*15,0),_xlfn.CONCAT(TEXT(Schedule!$D24,"H:MM AM/PM")," - ",Schedule!$E24),IF(N$1=TIME(HOUR(Schedule!$F24),ROUNDDOWN(MINUTE(Schedule!$F24)/15,0)*15,0),_xlfn.CONCAT(TEXT(Schedule!$F24,"H:MM AM/PM")," - ",Schedule!$G24),IF(N$1=TIME(HOUR(Schedule!$H24),ROUNDDOWN(MINUTE(Schedule!$H24)/15,0)*15,0),_xlfn.CONCAT(TEXT(Schedule!$H24,"H:MM AM/PM")," - ",Schedule!$I24),IF(Schedule!$B24&lt;&gt;"",IF(OR(N$1=Schedule!$B24,N$1=(Schedule!$B24+TIME(0,15,0))),_xlfn.CONCAT("Judge - ",Schedule!$C24), ""),"")))),"")</f>
        <v>11:05 AM - Red B</v>
      </c>
      <c r="O24" s="8" t="str">
        <f ca="1">IF($A24&lt;&gt;"",IF(O$1=TIME(HOUR(Schedule!$D24),ROUNDDOWN(MINUTE(Schedule!$D24)/15,0)*15,0),_xlfn.CONCAT(TEXT(Schedule!$D24,"H:MM AM/PM")," - ",Schedule!$E24),IF(O$1=TIME(HOUR(Schedule!$F24),ROUNDDOWN(MINUTE(Schedule!$F24)/15,0)*15,0),_xlfn.CONCAT(TEXT(Schedule!$F24,"H:MM AM/PM")," - ",Schedule!$G24),IF(O$1=TIME(HOUR(Schedule!$H24),ROUNDDOWN(MINUTE(Schedule!$H24)/15,0)*15,0),_xlfn.CONCAT(TEXT(Schedule!$H24,"H:MM AM/PM")," - ",Schedule!$I24),IF(Schedule!$B24&lt;&gt;"",IF(OR(O$1=Schedule!$B24,O$1=(Schedule!$B24+TIME(0,15,0))),_xlfn.CONCAT("Judge - ",Schedule!$C24), ""),"")))),"")</f>
        <v/>
      </c>
      <c r="P24" s="8" t="str">
        <f ca="1">IF($A24&lt;&gt;"",IF(P$1=TIME(HOUR(Schedule!$D24),ROUNDDOWN(MINUTE(Schedule!$D24)/15,0)*15,0),_xlfn.CONCAT(TEXT(Schedule!$D24,"H:MM AM/PM")," - ",Schedule!$E24),IF(P$1=TIME(HOUR(Schedule!$F24),ROUNDDOWN(MINUTE(Schedule!$F24)/15,0)*15,0),_xlfn.CONCAT(TEXT(Schedule!$F24,"H:MM AM/PM")," - ",Schedule!$G24),IF(P$1=TIME(HOUR(Schedule!$H24),ROUNDDOWN(MINUTE(Schedule!$H24)/15,0)*15,0),_xlfn.CONCAT(TEXT(Schedule!$H24,"H:MM AM/PM")," - ",Schedule!$I24),IF(Schedule!$B24&lt;&gt;"",IF(OR(P$1=Schedule!$B24,P$1=(Schedule!$B24+TIME(0,15,0))),_xlfn.CONCAT("Judge - ",Schedule!$C24), ""),"")))),"")</f>
        <v/>
      </c>
      <c r="Q24" s="8" t="str">
        <f ca="1">IF($A24&lt;&gt;"",IF(Q$1=TIME(HOUR(Schedule!$D24),ROUNDDOWN(MINUTE(Schedule!$D24)/15,0)*15,0),_xlfn.CONCAT(TEXT(Schedule!$D24,"H:MM AM/PM")," - ",Schedule!$E24),IF(Q$1=TIME(HOUR(Schedule!$F24),ROUNDDOWN(MINUTE(Schedule!$F24)/15,0)*15,0),_xlfn.CONCAT(TEXT(Schedule!$F24,"H:MM AM/PM")," - ",Schedule!$G24),IF(Q$1=TIME(HOUR(Schedule!$H24),ROUNDDOWN(MINUTE(Schedule!$H24)/15,0)*15,0),_xlfn.CONCAT(TEXT(Schedule!$H24,"H:MM AM/PM")," - ",Schedule!$I24),IF(Schedule!$B24&lt;&gt;"",IF(OR(Q$1=Schedule!$B24,Q$1=(Schedule!$B24+TIME(0,15,0))),_xlfn.CONCAT("Judge - ",Schedule!$C24), ""),"")))),"")</f>
        <v/>
      </c>
      <c r="R24" s="8" t="str">
        <f ca="1">IF($A24&lt;&gt;"",IF(R$1=TIME(HOUR(Schedule!$D24),ROUNDDOWN(MINUTE(Schedule!$D24)/15,0)*15,0),_xlfn.CONCAT(TEXT(Schedule!$D24,"H:MM AM/PM")," - ",Schedule!$E24),IF(R$1=TIME(HOUR(Schedule!$F24),ROUNDDOWN(MINUTE(Schedule!$F24)/15,0)*15,0),_xlfn.CONCAT(TEXT(Schedule!$F24,"H:MM AM/PM")," - ",Schedule!$G24),IF(R$1=TIME(HOUR(Schedule!$H24),ROUNDDOWN(MINUTE(Schedule!$H24)/15,0)*15,0),_xlfn.CONCAT(TEXT(Schedule!$H24,"H:MM AM/PM")," - ",Schedule!$I24),IF(Schedule!$B24&lt;&gt;"",IF(OR(R$1=Schedule!$B24,R$1=(Schedule!$B24+TIME(0,15,0))),_xlfn.CONCAT("Judge - ",Schedule!$C24), ""),"")))),"")</f>
        <v/>
      </c>
      <c r="S24" s="8" t="str">
        <f ca="1">IF($A24&lt;&gt;"",IF(S$1=TIME(HOUR(Schedule!$D24),ROUNDDOWN(MINUTE(Schedule!$D24)/15,0)*15,0),_xlfn.CONCAT(TEXT(Schedule!$D24,"H:MM AM/PM")," - ",Schedule!$E24),IF(S$1=TIME(HOUR(Schedule!$F24),ROUNDDOWN(MINUTE(Schedule!$F24)/15,0)*15,0),_xlfn.CONCAT(TEXT(Schedule!$F24,"H:MM AM/PM")," - ",Schedule!$G24),IF(S$1=TIME(HOUR(Schedule!$H24),ROUNDDOWN(MINUTE(Schedule!$H24)/15,0)*15,0),_xlfn.CONCAT(TEXT(Schedule!$H24,"H:MM AM/PM")," - ",Schedule!$I24),IF(Schedule!$B24&lt;&gt;"",IF(OR(S$1=Schedule!$B24,S$1=(Schedule!$B24+TIME(0,15,0))),_xlfn.CONCAT("Judge - ",Schedule!$C24), ""),"")))),"")</f>
        <v/>
      </c>
      <c r="T24" s="8" t="str">
        <f ca="1">IF($A24&lt;&gt;"",IF(T$1=TIME(HOUR(Schedule!$D24),ROUNDDOWN(MINUTE(Schedule!$D24)/15,0)*15,0),_xlfn.CONCAT(TEXT(Schedule!$D24,"H:MM AM/PM")," - ",Schedule!$E24),IF(T$1=TIME(HOUR(Schedule!$F24),ROUNDDOWN(MINUTE(Schedule!$F24)/15,0)*15,0),_xlfn.CONCAT(TEXT(Schedule!$F24,"H:MM AM/PM")," - ",Schedule!$G24),IF(T$1=TIME(HOUR(Schedule!$H24),ROUNDDOWN(MINUTE(Schedule!$H24)/15,0)*15,0),_xlfn.CONCAT(TEXT(Schedule!$H24,"H:MM AM/PM")," - ",Schedule!$I24),IF(Schedule!$B24&lt;&gt;"",IF(OR(T$1=Schedule!$B24,T$1=(Schedule!$B24+TIME(0,15,0))),_xlfn.CONCAT("Judge - ",Schedule!$C24), ""),"")))),"")</f>
        <v/>
      </c>
      <c r="U24" s="8" t="str">
        <f ca="1">IF($A24&lt;&gt;"",IF(U$1=TIME(HOUR(Schedule!$D24),ROUNDDOWN(MINUTE(Schedule!$D24)/15,0)*15,0),_xlfn.CONCAT(TEXT(Schedule!$D24,"H:MM AM/PM")," - ",Schedule!$E24),IF(U$1=TIME(HOUR(Schedule!$F24),ROUNDDOWN(MINUTE(Schedule!$F24)/15,0)*15,0),_xlfn.CONCAT(TEXT(Schedule!$F24,"H:MM AM/PM")," - ",Schedule!$G24),IF(U$1=TIME(HOUR(Schedule!$H24),ROUNDDOWN(MINUTE(Schedule!$H24)/15,0)*15,0),_xlfn.CONCAT(TEXT(Schedule!$H24,"H:MM AM/PM")," - ",Schedule!$I24),IF(Schedule!$B24&lt;&gt;"",IF(OR(U$1=Schedule!$B24,U$1=(Schedule!$B24+TIME(0,15,0))),_xlfn.CONCAT("Judge - ",Schedule!$C24), ""),"")))),"")</f>
        <v/>
      </c>
      <c r="V24" s="8" t="str">
        <f ca="1">IF($A24&lt;&gt;"",IF(V$1=TIME(HOUR(Schedule!$D24),ROUNDDOWN(MINUTE(Schedule!$D24)/15,0)*15,0),_xlfn.CONCAT(TEXT(Schedule!$D24,"H:MM AM/PM")," - ",Schedule!$E24),IF(V$1=TIME(HOUR(Schedule!$F24),ROUNDDOWN(MINUTE(Schedule!$F24)/15,0)*15,0),_xlfn.CONCAT(TEXT(Schedule!$F24,"H:MM AM/PM")," - ",Schedule!$G24),IF(V$1=TIME(HOUR(Schedule!$H24),ROUNDDOWN(MINUTE(Schedule!$H24)/15,0)*15,0),_xlfn.CONCAT(TEXT(Schedule!$H24,"H:MM AM/PM")," - ",Schedule!$I24),IF(Schedule!$B24&lt;&gt;"",IF(OR(V$1=Schedule!$B24,V$1=(Schedule!$B24+TIME(0,15,0))),_xlfn.CONCAT("Judge - ",Schedule!$C24), ""),"")))),"")</f>
        <v/>
      </c>
      <c r="W24" s="8" t="str">
        <f ca="1">IF($A24&lt;&gt;"",IF(W$1=TIME(HOUR(Schedule!$D24),ROUNDDOWN(MINUTE(Schedule!$D24)/15,0)*15,0),_xlfn.CONCAT(TEXT(Schedule!$D24,"H:MM AM/PM")," - ",Schedule!$E24),IF(W$1=TIME(HOUR(Schedule!$F24),ROUNDDOWN(MINUTE(Schedule!$F24)/15,0)*15,0),_xlfn.CONCAT(TEXT(Schedule!$F24,"H:MM AM/PM")," - ",Schedule!$G24),IF(W$1=TIME(HOUR(Schedule!$H24),ROUNDDOWN(MINUTE(Schedule!$H24)/15,0)*15,0),_xlfn.CONCAT(TEXT(Schedule!$H24,"H:MM AM/PM")," - ",Schedule!$I24),IF(Schedule!$B24&lt;&gt;"",IF(OR(W$1=Schedule!$B24,W$1=(Schedule!$B24+TIME(0,15,0))),_xlfn.CONCAT("Judge - ",Schedule!$C24), ""),"")))),"")</f>
        <v/>
      </c>
      <c r="X24" s="8" t="str">
        <f ca="1">IF($A24&lt;&gt;"",IF(X$1=TIME(HOUR(Schedule!$D24),ROUNDDOWN(MINUTE(Schedule!$D24)/15,0)*15,0),_xlfn.CONCAT(TEXT(Schedule!$D24,"H:MM AM/PM")," - ",Schedule!$E24),IF(X$1=TIME(HOUR(Schedule!$F24),ROUNDDOWN(MINUTE(Schedule!$F24)/15,0)*15,0),_xlfn.CONCAT(TEXT(Schedule!$F24,"H:MM AM/PM")," - ",Schedule!$G24),IF(X$1=TIME(HOUR(Schedule!$H24),ROUNDDOWN(MINUTE(Schedule!$H24)/15,0)*15,0),_xlfn.CONCAT(TEXT(Schedule!$H24,"H:MM AM/PM")," - ",Schedule!$I24),IF(Schedule!$B24&lt;&gt;"",IF(OR(X$1=Schedule!$B24,X$1=(Schedule!$B24+TIME(0,15,0))),_xlfn.CONCAT("Judge - ",Schedule!$C24), ""),"")))),"")</f>
        <v/>
      </c>
      <c r="Y24" s="8" t="str">
        <f ca="1">IF($A24&lt;&gt;"",IF(Y$1=TIME(HOUR(Schedule!$D24),ROUNDDOWN(MINUTE(Schedule!$D24)/15,0)*15,0),_xlfn.CONCAT(TEXT(Schedule!$D24,"H:MM AM/PM")," - ",Schedule!$E24),IF(Y$1=TIME(HOUR(Schedule!$F24),ROUNDDOWN(MINUTE(Schedule!$F24)/15,0)*15,0),_xlfn.CONCAT(TEXT(Schedule!$F24,"H:MM AM/PM")," - ",Schedule!$G24),IF(Y$1=TIME(HOUR(Schedule!$H24),ROUNDDOWN(MINUTE(Schedule!$H24)/15,0)*15,0),_xlfn.CONCAT(TEXT(Schedule!$H24,"H:MM AM/PM")," - ",Schedule!$I24),IF(Schedule!$B24&lt;&gt;"",IF(OR(Y$1=Schedule!$B24,Y$1=(Schedule!$B24+TIME(0,15,0))),_xlfn.CONCAT("Judge - ",Schedule!$C24), ""),"")))),"")</f>
        <v/>
      </c>
      <c r="Z24" s="8" t="str">
        <f ca="1">IF($A24&lt;&gt;"",IF(Z$1=TIME(HOUR(Schedule!$D24),ROUNDDOWN(MINUTE(Schedule!$D24)/15,0)*15,0),_xlfn.CONCAT(TEXT(Schedule!$D24,"H:MM AM/PM")," - ",Schedule!$E24),IF(Z$1=TIME(HOUR(Schedule!$F24),ROUNDDOWN(MINUTE(Schedule!$F24)/15,0)*15,0),_xlfn.CONCAT(TEXT(Schedule!$F24,"H:MM AM/PM")," - ",Schedule!$G24),IF(Z$1=TIME(HOUR(Schedule!$H24),ROUNDDOWN(MINUTE(Schedule!$H24)/15,0)*15,0),_xlfn.CONCAT(TEXT(Schedule!$H24,"H:MM AM/PM")," - ",Schedule!$I24),IF(Schedule!$B24&lt;&gt;"",IF(OR(Z$1=Schedule!$B24,Z$1=(Schedule!$B24+TIME(0,15,0))),_xlfn.CONCAT("Judge - ",Schedule!$C24), ""),"")))),"")</f>
        <v/>
      </c>
      <c r="AA24" s="8" t="str">
        <f ca="1">IF($A24&lt;&gt;"",IF(AA$1=TIME(HOUR(Schedule!$D24),ROUNDDOWN(MINUTE(Schedule!$D24)/15,0)*15,0),_xlfn.CONCAT(TEXT(Schedule!$D24,"H:MM AM/PM")," - ",Schedule!$E24),IF(AA$1=TIME(HOUR(Schedule!$F24),ROUNDDOWN(MINUTE(Schedule!$F24)/15,0)*15,0),_xlfn.CONCAT(TEXT(Schedule!$F24,"H:MM AM/PM")," - ",Schedule!$G24),IF(AA$1=TIME(HOUR(Schedule!$H24),ROUNDDOWN(MINUTE(Schedule!$H24)/15,0)*15,0),_xlfn.CONCAT(TEXT(Schedule!$H24,"H:MM AM/PM")," - ",Schedule!$I24),IF(Schedule!$B24&lt;&gt;"",IF(OR(AA$1=Schedule!$B24,AA$1=(Schedule!$B24+TIME(0,15,0))),_xlfn.CONCAT("Judge - ",Schedule!$C24), ""),"")))),"")</f>
        <v/>
      </c>
      <c r="AB24" s="8" t="str">
        <f ca="1">IF($A24&lt;&gt;"",IF(AB$1=TIME(HOUR(Schedule!$D24),ROUNDDOWN(MINUTE(Schedule!$D24)/15,0)*15,0),_xlfn.CONCAT(TEXT(Schedule!$D24,"H:MM AM/PM")," - ",Schedule!$E24),IF(AB$1=TIME(HOUR(Schedule!$F24),ROUNDDOWN(MINUTE(Schedule!$F24)/15,0)*15,0),_xlfn.CONCAT(TEXT(Schedule!$F24,"H:MM AM/PM")," - ",Schedule!$G24),IF(AB$1=TIME(HOUR(Schedule!$H24),ROUNDDOWN(MINUTE(Schedule!$H24)/15,0)*15,0),_xlfn.CONCAT(TEXT(Schedule!$H24,"H:MM AM/PM")," - ",Schedule!$I24),IF(Schedule!$B24&lt;&gt;"",IF(OR(AB$1=Schedule!$B24,AB$1=(Schedule!$B24+TIME(0,15,0))),_xlfn.CONCAT("Judge - ",Schedule!$C24), ""),"")))),"")</f>
        <v>Judge - Blue</v>
      </c>
      <c r="AC24" s="8" t="str">
        <f ca="1">IF($A24&lt;&gt;"",IF(AC$1=TIME(HOUR(Schedule!$D24),ROUNDDOWN(MINUTE(Schedule!$D24)/15,0)*15,0),_xlfn.CONCAT(TEXT(Schedule!$D24,"H:MM AM/PM")," - ",Schedule!$E24),IF(AC$1=TIME(HOUR(Schedule!$F24),ROUNDDOWN(MINUTE(Schedule!$F24)/15,0)*15,0),_xlfn.CONCAT(TEXT(Schedule!$F24,"H:MM AM/PM")," - ",Schedule!$G24),IF(AC$1=TIME(HOUR(Schedule!$H24),ROUNDDOWN(MINUTE(Schedule!$H24)/15,0)*15,0),_xlfn.CONCAT(TEXT(Schedule!$H24,"H:MM AM/PM")," - ",Schedule!$I24),IF(Schedule!$B24&lt;&gt;"",IF(OR(AC$1=Schedule!$B24,AC$1=(Schedule!$B24+TIME(0,15,0))),_xlfn.CONCAT("Judge - ",Schedule!$C24), ""),"")))),"")</f>
        <v>Judge - Blue</v>
      </c>
      <c r="AD24" s="8" t="str">
        <f ca="1">IF($A24&lt;&gt;"",IF(AD$1=TIME(HOUR(Schedule!$D24),ROUNDDOWN(MINUTE(Schedule!$D24)/15,0)*15,0),_xlfn.CONCAT(TEXT(Schedule!$D24,"H:MM AM/PM")," - ",Schedule!$E24),IF(AD$1=TIME(HOUR(Schedule!$F24),ROUNDDOWN(MINUTE(Schedule!$F24)/15,0)*15,0),_xlfn.CONCAT(TEXT(Schedule!$F24,"H:MM AM/PM")," - ",Schedule!$G24),IF(AD$1=TIME(HOUR(Schedule!$H24),ROUNDDOWN(MINUTE(Schedule!$H24)/15,0)*15,0),_xlfn.CONCAT(TEXT(Schedule!$H24,"H:MM AM/PM")," - ",Schedule!$I24),IF(Schedule!$B24&lt;&gt;"",IF(OR(AD$1=Schedule!$B24,AD$1=(Schedule!$B24+TIME(0,15,0))),_xlfn.CONCAT("Judge - ",Schedule!$C24), ""),"")))),"")</f>
        <v/>
      </c>
      <c r="AE24" s="8" t="str">
        <f ca="1">IF($A24&lt;&gt;"",IF(AE$1=TIME(HOUR(Schedule!$D24),ROUNDDOWN(MINUTE(Schedule!$D24)/15,0)*15,0),_xlfn.CONCAT(TEXT(Schedule!$D24,"H:MM AM/PM")," - ",Schedule!$E24),IF(AE$1=TIME(HOUR(Schedule!$F24),ROUNDDOWN(MINUTE(Schedule!$F24)/15,0)*15,0),_xlfn.CONCAT(TEXT(Schedule!$F24,"H:MM AM/PM")," - ",Schedule!$G24),IF(AE$1=TIME(HOUR(Schedule!$H24),ROUNDDOWN(MINUTE(Schedule!$H24)/15,0)*15,0),_xlfn.CONCAT(TEXT(Schedule!$H24,"H:MM AM/PM")," - ",Schedule!$I24),IF(Schedule!$B24&lt;&gt;"",IF(OR(AE$1=Schedule!$B24,AE$1=(Schedule!$B24+TIME(0,15,0))),_xlfn.CONCAT("Judge - ",Schedule!$C24), ""),"")))),"")</f>
        <v/>
      </c>
      <c r="AF24" s="8" t="str">
        <f ca="1">IF($A24&lt;&gt;"",IF(AF$1=TIME(HOUR(Schedule!$D24),ROUNDDOWN(MINUTE(Schedule!$D24)/15,0)*15,0),_xlfn.CONCAT(TEXT(Schedule!$D24,"H:MM AM/PM")," - ",Schedule!$E24),IF(AF$1=TIME(HOUR(Schedule!$F24),ROUNDDOWN(MINUTE(Schedule!$F24)/15,0)*15,0),_xlfn.CONCAT(TEXT(Schedule!$F24,"H:MM AM/PM")," - ",Schedule!$G24),IF(AF$1=TIME(HOUR(Schedule!$H24),ROUNDDOWN(MINUTE(Schedule!$H24)/15,0)*15,0),_xlfn.CONCAT(TEXT(Schedule!$H24,"H:MM AM/PM")," - ",Schedule!$I24),IF(Schedule!$B24&lt;&gt;"",IF(OR(AF$1=Schedule!$B24,AF$1=(Schedule!$B24+TIME(0,15,0))),_xlfn.CONCAT("Judge - ",Schedule!$C24), ""),"")))),"")</f>
        <v/>
      </c>
      <c r="AG24" s="8" t="str">
        <f ca="1">IF($A24&lt;&gt;"",IF(AG$1=TIME(HOUR(Schedule!$D24),ROUNDDOWN(MINUTE(Schedule!$D24)/15,0)*15,0),_xlfn.CONCAT(TEXT(Schedule!$D24,"H:MM AM/PM")," - ",Schedule!$E24),IF(AG$1=TIME(HOUR(Schedule!$F24),ROUNDDOWN(MINUTE(Schedule!$F24)/15,0)*15,0),_xlfn.CONCAT(TEXT(Schedule!$F24,"H:MM AM/PM")," - ",Schedule!$G24),IF(AG$1=TIME(HOUR(Schedule!$H24),ROUNDDOWN(MINUTE(Schedule!$H24)/15,0)*15,0),_xlfn.CONCAT(TEXT(Schedule!$H24,"H:MM AM/PM")," - ",Schedule!$I24),IF(Schedule!$B24&lt;&gt;"",IF(OR(AG$1=Schedule!$B24,AG$1=(Schedule!$B24+TIME(0,15,0))),_xlfn.CONCAT("Judge - ",Schedule!$C24), ""),"")))),"")</f>
        <v/>
      </c>
    </row>
    <row r="25" spans="1:33" x14ac:dyDescent="0.2">
      <c r="A25" t="str">
        <f ca="1">Schedule!A25</f>
        <v>24 - Team 24</v>
      </c>
      <c r="B25" s="8" t="str">
        <f ca="1">IF($A25&lt;&gt;"",IF(B$1=TIME(HOUR(Schedule!$D25),ROUNDDOWN(MINUTE(Schedule!$D25)/15,0)*15,0),_xlfn.CONCAT(TEXT(Schedule!$D25,"H:MM AM/PM")," - ",Schedule!$E25),IF(B$1=TIME(HOUR(Schedule!$F25),ROUNDDOWN(MINUTE(Schedule!$F25)/15,0)*15,0),_xlfn.CONCAT(TEXT(Schedule!$F25,"H:MM AM/PM")," - ",Schedule!$G25),IF(B$1=TIME(HOUR(Schedule!$H25),ROUNDDOWN(MINUTE(Schedule!$H25)/15,0)*15,0),_xlfn.CONCAT(TEXT(Schedule!$H25,"H:MM AM/PM")," - ",Schedule!$I25),IF(Schedule!$B25&lt;&gt;"",IF(OR(B$1=Schedule!$B25,B$1=(Schedule!$B25+TIME(0,15,0))),_xlfn.CONCAT("Judge - ",Schedule!$C25), ""),"")))),"")</f>
        <v/>
      </c>
      <c r="C25" s="8" t="str">
        <f ca="1">IF($A25&lt;&gt;"",IF(C$1=TIME(HOUR(Schedule!$D25),ROUNDDOWN(MINUTE(Schedule!$D25)/15,0)*15,0),_xlfn.CONCAT(TEXT(Schedule!$D25,"H:MM AM/PM")," - ",Schedule!$E25),IF(C$1=TIME(HOUR(Schedule!$F25),ROUNDDOWN(MINUTE(Schedule!$F25)/15,0)*15,0),_xlfn.CONCAT(TEXT(Schedule!$F25,"H:MM AM/PM")," - ",Schedule!$G25),IF(C$1=TIME(HOUR(Schedule!$H25),ROUNDDOWN(MINUTE(Schedule!$H25)/15,0)*15,0),_xlfn.CONCAT(TEXT(Schedule!$H25,"H:MM AM/PM")," - ",Schedule!$I25),IF(Schedule!$B25&lt;&gt;"",IF(OR(C$1=Schedule!$B25,C$1=(Schedule!$B25+TIME(0,15,0))),_xlfn.CONCAT("Judge - ",Schedule!$C25), ""),"")))),"")</f>
        <v/>
      </c>
      <c r="D25" s="8" t="str">
        <f ca="1">IF($A25&lt;&gt;"",IF(D$1=TIME(HOUR(Schedule!$D25),ROUNDDOWN(MINUTE(Schedule!$D25)/15,0)*15,0),_xlfn.CONCAT(TEXT(Schedule!$D25,"H:MM AM/PM")," - ",Schedule!$E25),IF(D$1=TIME(HOUR(Schedule!$F25),ROUNDDOWN(MINUTE(Schedule!$F25)/15,0)*15,0),_xlfn.CONCAT(TEXT(Schedule!$F25,"H:MM AM/PM")," - ",Schedule!$G25),IF(D$1=TIME(HOUR(Schedule!$H25),ROUNDDOWN(MINUTE(Schedule!$H25)/15,0)*15,0),_xlfn.CONCAT(TEXT(Schedule!$H25,"H:MM AM/PM")," - ",Schedule!$I25),IF(Schedule!$B25&lt;&gt;"",IF(OR(D$1=Schedule!$B25,D$1=(Schedule!$B25+TIME(0,15,0))),_xlfn.CONCAT("Judge - ",Schedule!$C25), ""),"")))),"")</f>
        <v/>
      </c>
      <c r="E25" s="8" t="str">
        <f ca="1">IF($A25&lt;&gt;"",IF(E$1=TIME(HOUR(Schedule!$D25),ROUNDDOWN(MINUTE(Schedule!$D25)/15,0)*15,0),_xlfn.CONCAT(TEXT(Schedule!$D25,"H:MM AM/PM")," - ",Schedule!$E25),IF(E$1=TIME(HOUR(Schedule!$F25),ROUNDDOWN(MINUTE(Schedule!$F25)/15,0)*15,0),_xlfn.CONCAT(TEXT(Schedule!$F25,"H:MM AM/PM")," - ",Schedule!$G25),IF(E$1=TIME(HOUR(Schedule!$H25),ROUNDDOWN(MINUTE(Schedule!$H25)/15,0)*15,0),_xlfn.CONCAT(TEXT(Schedule!$H25,"H:MM AM/PM")," - ",Schedule!$I25),IF(Schedule!$B25&lt;&gt;"",IF(OR(E$1=Schedule!$B25,E$1=(Schedule!$B25+TIME(0,15,0))),_xlfn.CONCAT("Judge - ",Schedule!$C25), ""),"")))),"")</f>
        <v/>
      </c>
      <c r="F25" s="8" t="str">
        <f ca="1">IF($A25&lt;&gt;"",IF(F$1=TIME(HOUR(Schedule!$D25),ROUNDDOWN(MINUTE(Schedule!$D25)/15,0)*15,0),_xlfn.CONCAT(TEXT(Schedule!$D25,"H:MM AM/PM")," - ",Schedule!$E25),IF(F$1=TIME(HOUR(Schedule!$F25),ROUNDDOWN(MINUTE(Schedule!$F25)/15,0)*15,0),_xlfn.CONCAT(TEXT(Schedule!$F25,"H:MM AM/PM")," - ",Schedule!$G25),IF(F$1=TIME(HOUR(Schedule!$H25),ROUNDDOWN(MINUTE(Schedule!$H25)/15,0)*15,0),_xlfn.CONCAT(TEXT(Schedule!$H25,"H:MM AM/PM")," - ",Schedule!$I25),IF(Schedule!$B25&lt;&gt;"",IF(OR(F$1=Schedule!$B25,F$1=(Schedule!$B25+TIME(0,15,0))),_xlfn.CONCAT("Judge - ",Schedule!$C25), ""),"")))),"")</f>
        <v/>
      </c>
      <c r="G25" s="8" t="str">
        <f ca="1">IF($A25&lt;&gt;"",IF(G$1=TIME(HOUR(Schedule!$D25),ROUNDDOWN(MINUTE(Schedule!$D25)/15,0)*15,0),_xlfn.CONCAT(TEXT(Schedule!$D25,"H:MM AM/PM")," - ",Schedule!$E25),IF(G$1=TIME(HOUR(Schedule!$F25),ROUNDDOWN(MINUTE(Schedule!$F25)/15,0)*15,0),_xlfn.CONCAT(TEXT(Schedule!$F25,"H:MM AM/PM")," - ",Schedule!$G25),IF(G$1=TIME(HOUR(Schedule!$H25),ROUNDDOWN(MINUTE(Schedule!$H25)/15,0)*15,0),_xlfn.CONCAT(TEXT(Schedule!$H25,"H:MM AM/PM")," - ",Schedule!$I25),IF(Schedule!$B25&lt;&gt;"",IF(OR(G$1=Schedule!$B25,G$1=(Schedule!$B25+TIME(0,15,0))),_xlfn.CONCAT("Judge - ",Schedule!$C25), ""),"")))),"")</f>
        <v>9:20 AM - Red B</v>
      </c>
      <c r="H25" s="8" t="str">
        <f ca="1">IF($A25&lt;&gt;"",IF(H$1=TIME(HOUR(Schedule!$D25),ROUNDDOWN(MINUTE(Schedule!$D25)/15,0)*15,0),_xlfn.CONCAT(TEXT(Schedule!$D25,"H:MM AM/PM")," - ",Schedule!$E25),IF(H$1=TIME(HOUR(Schedule!$F25),ROUNDDOWN(MINUTE(Schedule!$F25)/15,0)*15,0),_xlfn.CONCAT(TEXT(Schedule!$F25,"H:MM AM/PM")," - ",Schedule!$G25),IF(H$1=TIME(HOUR(Schedule!$H25),ROUNDDOWN(MINUTE(Schedule!$H25)/15,0)*15,0),_xlfn.CONCAT(TEXT(Schedule!$H25,"H:MM AM/PM")," - ",Schedule!$I25),IF(Schedule!$B25&lt;&gt;"",IF(OR(H$1=Schedule!$B25,H$1=(Schedule!$B25+TIME(0,15,0))),_xlfn.CONCAT("Judge - ",Schedule!$C25), ""),"")))),"")</f>
        <v/>
      </c>
      <c r="I25" s="8" t="str">
        <f ca="1">IF($A25&lt;&gt;"",IF(I$1=TIME(HOUR(Schedule!$D25),ROUNDDOWN(MINUTE(Schedule!$D25)/15,0)*15,0),_xlfn.CONCAT(TEXT(Schedule!$D25,"H:MM AM/PM")," - ",Schedule!$E25),IF(I$1=TIME(HOUR(Schedule!$F25),ROUNDDOWN(MINUTE(Schedule!$F25)/15,0)*15,0),_xlfn.CONCAT(TEXT(Schedule!$F25,"H:MM AM/PM")," - ",Schedule!$G25),IF(I$1=TIME(HOUR(Schedule!$H25),ROUNDDOWN(MINUTE(Schedule!$H25)/15,0)*15,0),_xlfn.CONCAT(TEXT(Schedule!$H25,"H:MM AM/PM")," - ",Schedule!$I25),IF(Schedule!$B25&lt;&gt;"",IF(OR(I$1=Schedule!$B25,I$1=(Schedule!$B25+TIME(0,15,0))),_xlfn.CONCAT("Judge - ",Schedule!$C25), ""),"")))),"")</f>
        <v/>
      </c>
      <c r="J25" s="8" t="str">
        <f ca="1">IF($A25&lt;&gt;"",IF(J$1=TIME(HOUR(Schedule!$D25),ROUNDDOWN(MINUTE(Schedule!$D25)/15,0)*15,0),_xlfn.CONCAT(TEXT(Schedule!$D25,"H:MM AM/PM")," - ",Schedule!$E25),IF(J$1=TIME(HOUR(Schedule!$F25),ROUNDDOWN(MINUTE(Schedule!$F25)/15,0)*15,0),_xlfn.CONCAT(TEXT(Schedule!$F25,"H:MM AM/PM")," - ",Schedule!$G25),IF(J$1=TIME(HOUR(Schedule!$H25),ROUNDDOWN(MINUTE(Schedule!$H25)/15,0)*15,0),_xlfn.CONCAT(TEXT(Schedule!$H25,"H:MM AM/PM")," - ",Schedule!$I25),IF(Schedule!$B25&lt;&gt;"",IF(OR(J$1=Schedule!$B25,J$1=(Schedule!$B25+TIME(0,15,0))),_xlfn.CONCAT("Judge - ",Schedule!$C25), ""),"")))),"")</f>
        <v/>
      </c>
      <c r="K25" s="8" t="str">
        <f ca="1">IF($A25&lt;&gt;"",IF(K$1=TIME(HOUR(Schedule!$D25),ROUNDDOWN(MINUTE(Schedule!$D25)/15,0)*15,0),_xlfn.CONCAT(TEXT(Schedule!$D25,"H:MM AM/PM")," - ",Schedule!$E25),IF(K$1=TIME(HOUR(Schedule!$F25),ROUNDDOWN(MINUTE(Schedule!$F25)/15,0)*15,0),_xlfn.CONCAT(TEXT(Schedule!$F25,"H:MM AM/PM")," - ",Schedule!$G25),IF(K$1=TIME(HOUR(Schedule!$H25),ROUNDDOWN(MINUTE(Schedule!$H25)/15,0)*15,0),_xlfn.CONCAT(TEXT(Schedule!$H25,"H:MM AM/PM")," - ",Schedule!$I25),IF(Schedule!$B25&lt;&gt;"",IF(OR(K$1=Schedule!$B25,K$1=(Schedule!$B25+TIME(0,15,0))),_xlfn.CONCAT("Judge - ",Schedule!$C25), ""),"")))),"")</f>
        <v/>
      </c>
      <c r="L25" s="8" t="str">
        <f ca="1">IF($A25&lt;&gt;"",IF(L$1=TIME(HOUR(Schedule!$D25),ROUNDDOWN(MINUTE(Schedule!$D25)/15,0)*15,0),_xlfn.CONCAT(TEXT(Schedule!$D25,"H:MM AM/PM")," - ",Schedule!$E25),IF(L$1=TIME(HOUR(Schedule!$F25),ROUNDDOWN(MINUTE(Schedule!$F25)/15,0)*15,0),_xlfn.CONCAT(TEXT(Schedule!$F25,"H:MM AM/PM")," - ",Schedule!$G25),IF(L$1=TIME(HOUR(Schedule!$H25),ROUNDDOWN(MINUTE(Schedule!$H25)/15,0)*15,0),_xlfn.CONCAT(TEXT(Schedule!$H25,"H:MM AM/PM")," - ",Schedule!$I25),IF(Schedule!$B25&lt;&gt;"",IF(OR(L$1=Schedule!$B25,L$1=(Schedule!$B25+TIME(0,15,0))),_xlfn.CONCAT("Judge - ",Schedule!$C25), ""),"")))),"")</f>
        <v/>
      </c>
      <c r="M25" s="8" t="str">
        <f ca="1">IF($A25&lt;&gt;"",IF(M$1=TIME(HOUR(Schedule!$D25),ROUNDDOWN(MINUTE(Schedule!$D25)/15,0)*15,0),_xlfn.CONCAT(TEXT(Schedule!$D25,"H:MM AM/PM")," - ",Schedule!$E25),IF(M$1=TIME(HOUR(Schedule!$F25),ROUNDDOWN(MINUTE(Schedule!$F25)/15,0)*15,0),_xlfn.CONCAT(TEXT(Schedule!$F25,"H:MM AM/PM")," - ",Schedule!$G25),IF(M$1=TIME(HOUR(Schedule!$H25),ROUNDDOWN(MINUTE(Schedule!$H25)/15,0)*15,0),_xlfn.CONCAT(TEXT(Schedule!$H25,"H:MM AM/PM")," - ",Schedule!$I25),IF(Schedule!$B25&lt;&gt;"",IF(OR(M$1=Schedule!$B25,M$1=(Schedule!$B25+TIME(0,15,0))),_xlfn.CONCAT("Judge - ",Schedule!$C25), ""),"")))),"")</f>
        <v>10:50 AM - Red A</v>
      </c>
      <c r="N25" s="8" t="str">
        <f ca="1">IF($A25&lt;&gt;"",IF(N$1=TIME(HOUR(Schedule!$D25),ROUNDDOWN(MINUTE(Schedule!$D25)/15,0)*15,0),_xlfn.CONCAT(TEXT(Schedule!$D25,"H:MM AM/PM")," - ",Schedule!$E25),IF(N$1=TIME(HOUR(Schedule!$F25),ROUNDDOWN(MINUTE(Schedule!$F25)/15,0)*15,0),_xlfn.CONCAT(TEXT(Schedule!$F25,"H:MM AM/PM")," - ",Schedule!$G25),IF(N$1=TIME(HOUR(Schedule!$H25),ROUNDDOWN(MINUTE(Schedule!$H25)/15,0)*15,0),_xlfn.CONCAT(TEXT(Schedule!$H25,"H:MM AM/PM")," - ",Schedule!$I25),IF(Schedule!$B25&lt;&gt;"",IF(OR(N$1=Schedule!$B25,N$1=(Schedule!$B25+TIME(0,15,0))),_xlfn.CONCAT("Judge - ",Schedule!$C25), ""),"")))),"")</f>
        <v>11:10 AM - Blue A</v>
      </c>
      <c r="O25" s="8" t="str">
        <f ca="1">IF($A25&lt;&gt;"",IF(O$1=TIME(HOUR(Schedule!$D25),ROUNDDOWN(MINUTE(Schedule!$D25)/15,0)*15,0),_xlfn.CONCAT(TEXT(Schedule!$D25,"H:MM AM/PM")," - ",Schedule!$E25),IF(O$1=TIME(HOUR(Schedule!$F25),ROUNDDOWN(MINUTE(Schedule!$F25)/15,0)*15,0),_xlfn.CONCAT(TEXT(Schedule!$F25,"H:MM AM/PM")," - ",Schedule!$G25),IF(O$1=TIME(HOUR(Schedule!$H25),ROUNDDOWN(MINUTE(Schedule!$H25)/15,0)*15,0),_xlfn.CONCAT(TEXT(Schedule!$H25,"H:MM AM/PM")," - ",Schedule!$I25),IF(Schedule!$B25&lt;&gt;"",IF(OR(O$1=Schedule!$B25,O$1=(Schedule!$B25+TIME(0,15,0))),_xlfn.CONCAT("Judge - ",Schedule!$C25), ""),"")))),"")</f>
        <v/>
      </c>
      <c r="P25" s="8" t="str">
        <f ca="1">IF($A25&lt;&gt;"",IF(P$1=TIME(HOUR(Schedule!$D25),ROUNDDOWN(MINUTE(Schedule!$D25)/15,0)*15,0),_xlfn.CONCAT(TEXT(Schedule!$D25,"H:MM AM/PM")," - ",Schedule!$E25),IF(P$1=TIME(HOUR(Schedule!$F25),ROUNDDOWN(MINUTE(Schedule!$F25)/15,0)*15,0),_xlfn.CONCAT(TEXT(Schedule!$F25,"H:MM AM/PM")," - ",Schedule!$G25),IF(P$1=TIME(HOUR(Schedule!$H25),ROUNDDOWN(MINUTE(Schedule!$H25)/15,0)*15,0),_xlfn.CONCAT(TEXT(Schedule!$H25,"H:MM AM/PM")," - ",Schedule!$I25),IF(Schedule!$B25&lt;&gt;"",IF(OR(P$1=Schedule!$B25,P$1=(Schedule!$B25+TIME(0,15,0))),_xlfn.CONCAT("Judge - ",Schedule!$C25), ""),"")))),"")</f>
        <v/>
      </c>
      <c r="Q25" s="8" t="str">
        <f ca="1">IF($A25&lt;&gt;"",IF(Q$1=TIME(HOUR(Schedule!$D25),ROUNDDOWN(MINUTE(Schedule!$D25)/15,0)*15,0),_xlfn.CONCAT(TEXT(Schedule!$D25,"H:MM AM/PM")," - ",Schedule!$E25),IF(Q$1=TIME(HOUR(Schedule!$F25),ROUNDDOWN(MINUTE(Schedule!$F25)/15,0)*15,0),_xlfn.CONCAT(TEXT(Schedule!$F25,"H:MM AM/PM")," - ",Schedule!$G25),IF(Q$1=TIME(HOUR(Schedule!$H25),ROUNDDOWN(MINUTE(Schedule!$H25)/15,0)*15,0),_xlfn.CONCAT(TEXT(Schedule!$H25,"H:MM AM/PM")," - ",Schedule!$I25),IF(Schedule!$B25&lt;&gt;"",IF(OR(Q$1=Schedule!$B25,Q$1=(Schedule!$B25+TIME(0,15,0))),_xlfn.CONCAT("Judge - ",Schedule!$C25), ""),"")))),"")</f>
        <v/>
      </c>
      <c r="R25" s="8" t="str">
        <f ca="1">IF($A25&lt;&gt;"",IF(R$1=TIME(HOUR(Schedule!$D25),ROUNDDOWN(MINUTE(Schedule!$D25)/15,0)*15,0),_xlfn.CONCAT(TEXT(Schedule!$D25,"H:MM AM/PM")," - ",Schedule!$E25),IF(R$1=TIME(HOUR(Schedule!$F25),ROUNDDOWN(MINUTE(Schedule!$F25)/15,0)*15,0),_xlfn.CONCAT(TEXT(Schedule!$F25,"H:MM AM/PM")," - ",Schedule!$G25),IF(R$1=TIME(HOUR(Schedule!$H25),ROUNDDOWN(MINUTE(Schedule!$H25)/15,0)*15,0),_xlfn.CONCAT(TEXT(Schedule!$H25,"H:MM AM/PM")," - ",Schedule!$I25),IF(Schedule!$B25&lt;&gt;"",IF(OR(R$1=Schedule!$B25,R$1=(Schedule!$B25+TIME(0,15,0))),_xlfn.CONCAT("Judge - ",Schedule!$C25), ""),"")))),"")</f>
        <v/>
      </c>
      <c r="S25" s="8" t="str">
        <f ca="1">IF($A25&lt;&gt;"",IF(S$1=TIME(HOUR(Schedule!$D25),ROUNDDOWN(MINUTE(Schedule!$D25)/15,0)*15,0),_xlfn.CONCAT(TEXT(Schedule!$D25,"H:MM AM/PM")," - ",Schedule!$E25),IF(S$1=TIME(HOUR(Schedule!$F25),ROUNDDOWN(MINUTE(Schedule!$F25)/15,0)*15,0),_xlfn.CONCAT(TEXT(Schedule!$F25,"H:MM AM/PM")," - ",Schedule!$G25),IF(S$1=TIME(HOUR(Schedule!$H25),ROUNDDOWN(MINUTE(Schedule!$H25)/15,0)*15,0),_xlfn.CONCAT(TEXT(Schedule!$H25,"H:MM AM/PM")," - ",Schedule!$I25),IF(Schedule!$B25&lt;&gt;"",IF(OR(S$1=Schedule!$B25,S$1=(Schedule!$B25+TIME(0,15,0))),_xlfn.CONCAT("Judge - ",Schedule!$C25), ""),"")))),"")</f>
        <v/>
      </c>
      <c r="T25" s="8" t="str">
        <f ca="1">IF($A25&lt;&gt;"",IF(T$1=TIME(HOUR(Schedule!$D25),ROUNDDOWN(MINUTE(Schedule!$D25)/15,0)*15,0),_xlfn.CONCAT(TEXT(Schedule!$D25,"H:MM AM/PM")," - ",Schedule!$E25),IF(T$1=TIME(HOUR(Schedule!$F25),ROUNDDOWN(MINUTE(Schedule!$F25)/15,0)*15,0),_xlfn.CONCAT(TEXT(Schedule!$F25,"H:MM AM/PM")," - ",Schedule!$G25),IF(T$1=TIME(HOUR(Schedule!$H25),ROUNDDOWN(MINUTE(Schedule!$H25)/15,0)*15,0),_xlfn.CONCAT(TEXT(Schedule!$H25,"H:MM AM/PM")," - ",Schedule!$I25),IF(Schedule!$B25&lt;&gt;"",IF(OR(T$1=Schedule!$B25,T$1=(Schedule!$B25+TIME(0,15,0))),_xlfn.CONCAT("Judge - ",Schedule!$C25), ""),"")))),"")</f>
        <v/>
      </c>
      <c r="U25" s="8" t="str">
        <f ca="1">IF($A25&lt;&gt;"",IF(U$1=TIME(HOUR(Schedule!$D25),ROUNDDOWN(MINUTE(Schedule!$D25)/15,0)*15,0),_xlfn.CONCAT(TEXT(Schedule!$D25,"H:MM AM/PM")," - ",Schedule!$E25),IF(U$1=TIME(HOUR(Schedule!$F25),ROUNDDOWN(MINUTE(Schedule!$F25)/15,0)*15,0),_xlfn.CONCAT(TEXT(Schedule!$F25,"H:MM AM/PM")," - ",Schedule!$G25),IF(U$1=TIME(HOUR(Schedule!$H25),ROUNDDOWN(MINUTE(Schedule!$H25)/15,0)*15,0),_xlfn.CONCAT(TEXT(Schedule!$H25,"H:MM AM/PM")," - ",Schedule!$I25),IF(Schedule!$B25&lt;&gt;"",IF(OR(U$1=Schedule!$B25,U$1=(Schedule!$B25+TIME(0,15,0))),_xlfn.CONCAT("Judge - ",Schedule!$C25), ""),"")))),"")</f>
        <v/>
      </c>
      <c r="V25" s="8" t="str">
        <f ca="1">IF($A25&lt;&gt;"",IF(V$1=TIME(HOUR(Schedule!$D25),ROUNDDOWN(MINUTE(Schedule!$D25)/15,0)*15,0),_xlfn.CONCAT(TEXT(Schedule!$D25,"H:MM AM/PM")," - ",Schedule!$E25),IF(V$1=TIME(HOUR(Schedule!$F25),ROUNDDOWN(MINUTE(Schedule!$F25)/15,0)*15,0),_xlfn.CONCAT(TEXT(Schedule!$F25,"H:MM AM/PM")," - ",Schedule!$G25),IF(V$1=TIME(HOUR(Schedule!$H25),ROUNDDOWN(MINUTE(Schedule!$H25)/15,0)*15,0),_xlfn.CONCAT(TEXT(Schedule!$H25,"H:MM AM/PM")," - ",Schedule!$I25),IF(Schedule!$B25&lt;&gt;"",IF(OR(V$1=Schedule!$B25,V$1=(Schedule!$B25+TIME(0,15,0))),_xlfn.CONCAT("Judge - ",Schedule!$C25), ""),"")))),"")</f>
        <v/>
      </c>
      <c r="W25" s="8" t="str">
        <f ca="1">IF($A25&lt;&gt;"",IF(W$1=TIME(HOUR(Schedule!$D25),ROUNDDOWN(MINUTE(Schedule!$D25)/15,0)*15,0),_xlfn.CONCAT(TEXT(Schedule!$D25,"H:MM AM/PM")," - ",Schedule!$E25),IF(W$1=TIME(HOUR(Schedule!$F25),ROUNDDOWN(MINUTE(Schedule!$F25)/15,0)*15,0),_xlfn.CONCAT(TEXT(Schedule!$F25,"H:MM AM/PM")," - ",Schedule!$G25),IF(W$1=TIME(HOUR(Schedule!$H25),ROUNDDOWN(MINUTE(Schedule!$H25)/15,0)*15,0),_xlfn.CONCAT(TEXT(Schedule!$H25,"H:MM AM/PM")," - ",Schedule!$I25),IF(Schedule!$B25&lt;&gt;"",IF(OR(W$1=Schedule!$B25,W$1=(Schedule!$B25+TIME(0,15,0))),_xlfn.CONCAT("Judge - ",Schedule!$C25), ""),"")))),"")</f>
        <v/>
      </c>
      <c r="X25" s="8" t="str">
        <f ca="1">IF($A25&lt;&gt;"",IF(X$1=TIME(HOUR(Schedule!$D25),ROUNDDOWN(MINUTE(Schedule!$D25)/15,0)*15,0),_xlfn.CONCAT(TEXT(Schedule!$D25,"H:MM AM/PM")," - ",Schedule!$E25),IF(X$1=TIME(HOUR(Schedule!$F25),ROUNDDOWN(MINUTE(Schedule!$F25)/15,0)*15,0),_xlfn.CONCAT(TEXT(Schedule!$F25,"H:MM AM/PM")," - ",Schedule!$G25),IF(X$1=TIME(HOUR(Schedule!$H25),ROUNDDOWN(MINUTE(Schedule!$H25)/15,0)*15,0),_xlfn.CONCAT(TEXT(Schedule!$H25,"H:MM AM/PM")," - ",Schedule!$I25),IF(Schedule!$B25&lt;&gt;"",IF(OR(X$1=Schedule!$B25,X$1=(Schedule!$B25+TIME(0,15,0))),_xlfn.CONCAT("Judge - ",Schedule!$C25), ""),"")))),"")</f>
        <v/>
      </c>
      <c r="Y25" s="8" t="str">
        <f ca="1">IF($A25&lt;&gt;"",IF(Y$1=TIME(HOUR(Schedule!$D25),ROUNDDOWN(MINUTE(Schedule!$D25)/15,0)*15,0),_xlfn.CONCAT(TEXT(Schedule!$D25,"H:MM AM/PM")," - ",Schedule!$E25),IF(Y$1=TIME(HOUR(Schedule!$F25),ROUNDDOWN(MINUTE(Schedule!$F25)/15,0)*15,0),_xlfn.CONCAT(TEXT(Schedule!$F25,"H:MM AM/PM")," - ",Schedule!$G25),IF(Y$1=TIME(HOUR(Schedule!$H25),ROUNDDOWN(MINUTE(Schedule!$H25)/15,0)*15,0),_xlfn.CONCAT(TEXT(Schedule!$H25,"H:MM AM/PM")," - ",Schedule!$I25),IF(Schedule!$B25&lt;&gt;"",IF(OR(Y$1=Schedule!$B25,Y$1=(Schedule!$B25+TIME(0,15,0))),_xlfn.CONCAT("Judge - ",Schedule!$C25), ""),"")))),"")</f>
        <v/>
      </c>
      <c r="Z25" s="8" t="str">
        <f ca="1">IF($A25&lt;&gt;"",IF(Z$1=TIME(HOUR(Schedule!$D25),ROUNDDOWN(MINUTE(Schedule!$D25)/15,0)*15,0),_xlfn.CONCAT(TEXT(Schedule!$D25,"H:MM AM/PM")," - ",Schedule!$E25),IF(Z$1=TIME(HOUR(Schedule!$F25),ROUNDDOWN(MINUTE(Schedule!$F25)/15,0)*15,0),_xlfn.CONCAT(TEXT(Schedule!$F25,"H:MM AM/PM")," - ",Schedule!$G25),IF(Z$1=TIME(HOUR(Schedule!$H25),ROUNDDOWN(MINUTE(Schedule!$H25)/15,0)*15,0),_xlfn.CONCAT(TEXT(Schedule!$H25,"H:MM AM/PM")," - ",Schedule!$I25),IF(Schedule!$B25&lt;&gt;"",IF(OR(Z$1=Schedule!$B25,Z$1=(Schedule!$B25+TIME(0,15,0))),_xlfn.CONCAT("Judge - ",Schedule!$C25), ""),"")))),"")</f>
        <v/>
      </c>
      <c r="AA25" s="8" t="str">
        <f ca="1">IF($A25&lt;&gt;"",IF(AA$1=TIME(HOUR(Schedule!$D25),ROUNDDOWN(MINUTE(Schedule!$D25)/15,0)*15,0),_xlfn.CONCAT(TEXT(Schedule!$D25,"H:MM AM/PM")," - ",Schedule!$E25),IF(AA$1=TIME(HOUR(Schedule!$F25),ROUNDDOWN(MINUTE(Schedule!$F25)/15,0)*15,0),_xlfn.CONCAT(TEXT(Schedule!$F25,"H:MM AM/PM")," - ",Schedule!$G25),IF(AA$1=TIME(HOUR(Schedule!$H25),ROUNDDOWN(MINUTE(Schedule!$H25)/15,0)*15,0),_xlfn.CONCAT(TEXT(Schedule!$H25,"H:MM AM/PM")," - ",Schedule!$I25),IF(Schedule!$B25&lt;&gt;"",IF(OR(AA$1=Schedule!$B25,AA$1=(Schedule!$B25+TIME(0,15,0))),_xlfn.CONCAT("Judge - ",Schedule!$C25), ""),"")))),"")</f>
        <v/>
      </c>
      <c r="AB25" s="8" t="str">
        <f ca="1">IF($A25&lt;&gt;"",IF(AB$1=TIME(HOUR(Schedule!$D25),ROUNDDOWN(MINUTE(Schedule!$D25)/15,0)*15,0),_xlfn.CONCAT(TEXT(Schedule!$D25,"H:MM AM/PM")," - ",Schedule!$E25),IF(AB$1=TIME(HOUR(Schedule!$F25),ROUNDDOWN(MINUTE(Schedule!$F25)/15,0)*15,0),_xlfn.CONCAT(TEXT(Schedule!$F25,"H:MM AM/PM")," - ",Schedule!$G25),IF(AB$1=TIME(HOUR(Schedule!$H25),ROUNDDOWN(MINUTE(Schedule!$H25)/15,0)*15,0),_xlfn.CONCAT(TEXT(Schedule!$H25,"H:MM AM/PM")," - ",Schedule!$I25),IF(Schedule!$B25&lt;&gt;"",IF(OR(AB$1=Schedule!$B25,AB$1=(Schedule!$B25+TIME(0,15,0))),_xlfn.CONCAT("Judge - ",Schedule!$C25), ""),"")))),"")</f>
        <v>Judge - Orange</v>
      </c>
      <c r="AC25" s="8" t="str">
        <f ca="1">IF($A25&lt;&gt;"",IF(AC$1=TIME(HOUR(Schedule!$D25),ROUNDDOWN(MINUTE(Schedule!$D25)/15,0)*15,0),_xlfn.CONCAT(TEXT(Schedule!$D25,"H:MM AM/PM")," - ",Schedule!$E25),IF(AC$1=TIME(HOUR(Schedule!$F25),ROUNDDOWN(MINUTE(Schedule!$F25)/15,0)*15,0),_xlfn.CONCAT(TEXT(Schedule!$F25,"H:MM AM/PM")," - ",Schedule!$G25),IF(AC$1=TIME(HOUR(Schedule!$H25),ROUNDDOWN(MINUTE(Schedule!$H25)/15,0)*15,0),_xlfn.CONCAT(TEXT(Schedule!$H25,"H:MM AM/PM")," - ",Schedule!$I25),IF(Schedule!$B25&lt;&gt;"",IF(OR(AC$1=Schedule!$B25,AC$1=(Schedule!$B25+TIME(0,15,0))),_xlfn.CONCAT("Judge - ",Schedule!$C25), ""),"")))),"")</f>
        <v>Judge - Orange</v>
      </c>
      <c r="AD25" s="8" t="str">
        <f ca="1">IF($A25&lt;&gt;"",IF(AD$1=TIME(HOUR(Schedule!$D25),ROUNDDOWN(MINUTE(Schedule!$D25)/15,0)*15,0),_xlfn.CONCAT(TEXT(Schedule!$D25,"H:MM AM/PM")," - ",Schedule!$E25),IF(AD$1=TIME(HOUR(Schedule!$F25),ROUNDDOWN(MINUTE(Schedule!$F25)/15,0)*15,0),_xlfn.CONCAT(TEXT(Schedule!$F25,"H:MM AM/PM")," - ",Schedule!$G25),IF(AD$1=TIME(HOUR(Schedule!$H25),ROUNDDOWN(MINUTE(Schedule!$H25)/15,0)*15,0),_xlfn.CONCAT(TEXT(Schedule!$H25,"H:MM AM/PM")," - ",Schedule!$I25),IF(Schedule!$B25&lt;&gt;"",IF(OR(AD$1=Schedule!$B25,AD$1=(Schedule!$B25+TIME(0,15,0))),_xlfn.CONCAT("Judge - ",Schedule!$C25), ""),"")))),"")</f>
        <v/>
      </c>
      <c r="AE25" s="8" t="str">
        <f ca="1">IF($A25&lt;&gt;"",IF(AE$1=TIME(HOUR(Schedule!$D25),ROUNDDOWN(MINUTE(Schedule!$D25)/15,0)*15,0),_xlfn.CONCAT(TEXT(Schedule!$D25,"H:MM AM/PM")," - ",Schedule!$E25),IF(AE$1=TIME(HOUR(Schedule!$F25),ROUNDDOWN(MINUTE(Schedule!$F25)/15,0)*15,0),_xlfn.CONCAT(TEXT(Schedule!$F25,"H:MM AM/PM")," - ",Schedule!$G25),IF(AE$1=TIME(HOUR(Schedule!$H25),ROUNDDOWN(MINUTE(Schedule!$H25)/15,0)*15,0),_xlfn.CONCAT(TEXT(Schedule!$H25,"H:MM AM/PM")," - ",Schedule!$I25),IF(Schedule!$B25&lt;&gt;"",IF(OR(AE$1=Schedule!$B25,AE$1=(Schedule!$B25+TIME(0,15,0))),_xlfn.CONCAT("Judge - ",Schedule!$C25), ""),"")))),"")</f>
        <v/>
      </c>
      <c r="AF25" s="8" t="str">
        <f ca="1">IF($A25&lt;&gt;"",IF(AF$1=TIME(HOUR(Schedule!$D25),ROUNDDOWN(MINUTE(Schedule!$D25)/15,0)*15,0),_xlfn.CONCAT(TEXT(Schedule!$D25,"H:MM AM/PM")," - ",Schedule!$E25),IF(AF$1=TIME(HOUR(Schedule!$F25),ROUNDDOWN(MINUTE(Schedule!$F25)/15,0)*15,0),_xlfn.CONCAT(TEXT(Schedule!$F25,"H:MM AM/PM")," - ",Schedule!$G25),IF(AF$1=TIME(HOUR(Schedule!$H25),ROUNDDOWN(MINUTE(Schedule!$H25)/15,0)*15,0),_xlfn.CONCAT(TEXT(Schedule!$H25,"H:MM AM/PM")," - ",Schedule!$I25),IF(Schedule!$B25&lt;&gt;"",IF(OR(AF$1=Schedule!$B25,AF$1=(Schedule!$B25+TIME(0,15,0))),_xlfn.CONCAT("Judge - ",Schedule!$C25), ""),"")))),"")</f>
        <v/>
      </c>
      <c r="AG25" s="8" t="str">
        <f ca="1">IF($A25&lt;&gt;"",IF(AG$1=TIME(HOUR(Schedule!$D25),ROUNDDOWN(MINUTE(Schedule!$D25)/15,0)*15,0),_xlfn.CONCAT(TEXT(Schedule!$D25,"H:MM AM/PM")," - ",Schedule!$E25),IF(AG$1=TIME(HOUR(Schedule!$F25),ROUNDDOWN(MINUTE(Schedule!$F25)/15,0)*15,0),_xlfn.CONCAT(TEXT(Schedule!$F25,"H:MM AM/PM")," - ",Schedule!$G25),IF(AG$1=TIME(HOUR(Schedule!$H25),ROUNDDOWN(MINUTE(Schedule!$H25)/15,0)*15,0),_xlfn.CONCAT(TEXT(Schedule!$H25,"H:MM AM/PM")," - ",Schedule!$I25),IF(Schedule!$B25&lt;&gt;"",IF(OR(AG$1=Schedule!$B25,AG$1=(Schedule!$B25+TIME(0,15,0))),_xlfn.CONCAT("Judge - ",Schedule!$C25), ""),"")))),"")</f>
        <v/>
      </c>
    </row>
    <row r="26" spans="1:33" x14ac:dyDescent="0.2">
      <c r="A26" t="str">
        <f ca="1">Schedule!A26</f>
        <v/>
      </c>
      <c r="B26" s="8" t="str">
        <f ca="1">IF($A26&lt;&gt;"",IF(B$1=TIME(HOUR(Schedule!$D26),ROUNDDOWN(MINUTE(Schedule!$D26)/15,0)*15,0),_xlfn.CONCAT(TEXT(Schedule!$D26,"H:MM AM/PM")," - ",Schedule!$E26),IF(B$1=TIME(HOUR(Schedule!$F26),ROUNDDOWN(MINUTE(Schedule!$F26)/15,0)*15,0),_xlfn.CONCAT(TEXT(Schedule!$F26,"H:MM AM/PM")," - ",Schedule!$G26),IF(B$1=TIME(HOUR(Schedule!$H26),ROUNDDOWN(MINUTE(Schedule!$H26)/15,0)*15,0),_xlfn.CONCAT(TEXT(Schedule!$H26,"H:MM AM/PM")," - ",Schedule!$I26),IF(Schedule!$B26&lt;&gt;"",IF(OR(B$1=Schedule!$B26,B$1=(Schedule!$B26+TIME(0,15,0))),_xlfn.CONCAT("Judge - ",Schedule!$C26), ""),"")))),"")</f>
        <v/>
      </c>
      <c r="C26" s="8" t="str">
        <f ca="1">IF($A26&lt;&gt;"",IF(C$1=TIME(HOUR(Schedule!$D26),ROUNDDOWN(MINUTE(Schedule!$D26)/15,0)*15,0),_xlfn.CONCAT(TEXT(Schedule!$D26,"H:MM AM/PM")," - ",Schedule!$E26),IF(C$1=TIME(HOUR(Schedule!$F26),ROUNDDOWN(MINUTE(Schedule!$F26)/15,0)*15,0),_xlfn.CONCAT(TEXT(Schedule!$F26,"H:MM AM/PM")," - ",Schedule!$G26),IF(C$1=TIME(HOUR(Schedule!$H26),ROUNDDOWN(MINUTE(Schedule!$H26)/15,0)*15,0),_xlfn.CONCAT(TEXT(Schedule!$H26,"H:MM AM/PM")," - ",Schedule!$I26),IF(Schedule!$B26&lt;&gt;"",IF(OR(C$1=Schedule!$B26,C$1=(Schedule!$B26+TIME(0,15,0))),_xlfn.CONCAT("Judge - ",Schedule!$C26), ""),"")))),"")</f>
        <v/>
      </c>
      <c r="D26" s="8" t="str">
        <f ca="1">IF($A26&lt;&gt;"",IF(D$1=TIME(HOUR(Schedule!$D26),ROUNDDOWN(MINUTE(Schedule!$D26)/15,0)*15,0),_xlfn.CONCAT(TEXT(Schedule!$D26,"H:MM AM/PM")," - ",Schedule!$E26),IF(D$1=TIME(HOUR(Schedule!$F26),ROUNDDOWN(MINUTE(Schedule!$F26)/15,0)*15,0),_xlfn.CONCAT(TEXT(Schedule!$F26,"H:MM AM/PM")," - ",Schedule!$G26),IF(D$1=TIME(HOUR(Schedule!$H26),ROUNDDOWN(MINUTE(Schedule!$H26)/15,0)*15,0),_xlfn.CONCAT(TEXT(Schedule!$H26,"H:MM AM/PM")," - ",Schedule!$I26),IF(Schedule!$B26&lt;&gt;"",IF(OR(D$1=Schedule!$B26,D$1=(Schedule!$B26+TIME(0,15,0))),_xlfn.CONCAT("Judge - ",Schedule!$C26), ""),"")))),"")</f>
        <v/>
      </c>
      <c r="E26" s="8" t="str">
        <f ca="1">IF($A26&lt;&gt;"",IF(E$1=TIME(HOUR(Schedule!$D26),ROUNDDOWN(MINUTE(Schedule!$D26)/15,0)*15,0),_xlfn.CONCAT(TEXT(Schedule!$D26,"H:MM AM/PM")," - ",Schedule!$E26),IF(E$1=TIME(HOUR(Schedule!$F26),ROUNDDOWN(MINUTE(Schedule!$F26)/15,0)*15,0),_xlfn.CONCAT(TEXT(Schedule!$F26,"H:MM AM/PM")," - ",Schedule!$G26),IF(E$1=TIME(HOUR(Schedule!$H26),ROUNDDOWN(MINUTE(Schedule!$H26)/15,0)*15,0),_xlfn.CONCAT(TEXT(Schedule!$H26,"H:MM AM/PM")," - ",Schedule!$I26),IF(Schedule!$B26&lt;&gt;"",IF(OR(E$1=Schedule!$B26,E$1=(Schedule!$B26+TIME(0,15,0))),_xlfn.CONCAT("Judge - ",Schedule!$C26), ""),"")))),"")</f>
        <v/>
      </c>
      <c r="F26" s="8" t="str">
        <f ca="1">IF($A26&lt;&gt;"",IF(F$1=TIME(HOUR(Schedule!$D26),ROUNDDOWN(MINUTE(Schedule!$D26)/15,0)*15,0),_xlfn.CONCAT(TEXT(Schedule!$D26,"H:MM AM/PM")," - ",Schedule!$E26),IF(F$1=TIME(HOUR(Schedule!$F26),ROUNDDOWN(MINUTE(Schedule!$F26)/15,0)*15,0),_xlfn.CONCAT(TEXT(Schedule!$F26,"H:MM AM/PM")," - ",Schedule!$G26),IF(F$1=TIME(HOUR(Schedule!$H26),ROUNDDOWN(MINUTE(Schedule!$H26)/15,0)*15,0),_xlfn.CONCAT(TEXT(Schedule!$H26,"H:MM AM/PM")," - ",Schedule!$I26),IF(Schedule!$B26&lt;&gt;"",IF(OR(F$1=Schedule!$B26,F$1=(Schedule!$B26+TIME(0,15,0))),_xlfn.CONCAT("Judge - ",Schedule!$C26), ""),"")))),"")</f>
        <v/>
      </c>
      <c r="G26" s="8" t="str">
        <f ca="1">IF($A26&lt;&gt;"",IF(G$1=TIME(HOUR(Schedule!$D26),ROUNDDOWN(MINUTE(Schedule!$D26)/15,0)*15,0),_xlfn.CONCAT(TEXT(Schedule!$D26,"H:MM AM/PM")," - ",Schedule!$E26),IF(G$1=TIME(HOUR(Schedule!$F26),ROUNDDOWN(MINUTE(Schedule!$F26)/15,0)*15,0),_xlfn.CONCAT(TEXT(Schedule!$F26,"H:MM AM/PM")," - ",Schedule!$G26),IF(G$1=TIME(HOUR(Schedule!$H26),ROUNDDOWN(MINUTE(Schedule!$H26)/15,0)*15,0),_xlfn.CONCAT(TEXT(Schedule!$H26,"H:MM AM/PM")," - ",Schedule!$I26),IF(Schedule!$B26&lt;&gt;"",IF(OR(G$1=Schedule!$B26,G$1=(Schedule!$B26+TIME(0,15,0))),_xlfn.CONCAT("Judge - ",Schedule!$C26), ""),"")))),"")</f>
        <v/>
      </c>
      <c r="H26" s="8" t="str">
        <f ca="1">IF($A26&lt;&gt;"",IF(H$1=TIME(HOUR(Schedule!$D26),ROUNDDOWN(MINUTE(Schedule!$D26)/15,0)*15,0),_xlfn.CONCAT(TEXT(Schedule!$D26,"H:MM AM/PM")," - ",Schedule!$E26),IF(H$1=TIME(HOUR(Schedule!$F26),ROUNDDOWN(MINUTE(Schedule!$F26)/15,0)*15,0),_xlfn.CONCAT(TEXT(Schedule!$F26,"H:MM AM/PM")," - ",Schedule!$G26),IF(H$1=TIME(HOUR(Schedule!$H26),ROUNDDOWN(MINUTE(Schedule!$H26)/15,0)*15,0),_xlfn.CONCAT(TEXT(Schedule!$H26,"H:MM AM/PM")," - ",Schedule!$I26),IF(Schedule!$B26&lt;&gt;"",IF(OR(H$1=Schedule!$B26,H$1=(Schedule!$B26+TIME(0,15,0))),_xlfn.CONCAT("Judge - ",Schedule!$C26), ""),"")))),"")</f>
        <v/>
      </c>
      <c r="I26" s="8" t="str">
        <f ca="1">IF($A26&lt;&gt;"",IF(I$1=TIME(HOUR(Schedule!$D26),ROUNDDOWN(MINUTE(Schedule!$D26)/15,0)*15,0),_xlfn.CONCAT(TEXT(Schedule!$D26,"H:MM AM/PM")," - ",Schedule!$E26),IF(I$1=TIME(HOUR(Schedule!$F26),ROUNDDOWN(MINUTE(Schedule!$F26)/15,0)*15,0),_xlfn.CONCAT(TEXT(Schedule!$F26,"H:MM AM/PM")," - ",Schedule!$G26),IF(I$1=TIME(HOUR(Schedule!$H26),ROUNDDOWN(MINUTE(Schedule!$H26)/15,0)*15,0),_xlfn.CONCAT(TEXT(Schedule!$H26,"H:MM AM/PM")," - ",Schedule!$I26),IF(Schedule!$B26&lt;&gt;"",IF(OR(I$1=Schedule!$B26,I$1=(Schedule!$B26+TIME(0,15,0))),_xlfn.CONCAT("Judge - ",Schedule!$C26), ""),"")))),"")</f>
        <v/>
      </c>
      <c r="J26" s="8" t="str">
        <f ca="1">IF($A26&lt;&gt;"",IF(J$1=TIME(HOUR(Schedule!$D26),ROUNDDOWN(MINUTE(Schedule!$D26)/15,0)*15,0),_xlfn.CONCAT(TEXT(Schedule!$D26,"H:MM AM/PM")," - ",Schedule!$E26),IF(J$1=TIME(HOUR(Schedule!$F26),ROUNDDOWN(MINUTE(Schedule!$F26)/15,0)*15,0),_xlfn.CONCAT(TEXT(Schedule!$F26,"H:MM AM/PM")," - ",Schedule!$G26),IF(J$1=TIME(HOUR(Schedule!$H26),ROUNDDOWN(MINUTE(Schedule!$H26)/15,0)*15,0),_xlfn.CONCAT(TEXT(Schedule!$H26,"H:MM AM/PM")," - ",Schedule!$I26),IF(Schedule!$B26&lt;&gt;"",IF(OR(J$1=Schedule!$B26,J$1=(Schedule!$B26+TIME(0,15,0))),_xlfn.CONCAT("Judge - ",Schedule!$C26), ""),"")))),"")</f>
        <v/>
      </c>
      <c r="K26" s="8" t="str">
        <f ca="1">IF($A26&lt;&gt;"",IF(K$1=TIME(HOUR(Schedule!$D26),ROUNDDOWN(MINUTE(Schedule!$D26)/15,0)*15,0),_xlfn.CONCAT(TEXT(Schedule!$D26,"H:MM AM/PM")," - ",Schedule!$E26),IF(K$1=TIME(HOUR(Schedule!$F26),ROUNDDOWN(MINUTE(Schedule!$F26)/15,0)*15,0),_xlfn.CONCAT(TEXT(Schedule!$F26,"H:MM AM/PM")," - ",Schedule!$G26),IF(K$1=TIME(HOUR(Schedule!$H26),ROUNDDOWN(MINUTE(Schedule!$H26)/15,0)*15,0),_xlfn.CONCAT(TEXT(Schedule!$H26,"H:MM AM/PM")," - ",Schedule!$I26),IF(Schedule!$B26&lt;&gt;"",IF(OR(K$1=Schedule!$B26,K$1=(Schedule!$B26+TIME(0,15,0))),_xlfn.CONCAT("Judge - ",Schedule!$C26), ""),"")))),"")</f>
        <v/>
      </c>
      <c r="L26" s="8" t="str">
        <f ca="1">IF($A26&lt;&gt;"",IF(L$1=TIME(HOUR(Schedule!$D26),ROUNDDOWN(MINUTE(Schedule!$D26)/15,0)*15,0),_xlfn.CONCAT(TEXT(Schedule!$D26,"H:MM AM/PM")," - ",Schedule!$E26),IF(L$1=TIME(HOUR(Schedule!$F26),ROUNDDOWN(MINUTE(Schedule!$F26)/15,0)*15,0),_xlfn.CONCAT(TEXT(Schedule!$F26,"H:MM AM/PM")," - ",Schedule!$G26),IF(L$1=TIME(HOUR(Schedule!$H26),ROUNDDOWN(MINUTE(Schedule!$H26)/15,0)*15,0),_xlfn.CONCAT(TEXT(Schedule!$H26,"H:MM AM/PM")," - ",Schedule!$I26),IF(Schedule!$B26&lt;&gt;"",IF(OR(L$1=Schedule!$B26,L$1=(Schedule!$B26+TIME(0,15,0))),_xlfn.CONCAT("Judge - ",Schedule!$C26), ""),"")))),"")</f>
        <v/>
      </c>
      <c r="M26" s="8" t="str">
        <f ca="1">IF($A26&lt;&gt;"",IF(M$1=TIME(HOUR(Schedule!$D26),ROUNDDOWN(MINUTE(Schedule!$D26)/15,0)*15,0),_xlfn.CONCAT(TEXT(Schedule!$D26,"H:MM AM/PM")," - ",Schedule!$E26),IF(M$1=TIME(HOUR(Schedule!$F26),ROUNDDOWN(MINUTE(Schedule!$F26)/15,0)*15,0),_xlfn.CONCAT(TEXT(Schedule!$F26,"H:MM AM/PM")," - ",Schedule!$G26),IF(M$1=TIME(HOUR(Schedule!$H26),ROUNDDOWN(MINUTE(Schedule!$H26)/15,0)*15,0),_xlfn.CONCAT(TEXT(Schedule!$H26,"H:MM AM/PM")," - ",Schedule!$I26),IF(Schedule!$B26&lt;&gt;"",IF(OR(M$1=Schedule!$B26,M$1=(Schedule!$B26+TIME(0,15,0))),_xlfn.CONCAT("Judge - ",Schedule!$C26), ""),"")))),"")</f>
        <v/>
      </c>
      <c r="N26" s="8" t="str">
        <f ca="1">IF($A26&lt;&gt;"",IF(N$1=TIME(HOUR(Schedule!$D26),ROUNDDOWN(MINUTE(Schedule!$D26)/15,0)*15,0),_xlfn.CONCAT(TEXT(Schedule!$D26,"H:MM AM/PM")," - ",Schedule!$E26),IF(N$1=TIME(HOUR(Schedule!$F26),ROUNDDOWN(MINUTE(Schedule!$F26)/15,0)*15,0),_xlfn.CONCAT(TEXT(Schedule!$F26,"H:MM AM/PM")," - ",Schedule!$G26),IF(N$1=TIME(HOUR(Schedule!$H26),ROUNDDOWN(MINUTE(Schedule!$H26)/15,0)*15,0),_xlfn.CONCAT(TEXT(Schedule!$H26,"H:MM AM/PM")," - ",Schedule!$I26),IF(Schedule!$B26&lt;&gt;"",IF(OR(N$1=Schedule!$B26,N$1=(Schedule!$B26+TIME(0,15,0))),_xlfn.CONCAT("Judge - ",Schedule!$C26), ""),"")))),"")</f>
        <v/>
      </c>
      <c r="O26" s="8" t="str">
        <f ca="1">IF($A26&lt;&gt;"",IF(O$1=TIME(HOUR(Schedule!$D26),ROUNDDOWN(MINUTE(Schedule!$D26)/15,0)*15,0),_xlfn.CONCAT(TEXT(Schedule!$D26,"H:MM AM/PM")," - ",Schedule!$E26),IF(O$1=TIME(HOUR(Schedule!$F26),ROUNDDOWN(MINUTE(Schedule!$F26)/15,0)*15,0),_xlfn.CONCAT(TEXT(Schedule!$F26,"H:MM AM/PM")," - ",Schedule!$G26),IF(O$1=TIME(HOUR(Schedule!$H26),ROUNDDOWN(MINUTE(Schedule!$H26)/15,0)*15,0),_xlfn.CONCAT(TEXT(Schedule!$H26,"H:MM AM/PM")," - ",Schedule!$I26),IF(Schedule!$B26&lt;&gt;"",IF(OR(O$1=Schedule!$B26,O$1=(Schedule!$B26+TIME(0,15,0))),_xlfn.CONCAT("Judge - ",Schedule!$C26), ""),"")))),"")</f>
        <v/>
      </c>
      <c r="P26" s="8" t="str">
        <f ca="1">IF($A26&lt;&gt;"",IF(P$1=TIME(HOUR(Schedule!$D26),ROUNDDOWN(MINUTE(Schedule!$D26)/15,0)*15,0),_xlfn.CONCAT(TEXT(Schedule!$D26,"H:MM AM/PM")," - ",Schedule!$E26),IF(P$1=TIME(HOUR(Schedule!$F26),ROUNDDOWN(MINUTE(Schedule!$F26)/15,0)*15,0),_xlfn.CONCAT(TEXT(Schedule!$F26,"H:MM AM/PM")," - ",Schedule!$G26),IF(P$1=TIME(HOUR(Schedule!$H26),ROUNDDOWN(MINUTE(Schedule!$H26)/15,0)*15,0),_xlfn.CONCAT(TEXT(Schedule!$H26,"H:MM AM/PM")," - ",Schedule!$I26),IF(Schedule!$B26&lt;&gt;"",IF(OR(P$1=Schedule!$B26,P$1=(Schedule!$B26+TIME(0,15,0))),_xlfn.CONCAT("Judge - ",Schedule!$C26), ""),"")))),"")</f>
        <v/>
      </c>
      <c r="Q26" s="8" t="str">
        <f ca="1">IF($A26&lt;&gt;"",IF(Q$1=TIME(HOUR(Schedule!$D26),ROUNDDOWN(MINUTE(Schedule!$D26)/15,0)*15,0),_xlfn.CONCAT(TEXT(Schedule!$D26,"H:MM AM/PM")," - ",Schedule!$E26),IF(Q$1=TIME(HOUR(Schedule!$F26),ROUNDDOWN(MINUTE(Schedule!$F26)/15,0)*15,0),_xlfn.CONCAT(TEXT(Schedule!$F26,"H:MM AM/PM")," - ",Schedule!$G26),IF(Q$1=TIME(HOUR(Schedule!$H26),ROUNDDOWN(MINUTE(Schedule!$H26)/15,0)*15,0),_xlfn.CONCAT(TEXT(Schedule!$H26,"H:MM AM/PM")," - ",Schedule!$I26),IF(Schedule!$B26&lt;&gt;"",IF(OR(Q$1=Schedule!$B26,Q$1=(Schedule!$B26+TIME(0,15,0))),_xlfn.CONCAT("Judge - ",Schedule!$C26), ""),"")))),"")</f>
        <v/>
      </c>
      <c r="R26" s="8" t="str">
        <f ca="1">IF($A26&lt;&gt;"",IF(R$1=TIME(HOUR(Schedule!$D26),ROUNDDOWN(MINUTE(Schedule!$D26)/15,0)*15,0),_xlfn.CONCAT(TEXT(Schedule!$D26,"H:MM AM/PM")," - ",Schedule!$E26),IF(R$1=TIME(HOUR(Schedule!$F26),ROUNDDOWN(MINUTE(Schedule!$F26)/15,0)*15,0),_xlfn.CONCAT(TEXT(Schedule!$F26,"H:MM AM/PM")," - ",Schedule!$G26),IF(R$1=TIME(HOUR(Schedule!$H26),ROUNDDOWN(MINUTE(Schedule!$H26)/15,0)*15,0),_xlfn.CONCAT(TEXT(Schedule!$H26,"H:MM AM/PM")," - ",Schedule!$I26),IF(Schedule!$B26&lt;&gt;"",IF(OR(R$1=Schedule!$B26,R$1=(Schedule!$B26+TIME(0,15,0))),_xlfn.CONCAT("Judge - ",Schedule!$C26), ""),"")))),"")</f>
        <v/>
      </c>
      <c r="S26" s="8" t="str">
        <f ca="1">IF($A26&lt;&gt;"",IF(S$1=TIME(HOUR(Schedule!$D26),ROUNDDOWN(MINUTE(Schedule!$D26)/15,0)*15,0),_xlfn.CONCAT(TEXT(Schedule!$D26,"H:MM AM/PM")," - ",Schedule!$E26),IF(S$1=TIME(HOUR(Schedule!$F26),ROUNDDOWN(MINUTE(Schedule!$F26)/15,0)*15,0),_xlfn.CONCAT(TEXT(Schedule!$F26,"H:MM AM/PM")," - ",Schedule!$G26),IF(S$1=TIME(HOUR(Schedule!$H26),ROUNDDOWN(MINUTE(Schedule!$H26)/15,0)*15,0),_xlfn.CONCAT(TEXT(Schedule!$H26,"H:MM AM/PM")," - ",Schedule!$I26),IF(Schedule!$B26&lt;&gt;"",IF(OR(S$1=Schedule!$B26,S$1=(Schedule!$B26+TIME(0,15,0))),_xlfn.CONCAT("Judge - ",Schedule!$C26), ""),"")))),"")</f>
        <v/>
      </c>
      <c r="T26" s="8" t="str">
        <f ca="1">IF($A26&lt;&gt;"",IF(T$1=TIME(HOUR(Schedule!$D26),ROUNDDOWN(MINUTE(Schedule!$D26)/15,0)*15,0),_xlfn.CONCAT(TEXT(Schedule!$D26,"H:MM AM/PM")," - ",Schedule!$E26),IF(T$1=TIME(HOUR(Schedule!$F26),ROUNDDOWN(MINUTE(Schedule!$F26)/15,0)*15,0),_xlfn.CONCAT(TEXT(Schedule!$F26,"H:MM AM/PM")," - ",Schedule!$G26),IF(T$1=TIME(HOUR(Schedule!$H26),ROUNDDOWN(MINUTE(Schedule!$H26)/15,0)*15,0),_xlfn.CONCAT(TEXT(Schedule!$H26,"H:MM AM/PM")," - ",Schedule!$I26),IF(Schedule!$B26&lt;&gt;"",IF(OR(T$1=Schedule!$B26,T$1=(Schedule!$B26+TIME(0,15,0))),_xlfn.CONCAT("Judge - ",Schedule!$C26), ""),"")))),"")</f>
        <v/>
      </c>
      <c r="U26" s="8" t="str">
        <f ca="1">IF($A26&lt;&gt;"",IF(U$1=TIME(HOUR(Schedule!$D26),ROUNDDOWN(MINUTE(Schedule!$D26)/15,0)*15,0),_xlfn.CONCAT(TEXT(Schedule!$D26,"H:MM AM/PM")," - ",Schedule!$E26),IF(U$1=TIME(HOUR(Schedule!$F26),ROUNDDOWN(MINUTE(Schedule!$F26)/15,0)*15,0),_xlfn.CONCAT(TEXT(Schedule!$F26,"H:MM AM/PM")," - ",Schedule!$G26),IF(U$1=TIME(HOUR(Schedule!$H26),ROUNDDOWN(MINUTE(Schedule!$H26)/15,0)*15,0),_xlfn.CONCAT(TEXT(Schedule!$H26,"H:MM AM/PM")," - ",Schedule!$I26),IF(Schedule!$B26&lt;&gt;"",IF(OR(U$1=Schedule!$B26,U$1=(Schedule!$B26+TIME(0,15,0))),_xlfn.CONCAT("Judge - ",Schedule!$C26), ""),"")))),"")</f>
        <v/>
      </c>
      <c r="V26" s="8" t="str">
        <f ca="1">IF($A26&lt;&gt;"",IF(V$1=TIME(HOUR(Schedule!$D26),ROUNDDOWN(MINUTE(Schedule!$D26)/15,0)*15,0),_xlfn.CONCAT(TEXT(Schedule!$D26,"H:MM AM/PM")," - ",Schedule!$E26),IF(V$1=TIME(HOUR(Schedule!$F26),ROUNDDOWN(MINUTE(Schedule!$F26)/15,0)*15,0),_xlfn.CONCAT(TEXT(Schedule!$F26,"H:MM AM/PM")," - ",Schedule!$G26),IF(V$1=TIME(HOUR(Schedule!$H26),ROUNDDOWN(MINUTE(Schedule!$H26)/15,0)*15,0),_xlfn.CONCAT(TEXT(Schedule!$H26,"H:MM AM/PM")," - ",Schedule!$I26),IF(Schedule!$B26&lt;&gt;"",IF(OR(V$1=Schedule!$B26,V$1=(Schedule!$B26+TIME(0,15,0))),_xlfn.CONCAT("Judge - ",Schedule!$C26), ""),"")))),"")</f>
        <v/>
      </c>
      <c r="W26" s="8" t="str">
        <f ca="1">IF($A26&lt;&gt;"",IF(W$1=TIME(HOUR(Schedule!$D26),ROUNDDOWN(MINUTE(Schedule!$D26)/15,0)*15,0),_xlfn.CONCAT(TEXT(Schedule!$D26,"H:MM AM/PM")," - ",Schedule!$E26),IF(W$1=TIME(HOUR(Schedule!$F26),ROUNDDOWN(MINUTE(Schedule!$F26)/15,0)*15,0),_xlfn.CONCAT(TEXT(Schedule!$F26,"H:MM AM/PM")," - ",Schedule!$G26),IF(W$1=TIME(HOUR(Schedule!$H26),ROUNDDOWN(MINUTE(Schedule!$H26)/15,0)*15,0),_xlfn.CONCAT(TEXT(Schedule!$H26,"H:MM AM/PM")," - ",Schedule!$I26),IF(Schedule!$B26&lt;&gt;"",IF(OR(W$1=Schedule!$B26,W$1=(Schedule!$B26+TIME(0,15,0))),_xlfn.CONCAT("Judge - ",Schedule!$C26), ""),"")))),"")</f>
        <v/>
      </c>
      <c r="X26" s="8" t="str">
        <f ca="1">IF($A26&lt;&gt;"",IF(X$1=TIME(HOUR(Schedule!$D26),ROUNDDOWN(MINUTE(Schedule!$D26)/15,0)*15,0),_xlfn.CONCAT(TEXT(Schedule!$D26,"H:MM AM/PM")," - ",Schedule!$E26),IF(X$1=TIME(HOUR(Schedule!$F26),ROUNDDOWN(MINUTE(Schedule!$F26)/15,0)*15,0),_xlfn.CONCAT(TEXT(Schedule!$F26,"H:MM AM/PM")," - ",Schedule!$G26),IF(X$1=TIME(HOUR(Schedule!$H26),ROUNDDOWN(MINUTE(Schedule!$H26)/15,0)*15,0),_xlfn.CONCAT(TEXT(Schedule!$H26,"H:MM AM/PM")," - ",Schedule!$I26),IF(Schedule!$B26&lt;&gt;"",IF(OR(X$1=Schedule!$B26,X$1=(Schedule!$B26+TIME(0,15,0))),_xlfn.CONCAT("Judge - ",Schedule!$C26), ""),"")))),"")</f>
        <v/>
      </c>
      <c r="Y26" s="8" t="str">
        <f ca="1">IF($A26&lt;&gt;"",IF(Y$1=TIME(HOUR(Schedule!$D26),ROUNDDOWN(MINUTE(Schedule!$D26)/15,0)*15,0),_xlfn.CONCAT(TEXT(Schedule!$D26,"H:MM AM/PM")," - ",Schedule!$E26),IF(Y$1=TIME(HOUR(Schedule!$F26),ROUNDDOWN(MINUTE(Schedule!$F26)/15,0)*15,0),_xlfn.CONCAT(TEXT(Schedule!$F26,"H:MM AM/PM")," - ",Schedule!$G26),IF(Y$1=TIME(HOUR(Schedule!$H26),ROUNDDOWN(MINUTE(Schedule!$H26)/15,0)*15,0),_xlfn.CONCAT(TEXT(Schedule!$H26,"H:MM AM/PM")," - ",Schedule!$I26),IF(Schedule!$B26&lt;&gt;"",IF(OR(Y$1=Schedule!$B26,Y$1=(Schedule!$B26+TIME(0,15,0))),_xlfn.CONCAT("Judge - ",Schedule!$C26), ""),"")))),"")</f>
        <v/>
      </c>
      <c r="Z26" s="8" t="str">
        <f ca="1">IF($A26&lt;&gt;"",IF(Z$1=TIME(HOUR(Schedule!$D26),ROUNDDOWN(MINUTE(Schedule!$D26)/15,0)*15,0),_xlfn.CONCAT(TEXT(Schedule!$D26,"H:MM AM/PM")," - ",Schedule!$E26),IF(Z$1=TIME(HOUR(Schedule!$F26),ROUNDDOWN(MINUTE(Schedule!$F26)/15,0)*15,0),_xlfn.CONCAT(TEXT(Schedule!$F26,"H:MM AM/PM")," - ",Schedule!$G26),IF(Z$1=TIME(HOUR(Schedule!$H26),ROUNDDOWN(MINUTE(Schedule!$H26)/15,0)*15,0),_xlfn.CONCAT(TEXT(Schedule!$H26,"H:MM AM/PM")," - ",Schedule!$I26),IF(Schedule!$B26&lt;&gt;"",IF(OR(Z$1=Schedule!$B26,Z$1=(Schedule!$B26+TIME(0,15,0))),_xlfn.CONCAT("Judge - ",Schedule!$C26), ""),"")))),"")</f>
        <v/>
      </c>
      <c r="AA26" s="8" t="str">
        <f ca="1">IF($A26&lt;&gt;"",IF(AA$1=TIME(HOUR(Schedule!$D26),ROUNDDOWN(MINUTE(Schedule!$D26)/15,0)*15,0),_xlfn.CONCAT(TEXT(Schedule!$D26,"H:MM AM/PM")," - ",Schedule!$E26),IF(AA$1=TIME(HOUR(Schedule!$F26),ROUNDDOWN(MINUTE(Schedule!$F26)/15,0)*15,0),_xlfn.CONCAT(TEXT(Schedule!$F26,"H:MM AM/PM")," - ",Schedule!$G26),IF(AA$1=TIME(HOUR(Schedule!$H26),ROUNDDOWN(MINUTE(Schedule!$H26)/15,0)*15,0),_xlfn.CONCAT(TEXT(Schedule!$H26,"H:MM AM/PM")," - ",Schedule!$I26),IF(Schedule!$B26&lt;&gt;"",IF(OR(AA$1=Schedule!$B26,AA$1=(Schedule!$B26+TIME(0,15,0))),_xlfn.CONCAT("Judge - ",Schedule!$C26), ""),"")))),"")</f>
        <v/>
      </c>
      <c r="AB26" s="8" t="str">
        <f ca="1">IF($A26&lt;&gt;"",IF(AB$1=TIME(HOUR(Schedule!$D26),ROUNDDOWN(MINUTE(Schedule!$D26)/15,0)*15,0),_xlfn.CONCAT(TEXT(Schedule!$D26,"H:MM AM/PM")," - ",Schedule!$E26),IF(AB$1=TIME(HOUR(Schedule!$F26),ROUNDDOWN(MINUTE(Schedule!$F26)/15,0)*15,0),_xlfn.CONCAT(TEXT(Schedule!$F26,"H:MM AM/PM")," - ",Schedule!$G26),IF(AB$1=TIME(HOUR(Schedule!$H26),ROUNDDOWN(MINUTE(Schedule!$H26)/15,0)*15,0),_xlfn.CONCAT(TEXT(Schedule!$H26,"H:MM AM/PM")," - ",Schedule!$I26),IF(Schedule!$B26&lt;&gt;"",IF(OR(AB$1=Schedule!$B26,AB$1=(Schedule!$B26+TIME(0,15,0))),_xlfn.CONCAT("Judge - ",Schedule!$C26), ""),"")))),"")</f>
        <v/>
      </c>
      <c r="AC26" s="8" t="str">
        <f ca="1">IF($A26&lt;&gt;"",IF(AC$1=TIME(HOUR(Schedule!$D26),ROUNDDOWN(MINUTE(Schedule!$D26)/15,0)*15,0),_xlfn.CONCAT(TEXT(Schedule!$D26,"H:MM AM/PM")," - ",Schedule!$E26),IF(AC$1=TIME(HOUR(Schedule!$F26),ROUNDDOWN(MINUTE(Schedule!$F26)/15,0)*15,0),_xlfn.CONCAT(TEXT(Schedule!$F26,"H:MM AM/PM")," - ",Schedule!$G26),IF(AC$1=TIME(HOUR(Schedule!$H26),ROUNDDOWN(MINUTE(Schedule!$H26)/15,0)*15,0),_xlfn.CONCAT(TEXT(Schedule!$H26,"H:MM AM/PM")," - ",Schedule!$I26),IF(Schedule!$B26&lt;&gt;"",IF(OR(AC$1=Schedule!$B26,AC$1=(Schedule!$B26+TIME(0,15,0))),_xlfn.CONCAT("Judge - ",Schedule!$C26), ""),"")))),"")</f>
        <v/>
      </c>
      <c r="AD26" s="8" t="str">
        <f ca="1">IF($A26&lt;&gt;"",IF(AD$1=TIME(HOUR(Schedule!$D26),ROUNDDOWN(MINUTE(Schedule!$D26)/15,0)*15,0),_xlfn.CONCAT(TEXT(Schedule!$D26,"H:MM AM/PM")," - ",Schedule!$E26),IF(AD$1=TIME(HOUR(Schedule!$F26),ROUNDDOWN(MINUTE(Schedule!$F26)/15,0)*15,0),_xlfn.CONCAT(TEXT(Schedule!$F26,"H:MM AM/PM")," - ",Schedule!$G26),IF(AD$1=TIME(HOUR(Schedule!$H26),ROUNDDOWN(MINUTE(Schedule!$H26)/15,0)*15,0),_xlfn.CONCAT(TEXT(Schedule!$H26,"H:MM AM/PM")," - ",Schedule!$I26),IF(Schedule!$B26&lt;&gt;"",IF(OR(AD$1=Schedule!$B26,AD$1=(Schedule!$B26+TIME(0,15,0))),_xlfn.CONCAT("Judge - ",Schedule!$C26), ""),"")))),"")</f>
        <v/>
      </c>
      <c r="AE26" s="8" t="str">
        <f ca="1">IF($A26&lt;&gt;"",IF(AE$1=TIME(HOUR(Schedule!$D26),ROUNDDOWN(MINUTE(Schedule!$D26)/15,0)*15,0),_xlfn.CONCAT(TEXT(Schedule!$D26,"H:MM AM/PM")," - ",Schedule!$E26),IF(AE$1=TIME(HOUR(Schedule!$F26),ROUNDDOWN(MINUTE(Schedule!$F26)/15,0)*15,0),_xlfn.CONCAT(TEXT(Schedule!$F26,"H:MM AM/PM")," - ",Schedule!$G26),IF(AE$1=TIME(HOUR(Schedule!$H26),ROUNDDOWN(MINUTE(Schedule!$H26)/15,0)*15,0),_xlfn.CONCAT(TEXT(Schedule!$H26,"H:MM AM/PM")," - ",Schedule!$I26),IF(Schedule!$B26&lt;&gt;"",IF(OR(AE$1=Schedule!$B26,AE$1=(Schedule!$B26+TIME(0,15,0))),_xlfn.CONCAT("Judge - ",Schedule!$C26), ""),"")))),"")</f>
        <v/>
      </c>
      <c r="AF26" s="8" t="str">
        <f ca="1">IF($A26&lt;&gt;"",IF(AF$1=TIME(HOUR(Schedule!$D26),ROUNDDOWN(MINUTE(Schedule!$D26)/15,0)*15,0),_xlfn.CONCAT(TEXT(Schedule!$D26,"H:MM AM/PM")," - ",Schedule!$E26),IF(AF$1=TIME(HOUR(Schedule!$F26),ROUNDDOWN(MINUTE(Schedule!$F26)/15,0)*15,0),_xlfn.CONCAT(TEXT(Schedule!$F26,"H:MM AM/PM")," - ",Schedule!$G26),IF(AF$1=TIME(HOUR(Schedule!$H26),ROUNDDOWN(MINUTE(Schedule!$H26)/15,0)*15,0),_xlfn.CONCAT(TEXT(Schedule!$H26,"H:MM AM/PM")," - ",Schedule!$I26),IF(Schedule!$B26&lt;&gt;"",IF(OR(AF$1=Schedule!$B26,AF$1=(Schedule!$B26+TIME(0,15,0))),_xlfn.CONCAT("Judge - ",Schedule!$C26), ""),"")))),"")</f>
        <v/>
      </c>
      <c r="AG26" s="8" t="str">
        <f ca="1">IF($A26&lt;&gt;"",IF(AG$1=TIME(HOUR(Schedule!$D26),ROUNDDOWN(MINUTE(Schedule!$D26)/15,0)*15,0),_xlfn.CONCAT(TEXT(Schedule!$D26,"H:MM AM/PM")," - ",Schedule!$E26),IF(AG$1=TIME(HOUR(Schedule!$F26),ROUNDDOWN(MINUTE(Schedule!$F26)/15,0)*15,0),_xlfn.CONCAT(TEXT(Schedule!$F26,"H:MM AM/PM")," - ",Schedule!$G26),IF(AG$1=TIME(HOUR(Schedule!$H26),ROUNDDOWN(MINUTE(Schedule!$H26)/15,0)*15,0),_xlfn.CONCAT(TEXT(Schedule!$H26,"H:MM AM/PM")," - ",Schedule!$I26),IF(Schedule!$B26&lt;&gt;"",IF(OR(AG$1=Schedule!$B26,AG$1=(Schedule!$B26+TIME(0,15,0))),_xlfn.CONCAT("Judge - ",Schedule!$C26), ""),"")))),"")</f>
        <v/>
      </c>
    </row>
    <row r="27" spans="1:33" x14ac:dyDescent="0.2">
      <c r="A27" t="str">
        <f ca="1">Schedule!A27</f>
        <v/>
      </c>
      <c r="B27" s="8" t="str">
        <f ca="1">IF($A27&lt;&gt;"",IF(B$1=TIME(HOUR(Schedule!$D27),ROUNDDOWN(MINUTE(Schedule!$D27)/15,0)*15,0),_xlfn.CONCAT(TEXT(Schedule!$D27,"H:MM AM/PM")," - ",Schedule!$E27),IF(B$1=TIME(HOUR(Schedule!$F27),ROUNDDOWN(MINUTE(Schedule!$F27)/15,0)*15,0),_xlfn.CONCAT(TEXT(Schedule!$F27,"H:MM AM/PM")," - ",Schedule!$G27),IF(B$1=TIME(HOUR(Schedule!$H27),ROUNDDOWN(MINUTE(Schedule!$H27)/15,0)*15,0),_xlfn.CONCAT(TEXT(Schedule!$H27,"H:MM AM/PM")," - ",Schedule!$I27),IF(Schedule!$B27&lt;&gt;"",IF(OR(B$1=Schedule!$B27,B$1=(Schedule!$B27+TIME(0,15,0))),_xlfn.CONCAT("Judge - ",Schedule!$C27), ""),"")))),"")</f>
        <v/>
      </c>
      <c r="C27" s="8" t="str">
        <f ca="1">IF($A27&lt;&gt;"",IF(C$1=TIME(HOUR(Schedule!$D27),ROUNDDOWN(MINUTE(Schedule!$D27)/15,0)*15,0),_xlfn.CONCAT(TEXT(Schedule!$D27,"H:MM AM/PM")," - ",Schedule!$E27),IF(C$1=TIME(HOUR(Schedule!$F27),ROUNDDOWN(MINUTE(Schedule!$F27)/15,0)*15,0),_xlfn.CONCAT(TEXT(Schedule!$F27,"H:MM AM/PM")," - ",Schedule!$G27),IF(C$1=TIME(HOUR(Schedule!$H27),ROUNDDOWN(MINUTE(Schedule!$H27)/15,0)*15,0),_xlfn.CONCAT(TEXT(Schedule!$H27,"H:MM AM/PM")," - ",Schedule!$I27),IF(Schedule!$B27&lt;&gt;"",IF(OR(C$1=Schedule!$B27,C$1=(Schedule!$B27+TIME(0,15,0))),_xlfn.CONCAT("Judge - ",Schedule!$C27), ""),"")))),"")</f>
        <v/>
      </c>
      <c r="D27" s="8" t="str">
        <f ca="1">IF($A27&lt;&gt;"",IF(D$1=TIME(HOUR(Schedule!$D27),ROUNDDOWN(MINUTE(Schedule!$D27)/15,0)*15,0),_xlfn.CONCAT(TEXT(Schedule!$D27,"H:MM AM/PM")," - ",Schedule!$E27),IF(D$1=TIME(HOUR(Schedule!$F27),ROUNDDOWN(MINUTE(Schedule!$F27)/15,0)*15,0),_xlfn.CONCAT(TEXT(Schedule!$F27,"H:MM AM/PM")," - ",Schedule!$G27),IF(D$1=TIME(HOUR(Schedule!$H27),ROUNDDOWN(MINUTE(Schedule!$H27)/15,0)*15,0),_xlfn.CONCAT(TEXT(Schedule!$H27,"H:MM AM/PM")," - ",Schedule!$I27),IF(Schedule!$B27&lt;&gt;"",IF(OR(D$1=Schedule!$B27,D$1=(Schedule!$B27+TIME(0,15,0))),_xlfn.CONCAT("Judge - ",Schedule!$C27), ""),"")))),"")</f>
        <v/>
      </c>
      <c r="E27" s="8" t="str">
        <f ca="1">IF($A27&lt;&gt;"",IF(E$1=TIME(HOUR(Schedule!$D27),ROUNDDOWN(MINUTE(Schedule!$D27)/15,0)*15,0),_xlfn.CONCAT(TEXT(Schedule!$D27,"H:MM AM/PM")," - ",Schedule!$E27),IF(E$1=TIME(HOUR(Schedule!$F27),ROUNDDOWN(MINUTE(Schedule!$F27)/15,0)*15,0),_xlfn.CONCAT(TEXT(Schedule!$F27,"H:MM AM/PM")," - ",Schedule!$G27),IF(E$1=TIME(HOUR(Schedule!$H27),ROUNDDOWN(MINUTE(Schedule!$H27)/15,0)*15,0),_xlfn.CONCAT(TEXT(Schedule!$H27,"H:MM AM/PM")," - ",Schedule!$I27),IF(Schedule!$B27&lt;&gt;"",IF(OR(E$1=Schedule!$B27,E$1=(Schedule!$B27+TIME(0,15,0))),_xlfn.CONCAT("Judge - ",Schedule!$C27), ""),"")))),"")</f>
        <v/>
      </c>
      <c r="F27" s="8" t="str">
        <f ca="1">IF($A27&lt;&gt;"",IF(F$1=TIME(HOUR(Schedule!$D27),ROUNDDOWN(MINUTE(Schedule!$D27)/15,0)*15,0),_xlfn.CONCAT(TEXT(Schedule!$D27,"H:MM AM/PM")," - ",Schedule!$E27),IF(F$1=TIME(HOUR(Schedule!$F27),ROUNDDOWN(MINUTE(Schedule!$F27)/15,0)*15,0),_xlfn.CONCAT(TEXT(Schedule!$F27,"H:MM AM/PM")," - ",Schedule!$G27),IF(F$1=TIME(HOUR(Schedule!$H27),ROUNDDOWN(MINUTE(Schedule!$H27)/15,0)*15,0),_xlfn.CONCAT(TEXT(Schedule!$H27,"H:MM AM/PM")," - ",Schedule!$I27),IF(Schedule!$B27&lt;&gt;"",IF(OR(F$1=Schedule!$B27,F$1=(Schedule!$B27+TIME(0,15,0))),_xlfn.CONCAT("Judge - ",Schedule!$C27), ""),"")))),"")</f>
        <v/>
      </c>
      <c r="G27" s="8" t="str">
        <f ca="1">IF($A27&lt;&gt;"",IF(G$1=TIME(HOUR(Schedule!$D27),ROUNDDOWN(MINUTE(Schedule!$D27)/15,0)*15,0),_xlfn.CONCAT(TEXT(Schedule!$D27,"H:MM AM/PM")," - ",Schedule!$E27),IF(G$1=TIME(HOUR(Schedule!$F27),ROUNDDOWN(MINUTE(Schedule!$F27)/15,0)*15,0),_xlfn.CONCAT(TEXT(Schedule!$F27,"H:MM AM/PM")," - ",Schedule!$G27),IF(G$1=TIME(HOUR(Schedule!$H27),ROUNDDOWN(MINUTE(Schedule!$H27)/15,0)*15,0),_xlfn.CONCAT(TEXT(Schedule!$H27,"H:MM AM/PM")," - ",Schedule!$I27),IF(Schedule!$B27&lt;&gt;"",IF(OR(G$1=Schedule!$B27,G$1=(Schedule!$B27+TIME(0,15,0))),_xlfn.CONCAT("Judge - ",Schedule!$C27), ""),"")))),"")</f>
        <v/>
      </c>
      <c r="H27" s="8" t="str">
        <f ca="1">IF($A27&lt;&gt;"",IF(H$1=TIME(HOUR(Schedule!$D27),ROUNDDOWN(MINUTE(Schedule!$D27)/15,0)*15,0),_xlfn.CONCAT(TEXT(Schedule!$D27,"H:MM AM/PM")," - ",Schedule!$E27),IF(H$1=TIME(HOUR(Schedule!$F27),ROUNDDOWN(MINUTE(Schedule!$F27)/15,0)*15,0),_xlfn.CONCAT(TEXT(Schedule!$F27,"H:MM AM/PM")," - ",Schedule!$G27),IF(H$1=TIME(HOUR(Schedule!$H27),ROUNDDOWN(MINUTE(Schedule!$H27)/15,0)*15,0),_xlfn.CONCAT(TEXT(Schedule!$H27,"H:MM AM/PM")," - ",Schedule!$I27),IF(Schedule!$B27&lt;&gt;"",IF(OR(H$1=Schedule!$B27,H$1=(Schedule!$B27+TIME(0,15,0))),_xlfn.CONCAT("Judge - ",Schedule!$C27), ""),"")))),"")</f>
        <v/>
      </c>
      <c r="I27" s="8" t="str">
        <f ca="1">IF($A27&lt;&gt;"",IF(I$1=TIME(HOUR(Schedule!$D27),ROUNDDOWN(MINUTE(Schedule!$D27)/15,0)*15,0),_xlfn.CONCAT(TEXT(Schedule!$D27,"H:MM AM/PM")," - ",Schedule!$E27),IF(I$1=TIME(HOUR(Schedule!$F27),ROUNDDOWN(MINUTE(Schedule!$F27)/15,0)*15,0),_xlfn.CONCAT(TEXT(Schedule!$F27,"H:MM AM/PM")," - ",Schedule!$G27),IF(I$1=TIME(HOUR(Schedule!$H27),ROUNDDOWN(MINUTE(Schedule!$H27)/15,0)*15,0),_xlfn.CONCAT(TEXT(Schedule!$H27,"H:MM AM/PM")," - ",Schedule!$I27),IF(Schedule!$B27&lt;&gt;"",IF(OR(I$1=Schedule!$B27,I$1=(Schedule!$B27+TIME(0,15,0))),_xlfn.CONCAT("Judge - ",Schedule!$C27), ""),"")))),"")</f>
        <v/>
      </c>
      <c r="J27" s="8" t="str">
        <f ca="1">IF($A27&lt;&gt;"",IF(J$1=TIME(HOUR(Schedule!$D27),ROUNDDOWN(MINUTE(Schedule!$D27)/15,0)*15,0),_xlfn.CONCAT(TEXT(Schedule!$D27,"H:MM AM/PM")," - ",Schedule!$E27),IF(J$1=TIME(HOUR(Schedule!$F27),ROUNDDOWN(MINUTE(Schedule!$F27)/15,0)*15,0),_xlfn.CONCAT(TEXT(Schedule!$F27,"H:MM AM/PM")," - ",Schedule!$G27),IF(J$1=TIME(HOUR(Schedule!$H27),ROUNDDOWN(MINUTE(Schedule!$H27)/15,0)*15,0),_xlfn.CONCAT(TEXT(Schedule!$H27,"H:MM AM/PM")," - ",Schedule!$I27),IF(Schedule!$B27&lt;&gt;"",IF(OR(J$1=Schedule!$B27,J$1=(Schedule!$B27+TIME(0,15,0))),_xlfn.CONCAT("Judge - ",Schedule!$C27), ""),"")))),"")</f>
        <v/>
      </c>
      <c r="K27" s="8" t="str">
        <f ca="1">IF($A27&lt;&gt;"",IF(K$1=TIME(HOUR(Schedule!$D27),ROUNDDOWN(MINUTE(Schedule!$D27)/15,0)*15,0),_xlfn.CONCAT(TEXT(Schedule!$D27,"H:MM AM/PM")," - ",Schedule!$E27),IF(K$1=TIME(HOUR(Schedule!$F27),ROUNDDOWN(MINUTE(Schedule!$F27)/15,0)*15,0),_xlfn.CONCAT(TEXT(Schedule!$F27,"H:MM AM/PM")," - ",Schedule!$G27),IF(K$1=TIME(HOUR(Schedule!$H27),ROUNDDOWN(MINUTE(Schedule!$H27)/15,0)*15,0),_xlfn.CONCAT(TEXT(Schedule!$H27,"H:MM AM/PM")," - ",Schedule!$I27),IF(Schedule!$B27&lt;&gt;"",IF(OR(K$1=Schedule!$B27,K$1=(Schedule!$B27+TIME(0,15,0))),_xlfn.CONCAT("Judge - ",Schedule!$C27), ""),"")))),"")</f>
        <v/>
      </c>
      <c r="L27" s="8" t="str">
        <f ca="1">IF($A27&lt;&gt;"",IF(L$1=TIME(HOUR(Schedule!$D27),ROUNDDOWN(MINUTE(Schedule!$D27)/15,0)*15,0),_xlfn.CONCAT(TEXT(Schedule!$D27,"H:MM AM/PM")," - ",Schedule!$E27),IF(L$1=TIME(HOUR(Schedule!$F27),ROUNDDOWN(MINUTE(Schedule!$F27)/15,0)*15,0),_xlfn.CONCAT(TEXT(Schedule!$F27,"H:MM AM/PM")," - ",Schedule!$G27),IF(L$1=TIME(HOUR(Schedule!$H27),ROUNDDOWN(MINUTE(Schedule!$H27)/15,0)*15,0),_xlfn.CONCAT(TEXT(Schedule!$H27,"H:MM AM/PM")," - ",Schedule!$I27),IF(Schedule!$B27&lt;&gt;"",IF(OR(L$1=Schedule!$B27,L$1=(Schedule!$B27+TIME(0,15,0))),_xlfn.CONCAT("Judge - ",Schedule!$C27), ""),"")))),"")</f>
        <v/>
      </c>
      <c r="M27" s="8" t="str">
        <f ca="1">IF($A27&lt;&gt;"",IF(M$1=TIME(HOUR(Schedule!$D27),ROUNDDOWN(MINUTE(Schedule!$D27)/15,0)*15,0),_xlfn.CONCAT(TEXT(Schedule!$D27,"H:MM AM/PM")," - ",Schedule!$E27),IF(M$1=TIME(HOUR(Schedule!$F27),ROUNDDOWN(MINUTE(Schedule!$F27)/15,0)*15,0),_xlfn.CONCAT(TEXT(Schedule!$F27,"H:MM AM/PM")," - ",Schedule!$G27),IF(M$1=TIME(HOUR(Schedule!$H27),ROUNDDOWN(MINUTE(Schedule!$H27)/15,0)*15,0),_xlfn.CONCAT(TEXT(Schedule!$H27,"H:MM AM/PM")," - ",Schedule!$I27),IF(Schedule!$B27&lt;&gt;"",IF(OR(M$1=Schedule!$B27,M$1=(Schedule!$B27+TIME(0,15,0))),_xlfn.CONCAT("Judge - ",Schedule!$C27), ""),"")))),"")</f>
        <v/>
      </c>
      <c r="N27" s="8" t="str">
        <f ca="1">IF($A27&lt;&gt;"",IF(N$1=TIME(HOUR(Schedule!$D27),ROUNDDOWN(MINUTE(Schedule!$D27)/15,0)*15,0),_xlfn.CONCAT(TEXT(Schedule!$D27,"H:MM AM/PM")," - ",Schedule!$E27),IF(N$1=TIME(HOUR(Schedule!$F27),ROUNDDOWN(MINUTE(Schedule!$F27)/15,0)*15,0),_xlfn.CONCAT(TEXT(Schedule!$F27,"H:MM AM/PM")," - ",Schedule!$G27),IF(N$1=TIME(HOUR(Schedule!$H27),ROUNDDOWN(MINUTE(Schedule!$H27)/15,0)*15,0),_xlfn.CONCAT(TEXT(Schedule!$H27,"H:MM AM/PM")," - ",Schedule!$I27),IF(Schedule!$B27&lt;&gt;"",IF(OR(N$1=Schedule!$B27,N$1=(Schedule!$B27+TIME(0,15,0))),_xlfn.CONCAT("Judge - ",Schedule!$C27), ""),"")))),"")</f>
        <v/>
      </c>
      <c r="O27" s="8" t="str">
        <f ca="1">IF($A27&lt;&gt;"",IF(O$1=TIME(HOUR(Schedule!$D27),ROUNDDOWN(MINUTE(Schedule!$D27)/15,0)*15,0),_xlfn.CONCAT(TEXT(Schedule!$D27,"H:MM AM/PM")," - ",Schedule!$E27),IF(O$1=TIME(HOUR(Schedule!$F27),ROUNDDOWN(MINUTE(Schedule!$F27)/15,0)*15,0),_xlfn.CONCAT(TEXT(Schedule!$F27,"H:MM AM/PM")," - ",Schedule!$G27),IF(O$1=TIME(HOUR(Schedule!$H27),ROUNDDOWN(MINUTE(Schedule!$H27)/15,0)*15,0),_xlfn.CONCAT(TEXT(Schedule!$H27,"H:MM AM/PM")," - ",Schedule!$I27),IF(Schedule!$B27&lt;&gt;"",IF(OR(O$1=Schedule!$B27,O$1=(Schedule!$B27+TIME(0,15,0))),_xlfn.CONCAT("Judge - ",Schedule!$C27), ""),"")))),"")</f>
        <v/>
      </c>
      <c r="P27" s="8" t="str">
        <f ca="1">IF($A27&lt;&gt;"",IF(P$1=TIME(HOUR(Schedule!$D27),ROUNDDOWN(MINUTE(Schedule!$D27)/15,0)*15,0),_xlfn.CONCAT(TEXT(Schedule!$D27,"H:MM AM/PM")," - ",Schedule!$E27),IF(P$1=TIME(HOUR(Schedule!$F27),ROUNDDOWN(MINUTE(Schedule!$F27)/15,0)*15,0),_xlfn.CONCAT(TEXT(Schedule!$F27,"H:MM AM/PM")," - ",Schedule!$G27),IF(P$1=TIME(HOUR(Schedule!$H27),ROUNDDOWN(MINUTE(Schedule!$H27)/15,0)*15,0),_xlfn.CONCAT(TEXT(Schedule!$H27,"H:MM AM/PM")," - ",Schedule!$I27),IF(Schedule!$B27&lt;&gt;"",IF(OR(P$1=Schedule!$B27,P$1=(Schedule!$B27+TIME(0,15,0))),_xlfn.CONCAT("Judge - ",Schedule!$C27), ""),"")))),"")</f>
        <v/>
      </c>
      <c r="Q27" s="8" t="str">
        <f ca="1">IF($A27&lt;&gt;"",IF(Q$1=TIME(HOUR(Schedule!$D27),ROUNDDOWN(MINUTE(Schedule!$D27)/15,0)*15,0),_xlfn.CONCAT(TEXT(Schedule!$D27,"H:MM AM/PM")," - ",Schedule!$E27),IF(Q$1=TIME(HOUR(Schedule!$F27),ROUNDDOWN(MINUTE(Schedule!$F27)/15,0)*15,0),_xlfn.CONCAT(TEXT(Schedule!$F27,"H:MM AM/PM")," - ",Schedule!$G27),IF(Q$1=TIME(HOUR(Schedule!$H27),ROUNDDOWN(MINUTE(Schedule!$H27)/15,0)*15,0),_xlfn.CONCAT(TEXT(Schedule!$H27,"H:MM AM/PM")," - ",Schedule!$I27),IF(Schedule!$B27&lt;&gt;"",IF(OR(Q$1=Schedule!$B27,Q$1=(Schedule!$B27+TIME(0,15,0))),_xlfn.CONCAT("Judge - ",Schedule!$C27), ""),"")))),"")</f>
        <v/>
      </c>
      <c r="R27" s="8" t="str">
        <f ca="1">IF($A27&lt;&gt;"",IF(R$1=TIME(HOUR(Schedule!$D27),ROUNDDOWN(MINUTE(Schedule!$D27)/15,0)*15,0),_xlfn.CONCAT(TEXT(Schedule!$D27,"H:MM AM/PM")," - ",Schedule!$E27),IF(R$1=TIME(HOUR(Schedule!$F27),ROUNDDOWN(MINUTE(Schedule!$F27)/15,0)*15,0),_xlfn.CONCAT(TEXT(Schedule!$F27,"H:MM AM/PM")," - ",Schedule!$G27),IF(R$1=TIME(HOUR(Schedule!$H27),ROUNDDOWN(MINUTE(Schedule!$H27)/15,0)*15,0),_xlfn.CONCAT(TEXT(Schedule!$H27,"H:MM AM/PM")," - ",Schedule!$I27),IF(Schedule!$B27&lt;&gt;"",IF(OR(R$1=Schedule!$B27,R$1=(Schedule!$B27+TIME(0,15,0))),_xlfn.CONCAT("Judge - ",Schedule!$C27), ""),"")))),"")</f>
        <v/>
      </c>
      <c r="S27" s="8" t="str">
        <f ca="1">IF($A27&lt;&gt;"",IF(S$1=TIME(HOUR(Schedule!$D27),ROUNDDOWN(MINUTE(Schedule!$D27)/15,0)*15,0),_xlfn.CONCAT(TEXT(Schedule!$D27,"H:MM AM/PM")," - ",Schedule!$E27),IF(S$1=TIME(HOUR(Schedule!$F27),ROUNDDOWN(MINUTE(Schedule!$F27)/15,0)*15,0),_xlfn.CONCAT(TEXT(Schedule!$F27,"H:MM AM/PM")," - ",Schedule!$G27),IF(S$1=TIME(HOUR(Schedule!$H27),ROUNDDOWN(MINUTE(Schedule!$H27)/15,0)*15,0),_xlfn.CONCAT(TEXT(Schedule!$H27,"H:MM AM/PM")," - ",Schedule!$I27),IF(Schedule!$B27&lt;&gt;"",IF(OR(S$1=Schedule!$B27,S$1=(Schedule!$B27+TIME(0,15,0))),_xlfn.CONCAT("Judge - ",Schedule!$C27), ""),"")))),"")</f>
        <v/>
      </c>
      <c r="T27" s="8" t="str">
        <f ca="1">IF($A27&lt;&gt;"",IF(T$1=TIME(HOUR(Schedule!$D27),ROUNDDOWN(MINUTE(Schedule!$D27)/15,0)*15,0),_xlfn.CONCAT(TEXT(Schedule!$D27,"H:MM AM/PM")," - ",Schedule!$E27),IF(T$1=TIME(HOUR(Schedule!$F27),ROUNDDOWN(MINUTE(Schedule!$F27)/15,0)*15,0),_xlfn.CONCAT(TEXT(Schedule!$F27,"H:MM AM/PM")," - ",Schedule!$G27),IF(T$1=TIME(HOUR(Schedule!$H27),ROUNDDOWN(MINUTE(Schedule!$H27)/15,0)*15,0),_xlfn.CONCAT(TEXT(Schedule!$H27,"H:MM AM/PM")," - ",Schedule!$I27),IF(Schedule!$B27&lt;&gt;"",IF(OR(T$1=Schedule!$B27,T$1=(Schedule!$B27+TIME(0,15,0))),_xlfn.CONCAT("Judge - ",Schedule!$C27), ""),"")))),"")</f>
        <v/>
      </c>
      <c r="U27" s="8" t="str">
        <f ca="1">IF($A27&lt;&gt;"",IF(U$1=TIME(HOUR(Schedule!$D27),ROUNDDOWN(MINUTE(Schedule!$D27)/15,0)*15,0),_xlfn.CONCAT(TEXT(Schedule!$D27,"H:MM AM/PM")," - ",Schedule!$E27),IF(U$1=TIME(HOUR(Schedule!$F27),ROUNDDOWN(MINUTE(Schedule!$F27)/15,0)*15,0),_xlfn.CONCAT(TEXT(Schedule!$F27,"H:MM AM/PM")," - ",Schedule!$G27),IF(U$1=TIME(HOUR(Schedule!$H27),ROUNDDOWN(MINUTE(Schedule!$H27)/15,0)*15,0),_xlfn.CONCAT(TEXT(Schedule!$H27,"H:MM AM/PM")," - ",Schedule!$I27),IF(Schedule!$B27&lt;&gt;"",IF(OR(U$1=Schedule!$B27,U$1=(Schedule!$B27+TIME(0,15,0))),_xlfn.CONCAT("Judge - ",Schedule!$C27), ""),"")))),"")</f>
        <v/>
      </c>
      <c r="V27" s="8" t="str">
        <f ca="1">IF($A27&lt;&gt;"",IF(V$1=TIME(HOUR(Schedule!$D27),ROUNDDOWN(MINUTE(Schedule!$D27)/15,0)*15,0),_xlfn.CONCAT(TEXT(Schedule!$D27,"H:MM AM/PM")," - ",Schedule!$E27),IF(V$1=TIME(HOUR(Schedule!$F27),ROUNDDOWN(MINUTE(Schedule!$F27)/15,0)*15,0),_xlfn.CONCAT(TEXT(Schedule!$F27,"H:MM AM/PM")," - ",Schedule!$G27),IF(V$1=TIME(HOUR(Schedule!$H27),ROUNDDOWN(MINUTE(Schedule!$H27)/15,0)*15,0),_xlfn.CONCAT(TEXT(Schedule!$H27,"H:MM AM/PM")," - ",Schedule!$I27),IF(Schedule!$B27&lt;&gt;"",IF(OR(V$1=Schedule!$B27,V$1=(Schedule!$B27+TIME(0,15,0))),_xlfn.CONCAT("Judge - ",Schedule!$C27), ""),"")))),"")</f>
        <v/>
      </c>
      <c r="W27" s="8" t="str">
        <f ca="1">IF($A27&lt;&gt;"",IF(W$1=TIME(HOUR(Schedule!$D27),ROUNDDOWN(MINUTE(Schedule!$D27)/15,0)*15,0),_xlfn.CONCAT(TEXT(Schedule!$D27,"H:MM AM/PM")," - ",Schedule!$E27),IF(W$1=TIME(HOUR(Schedule!$F27),ROUNDDOWN(MINUTE(Schedule!$F27)/15,0)*15,0),_xlfn.CONCAT(TEXT(Schedule!$F27,"H:MM AM/PM")," - ",Schedule!$G27),IF(W$1=TIME(HOUR(Schedule!$H27),ROUNDDOWN(MINUTE(Schedule!$H27)/15,0)*15,0),_xlfn.CONCAT(TEXT(Schedule!$H27,"H:MM AM/PM")," - ",Schedule!$I27),IF(Schedule!$B27&lt;&gt;"",IF(OR(W$1=Schedule!$B27,W$1=(Schedule!$B27+TIME(0,15,0))),_xlfn.CONCAT("Judge - ",Schedule!$C27), ""),"")))),"")</f>
        <v/>
      </c>
      <c r="X27" s="8" t="str">
        <f ca="1">IF($A27&lt;&gt;"",IF(X$1=TIME(HOUR(Schedule!$D27),ROUNDDOWN(MINUTE(Schedule!$D27)/15,0)*15,0),_xlfn.CONCAT(TEXT(Schedule!$D27,"H:MM AM/PM")," - ",Schedule!$E27),IF(X$1=TIME(HOUR(Schedule!$F27),ROUNDDOWN(MINUTE(Schedule!$F27)/15,0)*15,0),_xlfn.CONCAT(TEXT(Schedule!$F27,"H:MM AM/PM")," - ",Schedule!$G27),IF(X$1=TIME(HOUR(Schedule!$H27),ROUNDDOWN(MINUTE(Schedule!$H27)/15,0)*15,0),_xlfn.CONCAT(TEXT(Schedule!$H27,"H:MM AM/PM")," - ",Schedule!$I27),IF(Schedule!$B27&lt;&gt;"",IF(OR(X$1=Schedule!$B27,X$1=(Schedule!$B27+TIME(0,15,0))),_xlfn.CONCAT("Judge - ",Schedule!$C27), ""),"")))),"")</f>
        <v/>
      </c>
      <c r="Y27" s="8" t="str">
        <f ca="1">IF($A27&lt;&gt;"",IF(Y$1=TIME(HOUR(Schedule!$D27),ROUNDDOWN(MINUTE(Schedule!$D27)/15,0)*15,0),_xlfn.CONCAT(TEXT(Schedule!$D27,"H:MM AM/PM")," - ",Schedule!$E27),IF(Y$1=TIME(HOUR(Schedule!$F27),ROUNDDOWN(MINUTE(Schedule!$F27)/15,0)*15,0),_xlfn.CONCAT(TEXT(Schedule!$F27,"H:MM AM/PM")," - ",Schedule!$G27),IF(Y$1=TIME(HOUR(Schedule!$H27),ROUNDDOWN(MINUTE(Schedule!$H27)/15,0)*15,0),_xlfn.CONCAT(TEXT(Schedule!$H27,"H:MM AM/PM")," - ",Schedule!$I27),IF(Schedule!$B27&lt;&gt;"",IF(OR(Y$1=Schedule!$B27,Y$1=(Schedule!$B27+TIME(0,15,0))),_xlfn.CONCAT("Judge - ",Schedule!$C27), ""),"")))),"")</f>
        <v/>
      </c>
      <c r="Z27" s="8" t="str">
        <f ca="1">IF($A27&lt;&gt;"",IF(Z$1=TIME(HOUR(Schedule!$D27),ROUNDDOWN(MINUTE(Schedule!$D27)/15,0)*15,0),_xlfn.CONCAT(TEXT(Schedule!$D27,"H:MM AM/PM")," - ",Schedule!$E27),IF(Z$1=TIME(HOUR(Schedule!$F27),ROUNDDOWN(MINUTE(Schedule!$F27)/15,0)*15,0),_xlfn.CONCAT(TEXT(Schedule!$F27,"H:MM AM/PM")," - ",Schedule!$G27),IF(Z$1=TIME(HOUR(Schedule!$H27),ROUNDDOWN(MINUTE(Schedule!$H27)/15,0)*15,0),_xlfn.CONCAT(TEXT(Schedule!$H27,"H:MM AM/PM")," - ",Schedule!$I27),IF(Schedule!$B27&lt;&gt;"",IF(OR(Z$1=Schedule!$B27,Z$1=(Schedule!$B27+TIME(0,15,0))),_xlfn.CONCAT("Judge - ",Schedule!$C27), ""),"")))),"")</f>
        <v/>
      </c>
      <c r="AA27" s="8" t="str">
        <f ca="1">IF($A27&lt;&gt;"",IF(AA$1=TIME(HOUR(Schedule!$D27),ROUNDDOWN(MINUTE(Schedule!$D27)/15,0)*15,0),_xlfn.CONCAT(TEXT(Schedule!$D27,"H:MM AM/PM")," - ",Schedule!$E27),IF(AA$1=TIME(HOUR(Schedule!$F27),ROUNDDOWN(MINUTE(Schedule!$F27)/15,0)*15,0),_xlfn.CONCAT(TEXT(Schedule!$F27,"H:MM AM/PM")," - ",Schedule!$G27),IF(AA$1=TIME(HOUR(Schedule!$H27),ROUNDDOWN(MINUTE(Schedule!$H27)/15,0)*15,0),_xlfn.CONCAT(TEXT(Schedule!$H27,"H:MM AM/PM")," - ",Schedule!$I27),IF(Schedule!$B27&lt;&gt;"",IF(OR(AA$1=Schedule!$B27,AA$1=(Schedule!$B27+TIME(0,15,0))),_xlfn.CONCAT("Judge - ",Schedule!$C27), ""),"")))),"")</f>
        <v/>
      </c>
      <c r="AB27" s="8" t="str">
        <f ca="1">IF($A27&lt;&gt;"",IF(AB$1=TIME(HOUR(Schedule!$D27),ROUNDDOWN(MINUTE(Schedule!$D27)/15,0)*15,0),_xlfn.CONCAT(TEXT(Schedule!$D27,"H:MM AM/PM")," - ",Schedule!$E27),IF(AB$1=TIME(HOUR(Schedule!$F27),ROUNDDOWN(MINUTE(Schedule!$F27)/15,0)*15,0),_xlfn.CONCAT(TEXT(Schedule!$F27,"H:MM AM/PM")," - ",Schedule!$G27),IF(AB$1=TIME(HOUR(Schedule!$H27),ROUNDDOWN(MINUTE(Schedule!$H27)/15,0)*15,0),_xlfn.CONCAT(TEXT(Schedule!$H27,"H:MM AM/PM")," - ",Schedule!$I27),IF(Schedule!$B27&lt;&gt;"",IF(OR(AB$1=Schedule!$B27,AB$1=(Schedule!$B27+TIME(0,15,0))),_xlfn.CONCAT("Judge - ",Schedule!$C27), ""),"")))),"")</f>
        <v/>
      </c>
      <c r="AC27" s="8" t="str">
        <f ca="1">IF($A27&lt;&gt;"",IF(AC$1=TIME(HOUR(Schedule!$D27),ROUNDDOWN(MINUTE(Schedule!$D27)/15,0)*15,0),_xlfn.CONCAT(TEXT(Schedule!$D27,"H:MM AM/PM")," - ",Schedule!$E27),IF(AC$1=TIME(HOUR(Schedule!$F27),ROUNDDOWN(MINUTE(Schedule!$F27)/15,0)*15,0),_xlfn.CONCAT(TEXT(Schedule!$F27,"H:MM AM/PM")," - ",Schedule!$G27),IF(AC$1=TIME(HOUR(Schedule!$H27),ROUNDDOWN(MINUTE(Schedule!$H27)/15,0)*15,0),_xlfn.CONCAT(TEXT(Schedule!$H27,"H:MM AM/PM")," - ",Schedule!$I27),IF(Schedule!$B27&lt;&gt;"",IF(OR(AC$1=Schedule!$B27,AC$1=(Schedule!$B27+TIME(0,15,0))),_xlfn.CONCAT("Judge - ",Schedule!$C27), ""),"")))),"")</f>
        <v/>
      </c>
      <c r="AD27" s="8" t="str">
        <f ca="1">IF($A27&lt;&gt;"",IF(AD$1=TIME(HOUR(Schedule!$D27),ROUNDDOWN(MINUTE(Schedule!$D27)/15,0)*15,0),_xlfn.CONCAT(TEXT(Schedule!$D27,"H:MM AM/PM")," - ",Schedule!$E27),IF(AD$1=TIME(HOUR(Schedule!$F27),ROUNDDOWN(MINUTE(Schedule!$F27)/15,0)*15,0),_xlfn.CONCAT(TEXT(Schedule!$F27,"H:MM AM/PM")," - ",Schedule!$G27),IF(AD$1=TIME(HOUR(Schedule!$H27),ROUNDDOWN(MINUTE(Schedule!$H27)/15,0)*15,0),_xlfn.CONCAT(TEXT(Schedule!$H27,"H:MM AM/PM")," - ",Schedule!$I27),IF(Schedule!$B27&lt;&gt;"",IF(OR(AD$1=Schedule!$B27,AD$1=(Schedule!$B27+TIME(0,15,0))),_xlfn.CONCAT("Judge - ",Schedule!$C27), ""),"")))),"")</f>
        <v/>
      </c>
      <c r="AE27" s="8" t="str">
        <f ca="1">IF($A27&lt;&gt;"",IF(AE$1=TIME(HOUR(Schedule!$D27),ROUNDDOWN(MINUTE(Schedule!$D27)/15,0)*15,0),_xlfn.CONCAT(TEXT(Schedule!$D27,"H:MM AM/PM")," - ",Schedule!$E27),IF(AE$1=TIME(HOUR(Schedule!$F27),ROUNDDOWN(MINUTE(Schedule!$F27)/15,0)*15,0),_xlfn.CONCAT(TEXT(Schedule!$F27,"H:MM AM/PM")," - ",Schedule!$G27),IF(AE$1=TIME(HOUR(Schedule!$H27),ROUNDDOWN(MINUTE(Schedule!$H27)/15,0)*15,0),_xlfn.CONCAT(TEXT(Schedule!$H27,"H:MM AM/PM")," - ",Schedule!$I27),IF(Schedule!$B27&lt;&gt;"",IF(OR(AE$1=Schedule!$B27,AE$1=(Schedule!$B27+TIME(0,15,0))),_xlfn.CONCAT("Judge - ",Schedule!$C27), ""),"")))),"")</f>
        <v/>
      </c>
      <c r="AF27" s="8" t="str">
        <f ca="1">IF($A27&lt;&gt;"",IF(AF$1=TIME(HOUR(Schedule!$D27),ROUNDDOWN(MINUTE(Schedule!$D27)/15,0)*15,0),_xlfn.CONCAT(TEXT(Schedule!$D27,"H:MM AM/PM")," - ",Schedule!$E27),IF(AF$1=TIME(HOUR(Schedule!$F27),ROUNDDOWN(MINUTE(Schedule!$F27)/15,0)*15,0),_xlfn.CONCAT(TEXT(Schedule!$F27,"H:MM AM/PM")," - ",Schedule!$G27),IF(AF$1=TIME(HOUR(Schedule!$H27),ROUNDDOWN(MINUTE(Schedule!$H27)/15,0)*15,0),_xlfn.CONCAT(TEXT(Schedule!$H27,"H:MM AM/PM")," - ",Schedule!$I27),IF(Schedule!$B27&lt;&gt;"",IF(OR(AF$1=Schedule!$B27,AF$1=(Schedule!$B27+TIME(0,15,0))),_xlfn.CONCAT("Judge - ",Schedule!$C27), ""),"")))),"")</f>
        <v/>
      </c>
      <c r="AG27" s="8" t="str">
        <f ca="1">IF($A27&lt;&gt;"",IF(AG$1=TIME(HOUR(Schedule!$D27),ROUNDDOWN(MINUTE(Schedule!$D27)/15,0)*15,0),_xlfn.CONCAT(TEXT(Schedule!$D27,"H:MM AM/PM")," - ",Schedule!$E27),IF(AG$1=TIME(HOUR(Schedule!$F27),ROUNDDOWN(MINUTE(Schedule!$F27)/15,0)*15,0),_xlfn.CONCAT(TEXT(Schedule!$F27,"H:MM AM/PM")," - ",Schedule!$G27),IF(AG$1=TIME(HOUR(Schedule!$H27),ROUNDDOWN(MINUTE(Schedule!$H27)/15,0)*15,0),_xlfn.CONCAT(TEXT(Schedule!$H27,"H:MM AM/PM")," - ",Schedule!$I27),IF(Schedule!$B27&lt;&gt;"",IF(OR(AG$1=Schedule!$B27,AG$1=(Schedule!$B27+TIME(0,15,0))),_xlfn.CONCAT("Judge - ",Schedule!$C27), ""),"")))),"")</f>
        <v/>
      </c>
    </row>
    <row r="28" spans="1:33" x14ac:dyDescent="0.2">
      <c r="A28" t="str">
        <f ca="1">Schedule!A28</f>
        <v/>
      </c>
      <c r="B28" s="8" t="str">
        <f ca="1">IF($A28&lt;&gt;"",IF(B$1=TIME(HOUR(Schedule!$D28),ROUNDDOWN(MINUTE(Schedule!$D28)/15,0)*15,0),_xlfn.CONCAT(TEXT(Schedule!$D28,"H:MM AM/PM")," - ",Schedule!$E28),IF(B$1=TIME(HOUR(Schedule!$F28),ROUNDDOWN(MINUTE(Schedule!$F28)/15,0)*15,0),_xlfn.CONCAT(TEXT(Schedule!$F28,"H:MM AM/PM")," - ",Schedule!$G28),IF(B$1=TIME(HOUR(Schedule!$H28),ROUNDDOWN(MINUTE(Schedule!$H28)/15,0)*15,0),_xlfn.CONCAT(TEXT(Schedule!$H28,"H:MM AM/PM")," - ",Schedule!$I28),IF(Schedule!$B28&lt;&gt;"",IF(OR(B$1=Schedule!$B28,B$1=(Schedule!$B28+TIME(0,15,0))),_xlfn.CONCAT("Judge - ",Schedule!$C28), ""),"")))),"")</f>
        <v/>
      </c>
      <c r="C28" s="8" t="str">
        <f ca="1">IF($A28&lt;&gt;"",IF(C$1=TIME(HOUR(Schedule!$D28),ROUNDDOWN(MINUTE(Schedule!$D28)/15,0)*15,0),_xlfn.CONCAT(TEXT(Schedule!$D28,"H:MM AM/PM")," - ",Schedule!$E28),IF(C$1=TIME(HOUR(Schedule!$F28),ROUNDDOWN(MINUTE(Schedule!$F28)/15,0)*15,0),_xlfn.CONCAT(TEXT(Schedule!$F28,"H:MM AM/PM")," - ",Schedule!$G28),IF(C$1=TIME(HOUR(Schedule!$H28),ROUNDDOWN(MINUTE(Schedule!$H28)/15,0)*15,0),_xlfn.CONCAT(TEXT(Schedule!$H28,"H:MM AM/PM")," - ",Schedule!$I28),IF(Schedule!$B28&lt;&gt;"",IF(OR(C$1=Schedule!$B28,C$1=(Schedule!$B28+TIME(0,15,0))),_xlfn.CONCAT("Judge - ",Schedule!$C28), ""),"")))),"")</f>
        <v/>
      </c>
      <c r="D28" s="8" t="str">
        <f ca="1">IF($A28&lt;&gt;"",IF(D$1=TIME(HOUR(Schedule!$D28),ROUNDDOWN(MINUTE(Schedule!$D28)/15,0)*15,0),_xlfn.CONCAT(TEXT(Schedule!$D28,"H:MM AM/PM")," - ",Schedule!$E28),IF(D$1=TIME(HOUR(Schedule!$F28),ROUNDDOWN(MINUTE(Schedule!$F28)/15,0)*15,0),_xlfn.CONCAT(TEXT(Schedule!$F28,"H:MM AM/PM")," - ",Schedule!$G28),IF(D$1=TIME(HOUR(Schedule!$H28),ROUNDDOWN(MINUTE(Schedule!$H28)/15,0)*15,0),_xlfn.CONCAT(TEXT(Schedule!$H28,"H:MM AM/PM")," - ",Schedule!$I28),IF(Schedule!$B28&lt;&gt;"",IF(OR(D$1=Schedule!$B28,D$1=(Schedule!$B28+TIME(0,15,0))),_xlfn.CONCAT("Judge - ",Schedule!$C28), ""),"")))),"")</f>
        <v/>
      </c>
      <c r="E28" s="8" t="str">
        <f ca="1">IF($A28&lt;&gt;"",IF(E$1=TIME(HOUR(Schedule!$D28),ROUNDDOWN(MINUTE(Schedule!$D28)/15,0)*15,0),_xlfn.CONCAT(TEXT(Schedule!$D28,"H:MM AM/PM")," - ",Schedule!$E28),IF(E$1=TIME(HOUR(Schedule!$F28),ROUNDDOWN(MINUTE(Schedule!$F28)/15,0)*15,0),_xlfn.CONCAT(TEXT(Schedule!$F28,"H:MM AM/PM")," - ",Schedule!$G28),IF(E$1=TIME(HOUR(Schedule!$H28),ROUNDDOWN(MINUTE(Schedule!$H28)/15,0)*15,0),_xlfn.CONCAT(TEXT(Schedule!$H28,"H:MM AM/PM")," - ",Schedule!$I28),IF(Schedule!$B28&lt;&gt;"",IF(OR(E$1=Schedule!$B28,E$1=(Schedule!$B28+TIME(0,15,0))),_xlfn.CONCAT("Judge - ",Schedule!$C28), ""),"")))),"")</f>
        <v/>
      </c>
      <c r="F28" s="8" t="str">
        <f ca="1">IF($A28&lt;&gt;"",IF(F$1=TIME(HOUR(Schedule!$D28),ROUNDDOWN(MINUTE(Schedule!$D28)/15,0)*15,0),_xlfn.CONCAT(TEXT(Schedule!$D28,"H:MM AM/PM")," - ",Schedule!$E28),IF(F$1=TIME(HOUR(Schedule!$F28),ROUNDDOWN(MINUTE(Schedule!$F28)/15,0)*15,0),_xlfn.CONCAT(TEXT(Schedule!$F28,"H:MM AM/PM")," - ",Schedule!$G28),IF(F$1=TIME(HOUR(Schedule!$H28),ROUNDDOWN(MINUTE(Schedule!$H28)/15,0)*15,0),_xlfn.CONCAT(TEXT(Schedule!$H28,"H:MM AM/PM")," - ",Schedule!$I28),IF(Schedule!$B28&lt;&gt;"",IF(OR(F$1=Schedule!$B28,F$1=(Schedule!$B28+TIME(0,15,0))),_xlfn.CONCAT("Judge - ",Schedule!$C28), ""),"")))),"")</f>
        <v/>
      </c>
      <c r="G28" s="8" t="str">
        <f ca="1">IF($A28&lt;&gt;"",IF(G$1=TIME(HOUR(Schedule!$D28),ROUNDDOWN(MINUTE(Schedule!$D28)/15,0)*15,0),_xlfn.CONCAT(TEXT(Schedule!$D28,"H:MM AM/PM")," - ",Schedule!$E28),IF(G$1=TIME(HOUR(Schedule!$F28),ROUNDDOWN(MINUTE(Schedule!$F28)/15,0)*15,0),_xlfn.CONCAT(TEXT(Schedule!$F28,"H:MM AM/PM")," - ",Schedule!$G28),IF(G$1=TIME(HOUR(Schedule!$H28),ROUNDDOWN(MINUTE(Schedule!$H28)/15,0)*15,0),_xlfn.CONCAT(TEXT(Schedule!$H28,"H:MM AM/PM")," - ",Schedule!$I28),IF(Schedule!$B28&lt;&gt;"",IF(OR(G$1=Schedule!$B28,G$1=(Schedule!$B28+TIME(0,15,0))),_xlfn.CONCAT("Judge - ",Schedule!$C28), ""),"")))),"")</f>
        <v/>
      </c>
      <c r="H28" s="8" t="str">
        <f ca="1">IF($A28&lt;&gt;"",IF(H$1=TIME(HOUR(Schedule!$D28),ROUNDDOWN(MINUTE(Schedule!$D28)/15,0)*15,0),_xlfn.CONCAT(TEXT(Schedule!$D28,"H:MM AM/PM")," - ",Schedule!$E28),IF(H$1=TIME(HOUR(Schedule!$F28),ROUNDDOWN(MINUTE(Schedule!$F28)/15,0)*15,0),_xlfn.CONCAT(TEXT(Schedule!$F28,"H:MM AM/PM")," - ",Schedule!$G28),IF(H$1=TIME(HOUR(Schedule!$H28),ROUNDDOWN(MINUTE(Schedule!$H28)/15,0)*15,0),_xlfn.CONCAT(TEXT(Schedule!$H28,"H:MM AM/PM")," - ",Schedule!$I28),IF(Schedule!$B28&lt;&gt;"",IF(OR(H$1=Schedule!$B28,H$1=(Schedule!$B28+TIME(0,15,0))),_xlfn.CONCAT("Judge - ",Schedule!$C28), ""),"")))),"")</f>
        <v/>
      </c>
      <c r="I28" s="8" t="str">
        <f ca="1">IF($A28&lt;&gt;"",IF(I$1=TIME(HOUR(Schedule!$D28),ROUNDDOWN(MINUTE(Schedule!$D28)/15,0)*15,0),_xlfn.CONCAT(TEXT(Schedule!$D28,"H:MM AM/PM")," - ",Schedule!$E28),IF(I$1=TIME(HOUR(Schedule!$F28),ROUNDDOWN(MINUTE(Schedule!$F28)/15,0)*15,0),_xlfn.CONCAT(TEXT(Schedule!$F28,"H:MM AM/PM")," - ",Schedule!$G28),IF(I$1=TIME(HOUR(Schedule!$H28),ROUNDDOWN(MINUTE(Schedule!$H28)/15,0)*15,0),_xlfn.CONCAT(TEXT(Schedule!$H28,"H:MM AM/PM")," - ",Schedule!$I28),IF(Schedule!$B28&lt;&gt;"",IF(OR(I$1=Schedule!$B28,I$1=(Schedule!$B28+TIME(0,15,0))),_xlfn.CONCAT("Judge - ",Schedule!$C28), ""),"")))),"")</f>
        <v/>
      </c>
      <c r="J28" s="8" t="str">
        <f ca="1">IF($A28&lt;&gt;"",IF(J$1=TIME(HOUR(Schedule!$D28),ROUNDDOWN(MINUTE(Schedule!$D28)/15,0)*15,0),_xlfn.CONCAT(TEXT(Schedule!$D28,"H:MM AM/PM")," - ",Schedule!$E28),IF(J$1=TIME(HOUR(Schedule!$F28),ROUNDDOWN(MINUTE(Schedule!$F28)/15,0)*15,0),_xlfn.CONCAT(TEXT(Schedule!$F28,"H:MM AM/PM")," - ",Schedule!$G28),IF(J$1=TIME(HOUR(Schedule!$H28),ROUNDDOWN(MINUTE(Schedule!$H28)/15,0)*15,0),_xlfn.CONCAT(TEXT(Schedule!$H28,"H:MM AM/PM")," - ",Schedule!$I28),IF(Schedule!$B28&lt;&gt;"",IF(OR(J$1=Schedule!$B28,J$1=(Schedule!$B28+TIME(0,15,0))),_xlfn.CONCAT("Judge - ",Schedule!$C28), ""),"")))),"")</f>
        <v/>
      </c>
      <c r="K28" s="8" t="str">
        <f ca="1">IF($A28&lt;&gt;"",IF(K$1=TIME(HOUR(Schedule!$D28),ROUNDDOWN(MINUTE(Schedule!$D28)/15,0)*15,0),_xlfn.CONCAT(TEXT(Schedule!$D28,"H:MM AM/PM")," - ",Schedule!$E28),IF(K$1=TIME(HOUR(Schedule!$F28),ROUNDDOWN(MINUTE(Schedule!$F28)/15,0)*15,0),_xlfn.CONCAT(TEXT(Schedule!$F28,"H:MM AM/PM")," - ",Schedule!$G28),IF(K$1=TIME(HOUR(Schedule!$H28),ROUNDDOWN(MINUTE(Schedule!$H28)/15,0)*15,0),_xlfn.CONCAT(TEXT(Schedule!$H28,"H:MM AM/PM")," - ",Schedule!$I28),IF(Schedule!$B28&lt;&gt;"",IF(OR(K$1=Schedule!$B28,K$1=(Schedule!$B28+TIME(0,15,0))),_xlfn.CONCAT("Judge - ",Schedule!$C28), ""),"")))),"")</f>
        <v/>
      </c>
      <c r="L28" s="8" t="str">
        <f ca="1">IF($A28&lt;&gt;"",IF(L$1=TIME(HOUR(Schedule!$D28),ROUNDDOWN(MINUTE(Schedule!$D28)/15,0)*15,0),_xlfn.CONCAT(TEXT(Schedule!$D28,"H:MM AM/PM")," - ",Schedule!$E28),IF(L$1=TIME(HOUR(Schedule!$F28),ROUNDDOWN(MINUTE(Schedule!$F28)/15,0)*15,0),_xlfn.CONCAT(TEXT(Schedule!$F28,"H:MM AM/PM")," - ",Schedule!$G28),IF(L$1=TIME(HOUR(Schedule!$H28),ROUNDDOWN(MINUTE(Schedule!$H28)/15,0)*15,0),_xlfn.CONCAT(TEXT(Schedule!$H28,"H:MM AM/PM")," - ",Schedule!$I28),IF(Schedule!$B28&lt;&gt;"",IF(OR(L$1=Schedule!$B28,L$1=(Schedule!$B28+TIME(0,15,0))),_xlfn.CONCAT("Judge - ",Schedule!$C28), ""),"")))),"")</f>
        <v/>
      </c>
      <c r="M28" s="8" t="str">
        <f ca="1">IF($A28&lt;&gt;"",IF(M$1=TIME(HOUR(Schedule!$D28),ROUNDDOWN(MINUTE(Schedule!$D28)/15,0)*15,0),_xlfn.CONCAT(TEXT(Schedule!$D28,"H:MM AM/PM")," - ",Schedule!$E28),IF(M$1=TIME(HOUR(Schedule!$F28),ROUNDDOWN(MINUTE(Schedule!$F28)/15,0)*15,0),_xlfn.CONCAT(TEXT(Schedule!$F28,"H:MM AM/PM")," - ",Schedule!$G28),IF(M$1=TIME(HOUR(Schedule!$H28),ROUNDDOWN(MINUTE(Schedule!$H28)/15,0)*15,0),_xlfn.CONCAT(TEXT(Schedule!$H28,"H:MM AM/PM")," - ",Schedule!$I28),IF(Schedule!$B28&lt;&gt;"",IF(OR(M$1=Schedule!$B28,M$1=(Schedule!$B28+TIME(0,15,0))),_xlfn.CONCAT("Judge - ",Schedule!$C28), ""),"")))),"")</f>
        <v/>
      </c>
      <c r="N28" s="8" t="str">
        <f ca="1">IF($A28&lt;&gt;"",IF(N$1=TIME(HOUR(Schedule!$D28),ROUNDDOWN(MINUTE(Schedule!$D28)/15,0)*15,0),_xlfn.CONCAT(TEXT(Schedule!$D28,"H:MM AM/PM")," - ",Schedule!$E28),IF(N$1=TIME(HOUR(Schedule!$F28),ROUNDDOWN(MINUTE(Schedule!$F28)/15,0)*15,0),_xlfn.CONCAT(TEXT(Schedule!$F28,"H:MM AM/PM")," - ",Schedule!$G28),IF(N$1=TIME(HOUR(Schedule!$H28),ROUNDDOWN(MINUTE(Schedule!$H28)/15,0)*15,0),_xlfn.CONCAT(TEXT(Schedule!$H28,"H:MM AM/PM")," - ",Schedule!$I28),IF(Schedule!$B28&lt;&gt;"",IF(OR(N$1=Schedule!$B28,N$1=(Schedule!$B28+TIME(0,15,0))),_xlfn.CONCAT("Judge - ",Schedule!$C28), ""),"")))),"")</f>
        <v/>
      </c>
      <c r="O28" s="8" t="str">
        <f ca="1">IF($A28&lt;&gt;"",IF(O$1=TIME(HOUR(Schedule!$D28),ROUNDDOWN(MINUTE(Schedule!$D28)/15,0)*15,0),_xlfn.CONCAT(TEXT(Schedule!$D28,"H:MM AM/PM")," - ",Schedule!$E28),IF(O$1=TIME(HOUR(Schedule!$F28),ROUNDDOWN(MINUTE(Schedule!$F28)/15,0)*15,0),_xlfn.CONCAT(TEXT(Schedule!$F28,"H:MM AM/PM")," - ",Schedule!$G28),IF(O$1=TIME(HOUR(Schedule!$H28),ROUNDDOWN(MINUTE(Schedule!$H28)/15,0)*15,0),_xlfn.CONCAT(TEXT(Schedule!$H28,"H:MM AM/PM")," - ",Schedule!$I28),IF(Schedule!$B28&lt;&gt;"",IF(OR(O$1=Schedule!$B28,O$1=(Schedule!$B28+TIME(0,15,0))),_xlfn.CONCAT("Judge - ",Schedule!$C28), ""),"")))),"")</f>
        <v/>
      </c>
      <c r="P28" s="8" t="str">
        <f ca="1">IF($A28&lt;&gt;"",IF(P$1=TIME(HOUR(Schedule!$D28),ROUNDDOWN(MINUTE(Schedule!$D28)/15,0)*15,0),_xlfn.CONCAT(TEXT(Schedule!$D28,"H:MM AM/PM")," - ",Schedule!$E28),IF(P$1=TIME(HOUR(Schedule!$F28),ROUNDDOWN(MINUTE(Schedule!$F28)/15,0)*15,0),_xlfn.CONCAT(TEXT(Schedule!$F28,"H:MM AM/PM")," - ",Schedule!$G28),IF(P$1=TIME(HOUR(Schedule!$H28),ROUNDDOWN(MINUTE(Schedule!$H28)/15,0)*15,0),_xlfn.CONCAT(TEXT(Schedule!$H28,"H:MM AM/PM")," - ",Schedule!$I28),IF(Schedule!$B28&lt;&gt;"",IF(OR(P$1=Schedule!$B28,P$1=(Schedule!$B28+TIME(0,15,0))),_xlfn.CONCAT("Judge - ",Schedule!$C28), ""),"")))),"")</f>
        <v/>
      </c>
      <c r="Q28" s="8" t="str">
        <f ca="1">IF($A28&lt;&gt;"",IF(Q$1=TIME(HOUR(Schedule!$D28),ROUNDDOWN(MINUTE(Schedule!$D28)/15,0)*15,0),_xlfn.CONCAT(TEXT(Schedule!$D28,"H:MM AM/PM")," - ",Schedule!$E28),IF(Q$1=TIME(HOUR(Schedule!$F28),ROUNDDOWN(MINUTE(Schedule!$F28)/15,0)*15,0),_xlfn.CONCAT(TEXT(Schedule!$F28,"H:MM AM/PM")," - ",Schedule!$G28),IF(Q$1=TIME(HOUR(Schedule!$H28),ROUNDDOWN(MINUTE(Schedule!$H28)/15,0)*15,0),_xlfn.CONCAT(TEXT(Schedule!$H28,"H:MM AM/PM")," - ",Schedule!$I28),IF(Schedule!$B28&lt;&gt;"",IF(OR(Q$1=Schedule!$B28,Q$1=(Schedule!$B28+TIME(0,15,0))),_xlfn.CONCAT("Judge - ",Schedule!$C28), ""),"")))),"")</f>
        <v/>
      </c>
      <c r="R28" s="8" t="str">
        <f ca="1">IF($A28&lt;&gt;"",IF(R$1=TIME(HOUR(Schedule!$D28),ROUNDDOWN(MINUTE(Schedule!$D28)/15,0)*15,0),_xlfn.CONCAT(TEXT(Schedule!$D28,"H:MM AM/PM")," - ",Schedule!$E28),IF(R$1=TIME(HOUR(Schedule!$F28),ROUNDDOWN(MINUTE(Schedule!$F28)/15,0)*15,0),_xlfn.CONCAT(TEXT(Schedule!$F28,"H:MM AM/PM")," - ",Schedule!$G28),IF(R$1=TIME(HOUR(Schedule!$H28),ROUNDDOWN(MINUTE(Schedule!$H28)/15,0)*15,0),_xlfn.CONCAT(TEXT(Schedule!$H28,"H:MM AM/PM")," - ",Schedule!$I28),IF(Schedule!$B28&lt;&gt;"",IF(OR(R$1=Schedule!$B28,R$1=(Schedule!$B28+TIME(0,15,0))),_xlfn.CONCAT("Judge - ",Schedule!$C28), ""),"")))),"")</f>
        <v/>
      </c>
      <c r="S28" s="8" t="str">
        <f ca="1">IF($A28&lt;&gt;"",IF(S$1=TIME(HOUR(Schedule!$D28),ROUNDDOWN(MINUTE(Schedule!$D28)/15,0)*15,0),_xlfn.CONCAT(TEXT(Schedule!$D28,"H:MM AM/PM")," - ",Schedule!$E28),IF(S$1=TIME(HOUR(Schedule!$F28),ROUNDDOWN(MINUTE(Schedule!$F28)/15,0)*15,0),_xlfn.CONCAT(TEXT(Schedule!$F28,"H:MM AM/PM")," - ",Schedule!$G28),IF(S$1=TIME(HOUR(Schedule!$H28),ROUNDDOWN(MINUTE(Schedule!$H28)/15,0)*15,0),_xlfn.CONCAT(TEXT(Schedule!$H28,"H:MM AM/PM")," - ",Schedule!$I28),IF(Schedule!$B28&lt;&gt;"",IF(OR(S$1=Schedule!$B28,S$1=(Schedule!$B28+TIME(0,15,0))),_xlfn.CONCAT("Judge - ",Schedule!$C28), ""),"")))),"")</f>
        <v/>
      </c>
      <c r="T28" s="8" t="str">
        <f ca="1">IF($A28&lt;&gt;"",IF(T$1=TIME(HOUR(Schedule!$D28),ROUNDDOWN(MINUTE(Schedule!$D28)/15,0)*15,0),_xlfn.CONCAT(TEXT(Schedule!$D28,"H:MM AM/PM")," - ",Schedule!$E28),IF(T$1=TIME(HOUR(Schedule!$F28),ROUNDDOWN(MINUTE(Schedule!$F28)/15,0)*15,0),_xlfn.CONCAT(TEXT(Schedule!$F28,"H:MM AM/PM")," - ",Schedule!$G28),IF(T$1=TIME(HOUR(Schedule!$H28),ROUNDDOWN(MINUTE(Schedule!$H28)/15,0)*15,0),_xlfn.CONCAT(TEXT(Schedule!$H28,"H:MM AM/PM")," - ",Schedule!$I28),IF(Schedule!$B28&lt;&gt;"",IF(OR(T$1=Schedule!$B28,T$1=(Schedule!$B28+TIME(0,15,0))),_xlfn.CONCAT("Judge - ",Schedule!$C28), ""),"")))),"")</f>
        <v/>
      </c>
      <c r="U28" s="8" t="str">
        <f ca="1">IF($A28&lt;&gt;"",IF(U$1=TIME(HOUR(Schedule!$D28),ROUNDDOWN(MINUTE(Schedule!$D28)/15,0)*15,0),_xlfn.CONCAT(TEXT(Schedule!$D28,"H:MM AM/PM")," - ",Schedule!$E28),IF(U$1=TIME(HOUR(Schedule!$F28),ROUNDDOWN(MINUTE(Schedule!$F28)/15,0)*15,0),_xlfn.CONCAT(TEXT(Schedule!$F28,"H:MM AM/PM")," - ",Schedule!$G28),IF(U$1=TIME(HOUR(Schedule!$H28),ROUNDDOWN(MINUTE(Schedule!$H28)/15,0)*15,0),_xlfn.CONCAT(TEXT(Schedule!$H28,"H:MM AM/PM")," - ",Schedule!$I28),IF(Schedule!$B28&lt;&gt;"",IF(OR(U$1=Schedule!$B28,U$1=(Schedule!$B28+TIME(0,15,0))),_xlfn.CONCAT("Judge - ",Schedule!$C28), ""),"")))),"")</f>
        <v/>
      </c>
      <c r="V28" s="8" t="str">
        <f ca="1">IF($A28&lt;&gt;"",IF(V$1=TIME(HOUR(Schedule!$D28),ROUNDDOWN(MINUTE(Schedule!$D28)/15,0)*15,0),_xlfn.CONCAT(TEXT(Schedule!$D28,"H:MM AM/PM")," - ",Schedule!$E28),IF(V$1=TIME(HOUR(Schedule!$F28),ROUNDDOWN(MINUTE(Schedule!$F28)/15,0)*15,0),_xlfn.CONCAT(TEXT(Schedule!$F28,"H:MM AM/PM")," - ",Schedule!$G28),IF(V$1=TIME(HOUR(Schedule!$H28),ROUNDDOWN(MINUTE(Schedule!$H28)/15,0)*15,0),_xlfn.CONCAT(TEXT(Schedule!$H28,"H:MM AM/PM")," - ",Schedule!$I28),IF(Schedule!$B28&lt;&gt;"",IF(OR(V$1=Schedule!$B28,V$1=(Schedule!$B28+TIME(0,15,0))),_xlfn.CONCAT("Judge - ",Schedule!$C28), ""),"")))),"")</f>
        <v/>
      </c>
      <c r="W28" s="8" t="str">
        <f ca="1">IF($A28&lt;&gt;"",IF(W$1=TIME(HOUR(Schedule!$D28),ROUNDDOWN(MINUTE(Schedule!$D28)/15,0)*15,0),_xlfn.CONCAT(TEXT(Schedule!$D28,"H:MM AM/PM")," - ",Schedule!$E28),IF(W$1=TIME(HOUR(Schedule!$F28),ROUNDDOWN(MINUTE(Schedule!$F28)/15,0)*15,0),_xlfn.CONCAT(TEXT(Schedule!$F28,"H:MM AM/PM")," - ",Schedule!$G28),IF(W$1=TIME(HOUR(Schedule!$H28),ROUNDDOWN(MINUTE(Schedule!$H28)/15,0)*15,0),_xlfn.CONCAT(TEXT(Schedule!$H28,"H:MM AM/PM")," - ",Schedule!$I28),IF(Schedule!$B28&lt;&gt;"",IF(OR(W$1=Schedule!$B28,W$1=(Schedule!$B28+TIME(0,15,0))),_xlfn.CONCAT("Judge - ",Schedule!$C28), ""),"")))),"")</f>
        <v/>
      </c>
      <c r="X28" s="8" t="str">
        <f ca="1">IF($A28&lt;&gt;"",IF(X$1=TIME(HOUR(Schedule!$D28),ROUNDDOWN(MINUTE(Schedule!$D28)/15,0)*15,0),_xlfn.CONCAT(TEXT(Schedule!$D28,"H:MM AM/PM")," - ",Schedule!$E28),IF(X$1=TIME(HOUR(Schedule!$F28),ROUNDDOWN(MINUTE(Schedule!$F28)/15,0)*15,0),_xlfn.CONCAT(TEXT(Schedule!$F28,"H:MM AM/PM")," - ",Schedule!$G28),IF(X$1=TIME(HOUR(Schedule!$H28),ROUNDDOWN(MINUTE(Schedule!$H28)/15,0)*15,0),_xlfn.CONCAT(TEXT(Schedule!$H28,"H:MM AM/PM")," - ",Schedule!$I28),IF(Schedule!$B28&lt;&gt;"",IF(OR(X$1=Schedule!$B28,X$1=(Schedule!$B28+TIME(0,15,0))),_xlfn.CONCAT("Judge - ",Schedule!$C28), ""),"")))),"")</f>
        <v/>
      </c>
      <c r="Y28" s="8" t="str">
        <f ca="1">IF($A28&lt;&gt;"",IF(Y$1=TIME(HOUR(Schedule!$D28),ROUNDDOWN(MINUTE(Schedule!$D28)/15,0)*15,0),_xlfn.CONCAT(TEXT(Schedule!$D28,"H:MM AM/PM")," - ",Schedule!$E28),IF(Y$1=TIME(HOUR(Schedule!$F28),ROUNDDOWN(MINUTE(Schedule!$F28)/15,0)*15,0),_xlfn.CONCAT(TEXT(Schedule!$F28,"H:MM AM/PM")," - ",Schedule!$G28),IF(Y$1=TIME(HOUR(Schedule!$H28),ROUNDDOWN(MINUTE(Schedule!$H28)/15,0)*15,0),_xlfn.CONCAT(TEXT(Schedule!$H28,"H:MM AM/PM")," - ",Schedule!$I28),IF(Schedule!$B28&lt;&gt;"",IF(OR(Y$1=Schedule!$B28,Y$1=(Schedule!$B28+TIME(0,15,0))),_xlfn.CONCAT("Judge - ",Schedule!$C28), ""),"")))),"")</f>
        <v/>
      </c>
      <c r="Z28" s="8" t="str">
        <f ca="1">IF($A28&lt;&gt;"",IF(Z$1=TIME(HOUR(Schedule!$D28),ROUNDDOWN(MINUTE(Schedule!$D28)/15,0)*15,0),_xlfn.CONCAT(TEXT(Schedule!$D28,"H:MM AM/PM")," - ",Schedule!$E28),IF(Z$1=TIME(HOUR(Schedule!$F28),ROUNDDOWN(MINUTE(Schedule!$F28)/15,0)*15,0),_xlfn.CONCAT(TEXT(Schedule!$F28,"H:MM AM/PM")," - ",Schedule!$G28),IF(Z$1=TIME(HOUR(Schedule!$H28),ROUNDDOWN(MINUTE(Schedule!$H28)/15,0)*15,0),_xlfn.CONCAT(TEXT(Schedule!$H28,"H:MM AM/PM")," - ",Schedule!$I28),IF(Schedule!$B28&lt;&gt;"",IF(OR(Z$1=Schedule!$B28,Z$1=(Schedule!$B28+TIME(0,15,0))),_xlfn.CONCAT("Judge - ",Schedule!$C28), ""),"")))),"")</f>
        <v/>
      </c>
      <c r="AA28" s="8" t="str">
        <f ca="1">IF($A28&lt;&gt;"",IF(AA$1=TIME(HOUR(Schedule!$D28),ROUNDDOWN(MINUTE(Schedule!$D28)/15,0)*15,0),_xlfn.CONCAT(TEXT(Schedule!$D28,"H:MM AM/PM")," - ",Schedule!$E28),IF(AA$1=TIME(HOUR(Schedule!$F28),ROUNDDOWN(MINUTE(Schedule!$F28)/15,0)*15,0),_xlfn.CONCAT(TEXT(Schedule!$F28,"H:MM AM/PM")," - ",Schedule!$G28),IF(AA$1=TIME(HOUR(Schedule!$H28),ROUNDDOWN(MINUTE(Schedule!$H28)/15,0)*15,0),_xlfn.CONCAT(TEXT(Schedule!$H28,"H:MM AM/PM")," - ",Schedule!$I28),IF(Schedule!$B28&lt;&gt;"",IF(OR(AA$1=Schedule!$B28,AA$1=(Schedule!$B28+TIME(0,15,0))),_xlfn.CONCAT("Judge - ",Schedule!$C28), ""),"")))),"")</f>
        <v/>
      </c>
      <c r="AB28" s="8" t="str">
        <f ca="1">IF($A28&lt;&gt;"",IF(AB$1=TIME(HOUR(Schedule!$D28),ROUNDDOWN(MINUTE(Schedule!$D28)/15,0)*15,0),_xlfn.CONCAT(TEXT(Schedule!$D28,"H:MM AM/PM")," - ",Schedule!$E28),IF(AB$1=TIME(HOUR(Schedule!$F28),ROUNDDOWN(MINUTE(Schedule!$F28)/15,0)*15,0),_xlfn.CONCAT(TEXT(Schedule!$F28,"H:MM AM/PM")," - ",Schedule!$G28),IF(AB$1=TIME(HOUR(Schedule!$H28),ROUNDDOWN(MINUTE(Schedule!$H28)/15,0)*15,0),_xlfn.CONCAT(TEXT(Schedule!$H28,"H:MM AM/PM")," - ",Schedule!$I28),IF(Schedule!$B28&lt;&gt;"",IF(OR(AB$1=Schedule!$B28,AB$1=(Schedule!$B28+TIME(0,15,0))),_xlfn.CONCAT("Judge - ",Schedule!$C28), ""),"")))),"")</f>
        <v/>
      </c>
      <c r="AC28" s="8" t="str">
        <f ca="1">IF($A28&lt;&gt;"",IF(AC$1=TIME(HOUR(Schedule!$D28),ROUNDDOWN(MINUTE(Schedule!$D28)/15,0)*15,0),_xlfn.CONCAT(TEXT(Schedule!$D28,"H:MM AM/PM")," - ",Schedule!$E28),IF(AC$1=TIME(HOUR(Schedule!$F28),ROUNDDOWN(MINUTE(Schedule!$F28)/15,0)*15,0),_xlfn.CONCAT(TEXT(Schedule!$F28,"H:MM AM/PM")," - ",Schedule!$G28),IF(AC$1=TIME(HOUR(Schedule!$H28),ROUNDDOWN(MINUTE(Schedule!$H28)/15,0)*15,0),_xlfn.CONCAT(TEXT(Schedule!$H28,"H:MM AM/PM")," - ",Schedule!$I28),IF(Schedule!$B28&lt;&gt;"",IF(OR(AC$1=Schedule!$B28,AC$1=(Schedule!$B28+TIME(0,15,0))),_xlfn.CONCAT("Judge - ",Schedule!$C28), ""),"")))),"")</f>
        <v/>
      </c>
      <c r="AD28" s="8" t="str">
        <f ca="1">IF($A28&lt;&gt;"",IF(AD$1=TIME(HOUR(Schedule!$D28),ROUNDDOWN(MINUTE(Schedule!$D28)/15,0)*15,0),_xlfn.CONCAT(TEXT(Schedule!$D28,"H:MM AM/PM")," - ",Schedule!$E28),IF(AD$1=TIME(HOUR(Schedule!$F28),ROUNDDOWN(MINUTE(Schedule!$F28)/15,0)*15,0),_xlfn.CONCAT(TEXT(Schedule!$F28,"H:MM AM/PM")," - ",Schedule!$G28),IF(AD$1=TIME(HOUR(Schedule!$H28),ROUNDDOWN(MINUTE(Schedule!$H28)/15,0)*15,0),_xlfn.CONCAT(TEXT(Schedule!$H28,"H:MM AM/PM")," - ",Schedule!$I28),IF(Schedule!$B28&lt;&gt;"",IF(OR(AD$1=Schedule!$B28,AD$1=(Schedule!$B28+TIME(0,15,0))),_xlfn.CONCAT("Judge - ",Schedule!$C28), ""),"")))),"")</f>
        <v/>
      </c>
      <c r="AE28" s="8" t="str">
        <f ca="1">IF($A28&lt;&gt;"",IF(AE$1=TIME(HOUR(Schedule!$D28),ROUNDDOWN(MINUTE(Schedule!$D28)/15,0)*15,0),_xlfn.CONCAT(TEXT(Schedule!$D28,"H:MM AM/PM")," - ",Schedule!$E28),IF(AE$1=TIME(HOUR(Schedule!$F28),ROUNDDOWN(MINUTE(Schedule!$F28)/15,0)*15,0),_xlfn.CONCAT(TEXT(Schedule!$F28,"H:MM AM/PM")," - ",Schedule!$G28),IF(AE$1=TIME(HOUR(Schedule!$H28),ROUNDDOWN(MINUTE(Schedule!$H28)/15,0)*15,0),_xlfn.CONCAT(TEXT(Schedule!$H28,"H:MM AM/PM")," - ",Schedule!$I28),IF(Schedule!$B28&lt;&gt;"",IF(OR(AE$1=Schedule!$B28,AE$1=(Schedule!$B28+TIME(0,15,0))),_xlfn.CONCAT("Judge - ",Schedule!$C28), ""),"")))),"")</f>
        <v/>
      </c>
      <c r="AF28" s="8" t="str">
        <f ca="1">IF($A28&lt;&gt;"",IF(AF$1=TIME(HOUR(Schedule!$D28),ROUNDDOWN(MINUTE(Schedule!$D28)/15,0)*15,0),_xlfn.CONCAT(TEXT(Schedule!$D28,"H:MM AM/PM")," - ",Schedule!$E28),IF(AF$1=TIME(HOUR(Schedule!$F28),ROUNDDOWN(MINUTE(Schedule!$F28)/15,0)*15,0),_xlfn.CONCAT(TEXT(Schedule!$F28,"H:MM AM/PM")," - ",Schedule!$G28),IF(AF$1=TIME(HOUR(Schedule!$H28),ROUNDDOWN(MINUTE(Schedule!$H28)/15,0)*15,0),_xlfn.CONCAT(TEXT(Schedule!$H28,"H:MM AM/PM")," - ",Schedule!$I28),IF(Schedule!$B28&lt;&gt;"",IF(OR(AF$1=Schedule!$B28,AF$1=(Schedule!$B28+TIME(0,15,0))),_xlfn.CONCAT("Judge - ",Schedule!$C28), ""),"")))),"")</f>
        <v/>
      </c>
      <c r="AG28" s="8" t="str">
        <f ca="1">IF($A28&lt;&gt;"",IF(AG$1=TIME(HOUR(Schedule!$D28),ROUNDDOWN(MINUTE(Schedule!$D28)/15,0)*15,0),_xlfn.CONCAT(TEXT(Schedule!$D28,"H:MM AM/PM")," - ",Schedule!$E28),IF(AG$1=TIME(HOUR(Schedule!$F28),ROUNDDOWN(MINUTE(Schedule!$F28)/15,0)*15,0),_xlfn.CONCAT(TEXT(Schedule!$F28,"H:MM AM/PM")," - ",Schedule!$G28),IF(AG$1=TIME(HOUR(Schedule!$H28),ROUNDDOWN(MINUTE(Schedule!$H28)/15,0)*15,0),_xlfn.CONCAT(TEXT(Schedule!$H28,"H:MM AM/PM")," - ",Schedule!$I28),IF(Schedule!$B28&lt;&gt;"",IF(OR(AG$1=Schedule!$B28,AG$1=(Schedule!$B28+TIME(0,15,0))),_xlfn.CONCAT("Judge - ",Schedule!$C28), ""),"")))),"")</f>
        <v/>
      </c>
    </row>
    <row r="29" spans="1:33" x14ac:dyDescent="0.2">
      <c r="A29" t="str">
        <f ca="1">Schedule!A29</f>
        <v/>
      </c>
      <c r="B29" s="8" t="str">
        <f ca="1">IF($A29&lt;&gt;"",IF(B$1=TIME(HOUR(Schedule!$D29),ROUNDDOWN(MINUTE(Schedule!$D29)/15,0)*15,0),_xlfn.CONCAT(TEXT(Schedule!$D29,"H:MM AM/PM")," - ",Schedule!$E29),IF(B$1=TIME(HOUR(Schedule!$F29),ROUNDDOWN(MINUTE(Schedule!$F29)/15,0)*15,0),_xlfn.CONCAT(TEXT(Schedule!$F29,"H:MM AM/PM")," - ",Schedule!$G29),IF(B$1=TIME(HOUR(Schedule!$H29),ROUNDDOWN(MINUTE(Schedule!$H29)/15,0)*15,0),_xlfn.CONCAT(TEXT(Schedule!$H29,"H:MM AM/PM")," - ",Schedule!$I29),IF(Schedule!$B29&lt;&gt;"",IF(OR(B$1=Schedule!$B29,B$1=(Schedule!$B29+TIME(0,15,0))),_xlfn.CONCAT("Judge - ",Schedule!$C29), ""),"")))),"")</f>
        <v/>
      </c>
      <c r="C29" s="8" t="str">
        <f ca="1">IF($A29&lt;&gt;"",IF(C$1=TIME(HOUR(Schedule!$D29),ROUNDDOWN(MINUTE(Schedule!$D29)/15,0)*15,0),_xlfn.CONCAT(TEXT(Schedule!$D29,"H:MM AM/PM")," - ",Schedule!$E29),IF(C$1=TIME(HOUR(Schedule!$F29),ROUNDDOWN(MINUTE(Schedule!$F29)/15,0)*15,0),_xlfn.CONCAT(TEXT(Schedule!$F29,"H:MM AM/PM")," - ",Schedule!$G29),IF(C$1=TIME(HOUR(Schedule!$H29),ROUNDDOWN(MINUTE(Schedule!$H29)/15,0)*15,0),_xlfn.CONCAT(TEXT(Schedule!$H29,"H:MM AM/PM")," - ",Schedule!$I29),IF(Schedule!$B29&lt;&gt;"",IF(OR(C$1=Schedule!$B29,C$1=(Schedule!$B29+TIME(0,15,0))),_xlfn.CONCAT("Judge - ",Schedule!$C29), ""),"")))),"")</f>
        <v/>
      </c>
      <c r="D29" s="8" t="str">
        <f ca="1">IF($A29&lt;&gt;"",IF(D$1=TIME(HOUR(Schedule!$D29),ROUNDDOWN(MINUTE(Schedule!$D29)/15,0)*15,0),_xlfn.CONCAT(TEXT(Schedule!$D29,"H:MM AM/PM")," - ",Schedule!$E29),IF(D$1=TIME(HOUR(Schedule!$F29),ROUNDDOWN(MINUTE(Schedule!$F29)/15,0)*15,0),_xlfn.CONCAT(TEXT(Schedule!$F29,"H:MM AM/PM")," - ",Schedule!$G29),IF(D$1=TIME(HOUR(Schedule!$H29),ROUNDDOWN(MINUTE(Schedule!$H29)/15,0)*15,0),_xlfn.CONCAT(TEXT(Schedule!$H29,"H:MM AM/PM")," - ",Schedule!$I29),IF(Schedule!$B29&lt;&gt;"",IF(OR(D$1=Schedule!$B29,D$1=(Schedule!$B29+TIME(0,15,0))),_xlfn.CONCAT("Judge - ",Schedule!$C29), ""),"")))),"")</f>
        <v/>
      </c>
      <c r="E29" s="8" t="str">
        <f ca="1">IF($A29&lt;&gt;"",IF(E$1=TIME(HOUR(Schedule!$D29),ROUNDDOWN(MINUTE(Schedule!$D29)/15,0)*15,0),_xlfn.CONCAT(TEXT(Schedule!$D29,"H:MM AM/PM")," - ",Schedule!$E29),IF(E$1=TIME(HOUR(Schedule!$F29),ROUNDDOWN(MINUTE(Schedule!$F29)/15,0)*15,0),_xlfn.CONCAT(TEXT(Schedule!$F29,"H:MM AM/PM")," - ",Schedule!$G29),IF(E$1=TIME(HOUR(Schedule!$H29),ROUNDDOWN(MINUTE(Schedule!$H29)/15,0)*15,0),_xlfn.CONCAT(TEXT(Schedule!$H29,"H:MM AM/PM")," - ",Schedule!$I29),IF(Schedule!$B29&lt;&gt;"",IF(OR(E$1=Schedule!$B29,E$1=(Schedule!$B29+TIME(0,15,0))),_xlfn.CONCAT("Judge - ",Schedule!$C29), ""),"")))),"")</f>
        <v/>
      </c>
      <c r="F29" s="8" t="str">
        <f ca="1">IF($A29&lt;&gt;"",IF(F$1=TIME(HOUR(Schedule!$D29),ROUNDDOWN(MINUTE(Schedule!$D29)/15,0)*15,0),_xlfn.CONCAT(TEXT(Schedule!$D29,"H:MM AM/PM")," - ",Schedule!$E29),IF(F$1=TIME(HOUR(Schedule!$F29),ROUNDDOWN(MINUTE(Schedule!$F29)/15,0)*15,0),_xlfn.CONCAT(TEXT(Schedule!$F29,"H:MM AM/PM")," - ",Schedule!$G29),IF(F$1=TIME(HOUR(Schedule!$H29),ROUNDDOWN(MINUTE(Schedule!$H29)/15,0)*15,0),_xlfn.CONCAT(TEXT(Schedule!$H29,"H:MM AM/PM")," - ",Schedule!$I29),IF(Schedule!$B29&lt;&gt;"",IF(OR(F$1=Schedule!$B29,F$1=(Schedule!$B29+TIME(0,15,0))),_xlfn.CONCAT("Judge - ",Schedule!$C29), ""),"")))),"")</f>
        <v/>
      </c>
      <c r="G29" s="8" t="str">
        <f ca="1">IF($A29&lt;&gt;"",IF(G$1=TIME(HOUR(Schedule!$D29),ROUNDDOWN(MINUTE(Schedule!$D29)/15,0)*15,0),_xlfn.CONCAT(TEXT(Schedule!$D29,"H:MM AM/PM")," - ",Schedule!$E29),IF(G$1=TIME(HOUR(Schedule!$F29),ROUNDDOWN(MINUTE(Schedule!$F29)/15,0)*15,0),_xlfn.CONCAT(TEXT(Schedule!$F29,"H:MM AM/PM")," - ",Schedule!$G29),IF(G$1=TIME(HOUR(Schedule!$H29),ROUNDDOWN(MINUTE(Schedule!$H29)/15,0)*15,0),_xlfn.CONCAT(TEXT(Schedule!$H29,"H:MM AM/PM")," - ",Schedule!$I29),IF(Schedule!$B29&lt;&gt;"",IF(OR(G$1=Schedule!$B29,G$1=(Schedule!$B29+TIME(0,15,0))),_xlfn.CONCAT("Judge - ",Schedule!$C29), ""),"")))),"")</f>
        <v/>
      </c>
      <c r="H29" s="8" t="str">
        <f ca="1">IF($A29&lt;&gt;"",IF(H$1=TIME(HOUR(Schedule!$D29),ROUNDDOWN(MINUTE(Schedule!$D29)/15,0)*15,0),_xlfn.CONCAT(TEXT(Schedule!$D29,"H:MM AM/PM")," - ",Schedule!$E29),IF(H$1=TIME(HOUR(Schedule!$F29),ROUNDDOWN(MINUTE(Schedule!$F29)/15,0)*15,0),_xlfn.CONCAT(TEXT(Schedule!$F29,"H:MM AM/PM")," - ",Schedule!$G29),IF(H$1=TIME(HOUR(Schedule!$H29),ROUNDDOWN(MINUTE(Schedule!$H29)/15,0)*15,0),_xlfn.CONCAT(TEXT(Schedule!$H29,"H:MM AM/PM")," - ",Schedule!$I29),IF(Schedule!$B29&lt;&gt;"",IF(OR(H$1=Schedule!$B29,H$1=(Schedule!$B29+TIME(0,15,0))),_xlfn.CONCAT("Judge - ",Schedule!$C29), ""),"")))),"")</f>
        <v/>
      </c>
      <c r="I29" s="8" t="str">
        <f ca="1">IF($A29&lt;&gt;"",IF(I$1=TIME(HOUR(Schedule!$D29),ROUNDDOWN(MINUTE(Schedule!$D29)/15,0)*15,0),_xlfn.CONCAT(TEXT(Schedule!$D29,"H:MM AM/PM")," - ",Schedule!$E29),IF(I$1=TIME(HOUR(Schedule!$F29),ROUNDDOWN(MINUTE(Schedule!$F29)/15,0)*15,0),_xlfn.CONCAT(TEXT(Schedule!$F29,"H:MM AM/PM")," - ",Schedule!$G29),IF(I$1=TIME(HOUR(Schedule!$H29),ROUNDDOWN(MINUTE(Schedule!$H29)/15,0)*15,0),_xlfn.CONCAT(TEXT(Schedule!$H29,"H:MM AM/PM")," - ",Schedule!$I29),IF(Schedule!$B29&lt;&gt;"",IF(OR(I$1=Schedule!$B29,I$1=(Schedule!$B29+TIME(0,15,0))),_xlfn.CONCAT("Judge - ",Schedule!$C29), ""),"")))),"")</f>
        <v/>
      </c>
      <c r="J29" s="8" t="str">
        <f ca="1">IF($A29&lt;&gt;"",IF(J$1=TIME(HOUR(Schedule!$D29),ROUNDDOWN(MINUTE(Schedule!$D29)/15,0)*15,0),_xlfn.CONCAT(TEXT(Schedule!$D29,"H:MM AM/PM")," - ",Schedule!$E29),IF(J$1=TIME(HOUR(Schedule!$F29),ROUNDDOWN(MINUTE(Schedule!$F29)/15,0)*15,0),_xlfn.CONCAT(TEXT(Schedule!$F29,"H:MM AM/PM")," - ",Schedule!$G29),IF(J$1=TIME(HOUR(Schedule!$H29),ROUNDDOWN(MINUTE(Schedule!$H29)/15,0)*15,0),_xlfn.CONCAT(TEXT(Schedule!$H29,"H:MM AM/PM")," - ",Schedule!$I29),IF(Schedule!$B29&lt;&gt;"",IF(OR(J$1=Schedule!$B29,J$1=(Schedule!$B29+TIME(0,15,0))),_xlfn.CONCAT("Judge - ",Schedule!$C29), ""),"")))),"")</f>
        <v/>
      </c>
      <c r="K29" s="8" t="str">
        <f ca="1">IF($A29&lt;&gt;"",IF(K$1=TIME(HOUR(Schedule!$D29),ROUNDDOWN(MINUTE(Schedule!$D29)/15,0)*15,0),_xlfn.CONCAT(TEXT(Schedule!$D29,"H:MM AM/PM")," - ",Schedule!$E29),IF(K$1=TIME(HOUR(Schedule!$F29),ROUNDDOWN(MINUTE(Schedule!$F29)/15,0)*15,0),_xlfn.CONCAT(TEXT(Schedule!$F29,"H:MM AM/PM")," - ",Schedule!$G29),IF(K$1=TIME(HOUR(Schedule!$H29),ROUNDDOWN(MINUTE(Schedule!$H29)/15,0)*15,0),_xlfn.CONCAT(TEXT(Schedule!$H29,"H:MM AM/PM")," - ",Schedule!$I29),IF(Schedule!$B29&lt;&gt;"",IF(OR(K$1=Schedule!$B29,K$1=(Schedule!$B29+TIME(0,15,0))),_xlfn.CONCAT("Judge - ",Schedule!$C29), ""),"")))),"")</f>
        <v/>
      </c>
      <c r="L29" s="8" t="str">
        <f ca="1">IF($A29&lt;&gt;"",IF(L$1=TIME(HOUR(Schedule!$D29),ROUNDDOWN(MINUTE(Schedule!$D29)/15,0)*15,0),_xlfn.CONCAT(TEXT(Schedule!$D29,"H:MM AM/PM")," - ",Schedule!$E29),IF(L$1=TIME(HOUR(Schedule!$F29),ROUNDDOWN(MINUTE(Schedule!$F29)/15,0)*15,0),_xlfn.CONCAT(TEXT(Schedule!$F29,"H:MM AM/PM")," - ",Schedule!$G29),IF(L$1=TIME(HOUR(Schedule!$H29),ROUNDDOWN(MINUTE(Schedule!$H29)/15,0)*15,0),_xlfn.CONCAT(TEXT(Schedule!$H29,"H:MM AM/PM")," - ",Schedule!$I29),IF(Schedule!$B29&lt;&gt;"",IF(OR(L$1=Schedule!$B29,L$1=(Schedule!$B29+TIME(0,15,0))),_xlfn.CONCAT("Judge - ",Schedule!$C29), ""),"")))),"")</f>
        <v/>
      </c>
      <c r="M29" s="8" t="str">
        <f ca="1">IF($A29&lt;&gt;"",IF(M$1=TIME(HOUR(Schedule!$D29),ROUNDDOWN(MINUTE(Schedule!$D29)/15,0)*15,0),_xlfn.CONCAT(TEXT(Schedule!$D29,"H:MM AM/PM")," - ",Schedule!$E29),IF(M$1=TIME(HOUR(Schedule!$F29),ROUNDDOWN(MINUTE(Schedule!$F29)/15,0)*15,0),_xlfn.CONCAT(TEXT(Schedule!$F29,"H:MM AM/PM")," - ",Schedule!$G29),IF(M$1=TIME(HOUR(Schedule!$H29),ROUNDDOWN(MINUTE(Schedule!$H29)/15,0)*15,0),_xlfn.CONCAT(TEXT(Schedule!$H29,"H:MM AM/PM")," - ",Schedule!$I29),IF(Schedule!$B29&lt;&gt;"",IF(OR(M$1=Schedule!$B29,M$1=(Schedule!$B29+TIME(0,15,0))),_xlfn.CONCAT("Judge - ",Schedule!$C29), ""),"")))),"")</f>
        <v/>
      </c>
      <c r="N29" s="8" t="str">
        <f ca="1">IF($A29&lt;&gt;"",IF(N$1=TIME(HOUR(Schedule!$D29),ROUNDDOWN(MINUTE(Schedule!$D29)/15,0)*15,0),_xlfn.CONCAT(TEXT(Schedule!$D29,"H:MM AM/PM")," - ",Schedule!$E29),IF(N$1=TIME(HOUR(Schedule!$F29),ROUNDDOWN(MINUTE(Schedule!$F29)/15,0)*15,0),_xlfn.CONCAT(TEXT(Schedule!$F29,"H:MM AM/PM")," - ",Schedule!$G29),IF(N$1=TIME(HOUR(Schedule!$H29),ROUNDDOWN(MINUTE(Schedule!$H29)/15,0)*15,0),_xlfn.CONCAT(TEXT(Schedule!$H29,"H:MM AM/PM")," - ",Schedule!$I29),IF(Schedule!$B29&lt;&gt;"",IF(OR(N$1=Schedule!$B29,N$1=(Schedule!$B29+TIME(0,15,0))),_xlfn.CONCAT("Judge - ",Schedule!$C29), ""),"")))),"")</f>
        <v/>
      </c>
      <c r="O29" s="8" t="str">
        <f ca="1">IF($A29&lt;&gt;"",IF(O$1=TIME(HOUR(Schedule!$D29),ROUNDDOWN(MINUTE(Schedule!$D29)/15,0)*15,0),_xlfn.CONCAT(TEXT(Schedule!$D29,"H:MM AM/PM")," - ",Schedule!$E29),IF(O$1=TIME(HOUR(Schedule!$F29),ROUNDDOWN(MINUTE(Schedule!$F29)/15,0)*15,0),_xlfn.CONCAT(TEXT(Schedule!$F29,"H:MM AM/PM")," - ",Schedule!$G29),IF(O$1=TIME(HOUR(Schedule!$H29),ROUNDDOWN(MINUTE(Schedule!$H29)/15,0)*15,0),_xlfn.CONCAT(TEXT(Schedule!$H29,"H:MM AM/PM")," - ",Schedule!$I29),IF(Schedule!$B29&lt;&gt;"",IF(OR(O$1=Schedule!$B29,O$1=(Schedule!$B29+TIME(0,15,0))),_xlfn.CONCAT("Judge - ",Schedule!$C29), ""),"")))),"")</f>
        <v/>
      </c>
      <c r="P29" s="8" t="str">
        <f ca="1">IF($A29&lt;&gt;"",IF(P$1=TIME(HOUR(Schedule!$D29),ROUNDDOWN(MINUTE(Schedule!$D29)/15,0)*15,0),_xlfn.CONCAT(TEXT(Schedule!$D29,"H:MM AM/PM")," - ",Schedule!$E29),IF(P$1=TIME(HOUR(Schedule!$F29),ROUNDDOWN(MINUTE(Schedule!$F29)/15,0)*15,0),_xlfn.CONCAT(TEXT(Schedule!$F29,"H:MM AM/PM")," - ",Schedule!$G29),IF(P$1=TIME(HOUR(Schedule!$H29),ROUNDDOWN(MINUTE(Schedule!$H29)/15,0)*15,0),_xlfn.CONCAT(TEXT(Schedule!$H29,"H:MM AM/PM")," - ",Schedule!$I29),IF(Schedule!$B29&lt;&gt;"",IF(OR(P$1=Schedule!$B29,P$1=(Schedule!$B29+TIME(0,15,0))),_xlfn.CONCAT("Judge - ",Schedule!$C29), ""),"")))),"")</f>
        <v/>
      </c>
      <c r="Q29" s="8" t="str">
        <f ca="1">IF($A29&lt;&gt;"",IF(Q$1=TIME(HOUR(Schedule!$D29),ROUNDDOWN(MINUTE(Schedule!$D29)/15,0)*15,0),_xlfn.CONCAT(TEXT(Schedule!$D29,"H:MM AM/PM")," - ",Schedule!$E29),IF(Q$1=TIME(HOUR(Schedule!$F29),ROUNDDOWN(MINUTE(Schedule!$F29)/15,0)*15,0),_xlfn.CONCAT(TEXT(Schedule!$F29,"H:MM AM/PM")," - ",Schedule!$G29),IF(Q$1=TIME(HOUR(Schedule!$H29),ROUNDDOWN(MINUTE(Schedule!$H29)/15,0)*15,0),_xlfn.CONCAT(TEXT(Schedule!$H29,"H:MM AM/PM")," - ",Schedule!$I29),IF(Schedule!$B29&lt;&gt;"",IF(OR(Q$1=Schedule!$B29,Q$1=(Schedule!$B29+TIME(0,15,0))),_xlfn.CONCAT("Judge - ",Schedule!$C29), ""),"")))),"")</f>
        <v/>
      </c>
      <c r="R29" s="8" t="str">
        <f ca="1">IF($A29&lt;&gt;"",IF(R$1=TIME(HOUR(Schedule!$D29),ROUNDDOWN(MINUTE(Schedule!$D29)/15,0)*15,0),_xlfn.CONCAT(TEXT(Schedule!$D29,"H:MM AM/PM")," - ",Schedule!$E29),IF(R$1=TIME(HOUR(Schedule!$F29),ROUNDDOWN(MINUTE(Schedule!$F29)/15,0)*15,0),_xlfn.CONCAT(TEXT(Schedule!$F29,"H:MM AM/PM")," - ",Schedule!$G29),IF(R$1=TIME(HOUR(Schedule!$H29),ROUNDDOWN(MINUTE(Schedule!$H29)/15,0)*15,0),_xlfn.CONCAT(TEXT(Schedule!$H29,"H:MM AM/PM")," - ",Schedule!$I29),IF(Schedule!$B29&lt;&gt;"",IF(OR(R$1=Schedule!$B29,R$1=(Schedule!$B29+TIME(0,15,0))),_xlfn.CONCAT("Judge - ",Schedule!$C29), ""),"")))),"")</f>
        <v/>
      </c>
      <c r="S29" s="8" t="str">
        <f ca="1">IF($A29&lt;&gt;"",IF(S$1=TIME(HOUR(Schedule!$D29),ROUNDDOWN(MINUTE(Schedule!$D29)/15,0)*15,0),_xlfn.CONCAT(TEXT(Schedule!$D29,"H:MM AM/PM")," - ",Schedule!$E29),IF(S$1=TIME(HOUR(Schedule!$F29),ROUNDDOWN(MINUTE(Schedule!$F29)/15,0)*15,0),_xlfn.CONCAT(TEXT(Schedule!$F29,"H:MM AM/PM")," - ",Schedule!$G29),IF(S$1=TIME(HOUR(Schedule!$H29),ROUNDDOWN(MINUTE(Schedule!$H29)/15,0)*15,0),_xlfn.CONCAT(TEXT(Schedule!$H29,"H:MM AM/PM")," - ",Schedule!$I29),IF(Schedule!$B29&lt;&gt;"",IF(OR(S$1=Schedule!$B29,S$1=(Schedule!$B29+TIME(0,15,0))),_xlfn.CONCAT("Judge - ",Schedule!$C29), ""),"")))),"")</f>
        <v/>
      </c>
      <c r="T29" s="8" t="str">
        <f ca="1">IF($A29&lt;&gt;"",IF(T$1=TIME(HOUR(Schedule!$D29),ROUNDDOWN(MINUTE(Schedule!$D29)/15,0)*15,0),_xlfn.CONCAT(TEXT(Schedule!$D29,"H:MM AM/PM")," - ",Schedule!$E29),IF(T$1=TIME(HOUR(Schedule!$F29),ROUNDDOWN(MINUTE(Schedule!$F29)/15,0)*15,0),_xlfn.CONCAT(TEXT(Schedule!$F29,"H:MM AM/PM")," - ",Schedule!$G29),IF(T$1=TIME(HOUR(Schedule!$H29),ROUNDDOWN(MINUTE(Schedule!$H29)/15,0)*15,0),_xlfn.CONCAT(TEXT(Schedule!$H29,"H:MM AM/PM")," - ",Schedule!$I29),IF(Schedule!$B29&lt;&gt;"",IF(OR(T$1=Schedule!$B29,T$1=(Schedule!$B29+TIME(0,15,0))),_xlfn.CONCAT("Judge - ",Schedule!$C29), ""),"")))),"")</f>
        <v/>
      </c>
      <c r="U29" s="8" t="str">
        <f ca="1">IF($A29&lt;&gt;"",IF(U$1=TIME(HOUR(Schedule!$D29),ROUNDDOWN(MINUTE(Schedule!$D29)/15,0)*15,0),_xlfn.CONCAT(TEXT(Schedule!$D29,"H:MM AM/PM")," - ",Schedule!$E29),IF(U$1=TIME(HOUR(Schedule!$F29),ROUNDDOWN(MINUTE(Schedule!$F29)/15,0)*15,0),_xlfn.CONCAT(TEXT(Schedule!$F29,"H:MM AM/PM")," - ",Schedule!$G29),IF(U$1=TIME(HOUR(Schedule!$H29),ROUNDDOWN(MINUTE(Schedule!$H29)/15,0)*15,0),_xlfn.CONCAT(TEXT(Schedule!$H29,"H:MM AM/PM")," - ",Schedule!$I29),IF(Schedule!$B29&lt;&gt;"",IF(OR(U$1=Schedule!$B29,U$1=(Schedule!$B29+TIME(0,15,0))),_xlfn.CONCAT("Judge - ",Schedule!$C29), ""),"")))),"")</f>
        <v/>
      </c>
      <c r="V29" s="8" t="str">
        <f ca="1">IF($A29&lt;&gt;"",IF(V$1=TIME(HOUR(Schedule!$D29),ROUNDDOWN(MINUTE(Schedule!$D29)/15,0)*15,0),_xlfn.CONCAT(TEXT(Schedule!$D29,"H:MM AM/PM")," - ",Schedule!$E29),IF(V$1=TIME(HOUR(Schedule!$F29),ROUNDDOWN(MINUTE(Schedule!$F29)/15,0)*15,0),_xlfn.CONCAT(TEXT(Schedule!$F29,"H:MM AM/PM")," - ",Schedule!$G29),IF(V$1=TIME(HOUR(Schedule!$H29),ROUNDDOWN(MINUTE(Schedule!$H29)/15,0)*15,0),_xlfn.CONCAT(TEXT(Schedule!$H29,"H:MM AM/PM")," - ",Schedule!$I29),IF(Schedule!$B29&lt;&gt;"",IF(OR(V$1=Schedule!$B29,V$1=(Schedule!$B29+TIME(0,15,0))),_xlfn.CONCAT("Judge - ",Schedule!$C29), ""),"")))),"")</f>
        <v/>
      </c>
      <c r="W29" s="8" t="str">
        <f ca="1">IF($A29&lt;&gt;"",IF(W$1=TIME(HOUR(Schedule!$D29),ROUNDDOWN(MINUTE(Schedule!$D29)/15,0)*15,0),_xlfn.CONCAT(TEXT(Schedule!$D29,"H:MM AM/PM")," - ",Schedule!$E29),IF(W$1=TIME(HOUR(Schedule!$F29),ROUNDDOWN(MINUTE(Schedule!$F29)/15,0)*15,0),_xlfn.CONCAT(TEXT(Schedule!$F29,"H:MM AM/PM")," - ",Schedule!$G29),IF(W$1=TIME(HOUR(Schedule!$H29),ROUNDDOWN(MINUTE(Schedule!$H29)/15,0)*15,0),_xlfn.CONCAT(TEXT(Schedule!$H29,"H:MM AM/PM")," - ",Schedule!$I29),IF(Schedule!$B29&lt;&gt;"",IF(OR(W$1=Schedule!$B29,W$1=(Schedule!$B29+TIME(0,15,0))),_xlfn.CONCAT("Judge - ",Schedule!$C29), ""),"")))),"")</f>
        <v/>
      </c>
      <c r="X29" s="8" t="str">
        <f ca="1">IF($A29&lt;&gt;"",IF(X$1=TIME(HOUR(Schedule!$D29),ROUNDDOWN(MINUTE(Schedule!$D29)/15,0)*15,0),_xlfn.CONCAT(TEXT(Schedule!$D29,"H:MM AM/PM")," - ",Schedule!$E29),IF(X$1=TIME(HOUR(Schedule!$F29),ROUNDDOWN(MINUTE(Schedule!$F29)/15,0)*15,0),_xlfn.CONCAT(TEXT(Schedule!$F29,"H:MM AM/PM")," - ",Schedule!$G29),IF(X$1=TIME(HOUR(Schedule!$H29),ROUNDDOWN(MINUTE(Schedule!$H29)/15,0)*15,0),_xlfn.CONCAT(TEXT(Schedule!$H29,"H:MM AM/PM")," - ",Schedule!$I29),IF(Schedule!$B29&lt;&gt;"",IF(OR(X$1=Schedule!$B29,X$1=(Schedule!$B29+TIME(0,15,0))),_xlfn.CONCAT("Judge - ",Schedule!$C29), ""),"")))),"")</f>
        <v/>
      </c>
      <c r="Y29" s="8" t="str">
        <f ca="1">IF($A29&lt;&gt;"",IF(Y$1=TIME(HOUR(Schedule!$D29),ROUNDDOWN(MINUTE(Schedule!$D29)/15,0)*15,0),_xlfn.CONCAT(TEXT(Schedule!$D29,"H:MM AM/PM")," - ",Schedule!$E29),IF(Y$1=TIME(HOUR(Schedule!$F29),ROUNDDOWN(MINUTE(Schedule!$F29)/15,0)*15,0),_xlfn.CONCAT(TEXT(Schedule!$F29,"H:MM AM/PM")," - ",Schedule!$G29),IF(Y$1=TIME(HOUR(Schedule!$H29),ROUNDDOWN(MINUTE(Schedule!$H29)/15,0)*15,0),_xlfn.CONCAT(TEXT(Schedule!$H29,"H:MM AM/PM")," - ",Schedule!$I29),IF(Schedule!$B29&lt;&gt;"",IF(OR(Y$1=Schedule!$B29,Y$1=(Schedule!$B29+TIME(0,15,0))),_xlfn.CONCAT("Judge - ",Schedule!$C29), ""),"")))),"")</f>
        <v/>
      </c>
      <c r="Z29" s="8" t="str">
        <f ca="1">IF($A29&lt;&gt;"",IF(Z$1=TIME(HOUR(Schedule!$D29),ROUNDDOWN(MINUTE(Schedule!$D29)/15,0)*15,0),_xlfn.CONCAT(TEXT(Schedule!$D29,"H:MM AM/PM")," - ",Schedule!$E29),IF(Z$1=TIME(HOUR(Schedule!$F29),ROUNDDOWN(MINUTE(Schedule!$F29)/15,0)*15,0),_xlfn.CONCAT(TEXT(Schedule!$F29,"H:MM AM/PM")," - ",Schedule!$G29),IF(Z$1=TIME(HOUR(Schedule!$H29),ROUNDDOWN(MINUTE(Schedule!$H29)/15,0)*15,0),_xlfn.CONCAT(TEXT(Schedule!$H29,"H:MM AM/PM")," - ",Schedule!$I29),IF(Schedule!$B29&lt;&gt;"",IF(OR(Z$1=Schedule!$B29,Z$1=(Schedule!$B29+TIME(0,15,0))),_xlfn.CONCAT("Judge - ",Schedule!$C29), ""),"")))),"")</f>
        <v/>
      </c>
      <c r="AA29" s="8" t="str">
        <f ca="1">IF($A29&lt;&gt;"",IF(AA$1=TIME(HOUR(Schedule!$D29),ROUNDDOWN(MINUTE(Schedule!$D29)/15,0)*15,0),_xlfn.CONCAT(TEXT(Schedule!$D29,"H:MM AM/PM")," - ",Schedule!$E29),IF(AA$1=TIME(HOUR(Schedule!$F29),ROUNDDOWN(MINUTE(Schedule!$F29)/15,0)*15,0),_xlfn.CONCAT(TEXT(Schedule!$F29,"H:MM AM/PM")," - ",Schedule!$G29),IF(AA$1=TIME(HOUR(Schedule!$H29),ROUNDDOWN(MINUTE(Schedule!$H29)/15,0)*15,0),_xlfn.CONCAT(TEXT(Schedule!$H29,"H:MM AM/PM")," - ",Schedule!$I29),IF(Schedule!$B29&lt;&gt;"",IF(OR(AA$1=Schedule!$B29,AA$1=(Schedule!$B29+TIME(0,15,0))),_xlfn.CONCAT("Judge - ",Schedule!$C29), ""),"")))),"")</f>
        <v/>
      </c>
      <c r="AB29" s="8" t="str">
        <f ca="1">IF($A29&lt;&gt;"",IF(AB$1=TIME(HOUR(Schedule!$D29),ROUNDDOWN(MINUTE(Schedule!$D29)/15,0)*15,0),_xlfn.CONCAT(TEXT(Schedule!$D29,"H:MM AM/PM")," - ",Schedule!$E29),IF(AB$1=TIME(HOUR(Schedule!$F29),ROUNDDOWN(MINUTE(Schedule!$F29)/15,0)*15,0),_xlfn.CONCAT(TEXT(Schedule!$F29,"H:MM AM/PM")," - ",Schedule!$G29),IF(AB$1=TIME(HOUR(Schedule!$H29),ROUNDDOWN(MINUTE(Schedule!$H29)/15,0)*15,0),_xlfn.CONCAT(TEXT(Schedule!$H29,"H:MM AM/PM")," - ",Schedule!$I29),IF(Schedule!$B29&lt;&gt;"",IF(OR(AB$1=Schedule!$B29,AB$1=(Schedule!$B29+TIME(0,15,0))),_xlfn.CONCAT("Judge - ",Schedule!$C29), ""),"")))),"")</f>
        <v/>
      </c>
      <c r="AC29" s="8" t="str">
        <f ca="1">IF($A29&lt;&gt;"",IF(AC$1=TIME(HOUR(Schedule!$D29),ROUNDDOWN(MINUTE(Schedule!$D29)/15,0)*15,0),_xlfn.CONCAT(TEXT(Schedule!$D29,"H:MM AM/PM")," - ",Schedule!$E29),IF(AC$1=TIME(HOUR(Schedule!$F29),ROUNDDOWN(MINUTE(Schedule!$F29)/15,0)*15,0),_xlfn.CONCAT(TEXT(Schedule!$F29,"H:MM AM/PM")," - ",Schedule!$G29),IF(AC$1=TIME(HOUR(Schedule!$H29),ROUNDDOWN(MINUTE(Schedule!$H29)/15,0)*15,0),_xlfn.CONCAT(TEXT(Schedule!$H29,"H:MM AM/PM")," - ",Schedule!$I29),IF(Schedule!$B29&lt;&gt;"",IF(OR(AC$1=Schedule!$B29,AC$1=(Schedule!$B29+TIME(0,15,0))),_xlfn.CONCAT("Judge - ",Schedule!$C29), ""),"")))),"")</f>
        <v/>
      </c>
      <c r="AD29" s="8" t="str">
        <f ca="1">IF($A29&lt;&gt;"",IF(AD$1=TIME(HOUR(Schedule!$D29),ROUNDDOWN(MINUTE(Schedule!$D29)/15,0)*15,0),_xlfn.CONCAT(TEXT(Schedule!$D29,"H:MM AM/PM")," - ",Schedule!$E29),IF(AD$1=TIME(HOUR(Schedule!$F29),ROUNDDOWN(MINUTE(Schedule!$F29)/15,0)*15,0),_xlfn.CONCAT(TEXT(Schedule!$F29,"H:MM AM/PM")," - ",Schedule!$G29),IF(AD$1=TIME(HOUR(Schedule!$H29),ROUNDDOWN(MINUTE(Schedule!$H29)/15,0)*15,0),_xlfn.CONCAT(TEXT(Schedule!$H29,"H:MM AM/PM")," - ",Schedule!$I29),IF(Schedule!$B29&lt;&gt;"",IF(OR(AD$1=Schedule!$B29,AD$1=(Schedule!$B29+TIME(0,15,0))),_xlfn.CONCAT("Judge - ",Schedule!$C29), ""),"")))),"")</f>
        <v/>
      </c>
      <c r="AE29" s="8" t="str">
        <f ca="1">IF($A29&lt;&gt;"",IF(AE$1=TIME(HOUR(Schedule!$D29),ROUNDDOWN(MINUTE(Schedule!$D29)/15,0)*15,0),_xlfn.CONCAT(TEXT(Schedule!$D29,"H:MM AM/PM")," - ",Schedule!$E29),IF(AE$1=TIME(HOUR(Schedule!$F29),ROUNDDOWN(MINUTE(Schedule!$F29)/15,0)*15,0),_xlfn.CONCAT(TEXT(Schedule!$F29,"H:MM AM/PM")," - ",Schedule!$G29),IF(AE$1=TIME(HOUR(Schedule!$H29),ROUNDDOWN(MINUTE(Schedule!$H29)/15,0)*15,0),_xlfn.CONCAT(TEXT(Schedule!$H29,"H:MM AM/PM")," - ",Schedule!$I29),IF(Schedule!$B29&lt;&gt;"",IF(OR(AE$1=Schedule!$B29,AE$1=(Schedule!$B29+TIME(0,15,0))),_xlfn.CONCAT("Judge - ",Schedule!$C29), ""),"")))),"")</f>
        <v/>
      </c>
      <c r="AF29" s="8" t="str">
        <f ca="1">IF($A29&lt;&gt;"",IF(AF$1=TIME(HOUR(Schedule!$D29),ROUNDDOWN(MINUTE(Schedule!$D29)/15,0)*15,0),_xlfn.CONCAT(TEXT(Schedule!$D29,"H:MM AM/PM")," - ",Schedule!$E29),IF(AF$1=TIME(HOUR(Schedule!$F29),ROUNDDOWN(MINUTE(Schedule!$F29)/15,0)*15,0),_xlfn.CONCAT(TEXT(Schedule!$F29,"H:MM AM/PM")," - ",Schedule!$G29),IF(AF$1=TIME(HOUR(Schedule!$H29),ROUNDDOWN(MINUTE(Schedule!$H29)/15,0)*15,0),_xlfn.CONCAT(TEXT(Schedule!$H29,"H:MM AM/PM")," - ",Schedule!$I29),IF(Schedule!$B29&lt;&gt;"",IF(OR(AF$1=Schedule!$B29,AF$1=(Schedule!$B29+TIME(0,15,0))),_xlfn.CONCAT("Judge - ",Schedule!$C29), ""),"")))),"")</f>
        <v/>
      </c>
      <c r="AG29" s="8" t="str">
        <f ca="1">IF($A29&lt;&gt;"",IF(AG$1=TIME(HOUR(Schedule!$D29),ROUNDDOWN(MINUTE(Schedule!$D29)/15,0)*15,0),_xlfn.CONCAT(TEXT(Schedule!$D29,"H:MM AM/PM")," - ",Schedule!$E29),IF(AG$1=TIME(HOUR(Schedule!$F29),ROUNDDOWN(MINUTE(Schedule!$F29)/15,0)*15,0),_xlfn.CONCAT(TEXT(Schedule!$F29,"H:MM AM/PM")," - ",Schedule!$G29),IF(AG$1=TIME(HOUR(Schedule!$H29),ROUNDDOWN(MINUTE(Schedule!$H29)/15,0)*15,0),_xlfn.CONCAT(TEXT(Schedule!$H29,"H:MM AM/PM")," - ",Schedule!$I29),IF(Schedule!$B29&lt;&gt;"",IF(OR(AG$1=Schedule!$B29,AG$1=(Schedule!$B29+TIME(0,15,0))),_xlfn.CONCAT("Judge - ",Schedule!$C29), ""),"")))),"")</f>
        <v/>
      </c>
    </row>
    <row r="30" spans="1:33" x14ac:dyDescent="0.2">
      <c r="A30" t="str">
        <f ca="1">Schedule!A30</f>
        <v/>
      </c>
      <c r="B30" s="8" t="str">
        <f ca="1">IF($A30&lt;&gt;"",IF(B$1=TIME(HOUR(Schedule!$D30),ROUNDDOWN(MINUTE(Schedule!$D30)/15,0)*15,0),_xlfn.CONCAT(TEXT(Schedule!$D30,"H:MM AM/PM")," - ",Schedule!$E30),IF(B$1=TIME(HOUR(Schedule!$F30),ROUNDDOWN(MINUTE(Schedule!$F30)/15,0)*15,0),_xlfn.CONCAT(TEXT(Schedule!$F30,"H:MM AM/PM")," - ",Schedule!$G30),IF(B$1=TIME(HOUR(Schedule!$H30),ROUNDDOWN(MINUTE(Schedule!$H30)/15,0)*15,0),_xlfn.CONCAT(TEXT(Schedule!$H30,"H:MM AM/PM")," - ",Schedule!$I30),IF(Schedule!$B30&lt;&gt;"",IF(OR(B$1=Schedule!$B30,B$1=(Schedule!$B30+TIME(0,15,0))),_xlfn.CONCAT("Judge - ",Schedule!$C30), ""),"")))),"")</f>
        <v/>
      </c>
      <c r="C30" s="8" t="str">
        <f ca="1">IF($A30&lt;&gt;"",IF(C$1=TIME(HOUR(Schedule!$D30),ROUNDDOWN(MINUTE(Schedule!$D30)/15,0)*15,0),_xlfn.CONCAT(TEXT(Schedule!$D30,"H:MM AM/PM")," - ",Schedule!$E30),IF(C$1=TIME(HOUR(Schedule!$F30),ROUNDDOWN(MINUTE(Schedule!$F30)/15,0)*15,0),_xlfn.CONCAT(TEXT(Schedule!$F30,"H:MM AM/PM")," - ",Schedule!$G30),IF(C$1=TIME(HOUR(Schedule!$H30),ROUNDDOWN(MINUTE(Schedule!$H30)/15,0)*15,0),_xlfn.CONCAT(TEXT(Schedule!$H30,"H:MM AM/PM")," - ",Schedule!$I30),IF(Schedule!$B30&lt;&gt;"",IF(OR(C$1=Schedule!$B30,C$1=(Schedule!$B30+TIME(0,15,0))),_xlfn.CONCAT("Judge - ",Schedule!$C30), ""),"")))),"")</f>
        <v/>
      </c>
      <c r="D30" s="8" t="str">
        <f ca="1">IF($A30&lt;&gt;"",IF(D$1=TIME(HOUR(Schedule!$D30),ROUNDDOWN(MINUTE(Schedule!$D30)/15,0)*15,0),_xlfn.CONCAT(TEXT(Schedule!$D30,"H:MM AM/PM")," - ",Schedule!$E30),IF(D$1=TIME(HOUR(Schedule!$F30),ROUNDDOWN(MINUTE(Schedule!$F30)/15,0)*15,0),_xlfn.CONCAT(TEXT(Schedule!$F30,"H:MM AM/PM")," - ",Schedule!$G30),IF(D$1=TIME(HOUR(Schedule!$H30),ROUNDDOWN(MINUTE(Schedule!$H30)/15,0)*15,0),_xlfn.CONCAT(TEXT(Schedule!$H30,"H:MM AM/PM")," - ",Schedule!$I30),IF(Schedule!$B30&lt;&gt;"",IF(OR(D$1=Schedule!$B30,D$1=(Schedule!$B30+TIME(0,15,0))),_xlfn.CONCAT("Judge - ",Schedule!$C30), ""),"")))),"")</f>
        <v/>
      </c>
      <c r="E30" s="8" t="str">
        <f ca="1">IF($A30&lt;&gt;"",IF(E$1=TIME(HOUR(Schedule!$D30),ROUNDDOWN(MINUTE(Schedule!$D30)/15,0)*15,0),_xlfn.CONCAT(TEXT(Schedule!$D30,"H:MM AM/PM")," - ",Schedule!$E30),IF(E$1=TIME(HOUR(Schedule!$F30),ROUNDDOWN(MINUTE(Schedule!$F30)/15,0)*15,0),_xlfn.CONCAT(TEXT(Schedule!$F30,"H:MM AM/PM")," - ",Schedule!$G30),IF(E$1=TIME(HOUR(Schedule!$H30),ROUNDDOWN(MINUTE(Schedule!$H30)/15,0)*15,0),_xlfn.CONCAT(TEXT(Schedule!$H30,"H:MM AM/PM")," - ",Schedule!$I30),IF(Schedule!$B30&lt;&gt;"",IF(OR(E$1=Schedule!$B30,E$1=(Schedule!$B30+TIME(0,15,0))),_xlfn.CONCAT("Judge - ",Schedule!$C30), ""),"")))),"")</f>
        <v/>
      </c>
      <c r="F30" s="8" t="str">
        <f ca="1">IF($A30&lt;&gt;"",IF(F$1=TIME(HOUR(Schedule!$D30),ROUNDDOWN(MINUTE(Schedule!$D30)/15,0)*15,0),_xlfn.CONCAT(TEXT(Schedule!$D30,"H:MM AM/PM")," - ",Schedule!$E30),IF(F$1=TIME(HOUR(Schedule!$F30),ROUNDDOWN(MINUTE(Schedule!$F30)/15,0)*15,0),_xlfn.CONCAT(TEXT(Schedule!$F30,"H:MM AM/PM")," - ",Schedule!$G30),IF(F$1=TIME(HOUR(Schedule!$H30),ROUNDDOWN(MINUTE(Schedule!$H30)/15,0)*15,0),_xlfn.CONCAT(TEXT(Schedule!$H30,"H:MM AM/PM")," - ",Schedule!$I30),IF(Schedule!$B30&lt;&gt;"",IF(OR(F$1=Schedule!$B30,F$1=(Schedule!$B30+TIME(0,15,0))),_xlfn.CONCAT("Judge - ",Schedule!$C30), ""),"")))),"")</f>
        <v/>
      </c>
      <c r="G30" s="8" t="str">
        <f ca="1">IF($A30&lt;&gt;"",IF(G$1=TIME(HOUR(Schedule!$D30),ROUNDDOWN(MINUTE(Schedule!$D30)/15,0)*15,0),_xlfn.CONCAT(TEXT(Schedule!$D30,"H:MM AM/PM")," - ",Schedule!$E30),IF(G$1=TIME(HOUR(Schedule!$F30),ROUNDDOWN(MINUTE(Schedule!$F30)/15,0)*15,0),_xlfn.CONCAT(TEXT(Schedule!$F30,"H:MM AM/PM")," - ",Schedule!$G30),IF(G$1=TIME(HOUR(Schedule!$H30),ROUNDDOWN(MINUTE(Schedule!$H30)/15,0)*15,0),_xlfn.CONCAT(TEXT(Schedule!$H30,"H:MM AM/PM")," - ",Schedule!$I30),IF(Schedule!$B30&lt;&gt;"",IF(OR(G$1=Schedule!$B30,G$1=(Schedule!$B30+TIME(0,15,0))),_xlfn.CONCAT("Judge - ",Schedule!$C30), ""),"")))),"")</f>
        <v/>
      </c>
      <c r="H30" s="8" t="str">
        <f ca="1">IF($A30&lt;&gt;"",IF(H$1=TIME(HOUR(Schedule!$D30),ROUNDDOWN(MINUTE(Schedule!$D30)/15,0)*15,0),_xlfn.CONCAT(TEXT(Schedule!$D30,"H:MM AM/PM")," - ",Schedule!$E30),IF(H$1=TIME(HOUR(Schedule!$F30),ROUNDDOWN(MINUTE(Schedule!$F30)/15,0)*15,0),_xlfn.CONCAT(TEXT(Schedule!$F30,"H:MM AM/PM")," - ",Schedule!$G30),IF(H$1=TIME(HOUR(Schedule!$H30),ROUNDDOWN(MINUTE(Schedule!$H30)/15,0)*15,0),_xlfn.CONCAT(TEXT(Schedule!$H30,"H:MM AM/PM")," - ",Schedule!$I30),IF(Schedule!$B30&lt;&gt;"",IF(OR(H$1=Schedule!$B30,H$1=(Schedule!$B30+TIME(0,15,0))),_xlfn.CONCAT("Judge - ",Schedule!$C30), ""),"")))),"")</f>
        <v/>
      </c>
      <c r="I30" s="8" t="str">
        <f ca="1">IF($A30&lt;&gt;"",IF(I$1=TIME(HOUR(Schedule!$D30),ROUNDDOWN(MINUTE(Schedule!$D30)/15,0)*15,0),_xlfn.CONCAT(TEXT(Schedule!$D30,"H:MM AM/PM")," - ",Schedule!$E30),IF(I$1=TIME(HOUR(Schedule!$F30),ROUNDDOWN(MINUTE(Schedule!$F30)/15,0)*15,0),_xlfn.CONCAT(TEXT(Schedule!$F30,"H:MM AM/PM")," - ",Schedule!$G30),IF(I$1=TIME(HOUR(Schedule!$H30),ROUNDDOWN(MINUTE(Schedule!$H30)/15,0)*15,0),_xlfn.CONCAT(TEXT(Schedule!$H30,"H:MM AM/PM")," - ",Schedule!$I30),IF(Schedule!$B30&lt;&gt;"",IF(OR(I$1=Schedule!$B30,I$1=(Schedule!$B30+TIME(0,15,0))),_xlfn.CONCAT("Judge - ",Schedule!$C30), ""),"")))),"")</f>
        <v/>
      </c>
      <c r="J30" s="8" t="str">
        <f ca="1">IF($A30&lt;&gt;"",IF(J$1=TIME(HOUR(Schedule!$D30),ROUNDDOWN(MINUTE(Schedule!$D30)/15,0)*15,0),_xlfn.CONCAT(TEXT(Schedule!$D30,"H:MM AM/PM")," - ",Schedule!$E30),IF(J$1=TIME(HOUR(Schedule!$F30),ROUNDDOWN(MINUTE(Schedule!$F30)/15,0)*15,0),_xlfn.CONCAT(TEXT(Schedule!$F30,"H:MM AM/PM")," - ",Schedule!$G30),IF(J$1=TIME(HOUR(Schedule!$H30),ROUNDDOWN(MINUTE(Schedule!$H30)/15,0)*15,0),_xlfn.CONCAT(TEXT(Schedule!$H30,"H:MM AM/PM")," - ",Schedule!$I30),IF(Schedule!$B30&lt;&gt;"",IF(OR(J$1=Schedule!$B30,J$1=(Schedule!$B30+TIME(0,15,0))),_xlfn.CONCAT("Judge - ",Schedule!$C30), ""),"")))),"")</f>
        <v/>
      </c>
      <c r="K30" s="8" t="str">
        <f ca="1">IF($A30&lt;&gt;"",IF(K$1=TIME(HOUR(Schedule!$D30),ROUNDDOWN(MINUTE(Schedule!$D30)/15,0)*15,0),_xlfn.CONCAT(TEXT(Schedule!$D30,"H:MM AM/PM")," - ",Schedule!$E30),IF(K$1=TIME(HOUR(Schedule!$F30),ROUNDDOWN(MINUTE(Schedule!$F30)/15,0)*15,0),_xlfn.CONCAT(TEXT(Schedule!$F30,"H:MM AM/PM")," - ",Schedule!$G30),IF(K$1=TIME(HOUR(Schedule!$H30),ROUNDDOWN(MINUTE(Schedule!$H30)/15,0)*15,0),_xlfn.CONCAT(TEXT(Schedule!$H30,"H:MM AM/PM")," - ",Schedule!$I30),IF(Schedule!$B30&lt;&gt;"",IF(OR(K$1=Schedule!$B30,K$1=(Schedule!$B30+TIME(0,15,0))),_xlfn.CONCAT("Judge - ",Schedule!$C30), ""),"")))),"")</f>
        <v/>
      </c>
      <c r="L30" s="8" t="str">
        <f ca="1">IF($A30&lt;&gt;"",IF(L$1=TIME(HOUR(Schedule!$D30),ROUNDDOWN(MINUTE(Schedule!$D30)/15,0)*15,0),_xlfn.CONCAT(TEXT(Schedule!$D30,"H:MM AM/PM")," - ",Schedule!$E30),IF(L$1=TIME(HOUR(Schedule!$F30),ROUNDDOWN(MINUTE(Schedule!$F30)/15,0)*15,0),_xlfn.CONCAT(TEXT(Schedule!$F30,"H:MM AM/PM")," - ",Schedule!$G30),IF(L$1=TIME(HOUR(Schedule!$H30),ROUNDDOWN(MINUTE(Schedule!$H30)/15,0)*15,0),_xlfn.CONCAT(TEXT(Schedule!$H30,"H:MM AM/PM")," - ",Schedule!$I30),IF(Schedule!$B30&lt;&gt;"",IF(OR(L$1=Schedule!$B30,L$1=(Schedule!$B30+TIME(0,15,0))),_xlfn.CONCAT("Judge - ",Schedule!$C30), ""),"")))),"")</f>
        <v/>
      </c>
      <c r="M30" s="8" t="str">
        <f ca="1">IF($A30&lt;&gt;"",IF(M$1=TIME(HOUR(Schedule!$D30),ROUNDDOWN(MINUTE(Schedule!$D30)/15,0)*15,0),_xlfn.CONCAT(TEXT(Schedule!$D30,"H:MM AM/PM")," - ",Schedule!$E30),IF(M$1=TIME(HOUR(Schedule!$F30),ROUNDDOWN(MINUTE(Schedule!$F30)/15,0)*15,0),_xlfn.CONCAT(TEXT(Schedule!$F30,"H:MM AM/PM")," - ",Schedule!$G30),IF(M$1=TIME(HOUR(Schedule!$H30),ROUNDDOWN(MINUTE(Schedule!$H30)/15,0)*15,0),_xlfn.CONCAT(TEXT(Schedule!$H30,"H:MM AM/PM")," - ",Schedule!$I30),IF(Schedule!$B30&lt;&gt;"",IF(OR(M$1=Schedule!$B30,M$1=(Schedule!$B30+TIME(0,15,0))),_xlfn.CONCAT("Judge - ",Schedule!$C30), ""),"")))),"")</f>
        <v/>
      </c>
      <c r="N30" s="8" t="str">
        <f ca="1">IF($A30&lt;&gt;"",IF(N$1=TIME(HOUR(Schedule!$D30),ROUNDDOWN(MINUTE(Schedule!$D30)/15,0)*15,0),_xlfn.CONCAT(TEXT(Schedule!$D30,"H:MM AM/PM")," - ",Schedule!$E30),IF(N$1=TIME(HOUR(Schedule!$F30),ROUNDDOWN(MINUTE(Schedule!$F30)/15,0)*15,0),_xlfn.CONCAT(TEXT(Schedule!$F30,"H:MM AM/PM")," - ",Schedule!$G30),IF(N$1=TIME(HOUR(Schedule!$H30),ROUNDDOWN(MINUTE(Schedule!$H30)/15,0)*15,0),_xlfn.CONCAT(TEXT(Schedule!$H30,"H:MM AM/PM")," - ",Schedule!$I30),IF(Schedule!$B30&lt;&gt;"",IF(OR(N$1=Schedule!$B30,N$1=(Schedule!$B30+TIME(0,15,0))),_xlfn.CONCAT("Judge - ",Schedule!$C30), ""),"")))),"")</f>
        <v/>
      </c>
      <c r="O30" s="8" t="str">
        <f ca="1">IF($A30&lt;&gt;"",IF(O$1=TIME(HOUR(Schedule!$D30),ROUNDDOWN(MINUTE(Schedule!$D30)/15,0)*15,0),_xlfn.CONCAT(TEXT(Schedule!$D30,"H:MM AM/PM")," - ",Schedule!$E30),IF(O$1=TIME(HOUR(Schedule!$F30),ROUNDDOWN(MINUTE(Schedule!$F30)/15,0)*15,0),_xlfn.CONCAT(TEXT(Schedule!$F30,"H:MM AM/PM")," - ",Schedule!$G30),IF(O$1=TIME(HOUR(Schedule!$H30),ROUNDDOWN(MINUTE(Schedule!$H30)/15,0)*15,0),_xlfn.CONCAT(TEXT(Schedule!$H30,"H:MM AM/PM")," - ",Schedule!$I30),IF(Schedule!$B30&lt;&gt;"",IF(OR(O$1=Schedule!$B30,O$1=(Schedule!$B30+TIME(0,15,0))),_xlfn.CONCAT("Judge - ",Schedule!$C30), ""),"")))),"")</f>
        <v/>
      </c>
      <c r="P30" s="8" t="str">
        <f ca="1">IF($A30&lt;&gt;"",IF(P$1=TIME(HOUR(Schedule!$D30),ROUNDDOWN(MINUTE(Schedule!$D30)/15,0)*15,0),_xlfn.CONCAT(TEXT(Schedule!$D30,"H:MM AM/PM")," - ",Schedule!$E30),IF(P$1=TIME(HOUR(Schedule!$F30),ROUNDDOWN(MINUTE(Schedule!$F30)/15,0)*15,0),_xlfn.CONCAT(TEXT(Schedule!$F30,"H:MM AM/PM")," - ",Schedule!$G30),IF(P$1=TIME(HOUR(Schedule!$H30),ROUNDDOWN(MINUTE(Schedule!$H30)/15,0)*15,0),_xlfn.CONCAT(TEXT(Schedule!$H30,"H:MM AM/PM")," - ",Schedule!$I30),IF(Schedule!$B30&lt;&gt;"",IF(OR(P$1=Schedule!$B30,P$1=(Schedule!$B30+TIME(0,15,0))),_xlfn.CONCAT("Judge - ",Schedule!$C30), ""),"")))),"")</f>
        <v/>
      </c>
      <c r="Q30" s="8" t="str">
        <f ca="1">IF($A30&lt;&gt;"",IF(Q$1=TIME(HOUR(Schedule!$D30),ROUNDDOWN(MINUTE(Schedule!$D30)/15,0)*15,0),_xlfn.CONCAT(TEXT(Schedule!$D30,"H:MM AM/PM")," - ",Schedule!$E30),IF(Q$1=TIME(HOUR(Schedule!$F30),ROUNDDOWN(MINUTE(Schedule!$F30)/15,0)*15,0),_xlfn.CONCAT(TEXT(Schedule!$F30,"H:MM AM/PM")," - ",Schedule!$G30),IF(Q$1=TIME(HOUR(Schedule!$H30),ROUNDDOWN(MINUTE(Schedule!$H30)/15,0)*15,0),_xlfn.CONCAT(TEXT(Schedule!$H30,"H:MM AM/PM")," - ",Schedule!$I30),IF(Schedule!$B30&lt;&gt;"",IF(OR(Q$1=Schedule!$B30,Q$1=(Schedule!$B30+TIME(0,15,0))),_xlfn.CONCAT("Judge - ",Schedule!$C30), ""),"")))),"")</f>
        <v/>
      </c>
      <c r="R30" s="8" t="str">
        <f ca="1">IF($A30&lt;&gt;"",IF(R$1=TIME(HOUR(Schedule!$D30),ROUNDDOWN(MINUTE(Schedule!$D30)/15,0)*15,0),_xlfn.CONCAT(TEXT(Schedule!$D30,"H:MM AM/PM")," - ",Schedule!$E30),IF(R$1=TIME(HOUR(Schedule!$F30),ROUNDDOWN(MINUTE(Schedule!$F30)/15,0)*15,0),_xlfn.CONCAT(TEXT(Schedule!$F30,"H:MM AM/PM")," - ",Schedule!$G30),IF(R$1=TIME(HOUR(Schedule!$H30),ROUNDDOWN(MINUTE(Schedule!$H30)/15,0)*15,0),_xlfn.CONCAT(TEXT(Schedule!$H30,"H:MM AM/PM")," - ",Schedule!$I30),IF(Schedule!$B30&lt;&gt;"",IF(OR(R$1=Schedule!$B30,R$1=(Schedule!$B30+TIME(0,15,0))),_xlfn.CONCAT("Judge - ",Schedule!$C30), ""),"")))),"")</f>
        <v/>
      </c>
      <c r="S30" s="8" t="str">
        <f ca="1">IF($A30&lt;&gt;"",IF(S$1=TIME(HOUR(Schedule!$D30),ROUNDDOWN(MINUTE(Schedule!$D30)/15,0)*15,0),_xlfn.CONCAT(TEXT(Schedule!$D30,"H:MM AM/PM")," - ",Schedule!$E30),IF(S$1=TIME(HOUR(Schedule!$F30),ROUNDDOWN(MINUTE(Schedule!$F30)/15,0)*15,0),_xlfn.CONCAT(TEXT(Schedule!$F30,"H:MM AM/PM")," - ",Schedule!$G30),IF(S$1=TIME(HOUR(Schedule!$H30),ROUNDDOWN(MINUTE(Schedule!$H30)/15,0)*15,0),_xlfn.CONCAT(TEXT(Schedule!$H30,"H:MM AM/PM")," - ",Schedule!$I30),IF(Schedule!$B30&lt;&gt;"",IF(OR(S$1=Schedule!$B30,S$1=(Schedule!$B30+TIME(0,15,0))),_xlfn.CONCAT("Judge - ",Schedule!$C30), ""),"")))),"")</f>
        <v/>
      </c>
      <c r="T30" s="8" t="str">
        <f ca="1">IF($A30&lt;&gt;"",IF(T$1=TIME(HOUR(Schedule!$D30),ROUNDDOWN(MINUTE(Schedule!$D30)/15,0)*15,0),_xlfn.CONCAT(TEXT(Schedule!$D30,"H:MM AM/PM")," - ",Schedule!$E30),IF(T$1=TIME(HOUR(Schedule!$F30),ROUNDDOWN(MINUTE(Schedule!$F30)/15,0)*15,0),_xlfn.CONCAT(TEXT(Schedule!$F30,"H:MM AM/PM")," - ",Schedule!$G30),IF(T$1=TIME(HOUR(Schedule!$H30),ROUNDDOWN(MINUTE(Schedule!$H30)/15,0)*15,0),_xlfn.CONCAT(TEXT(Schedule!$H30,"H:MM AM/PM")," - ",Schedule!$I30),IF(Schedule!$B30&lt;&gt;"",IF(OR(T$1=Schedule!$B30,T$1=(Schedule!$B30+TIME(0,15,0))),_xlfn.CONCAT("Judge - ",Schedule!$C30), ""),"")))),"")</f>
        <v/>
      </c>
      <c r="U30" s="8" t="str">
        <f ca="1">IF($A30&lt;&gt;"",IF(U$1=TIME(HOUR(Schedule!$D30),ROUNDDOWN(MINUTE(Schedule!$D30)/15,0)*15,0),_xlfn.CONCAT(TEXT(Schedule!$D30,"H:MM AM/PM")," - ",Schedule!$E30),IF(U$1=TIME(HOUR(Schedule!$F30),ROUNDDOWN(MINUTE(Schedule!$F30)/15,0)*15,0),_xlfn.CONCAT(TEXT(Schedule!$F30,"H:MM AM/PM")," - ",Schedule!$G30),IF(U$1=TIME(HOUR(Schedule!$H30),ROUNDDOWN(MINUTE(Schedule!$H30)/15,0)*15,0),_xlfn.CONCAT(TEXT(Schedule!$H30,"H:MM AM/PM")," - ",Schedule!$I30),IF(Schedule!$B30&lt;&gt;"",IF(OR(U$1=Schedule!$B30,U$1=(Schedule!$B30+TIME(0,15,0))),_xlfn.CONCAT("Judge - ",Schedule!$C30), ""),"")))),"")</f>
        <v/>
      </c>
      <c r="V30" s="8" t="str">
        <f ca="1">IF($A30&lt;&gt;"",IF(V$1=TIME(HOUR(Schedule!$D30),ROUNDDOWN(MINUTE(Schedule!$D30)/15,0)*15,0),_xlfn.CONCAT(TEXT(Schedule!$D30,"H:MM AM/PM")," - ",Schedule!$E30),IF(V$1=TIME(HOUR(Schedule!$F30),ROUNDDOWN(MINUTE(Schedule!$F30)/15,0)*15,0),_xlfn.CONCAT(TEXT(Schedule!$F30,"H:MM AM/PM")," - ",Schedule!$G30),IF(V$1=TIME(HOUR(Schedule!$H30),ROUNDDOWN(MINUTE(Schedule!$H30)/15,0)*15,0),_xlfn.CONCAT(TEXT(Schedule!$H30,"H:MM AM/PM")," - ",Schedule!$I30),IF(Schedule!$B30&lt;&gt;"",IF(OR(V$1=Schedule!$B30,V$1=(Schedule!$B30+TIME(0,15,0))),_xlfn.CONCAT("Judge - ",Schedule!$C30), ""),"")))),"")</f>
        <v/>
      </c>
      <c r="W30" s="8" t="str">
        <f ca="1">IF($A30&lt;&gt;"",IF(W$1=TIME(HOUR(Schedule!$D30),ROUNDDOWN(MINUTE(Schedule!$D30)/15,0)*15,0),_xlfn.CONCAT(TEXT(Schedule!$D30,"H:MM AM/PM")," - ",Schedule!$E30),IF(W$1=TIME(HOUR(Schedule!$F30),ROUNDDOWN(MINUTE(Schedule!$F30)/15,0)*15,0),_xlfn.CONCAT(TEXT(Schedule!$F30,"H:MM AM/PM")," - ",Schedule!$G30),IF(W$1=TIME(HOUR(Schedule!$H30),ROUNDDOWN(MINUTE(Schedule!$H30)/15,0)*15,0),_xlfn.CONCAT(TEXT(Schedule!$H30,"H:MM AM/PM")," - ",Schedule!$I30),IF(Schedule!$B30&lt;&gt;"",IF(OR(W$1=Schedule!$B30,W$1=(Schedule!$B30+TIME(0,15,0))),_xlfn.CONCAT("Judge - ",Schedule!$C30), ""),"")))),"")</f>
        <v/>
      </c>
      <c r="X30" s="8" t="str">
        <f ca="1">IF($A30&lt;&gt;"",IF(X$1=TIME(HOUR(Schedule!$D30),ROUNDDOWN(MINUTE(Schedule!$D30)/15,0)*15,0),_xlfn.CONCAT(TEXT(Schedule!$D30,"H:MM AM/PM")," - ",Schedule!$E30),IF(X$1=TIME(HOUR(Schedule!$F30),ROUNDDOWN(MINUTE(Schedule!$F30)/15,0)*15,0),_xlfn.CONCAT(TEXT(Schedule!$F30,"H:MM AM/PM")," - ",Schedule!$G30),IF(X$1=TIME(HOUR(Schedule!$H30),ROUNDDOWN(MINUTE(Schedule!$H30)/15,0)*15,0),_xlfn.CONCAT(TEXT(Schedule!$H30,"H:MM AM/PM")," - ",Schedule!$I30),IF(Schedule!$B30&lt;&gt;"",IF(OR(X$1=Schedule!$B30,X$1=(Schedule!$B30+TIME(0,15,0))),_xlfn.CONCAT("Judge - ",Schedule!$C30), ""),"")))),"")</f>
        <v/>
      </c>
      <c r="Y30" s="8" t="str">
        <f ca="1">IF($A30&lt;&gt;"",IF(Y$1=TIME(HOUR(Schedule!$D30),ROUNDDOWN(MINUTE(Schedule!$D30)/15,0)*15,0),_xlfn.CONCAT(TEXT(Schedule!$D30,"H:MM AM/PM")," - ",Schedule!$E30),IF(Y$1=TIME(HOUR(Schedule!$F30),ROUNDDOWN(MINUTE(Schedule!$F30)/15,0)*15,0),_xlfn.CONCAT(TEXT(Schedule!$F30,"H:MM AM/PM")," - ",Schedule!$G30),IF(Y$1=TIME(HOUR(Schedule!$H30),ROUNDDOWN(MINUTE(Schedule!$H30)/15,0)*15,0),_xlfn.CONCAT(TEXT(Schedule!$H30,"H:MM AM/PM")," - ",Schedule!$I30),IF(Schedule!$B30&lt;&gt;"",IF(OR(Y$1=Schedule!$B30,Y$1=(Schedule!$B30+TIME(0,15,0))),_xlfn.CONCAT("Judge - ",Schedule!$C30), ""),"")))),"")</f>
        <v/>
      </c>
      <c r="Z30" s="8" t="str">
        <f ca="1">IF($A30&lt;&gt;"",IF(Z$1=TIME(HOUR(Schedule!$D30),ROUNDDOWN(MINUTE(Schedule!$D30)/15,0)*15,0),_xlfn.CONCAT(TEXT(Schedule!$D30,"H:MM AM/PM")," - ",Schedule!$E30),IF(Z$1=TIME(HOUR(Schedule!$F30),ROUNDDOWN(MINUTE(Schedule!$F30)/15,0)*15,0),_xlfn.CONCAT(TEXT(Schedule!$F30,"H:MM AM/PM")," - ",Schedule!$G30),IF(Z$1=TIME(HOUR(Schedule!$H30),ROUNDDOWN(MINUTE(Schedule!$H30)/15,0)*15,0),_xlfn.CONCAT(TEXT(Schedule!$H30,"H:MM AM/PM")," - ",Schedule!$I30),IF(Schedule!$B30&lt;&gt;"",IF(OR(Z$1=Schedule!$B30,Z$1=(Schedule!$B30+TIME(0,15,0))),_xlfn.CONCAT("Judge - ",Schedule!$C30), ""),"")))),"")</f>
        <v/>
      </c>
      <c r="AA30" s="8" t="str">
        <f ca="1">IF($A30&lt;&gt;"",IF(AA$1=TIME(HOUR(Schedule!$D30),ROUNDDOWN(MINUTE(Schedule!$D30)/15,0)*15,0),_xlfn.CONCAT(TEXT(Schedule!$D30,"H:MM AM/PM")," - ",Schedule!$E30),IF(AA$1=TIME(HOUR(Schedule!$F30),ROUNDDOWN(MINUTE(Schedule!$F30)/15,0)*15,0),_xlfn.CONCAT(TEXT(Schedule!$F30,"H:MM AM/PM")," - ",Schedule!$G30),IF(AA$1=TIME(HOUR(Schedule!$H30),ROUNDDOWN(MINUTE(Schedule!$H30)/15,0)*15,0),_xlfn.CONCAT(TEXT(Schedule!$H30,"H:MM AM/PM")," - ",Schedule!$I30),IF(Schedule!$B30&lt;&gt;"",IF(OR(AA$1=Schedule!$B30,AA$1=(Schedule!$B30+TIME(0,15,0))),_xlfn.CONCAT("Judge - ",Schedule!$C30), ""),"")))),"")</f>
        <v/>
      </c>
      <c r="AB30" s="8" t="str">
        <f ca="1">IF($A30&lt;&gt;"",IF(AB$1=TIME(HOUR(Schedule!$D30),ROUNDDOWN(MINUTE(Schedule!$D30)/15,0)*15,0),_xlfn.CONCAT(TEXT(Schedule!$D30,"H:MM AM/PM")," - ",Schedule!$E30),IF(AB$1=TIME(HOUR(Schedule!$F30),ROUNDDOWN(MINUTE(Schedule!$F30)/15,0)*15,0),_xlfn.CONCAT(TEXT(Schedule!$F30,"H:MM AM/PM")," - ",Schedule!$G30),IF(AB$1=TIME(HOUR(Schedule!$H30),ROUNDDOWN(MINUTE(Schedule!$H30)/15,0)*15,0),_xlfn.CONCAT(TEXT(Schedule!$H30,"H:MM AM/PM")," - ",Schedule!$I30),IF(Schedule!$B30&lt;&gt;"",IF(OR(AB$1=Schedule!$B30,AB$1=(Schedule!$B30+TIME(0,15,0))),_xlfn.CONCAT("Judge - ",Schedule!$C30), ""),"")))),"")</f>
        <v/>
      </c>
      <c r="AC30" s="8" t="str">
        <f ca="1">IF($A30&lt;&gt;"",IF(AC$1=TIME(HOUR(Schedule!$D30),ROUNDDOWN(MINUTE(Schedule!$D30)/15,0)*15,0),_xlfn.CONCAT(TEXT(Schedule!$D30,"H:MM AM/PM")," - ",Schedule!$E30),IF(AC$1=TIME(HOUR(Schedule!$F30),ROUNDDOWN(MINUTE(Schedule!$F30)/15,0)*15,0),_xlfn.CONCAT(TEXT(Schedule!$F30,"H:MM AM/PM")," - ",Schedule!$G30),IF(AC$1=TIME(HOUR(Schedule!$H30),ROUNDDOWN(MINUTE(Schedule!$H30)/15,0)*15,0),_xlfn.CONCAT(TEXT(Schedule!$H30,"H:MM AM/PM")," - ",Schedule!$I30),IF(Schedule!$B30&lt;&gt;"",IF(OR(AC$1=Schedule!$B30,AC$1=(Schedule!$B30+TIME(0,15,0))),_xlfn.CONCAT("Judge - ",Schedule!$C30), ""),"")))),"")</f>
        <v/>
      </c>
      <c r="AD30" s="8" t="str">
        <f ca="1">IF($A30&lt;&gt;"",IF(AD$1=TIME(HOUR(Schedule!$D30),ROUNDDOWN(MINUTE(Schedule!$D30)/15,0)*15,0),_xlfn.CONCAT(TEXT(Schedule!$D30,"H:MM AM/PM")," - ",Schedule!$E30),IF(AD$1=TIME(HOUR(Schedule!$F30),ROUNDDOWN(MINUTE(Schedule!$F30)/15,0)*15,0),_xlfn.CONCAT(TEXT(Schedule!$F30,"H:MM AM/PM")," - ",Schedule!$G30),IF(AD$1=TIME(HOUR(Schedule!$H30),ROUNDDOWN(MINUTE(Schedule!$H30)/15,0)*15,0),_xlfn.CONCAT(TEXT(Schedule!$H30,"H:MM AM/PM")," - ",Schedule!$I30),IF(Schedule!$B30&lt;&gt;"",IF(OR(AD$1=Schedule!$B30,AD$1=(Schedule!$B30+TIME(0,15,0))),_xlfn.CONCAT("Judge - ",Schedule!$C30), ""),"")))),"")</f>
        <v/>
      </c>
      <c r="AE30" s="8" t="str">
        <f ca="1">IF($A30&lt;&gt;"",IF(AE$1=TIME(HOUR(Schedule!$D30),ROUNDDOWN(MINUTE(Schedule!$D30)/15,0)*15,0),_xlfn.CONCAT(TEXT(Schedule!$D30,"H:MM AM/PM")," - ",Schedule!$E30),IF(AE$1=TIME(HOUR(Schedule!$F30),ROUNDDOWN(MINUTE(Schedule!$F30)/15,0)*15,0),_xlfn.CONCAT(TEXT(Schedule!$F30,"H:MM AM/PM")," - ",Schedule!$G30),IF(AE$1=TIME(HOUR(Schedule!$H30),ROUNDDOWN(MINUTE(Schedule!$H30)/15,0)*15,0),_xlfn.CONCAT(TEXT(Schedule!$H30,"H:MM AM/PM")," - ",Schedule!$I30),IF(Schedule!$B30&lt;&gt;"",IF(OR(AE$1=Schedule!$B30,AE$1=(Schedule!$B30+TIME(0,15,0))),_xlfn.CONCAT("Judge - ",Schedule!$C30), ""),"")))),"")</f>
        <v/>
      </c>
      <c r="AF30" s="8" t="str">
        <f ca="1">IF($A30&lt;&gt;"",IF(AF$1=TIME(HOUR(Schedule!$D30),ROUNDDOWN(MINUTE(Schedule!$D30)/15,0)*15,0),_xlfn.CONCAT(TEXT(Schedule!$D30,"H:MM AM/PM")," - ",Schedule!$E30),IF(AF$1=TIME(HOUR(Schedule!$F30),ROUNDDOWN(MINUTE(Schedule!$F30)/15,0)*15,0),_xlfn.CONCAT(TEXT(Schedule!$F30,"H:MM AM/PM")," - ",Schedule!$G30),IF(AF$1=TIME(HOUR(Schedule!$H30),ROUNDDOWN(MINUTE(Schedule!$H30)/15,0)*15,0),_xlfn.CONCAT(TEXT(Schedule!$H30,"H:MM AM/PM")," - ",Schedule!$I30),IF(Schedule!$B30&lt;&gt;"",IF(OR(AF$1=Schedule!$B30,AF$1=(Schedule!$B30+TIME(0,15,0))),_xlfn.CONCAT("Judge - ",Schedule!$C30), ""),"")))),"")</f>
        <v/>
      </c>
      <c r="AG30" s="8" t="str">
        <f ca="1">IF($A30&lt;&gt;"",IF(AG$1=TIME(HOUR(Schedule!$D30),ROUNDDOWN(MINUTE(Schedule!$D30)/15,0)*15,0),_xlfn.CONCAT(TEXT(Schedule!$D30,"H:MM AM/PM")," - ",Schedule!$E30),IF(AG$1=TIME(HOUR(Schedule!$F30),ROUNDDOWN(MINUTE(Schedule!$F30)/15,0)*15,0),_xlfn.CONCAT(TEXT(Schedule!$F30,"H:MM AM/PM")," - ",Schedule!$G30),IF(AG$1=TIME(HOUR(Schedule!$H30),ROUNDDOWN(MINUTE(Schedule!$H30)/15,0)*15,0),_xlfn.CONCAT(TEXT(Schedule!$H30,"H:MM AM/PM")," - ",Schedule!$I30),IF(Schedule!$B30&lt;&gt;"",IF(OR(AG$1=Schedule!$B30,AG$1=(Schedule!$B30+TIME(0,15,0))),_xlfn.CONCAT("Judge - ",Schedule!$C30), ""),"")))),"")</f>
        <v/>
      </c>
    </row>
    <row r="31" spans="1:33" x14ac:dyDescent="0.2">
      <c r="A31" t="str">
        <f ca="1">Schedule!A31</f>
        <v/>
      </c>
      <c r="B31" s="8" t="str">
        <f ca="1">IF($A31&lt;&gt;"",IF(B$1=TIME(HOUR(Schedule!$D31),ROUNDDOWN(MINUTE(Schedule!$D31)/15,0)*15,0),_xlfn.CONCAT(TEXT(Schedule!$D31,"H:MM AM/PM")," - ",Schedule!$E31),IF(B$1=TIME(HOUR(Schedule!$F31),ROUNDDOWN(MINUTE(Schedule!$F31)/15,0)*15,0),_xlfn.CONCAT(TEXT(Schedule!$F31,"H:MM AM/PM")," - ",Schedule!$G31),IF(B$1=TIME(HOUR(Schedule!$H31),ROUNDDOWN(MINUTE(Schedule!$H31)/15,0)*15,0),_xlfn.CONCAT(TEXT(Schedule!$H31,"H:MM AM/PM")," - ",Schedule!$I31),IF(Schedule!$B31&lt;&gt;"",IF(OR(B$1=Schedule!$B31,B$1=(Schedule!$B31+TIME(0,15,0))),_xlfn.CONCAT("Judge - ",Schedule!$C31), ""),"")))),"")</f>
        <v/>
      </c>
      <c r="C31" s="8" t="str">
        <f ca="1">IF($A31&lt;&gt;"",IF(C$1=TIME(HOUR(Schedule!$D31),ROUNDDOWN(MINUTE(Schedule!$D31)/15,0)*15,0),_xlfn.CONCAT(TEXT(Schedule!$D31,"H:MM AM/PM")," - ",Schedule!$E31),IF(C$1=TIME(HOUR(Schedule!$F31),ROUNDDOWN(MINUTE(Schedule!$F31)/15,0)*15,0),_xlfn.CONCAT(TEXT(Schedule!$F31,"H:MM AM/PM")," - ",Schedule!$G31),IF(C$1=TIME(HOUR(Schedule!$H31),ROUNDDOWN(MINUTE(Schedule!$H31)/15,0)*15,0),_xlfn.CONCAT(TEXT(Schedule!$H31,"H:MM AM/PM")," - ",Schedule!$I31),IF(Schedule!$B31&lt;&gt;"",IF(OR(C$1=Schedule!$B31,C$1=(Schedule!$B31+TIME(0,15,0))),_xlfn.CONCAT("Judge - ",Schedule!$C31), ""),"")))),"")</f>
        <v/>
      </c>
      <c r="D31" s="8" t="str">
        <f ca="1">IF($A31&lt;&gt;"",IF(D$1=TIME(HOUR(Schedule!$D31),ROUNDDOWN(MINUTE(Schedule!$D31)/15,0)*15,0),_xlfn.CONCAT(TEXT(Schedule!$D31,"H:MM AM/PM")," - ",Schedule!$E31),IF(D$1=TIME(HOUR(Schedule!$F31),ROUNDDOWN(MINUTE(Schedule!$F31)/15,0)*15,0),_xlfn.CONCAT(TEXT(Schedule!$F31,"H:MM AM/PM")," - ",Schedule!$G31),IF(D$1=TIME(HOUR(Schedule!$H31),ROUNDDOWN(MINUTE(Schedule!$H31)/15,0)*15,0),_xlfn.CONCAT(TEXT(Schedule!$H31,"H:MM AM/PM")," - ",Schedule!$I31),IF(Schedule!$B31&lt;&gt;"",IF(OR(D$1=Schedule!$B31,D$1=(Schedule!$B31+TIME(0,15,0))),_xlfn.CONCAT("Judge - ",Schedule!$C31), ""),"")))),"")</f>
        <v/>
      </c>
      <c r="E31" s="8" t="str">
        <f ca="1">IF($A31&lt;&gt;"",IF(E$1=TIME(HOUR(Schedule!$D31),ROUNDDOWN(MINUTE(Schedule!$D31)/15,0)*15,0),_xlfn.CONCAT(TEXT(Schedule!$D31,"H:MM AM/PM")," - ",Schedule!$E31),IF(E$1=TIME(HOUR(Schedule!$F31),ROUNDDOWN(MINUTE(Schedule!$F31)/15,0)*15,0),_xlfn.CONCAT(TEXT(Schedule!$F31,"H:MM AM/PM")," - ",Schedule!$G31),IF(E$1=TIME(HOUR(Schedule!$H31),ROUNDDOWN(MINUTE(Schedule!$H31)/15,0)*15,0),_xlfn.CONCAT(TEXT(Schedule!$H31,"H:MM AM/PM")," - ",Schedule!$I31),IF(Schedule!$B31&lt;&gt;"",IF(OR(E$1=Schedule!$B31,E$1=(Schedule!$B31+TIME(0,15,0))),_xlfn.CONCAT("Judge - ",Schedule!$C31), ""),"")))),"")</f>
        <v/>
      </c>
      <c r="F31" s="8" t="str">
        <f ca="1">IF($A31&lt;&gt;"",IF(F$1=TIME(HOUR(Schedule!$D31),ROUNDDOWN(MINUTE(Schedule!$D31)/15,0)*15,0),_xlfn.CONCAT(TEXT(Schedule!$D31,"H:MM AM/PM")," - ",Schedule!$E31),IF(F$1=TIME(HOUR(Schedule!$F31),ROUNDDOWN(MINUTE(Schedule!$F31)/15,0)*15,0),_xlfn.CONCAT(TEXT(Schedule!$F31,"H:MM AM/PM")," - ",Schedule!$G31),IF(F$1=TIME(HOUR(Schedule!$H31),ROUNDDOWN(MINUTE(Schedule!$H31)/15,0)*15,0),_xlfn.CONCAT(TEXT(Schedule!$H31,"H:MM AM/PM")," - ",Schedule!$I31),IF(Schedule!$B31&lt;&gt;"",IF(OR(F$1=Schedule!$B31,F$1=(Schedule!$B31+TIME(0,15,0))),_xlfn.CONCAT("Judge - ",Schedule!$C31), ""),"")))),"")</f>
        <v/>
      </c>
      <c r="G31" s="8" t="str">
        <f ca="1">IF($A31&lt;&gt;"",IF(G$1=TIME(HOUR(Schedule!$D31),ROUNDDOWN(MINUTE(Schedule!$D31)/15,0)*15,0),_xlfn.CONCAT(TEXT(Schedule!$D31,"H:MM AM/PM")," - ",Schedule!$E31),IF(G$1=TIME(HOUR(Schedule!$F31),ROUNDDOWN(MINUTE(Schedule!$F31)/15,0)*15,0),_xlfn.CONCAT(TEXT(Schedule!$F31,"H:MM AM/PM")," - ",Schedule!$G31),IF(G$1=TIME(HOUR(Schedule!$H31),ROUNDDOWN(MINUTE(Schedule!$H31)/15,0)*15,0),_xlfn.CONCAT(TEXT(Schedule!$H31,"H:MM AM/PM")," - ",Schedule!$I31),IF(Schedule!$B31&lt;&gt;"",IF(OR(G$1=Schedule!$B31,G$1=(Schedule!$B31+TIME(0,15,0))),_xlfn.CONCAT("Judge - ",Schedule!$C31), ""),"")))),"")</f>
        <v/>
      </c>
      <c r="H31" s="8" t="str">
        <f ca="1">IF($A31&lt;&gt;"",IF(H$1=TIME(HOUR(Schedule!$D31),ROUNDDOWN(MINUTE(Schedule!$D31)/15,0)*15,0),_xlfn.CONCAT(TEXT(Schedule!$D31,"H:MM AM/PM")," - ",Schedule!$E31),IF(H$1=TIME(HOUR(Schedule!$F31),ROUNDDOWN(MINUTE(Schedule!$F31)/15,0)*15,0),_xlfn.CONCAT(TEXT(Schedule!$F31,"H:MM AM/PM")," - ",Schedule!$G31),IF(H$1=TIME(HOUR(Schedule!$H31),ROUNDDOWN(MINUTE(Schedule!$H31)/15,0)*15,0),_xlfn.CONCAT(TEXT(Schedule!$H31,"H:MM AM/PM")," - ",Schedule!$I31),IF(Schedule!$B31&lt;&gt;"",IF(OR(H$1=Schedule!$B31,H$1=(Schedule!$B31+TIME(0,15,0))),_xlfn.CONCAT("Judge - ",Schedule!$C31), ""),"")))),"")</f>
        <v/>
      </c>
      <c r="I31" s="8" t="str">
        <f ca="1">IF($A31&lt;&gt;"",IF(I$1=TIME(HOUR(Schedule!$D31),ROUNDDOWN(MINUTE(Schedule!$D31)/15,0)*15,0),_xlfn.CONCAT(TEXT(Schedule!$D31,"H:MM AM/PM")," - ",Schedule!$E31),IF(I$1=TIME(HOUR(Schedule!$F31),ROUNDDOWN(MINUTE(Schedule!$F31)/15,0)*15,0),_xlfn.CONCAT(TEXT(Schedule!$F31,"H:MM AM/PM")," - ",Schedule!$G31),IF(I$1=TIME(HOUR(Schedule!$H31),ROUNDDOWN(MINUTE(Schedule!$H31)/15,0)*15,0),_xlfn.CONCAT(TEXT(Schedule!$H31,"H:MM AM/PM")," - ",Schedule!$I31),IF(Schedule!$B31&lt;&gt;"",IF(OR(I$1=Schedule!$B31,I$1=(Schedule!$B31+TIME(0,15,0))),_xlfn.CONCAT("Judge - ",Schedule!$C31), ""),"")))),"")</f>
        <v/>
      </c>
      <c r="J31" s="8" t="str">
        <f ca="1">IF($A31&lt;&gt;"",IF(J$1=TIME(HOUR(Schedule!$D31),ROUNDDOWN(MINUTE(Schedule!$D31)/15,0)*15,0),_xlfn.CONCAT(TEXT(Schedule!$D31,"H:MM AM/PM")," - ",Schedule!$E31),IF(J$1=TIME(HOUR(Schedule!$F31),ROUNDDOWN(MINUTE(Schedule!$F31)/15,0)*15,0),_xlfn.CONCAT(TEXT(Schedule!$F31,"H:MM AM/PM")," - ",Schedule!$G31),IF(J$1=TIME(HOUR(Schedule!$H31),ROUNDDOWN(MINUTE(Schedule!$H31)/15,0)*15,0),_xlfn.CONCAT(TEXT(Schedule!$H31,"H:MM AM/PM")," - ",Schedule!$I31),IF(Schedule!$B31&lt;&gt;"",IF(OR(J$1=Schedule!$B31,J$1=(Schedule!$B31+TIME(0,15,0))),_xlfn.CONCAT("Judge - ",Schedule!$C31), ""),"")))),"")</f>
        <v/>
      </c>
      <c r="K31" s="8" t="str">
        <f ca="1">IF($A31&lt;&gt;"",IF(K$1=TIME(HOUR(Schedule!$D31),ROUNDDOWN(MINUTE(Schedule!$D31)/15,0)*15,0),_xlfn.CONCAT(TEXT(Schedule!$D31,"H:MM AM/PM")," - ",Schedule!$E31),IF(K$1=TIME(HOUR(Schedule!$F31),ROUNDDOWN(MINUTE(Schedule!$F31)/15,0)*15,0),_xlfn.CONCAT(TEXT(Schedule!$F31,"H:MM AM/PM")," - ",Schedule!$G31),IF(K$1=TIME(HOUR(Schedule!$H31),ROUNDDOWN(MINUTE(Schedule!$H31)/15,0)*15,0),_xlfn.CONCAT(TEXT(Schedule!$H31,"H:MM AM/PM")," - ",Schedule!$I31),IF(Schedule!$B31&lt;&gt;"",IF(OR(K$1=Schedule!$B31,K$1=(Schedule!$B31+TIME(0,15,0))),_xlfn.CONCAT("Judge - ",Schedule!$C31), ""),"")))),"")</f>
        <v/>
      </c>
      <c r="L31" s="8" t="str">
        <f ca="1">IF($A31&lt;&gt;"",IF(L$1=TIME(HOUR(Schedule!$D31),ROUNDDOWN(MINUTE(Schedule!$D31)/15,0)*15,0),_xlfn.CONCAT(TEXT(Schedule!$D31,"H:MM AM/PM")," - ",Schedule!$E31),IF(L$1=TIME(HOUR(Schedule!$F31),ROUNDDOWN(MINUTE(Schedule!$F31)/15,0)*15,0),_xlfn.CONCAT(TEXT(Schedule!$F31,"H:MM AM/PM")," - ",Schedule!$G31),IF(L$1=TIME(HOUR(Schedule!$H31),ROUNDDOWN(MINUTE(Schedule!$H31)/15,0)*15,0),_xlfn.CONCAT(TEXT(Schedule!$H31,"H:MM AM/PM")," - ",Schedule!$I31),IF(Schedule!$B31&lt;&gt;"",IF(OR(L$1=Schedule!$B31,L$1=(Schedule!$B31+TIME(0,15,0))),_xlfn.CONCAT("Judge - ",Schedule!$C31), ""),"")))),"")</f>
        <v/>
      </c>
      <c r="M31" s="8" t="str">
        <f ca="1">IF($A31&lt;&gt;"",IF(M$1=TIME(HOUR(Schedule!$D31),ROUNDDOWN(MINUTE(Schedule!$D31)/15,0)*15,0),_xlfn.CONCAT(TEXT(Schedule!$D31,"H:MM AM/PM")," - ",Schedule!$E31),IF(M$1=TIME(HOUR(Schedule!$F31),ROUNDDOWN(MINUTE(Schedule!$F31)/15,0)*15,0),_xlfn.CONCAT(TEXT(Schedule!$F31,"H:MM AM/PM")," - ",Schedule!$G31),IF(M$1=TIME(HOUR(Schedule!$H31),ROUNDDOWN(MINUTE(Schedule!$H31)/15,0)*15,0),_xlfn.CONCAT(TEXT(Schedule!$H31,"H:MM AM/PM")," - ",Schedule!$I31),IF(Schedule!$B31&lt;&gt;"",IF(OR(M$1=Schedule!$B31,M$1=(Schedule!$B31+TIME(0,15,0))),_xlfn.CONCAT("Judge - ",Schedule!$C31), ""),"")))),"")</f>
        <v/>
      </c>
      <c r="N31" s="8" t="str">
        <f ca="1">IF($A31&lt;&gt;"",IF(N$1=TIME(HOUR(Schedule!$D31),ROUNDDOWN(MINUTE(Schedule!$D31)/15,0)*15,0),_xlfn.CONCAT(TEXT(Schedule!$D31,"H:MM AM/PM")," - ",Schedule!$E31),IF(N$1=TIME(HOUR(Schedule!$F31),ROUNDDOWN(MINUTE(Schedule!$F31)/15,0)*15,0),_xlfn.CONCAT(TEXT(Schedule!$F31,"H:MM AM/PM")," - ",Schedule!$G31),IF(N$1=TIME(HOUR(Schedule!$H31),ROUNDDOWN(MINUTE(Schedule!$H31)/15,0)*15,0),_xlfn.CONCAT(TEXT(Schedule!$H31,"H:MM AM/PM")," - ",Schedule!$I31),IF(Schedule!$B31&lt;&gt;"",IF(OR(N$1=Schedule!$B31,N$1=(Schedule!$B31+TIME(0,15,0))),_xlfn.CONCAT("Judge - ",Schedule!$C31), ""),"")))),"")</f>
        <v/>
      </c>
      <c r="O31" s="8" t="str">
        <f ca="1">IF($A31&lt;&gt;"",IF(O$1=TIME(HOUR(Schedule!$D31),ROUNDDOWN(MINUTE(Schedule!$D31)/15,0)*15,0),_xlfn.CONCAT(TEXT(Schedule!$D31,"H:MM AM/PM")," - ",Schedule!$E31),IF(O$1=TIME(HOUR(Schedule!$F31),ROUNDDOWN(MINUTE(Schedule!$F31)/15,0)*15,0),_xlfn.CONCAT(TEXT(Schedule!$F31,"H:MM AM/PM")," - ",Schedule!$G31),IF(O$1=TIME(HOUR(Schedule!$H31),ROUNDDOWN(MINUTE(Schedule!$H31)/15,0)*15,0),_xlfn.CONCAT(TEXT(Schedule!$H31,"H:MM AM/PM")," - ",Schedule!$I31),IF(Schedule!$B31&lt;&gt;"",IF(OR(O$1=Schedule!$B31,O$1=(Schedule!$B31+TIME(0,15,0))),_xlfn.CONCAT("Judge - ",Schedule!$C31), ""),"")))),"")</f>
        <v/>
      </c>
      <c r="P31" s="8" t="str">
        <f ca="1">IF($A31&lt;&gt;"",IF(P$1=TIME(HOUR(Schedule!$D31),ROUNDDOWN(MINUTE(Schedule!$D31)/15,0)*15,0),_xlfn.CONCAT(TEXT(Schedule!$D31,"H:MM AM/PM")," - ",Schedule!$E31),IF(P$1=TIME(HOUR(Schedule!$F31),ROUNDDOWN(MINUTE(Schedule!$F31)/15,0)*15,0),_xlfn.CONCAT(TEXT(Schedule!$F31,"H:MM AM/PM")," - ",Schedule!$G31),IF(P$1=TIME(HOUR(Schedule!$H31),ROUNDDOWN(MINUTE(Schedule!$H31)/15,0)*15,0),_xlfn.CONCAT(TEXT(Schedule!$H31,"H:MM AM/PM")," - ",Schedule!$I31),IF(Schedule!$B31&lt;&gt;"",IF(OR(P$1=Schedule!$B31,P$1=(Schedule!$B31+TIME(0,15,0))),_xlfn.CONCAT("Judge - ",Schedule!$C31), ""),"")))),"")</f>
        <v/>
      </c>
      <c r="Q31" s="8" t="str">
        <f ca="1">IF($A31&lt;&gt;"",IF(Q$1=TIME(HOUR(Schedule!$D31),ROUNDDOWN(MINUTE(Schedule!$D31)/15,0)*15,0),_xlfn.CONCAT(TEXT(Schedule!$D31,"H:MM AM/PM")," - ",Schedule!$E31),IF(Q$1=TIME(HOUR(Schedule!$F31),ROUNDDOWN(MINUTE(Schedule!$F31)/15,0)*15,0),_xlfn.CONCAT(TEXT(Schedule!$F31,"H:MM AM/PM")," - ",Schedule!$G31),IF(Q$1=TIME(HOUR(Schedule!$H31),ROUNDDOWN(MINUTE(Schedule!$H31)/15,0)*15,0),_xlfn.CONCAT(TEXT(Schedule!$H31,"H:MM AM/PM")," - ",Schedule!$I31),IF(Schedule!$B31&lt;&gt;"",IF(OR(Q$1=Schedule!$B31,Q$1=(Schedule!$B31+TIME(0,15,0))),_xlfn.CONCAT("Judge - ",Schedule!$C31), ""),"")))),"")</f>
        <v/>
      </c>
      <c r="R31" s="8" t="str">
        <f ca="1">IF($A31&lt;&gt;"",IF(R$1=TIME(HOUR(Schedule!$D31),ROUNDDOWN(MINUTE(Schedule!$D31)/15,0)*15,0),_xlfn.CONCAT(TEXT(Schedule!$D31,"H:MM AM/PM")," - ",Schedule!$E31),IF(R$1=TIME(HOUR(Schedule!$F31),ROUNDDOWN(MINUTE(Schedule!$F31)/15,0)*15,0),_xlfn.CONCAT(TEXT(Schedule!$F31,"H:MM AM/PM")," - ",Schedule!$G31),IF(R$1=TIME(HOUR(Schedule!$H31),ROUNDDOWN(MINUTE(Schedule!$H31)/15,0)*15,0),_xlfn.CONCAT(TEXT(Schedule!$H31,"H:MM AM/PM")," - ",Schedule!$I31),IF(Schedule!$B31&lt;&gt;"",IF(OR(R$1=Schedule!$B31,R$1=(Schedule!$B31+TIME(0,15,0))),_xlfn.CONCAT("Judge - ",Schedule!$C31), ""),"")))),"")</f>
        <v/>
      </c>
      <c r="S31" s="8" t="str">
        <f ca="1">IF($A31&lt;&gt;"",IF(S$1=TIME(HOUR(Schedule!$D31),ROUNDDOWN(MINUTE(Schedule!$D31)/15,0)*15,0),_xlfn.CONCAT(TEXT(Schedule!$D31,"H:MM AM/PM")," - ",Schedule!$E31),IF(S$1=TIME(HOUR(Schedule!$F31),ROUNDDOWN(MINUTE(Schedule!$F31)/15,0)*15,0),_xlfn.CONCAT(TEXT(Schedule!$F31,"H:MM AM/PM")," - ",Schedule!$G31),IF(S$1=TIME(HOUR(Schedule!$H31),ROUNDDOWN(MINUTE(Schedule!$H31)/15,0)*15,0),_xlfn.CONCAT(TEXT(Schedule!$H31,"H:MM AM/PM")," - ",Schedule!$I31),IF(Schedule!$B31&lt;&gt;"",IF(OR(S$1=Schedule!$B31,S$1=(Schedule!$B31+TIME(0,15,0))),_xlfn.CONCAT("Judge - ",Schedule!$C31), ""),"")))),"")</f>
        <v/>
      </c>
      <c r="T31" s="8" t="str">
        <f ca="1">IF($A31&lt;&gt;"",IF(T$1=TIME(HOUR(Schedule!$D31),ROUNDDOWN(MINUTE(Schedule!$D31)/15,0)*15,0),_xlfn.CONCAT(TEXT(Schedule!$D31,"H:MM AM/PM")," - ",Schedule!$E31),IF(T$1=TIME(HOUR(Schedule!$F31),ROUNDDOWN(MINUTE(Schedule!$F31)/15,0)*15,0),_xlfn.CONCAT(TEXT(Schedule!$F31,"H:MM AM/PM")," - ",Schedule!$G31),IF(T$1=TIME(HOUR(Schedule!$H31),ROUNDDOWN(MINUTE(Schedule!$H31)/15,0)*15,0),_xlfn.CONCAT(TEXT(Schedule!$H31,"H:MM AM/PM")," - ",Schedule!$I31),IF(Schedule!$B31&lt;&gt;"",IF(OR(T$1=Schedule!$B31,T$1=(Schedule!$B31+TIME(0,15,0))),_xlfn.CONCAT("Judge - ",Schedule!$C31), ""),"")))),"")</f>
        <v/>
      </c>
      <c r="U31" s="8" t="str">
        <f ca="1">IF($A31&lt;&gt;"",IF(U$1=TIME(HOUR(Schedule!$D31),ROUNDDOWN(MINUTE(Schedule!$D31)/15,0)*15,0),_xlfn.CONCAT(TEXT(Schedule!$D31,"H:MM AM/PM")," - ",Schedule!$E31),IF(U$1=TIME(HOUR(Schedule!$F31),ROUNDDOWN(MINUTE(Schedule!$F31)/15,0)*15,0),_xlfn.CONCAT(TEXT(Schedule!$F31,"H:MM AM/PM")," - ",Schedule!$G31),IF(U$1=TIME(HOUR(Schedule!$H31),ROUNDDOWN(MINUTE(Schedule!$H31)/15,0)*15,0),_xlfn.CONCAT(TEXT(Schedule!$H31,"H:MM AM/PM")," - ",Schedule!$I31),IF(Schedule!$B31&lt;&gt;"",IF(OR(U$1=Schedule!$B31,U$1=(Schedule!$B31+TIME(0,15,0))),_xlfn.CONCAT("Judge - ",Schedule!$C31), ""),"")))),"")</f>
        <v/>
      </c>
      <c r="V31" s="8" t="str">
        <f ca="1">IF($A31&lt;&gt;"",IF(V$1=TIME(HOUR(Schedule!$D31),ROUNDDOWN(MINUTE(Schedule!$D31)/15,0)*15,0),_xlfn.CONCAT(TEXT(Schedule!$D31,"H:MM AM/PM")," - ",Schedule!$E31),IF(V$1=TIME(HOUR(Schedule!$F31),ROUNDDOWN(MINUTE(Schedule!$F31)/15,0)*15,0),_xlfn.CONCAT(TEXT(Schedule!$F31,"H:MM AM/PM")," - ",Schedule!$G31),IF(V$1=TIME(HOUR(Schedule!$H31),ROUNDDOWN(MINUTE(Schedule!$H31)/15,0)*15,0),_xlfn.CONCAT(TEXT(Schedule!$H31,"H:MM AM/PM")," - ",Schedule!$I31),IF(Schedule!$B31&lt;&gt;"",IF(OR(V$1=Schedule!$B31,V$1=(Schedule!$B31+TIME(0,15,0))),_xlfn.CONCAT("Judge - ",Schedule!$C31), ""),"")))),"")</f>
        <v/>
      </c>
      <c r="W31" s="8" t="str">
        <f ca="1">IF($A31&lt;&gt;"",IF(W$1=TIME(HOUR(Schedule!$D31),ROUNDDOWN(MINUTE(Schedule!$D31)/15,0)*15,0),_xlfn.CONCAT(TEXT(Schedule!$D31,"H:MM AM/PM")," - ",Schedule!$E31),IF(W$1=TIME(HOUR(Schedule!$F31),ROUNDDOWN(MINUTE(Schedule!$F31)/15,0)*15,0),_xlfn.CONCAT(TEXT(Schedule!$F31,"H:MM AM/PM")," - ",Schedule!$G31),IF(W$1=TIME(HOUR(Schedule!$H31),ROUNDDOWN(MINUTE(Schedule!$H31)/15,0)*15,0),_xlfn.CONCAT(TEXT(Schedule!$H31,"H:MM AM/PM")," - ",Schedule!$I31),IF(Schedule!$B31&lt;&gt;"",IF(OR(W$1=Schedule!$B31,W$1=(Schedule!$B31+TIME(0,15,0))),_xlfn.CONCAT("Judge - ",Schedule!$C31), ""),"")))),"")</f>
        <v/>
      </c>
      <c r="X31" s="8" t="str">
        <f ca="1">IF($A31&lt;&gt;"",IF(X$1=TIME(HOUR(Schedule!$D31),ROUNDDOWN(MINUTE(Schedule!$D31)/15,0)*15,0),_xlfn.CONCAT(TEXT(Schedule!$D31,"H:MM AM/PM")," - ",Schedule!$E31),IF(X$1=TIME(HOUR(Schedule!$F31),ROUNDDOWN(MINUTE(Schedule!$F31)/15,0)*15,0),_xlfn.CONCAT(TEXT(Schedule!$F31,"H:MM AM/PM")," - ",Schedule!$G31),IF(X$1=TIME(HOUR(Schedule!$H31),ROUNDDOWN(MINUTE(Schedule!$H31)/15,0)*15,0),_xlfn.CONCAT(TEXT(Schedule!$H31,"H:MM AM/PM")," - ",Schedule!$I31),IF(Schedule!$B31&lt;&gt;"",IF(OR(X$1=Schedule!$B31,X$1=(Schedule!$B31+TIME(0,15,0))),_xlfn.CONCAT("Judge - ",Schedule!$C31), ""),"")))),"")</f>
        <v/>
      </c>
      <c r="Y31" s="8" t="str">
        <f ca="1">IF($A31&lt;&gt;"",IF(Y$1=TIME(HOUR(Schedule!$D31),ROUNDDOWN(MINUTE(Schedule!$D31)/15,0)*15,0),_xlfn.CONCAT(TEXT(Schedule!$D31,"H:MM AM/PM")," - ",Schedule!$E31),IF(Y$1=TIME(HOUR(Schedule!$F31),ROUNDDOWN(MINUTE(Schedule!$F31)/15,0)*15,0),_xlfn.CONCAT(TEXT(Schedule!$F31,"H:MM AM/PM")," - ",Schedule!$G31),IF(Y$1=TIME(HOUR(Schedule!$H31),ROUNDDOWN(MINUTE(Schedule!$H31)/15,0)*15,0),_xlfn.CONCAT(TEXT(Schedule!$H31,"H:MM AM/PM")," - ",Schedule!$I31),IF(Schedule!$B31&lt;&gt;"",IF(OR(Y$1=Schedule!$B31,Y$1=(Schedule!$B31+TIME(0,15,0))),_xlfn.CONCAT("Judge - ",Schedule!$C31), ""),"")))),"")</f>
        <v/>
      </c>
      <c r="Z31" s="8" t="str">
        <f ca="1">IF($A31&lt;&gt;"",IF(Z$1=TIME(HOUR(Schedule!$D31),ROUNDDOWN(MINUTE(Schedule!$D31)/15,0)*15,0),_xlfn.CONCAT(TEXT(Schedule!$D31,"H:MM AM/PM")," - ",Schedule!$E31),IF(Z$1=TIME(HOUR(Schedule!$F31),ROUNDDOWN(MINUTE(Schedule!$F31)/15,0)*15,0),_xlfn.CONCAT(TEXT(Schedule!$F31,"H:MM AM/PM")," - ",Schedule!$G31),IF(Z$1=TIME(HOUR(Schedule!$H31),ROUNDDOWN(MINUTE(Schedule!$H31)/15,0)*15,0),_xlfn.CONCAT(TEXT(Schedule!$H31,"H:MM AM/PM")," - ",Schedule!$I31),IF(Schedule!$B31&lt;&gt;"",IF(OR(Z$1=Schedule!$B31,Z$1=(Schedule!$B31+TIME(0,15,0))),_xlfn.CONCAT("Judge - ",Schedule!$C31), ""),"")))),"")</f>
        <v/>
      </c>
      <c r="AA31" s="8" t="str">
        <f ca="1">IF($A31&lt;&gt;"",IF(AA$1=TIME(HOUR(Schedule!$D31),ROUNDDOWN(MINUTE(Schedule!$D31)/15,0)*15,0),_xlfn.CONCAT(TEXT(Schedule!$D31,"H:MM AM/PM")," - ",Schedule!$E31),IF(AA$1=TIME(HOUR(Schedule!$F31),ROUNDDOWN(MINUTE(Schedule!$F31)/15,0)*15,0),_xlfn.CONCAT(TEXT(Schedule!$F31,"H:MM AM/PM")," - ",Schedule!$G31),IF(AA$1=TIME(HOUR(Schedule!$H31),ROUNDDOWN(MINUTE(Schedule!$H31)/15,0)*15,0),_xlfn.CONCAT(TEXT(Schedule!$H31,"H:MM AM/PM")," - ",Schedule!$I31),IF(Schedule!$B31&lt;&gt;"",IF(OR(AA$1=Schedule!$B31,AA$1=(Schedule!$B31+TIME(0,15,0))),_xlfn.CONCAT("Judge - ",Schedule!$C31), ""),"")))),"")</f>
        <v/>
      </c>
      <c r="AB31" s="8" t="str">
        <f ca="1">IF($A31&lt;&gt;"",IF(AB$1=TIME(HOUR(Schedule!$D31),ROUNDDOWN(MINUTE(Schedule!$D31)/15,0)*15,0),_xlfn.CONCAT(TEXT(Schedule!$D31,"H:MM AM/PM")," - ",Schedule!$E31),IF(AB$1=TIME(HOUR(Schedule!$F31),ROUNDDOWN(MINUTE(Schedule!$F31)/15,0)*15,0),_xlfn.CONCAT(TEXT(Schedule!$F31,"H:MM AM/PM")," - ",Schedule!$G31),IF(AB$1=TIME(HOUR(Schedule!$H31),ROUNDDOWN(MINUTE(Schedule!$H31)/15,0)*15,0),_xlfn.CONCAT(TEXT(Schedule!$H31,"H:MM AM/PM")," - ",Schedule!$I31),IF(Schedule!$B31&lt;&gt;"",IF(OR(AB$1=Schedule!$B31,AB$1=(Schedule!$B31+TIME(0,15,0))),_xlfn.CONCAT("Judge - ",Schedule!$C31), ""),"")))),"")</f>
        <v/>
      </c>
      <c r="AC31" s="8" t="str">
        <f ca="1">IF($A31&lt;&gt;"",IF(AC$1=TIME(HOUR(Schedule!$D31),ROUNDDOWN(MINUTE(Schedule!$D31)/15,0)*15,0),_xlfn.CONCAT(TEXT(Schedule!$D31,"H:MM AM/PM")," - ",Schedule!$E31),IF(AC$1=TIME(HOUR(Schedule!$F31),ROUNDDOWN(MINUTE(Schedule!$F31)/15,0)*15,0),_xlfn.CONCAT(TEXT(Schedule!$F31,"H:MM AM/PM")," - ",Schedule!$G31),IF(AC$1=TIME(HOUR(Schedule!$H31),ROUNDDOWN(MINUTE(Schedule!$H31)/15,0)*15,0),_xlfn.CONCAT(TEXT(Schedule!$H31,"H:MM AM/PM")," - ",Schedule!$I31),IF(Schedule!$B31&lt;&gt;"",IF(OR(AC$1=Schedule!$B31,AC$1=(Schedule!$B31+TIME(0,15,0))),_xlfn.CONCAT("Judge - ",Schedule!$C31), ""),"")))),"")</f>
        <v/>
      </c>
      <c r="AD31" s="8" t="str">
        <f ca="1">IF($A31&lt;&gt;"",IF(AD$1=TIME(HOUR(Schedule!$D31),ROUNDDOWN(MINUTE(Schedule!$D31)/15,0)*15,0),_xlfn.CONCAT(TEXT(Schedule!$D31,"H:MM AM/PM")," - ",Schedule!$E31),IF(AD$1=TIME(HOUR(Schedule!$F31),ROUNDDOWN(MINUTE(Schedule!$F31)/15,0)*15,0),_xlfn.CONCAT(TEXT(Schedule!$F31,"H:MM AM/PM")," - ",Schedule!$G31),IF(AD$1=TIME(HOUR(Schedule!$H31),ROUNDDOWN(MINUTE(Schedule!$H31)/15,0)*15,0),_xlfn.CONCAT(TEXT(Schedule!$H31,"H:MM AM/PM")," - ",Schedule!$I31),IF(Schedule!$B31&lt;&gt;"",IF(OR(AD$1=Schedule!$B31,AD$1=(Schedule!$B31+TIME(0,15,0))),_xlfn.CONCAT("Judge - ",Schedule!$C31), ""),"")))),"")</f>
        <v/>
      </c>
      <c r="AE31" s="8" t="str">
        <f ca="1">IF($A31&lt;&gt;"",IF(AE$1=TIME(HOUR(Schedule!$D31),ROUNDDOWN(MINUTE(Schedule!$D31)/15,0)*15,0),_xlfn.CONCAT(TEXT(Schedule!$D31,"H:MM AM/PM")," - ",Schedule!$E31),IF(AE$1=TIME(HOUR(Schedule!$F31),ROUNDDOWN(MINUTE(Schedule!$F31)/15,0)*15,0),_xlfn.CONCAT(TEXT(Schedule!$F31,"H:MM AM/PM")," - ",Schedule!$G31),IF(AE$1=TIME(HOUR(Schedule!$H31),ROUNDDOWN(MINUTE(Schedule!$H31)/15,0)*15,0),_xlfn.CONCAT(TEXT(Schedule!$H31,"H:MM AM/PM")," - ",Schedule!$I31),IF(Schedule!$B31&lt;&gt;"",IF(OR(AE$1=Schedule!$B31,AE$1=(Schedule!$B31+TIME(0,15,0))),_xlfn.CONCAT("Judge - ",Schedule!$C31), ""),"")))),"")</f>
        <v/>
      </c>
      <c r="AF31" s="8" t="str">
        <f ca="1">IF($A31&lt;&gt;"",IF(AF$1=TIME(HOUR(Schedule!$D31),ROUNDDOWN(MINUTE(Schedule!$D31)/15,0)*15,0),_xlfn.CONCAT(TEXT(Schedule!$D31,"H:MM AM/PM")," - ",Schedule!$E31),IF(AF$1=TIME(HOUR(Schedule!$F31),ROUNDDOWN(MINUTE(Schedule!$F31)/15,0)*15,0),_xlfn.CONCAT(TEXT(Schedule!$F31,"H:MM AM/PM")," - ",Schedule!$G31),IF(AF$1=TIME(HOUR(Schedule!$H31),ROUNDDOWN(MINUTE(Schedule!$H31)/15,0)*15,0),_xlfn.CONCAT(TEXT(Schedule!$H31,"H:MM AM/PM")," - ",Schedule!$I31),IF(Schedule!$B31&lt;&gt;"",IF(OR(AF$1=Schedule!$B31,AF$1=(Schedule!$B31+TIME(0,15,0))),_xlfn.CONCAT("Judge - ",Schedule!$C31), ""),"")))),"")</f>
        <v/>
      </c>
      <c r="AG31" s="8" t="str">
        <f ca="1">IF($A31&lt;&gt;"",IF(AG$1=TIME(HOUR(Schedule!$D31),ROUNDDOWN(MINUTE(Schedule!$D31)/15,0)*15,0),_xlfn.CONCAT(TEXT(Schedule!$D31,"H:MM AM/PM")," - ",Schedule!$E31),IF(AG$1=TIME(HOUR(Schedule!$F31),ROUNDDOWN(MINUTE(Schedule!$F31)/15,0)*15,0),_xlfn.CONCAT(TEXT(Schedule!$F31,"H:MM AM/PM")," - ",Schedule!$G31),IF(AG$1=TIME(HOUR(Schedule!$H31),ROUNDDOWN(MINUTE(Schedule!$H31)/15,0)*15,0),_xlfn.CONCAT(TEXT(Schedule!$H31,"H:MM AM/PM")," - ",Schedule!$I31),IF(Schedule!$B31&lt;&gt;"",IF(OR(AG$1=Schedule!$B31,AG$1=(Schedule!$B31+TIME(0,15,0))),_xlfn.CONCAT("Judge - ",Schedule!$C31), ""),"")))),"")</f>
        <v/>
      </c>
    </row>
    <row r="32" spans="1:33" x14ac:dyDescent="0.2">
      <c r="A32" t="str">
        <f ca="1">Schedule!A32</f>
        <v/>
      </c>
      <c r="B32" s="8" t="str">
        <f ca="1">IF($A32&lt;&gt;"",IF(B$1=TIME(HOUR(Schedule!$D32),ROUNDDOWN(MINUTE(Schedule!$D32)/15,0)*15,0),_xlfn.CONCAT(TEXT(Schedule!$D32,"H:MM AM/PM")," - ",Schedule!$E32),IF(B$1=TIME(HOUR(Schedule!$F32),ROUNDDOWN(MINUTE(Schedule!$F32)/15,0)*15,0),_xlfn.CONCAT(TEXT(Schedule!$F32,"H:MM AM/PM")," - ",Schedule!$G32),IF(B$1=TIME(HOUR(Schedule!$H32),ROUNDDOWN(MINUTE(Schedule!$H32)/15,0)*15,0),_xlfn.CONCAT(TEXT(Schedule!$H32,"H:MM AM/PM")," - ",Schedule!$I32),IF(Schedule!$B32&lt;&gt;"",IF(OR(B$1=Schedule!$B32,B$1=(Schedule!$B32+TIME(0,15,0))),_xlfn.CONCAT("Judge - ",Schedule!$C32), ""),"")))),"")</f>
        <v/>
      </c>
      <c r="C32" s="8" t="str">
        <f ca="1">IF($A32&lt;&gt;"",IF(C$1=TIME(HOUR(Schedule!$D32),ROUNDDOWN(MINUTE(Schedule!$D32)/15,0)*15,0),_xlfn.CONCAT(TEXT(Schedule!$D32,"H:MM AM/PM")," - ",Schedule!$E32),IF(C$1=TIME(HOUR(Schedule!$F32),ROUNDDOWN(MINUTE(Schedule!$F32)/15,0)*15,0),_xlfn.CONCAT(TEXT(Schedule!$F32,"H:MM AM/PM")," - ",Schedule!$G32),IF(C$1=TIME(HOUR(Schedule!$H32),ROUNDDOWN(MINUTE(Schedule!$H32)/15,0)*15,0),_xlfn.CONCAT(TEXT(Schedule!$H32,"H:MM AM/PM")," - ",Schedule!$I32),IF(Schedule!$B32&lt;&gt;"",IF(OR(C$1=Schedule!$B32,C$1=(Schedule!$B32+TIME(0,15,0))),_xlfn.CONCAT("Judge - ",Schedule!$C32), ""),"")))),"")</f>
        <v/>
      </c>
      <c r="D32" s="8" t="str">
        <f ca="1">IF($A32&lt;&gt;"",IF(D$1=TIME(HOUR(Schedule!$D32),ROUNDDOWN(MINUTE(Schedule!$D32)/15,0)*15,0),_xlfn.CONCAT(TEXT(Schedule!$D32,"H:MM AM/PM")," - ",Schedule!$E32),IF(D$1=TIME(HOUR(Schedule!$F32),ROUNDDOWN(MINUTE(Schedule!$F32)/15,0)*15,0),_xlfn.CONCAT(TEXT(Schedule!$F32,"H:MM AM/PM")," - ",Schedule!$G32),IF(D$1=TIME(HOUR(Schedule!$H32),ROUNDDOWN(MINUTE(Schedule!$H32)/15,0)*15,0),_xlfn.CONCAT(TEXT(Schedule!$H32,"H:MM AM/PM")," - ",Schedule!$I32),IF(Schedule!$B32&lt;&gt;"",IF(OR(D$1=Schedule!$B32,D$1=(Schedule!$B32+TIME(0,15,0))),_xlfn.CONCAT("Judge - ",Schedule!$C32), ""),"")))),"")</f>
        <v/>
      </c>
      <c r="E32" s="8" t="str">
        <f ca="1">IF($A32&lt;&gt;"",IF(E$1=TIME(HOUR(Schedule!$D32),ROUNDDOWN(MINUTE(Schedule!$D32)/15,0)*15,0),_xlfn.CONCAT(TEXT(Schedule!$D32,"H:MM AM/PM")," - ",Schedule!$E32),IF(E$1=TIME(HOUR(Schedule!$F32),ROUNDDOWN(MINUTE(Schedule!$F32)/15,0)*15,0),_xlfn.CONCAT(TEXT(Schedule!$F32,"H:MM AM/PM")," - ",Schedule!$G32),IF(E$1=TIME(HOUR(Schedule!$H32),ROUNDDOWN(MINUTE(Schedule!$H32)/15,0)*15,0),_xlfn.CONCAT(TEXT(Schedule!$H32,"H:MM AM/PM")," - ",Schedule!$I32),IF(Schedule!$B32&lt;&gt;"",IF(OR(E$1=Schedule!$B32,E$1=(Schedule!$B32+TIME(0,15,0))),_xlfn.CONCAT("Judge - ",Schedule!$C32), ""),"")))),"")</f>
        <v/>
      </c>
      <c r="F32" s="8" t="str">
        <f ca="1">IF($A32&lt;&gt;"",IF(F$1=TIME(HOUR(Schedule!$D32),ROUNDDOWN(MINUTE(Schedule!$D32)/15,0)*15,0),_xlfn.CONCAT(TEXT(Schedule!$D32,"H:MM AM/PM")," - ",Schedule!$E32),IF(F$1=TIME(HOUR(Schedule!$F32),ROUNDDOWN(MINUTE(Schedule!$F32)/15,0)*15,0),_xlfn.CONCAT(TEXT(Schedule!$F32,"H:MM AM/PM")," - ",Schedule!$G32),IF(F$1=TIME(HOUR(Schedule!$H32),ROUNDDOWN(MINUTE(Schedule!$H32)/15,0)*15,0),_xlfn.CONCAT(TEXT(Schedule!$H32,"H:MM AM/PM")," - ",Schedule!$I32),IF(Schedule!$B32&lt;&gt;"",IF(OR(F$1=Schedule!$B32,F$1=(Schedule!$B32+TIME(0,15,0))),_xlfn.CONCAT("Judge - ",Schedule!$C32), ""),"")))),"")</f>
        <v/>
      </c>
      <c r="G32" s="8" t="str">
        <f ca="1">IF($A32&lt;&gt;"",IF(G$1=TIME(HOUR(Schedule!$D32),ROUNDDOWN(MINUTE(Schedule!$D32)/15,0)*15,0),_xlfn.CONCAT(TEXT(Schedule!$D32,"H:MM AM/PM")," - ",Schedule!$E32),IF(G$1=TIME(HOUR(Schedule!$F32),ROUNDDOWN(MINUTE(Schedule!$F32)/15,0)*15,0),_xlfn.CONCAT(TEXT(Schedule!$F32,"H:MM AM/PM")," - ",Schedule!$G32),IF(G$1=TIME(HOUR(Schedule!$H32),ROUNDDOWN(MINUTE(Schedule!$H32)/15,0)*15,0),_xlfn.CONCAT(TEXT(Schedule!$H32,"H:MM AM/PM")," - ",Schedule!$I32),IF(Schedule!$B32&lt;&gt;"",IF(OR(G$1=Schedule!$B32,G$1=(Schedule!$B32+TIME(0,15,0))),_xlfn.CONCAT("Judge - ",Schedule!$C32), ""),"")))),"")</f>
        <v/>
      </c>
      <c r="H32" s="8" t="str">
        <f ca="1">IF($A32&lt;&gt;"",IF(H$1=TIME(HOUR(Schedule!$D32),ROUNDDOWN(MINUTE(Schedule!$D32)/15,0)*15,0),_xlfn.CONCAT(TEXT(Schedule!$D32,"H:MM AM/PM")," - ",Schedule!$E32),IF(H$1=TIME(HOUR(Schedule!$F32),ROUNDDOWN(MINUTE(Schedule!$F32)/15,0)*15,0),_xlfn.CONCAT(TEXT(Schedule!$F32,"H:MM AM/PM")," - ",Schedule!$G32),IF(H$1=TIME(HOUR(Schedule!$H32),ROUNDDOWN(MINUTE(Schedule!$H32)/15,0)*15,0),_xlfn.CONCAT(TEXT(Schedule!$H32,"H:MM AM/PM")," - ",Schedule!$I32),IF(Schedule!$B32&lt;&gt;"",IF(OR(H$1=Schedule!$B32,H$1=(Schedule!$B32+TIME(0,15,0))),_xlfn.CONCAT("Judge - ",Schedule!$C32), ""),"")))),"")</f>
        <v/>
      </c>
      <c r="I32" s="8" t="str">
        <f ca="1">IF($A32&lt;&gt;"",IF(I$1=TIME(HOUR(Schedule!$D32),ROUNDDOWN(MINUTE(Schedule!$D32)/15,0)*15,0),_xlfn.CONCAT(TEXT(Schedule!$D32,"H:MM AM/PM")," - ",Schedule!$E32),IF(I$1=TIME(HOUR(Schedule!$F32),ROUNDDOWN(MINUTE(Schedule!$F32)/15,0)*15,0),_xlfn.CONCAT(TEXT(Schedule!$F32,"H:MM AM/PM")," - ",Schedule!$G32),IF(I$1=TIME(HOUR(Schedule!$H32),ROUNDDOWN(MINUTE(Schedule!$H32)/15,0)*15,0),_xlfn.CONCAT(TEXT(Schedule!$H32,"H:MM AM/PM")," - ",Schedule!$I32),IF(Schedule!$B32&lt;&gt;"",IF(OR(I$1=Schedule!$B32,I$1=(Schedule!$B32+TIME(0,15,0))),_xlfn.CONCAT("Judge - ",Schedule!$C32), ""),"")))),"")</f>
        <v/>
      </c>
      <c r="J32" s="8" t="str">
        <f ca="1">IF($A32&lt;&gt;"",IF(J$1=TIME(HOUR(Schedule!$D32),ROUNDDOWN(MINUTE(Schedule!$D32)/15,0)*15,0),_xlfn.CONCAT(TEXT(Schedule!$D32,"H:MM AM/PM")," - ",Schedule!$E32),IF(J$1=TIME(HOUR(Schedule!$F32),ROUNDDOWN(MINUTE(Schedule!$F32)/15,0)*15,0),_xlfn.CONCAT(TEXT(Schedule!$F32,"H:MM AM/PM")," - ",Schedule!$G32),IF(J$1=TIME(HOUR(Schedule!$H32),ROUNDDOWN(MINUTE(Schedule!$H32)/15,0)*15,0),_xlfn.CONCAT(TEXT(Schedule!$H32,"H:MM AM/PM")," - ",Schedule!$I32),IF(Schedule!$B32&lt;&gt;"",IF(OR(J$1=Schedule!$B32,J$1=(Schedule!$B32+TIME(0,15,0))),_xlfn.CONCAT("Judge - ",Schedule!$C32), ""),"")))),"")</f>
        <v/>
      </c>
      <c r="K32" s="8" t="str">
        <f ca="1">IF($A32&lt;&gt;"",IF(K$1=TIME(HOUR(Schedule!$D32),ROUNDDOWN(MINUTE(Schedule!$D32)/15,0)*15,0),_xlfn.CONCAT(TEXT(Schedule!$D32,"H:MM AM/PM")," - ",Schedule!$E32),IF(K$1=TIME(HOUR(Schedule!$F32),ROUNDDOWN(MINUTE(Schedule!$F32)/15,0)*15,0),_xlfn.CONCAT(TEXT(Schedule!$F32,"H:MM AM/PM")," - ",Schedule!$G32),IF(K$1=TIME(HOUR(Schedule!$H32),ROUNDDOWN(MINUTE(Schedule!$H32)/15,0)*15,0),_xlfn.CONCAT(TEXT(Schedule!$H32,"H:MM AM/PM")," - ",Schedule!$I32),IF(Schedule!$B32&lt;&gt;"",IF(OR(K$1=Schedule!$B32,K$1=(Schedule!$B32+TIME(0,15,0))),_xlfn.CONCAT("Judge - ",Schedule!$C32), ""),"")))),"")</f>
        <v/>
      </c>
      <c r="L32" s="8" t="str">
        <f ca="1">IF($A32&lt;&gt;"",IF(L$1=TIME(HOUR(Schedule!$D32),ROUNDDOWN(MINUTE(Schedule!$D32)/15,0)*15,0),_xlfn.CONCAT(TEXT(Schedule!$D32,"H:MM AM/PM")," - ",Schedule!$E32),IF(L$1=TIME(HOUR(Schedule!$F32),ROUNDDOWN(MINUTE(Schedule!$F32)/15,0)*15,0),_xlfn.CONCAT(TEXT(Schedule!$F32,"H:MM AM/PM")," - ",Schedule!$G32),IF(L$1=TIME(HOUR(Schedule!$H32),ROUNDDOWN(MINUTE(Schedule!$H32)/15,0)*15,0),_xlfn.CONCAT(TEXT(Schedule!$H32,"H:MM AM/PM")," - ",Schedule!$I32),IF(Schedule!$B32&lt;&gt;"",IF(OR(L$1=Schedule!$B32,L$1=(Schedule!$B32+TIME(0,15,0))),_xlfn.CONCAT("Judge - ",Schedule!$C32), ""),"")))),"")</f>
        <v/>
      </c>
      <c r="M32" s="8" t="str">
        <f ca="1">IF($A32&lt;&gt;"",IF(M$1=TIME(HOUR(Schedule!$D32),ROUNDDOWN(MINUTE(Schedule!$D32)/15,0)*15,0),_xlfn.CONCAT(TEXT(Schedule!$D32,"H:MM AM/PM")," - ",Schedule!$E32),IF(M$1=TIME(HOUR(Schedule!$F32),ROUNDDOWN(MINUTE(Schedule!$F32)/15,0)*15,0),_xlfn.CONCAT(TEXT(Schedule!$F32,"H:MM AM/PM")," - ",Schedule!$G32),IF(M$1=TIME(HOUR(Schedule!$H32),ROUNDDOWN(MINUTE(Schedule!$H32)/15,0)*15,0),_xlfn.CONCAT(TEXT(Schedule!$H32,"H:MM AM/PM")," - ",Schedule!$I32),IF(Schedule!$B32&lt;&gt;"",IF(OR(M$1=Schedule!$B32,M$1=(Schedule!$B32+TIME(0,15,0))),_xlfn.CONCAT("Judge - ",Schedule!$C32), ""),"")))),"")</f>
        <v/>
      </c>
      <c r="N32" s="8" t="str">
        <f ca="1">IF($A32&lt;&gt;"",IF(N$1=TIME(HOUR(Schedule!$D32),ROUNDDOWN(MINUTE(Schedule!$D32)/15,0)*15,0),_xlfn.CONCAT(TEXT(Schedule!$D32,"H:MM AM/PM")," - ",Schedule!$E32),IF(N$1=TIME(HOUR(Schedule!$F32),ROUNDDOWN(MINUTE(Schedule!$F32)/15,0)*15,0),_xlfn.CONCAT(TEXT(Schedule!$F32,"H:MM AM/PM")," - ",Schedule!$G32),IF(N$1=TIME(HOUR(Schedule!$H32),ROUNDDOWN(MINUTE(Schedule!$H32)/15,0)*15,0),_xlfn.CONCAT(TEXT(Schedule!$H32,"H:MM AM/PM")," - ",Schedule!$I32),IF(Schedule!$B32&lt;&gt;"",IF(OR(N$1=Schedule!$B32,N$1=(Schedule!$B32+TIME(0,15,0))),_xlfn.CONCAT("Judge - ",Schedule!$C32), ""),"")))),"")</f>
        <v/>
      </c>
      <c r="O32" s="8" t="str">
        <f ca="1">IF($A32&lt;&gt;"",IF(O$1=TIME(HOUR(Schedule!$D32),ROUNDDOWN(MINUTE(Schedule!$D32)/15,0)*15,0),_xlfn.CONCAT(TEXT(Schedule!$D32,"H:MM AM/PM")," - ",Schedule!$E32),IF(O$1=TIME(HOUR(Schedule!$F32),ROUNDDOWN(MINUTE(Schedule!$F32)/15,0)*15,0),_xlfn.CONCAT(TEXT(Schedule!$F32,"H:MM AM/PM")," - ",Schedule!$G32),IF(O$1=TIME(HOUR(Schedule!$H32),ROUNDDOWN(MINUTE(Schedule!$H32)/15,0)*15,0),_xlfn.CONCAT(TEXT(Schedule!$H32,"H:MM AM/PM")," - ",Schedule!$I32),IF(Schedule!$B32&lt;&gt;"",IF(OR(O$1=Schedule!$B32,O$1=(Schedule!$B32+TIME(0,15,0))),_xlfn.CONCAT("Judge - ",Schedule!$C32), ""),"")))),"")</f>
        <v/>
      </c>
      <c r="P32" s="8" t="str">
        <f ca="1">IF($A32&lt;&gt;"",IF(P$1=TIME(HOUR(Schedule!$D32),ROUNDDOWN(MINUTE(Schedule!$D32)/15,0)*15,0),_xlfn.CONCAT(TEXT(Schedule!$D32,"H:MM AM/PM")," - ",Schedule!$E32),IF(P$1=TIME(HOUR(Schedule!$F32),ROUNDDOWN(MINUTE(Schedule!$F32)/15,0)*15,0),_xlfn.CONCAT(TEXT(Schedule!$F32,"H:MM AM/PM")," - ",Schedule!$G32),IF(P$1=TIME(HOUR(Schedule!$H32),ROUNDDOWN(MINUTE(Schedule!$H32)/15,0)*15,0),_xlfn.CONCAT(TEXT(Schedule!$H32,"H:MM AM/PM")," - ",Schedule!$I32),IF(Schedule!$B32&lt;&gt;"",IF(OR(P$1=Schedule!$B32,P$1=(Schedule!$B32+TIME(0,15,0))),_xlfn.CONCAT("Judge - ",Schedule!$C32), ""),"")))),"")</f>
        <v/>
      </c>
      <c r="Q32" s="8" t="str">
        <f ca="1">IF($A32&lt;&gt;"",IF(Q$1=TIME(HOUR(Schedule!$D32),ROUNDDOWN(MINUTE(Schedule!$D32)/15,0)*15,0),_xlfn.CONCAT(TEXT(Schedule!$D32,"H:MM AM/PM")," - ",Schedule!$E32),IF(Q$1=TIME(HOUR(Schedule!$F32),ROUNDDOWN(MINUTE(Schedule!$F32)/15,0)*15,0),_xlfn.CONCAT(TEXT(Schedule!$F32,"H:MM AM/PM")," - ",Schedule!$G32),IF(Q$1=TIME(HOUR(Schedule!$H32),ROUNDDOWN(MINUTE(Schedule!$H32)/15,0)*15,0),_xlfn.CONCAT(TEXT(Schedule!$H32,"H:MM AM/PM")," - ",Schedule!$I32),IF(Schedule!$B32&lt;&gt;"",IF(OR(Q$1=Schedule!$B32,Q$1=(Schedule!$B32+TIME(0,15,0))),_xlfn.CONCAT("Judge - ",Schedule!$C32), ""),"")))),"")</f>
        <v/>
      </c>
      <c r="R32" s="8" t="str">
        <f ca="1">IF($A32&lt;&gt;"",IF(R$1=TIME(HOUR(Schedule!$D32),ROUNDDOWN(MINUTE(Schedule!$D32)/15,0)*15,0),_xlfn.CONCAT(TEXT(Schedule!$D32,"H:MM AM/PM")," - ",Schedule!$E32),IF(R$1=TIME(HOUR(Schedule!$F32),ROUNDDOWN(MINUTE(Schedule!$F32)/15,0)*15,0),_xlfn.CONCAT(TEXT(Schedule!$F32,"H:MM AM/PM")," - ",Schedule!$G32),IF(R$1=TIME(HOUR(Schedule!$H32),ROUNDDOWN(MINUTE(Schedule!$H32)/15,0)*15,0),_xlfn.CONCAT(TEXT(Schedule!$H32,"H:MM AM/PM")," - ",Schedule!$I32),IF(Schedule!$B32&lt;&gt;"",IF(OR(R$1=Schedule!$B32,R$1=(Schedule!$B32+TIME(0,15,0))),_xlfn.CONCAT("Judge - ",Schedule!$C32), ""),"")))),"")</f>
        <v/>
      </c>
      <c r="S32" s="8" t="str">
        <f ca="1">IF($A32&lt;&gt;"",IF(S$1=TIME(HOUR(Schedule!$D32),ROUNDDOWN(MINUTE(Schedule!$D32)/15,0)*15,0),_xlfn.CONCAT(TEXT(Schedule!$D32,"H:MM AM/PM")," - ",Schedule!$E32),IF(S$1=TIME(HOUR(Schedule!$F32),ROUNDDOWN(MINUTE(Schedule!$F32)/15,0)*15,0),_xlfn.CONCAT(TEXT(Schedule!$F32,"H:MM AM/PM")," - ",Schedule!$G32),IF(S$1=TIME(HOUR(Schedule!$H32),ROUNDDOWN(MINUTE(Schedule!$H32)/15,0)*15,0),_xlfn.CONCAT(TEXT(Schedule!$H32,"H:MM AM/PM")," - ",Schedule!$I32),IF(Schedule!$B32&lt;&gt;"",IF(OR(S$1=Schedule!$B32,S$1=(Schedule!$B32+TIME(0,15,0))),_xlfn.CONCAT("Judge - ",Schedule!$C32), ""),"")))),"")</f>
        <v/>
      </c>
      <c r="T32" s="8" t="str">
        <f ca="1">IF($A32&lt;&gt;"",IF(T$1=TIME(HOUR(Schedule!$D32),ROUNDDOWN(MINUTE(Schedule!$D32)/15,0)*15,0),_xlfn.CONCAT(TEXT(Schedule!$D32,"H:MM AM/PM")," - ",Schedule!$E32),IF(T$1=TIME(HOUR(Schedule!$F32),ROUNDDOWN(MINUTE(Schedule!$F32)/15,0)*15,0),_xlfn.CONCAT(TEXT(Schedule!$F32,"H:MM AM/PM")," - ",Schedule!$G32),IF(T$1=TIME(HOUR(Schedule!$H32),ROUNDDOWN(MINUTE(Schedule!$H32)/15,0)*15,0),_xlfn.CONCAT(TEXT(Schedule!$H32,"H:MM AM/PM")," - ",Schedule!$I32),IF(Schedule!$B32&lt;&gt;"",IF(OR(T$1=Schedule!$B32,T$1=(Schedule!$B32+TIME(0,15,0))),_xlfn.CONCAT("Judge - ",Schedule!$C32), ""),"")))),"")</f>
        <v/>
      </c>
      <c r="U32" s="8" t="str">
        <f ca="1">IF($A32&lt;&gt;"",IF(U$1=TIME(HOUR(Schedule!$D32),ROUNDDOWN(MINUTE(Schedule!$D32)/15,0)*15,0),_xlfn.CONCAT(TEXT(Schedule!$D32,"H:MM AM/PM")," - ",Schedule!$E32),IF(U$1=TIME(HOUR(Schedule!$F32),ROUNDDOWN(MINUTE(Schedule!$F32)/15,0)*15,0),_xlfn.CONCAT(TEXT(Schedule!$F32,"H:MM AM/PM")," - ",Schedule!$G32),IF(U$1=TIME(HOUR(Schedule!$H32),ROUNDDOWN(MINUTE(Schedule!$H32)/15,0)*15,0),_xlfn.CONCAT(TEXT(Schedule!$H32,"H:MM AM/PM")," - ",Schedule!$I32),IF(Schedule!$B32&lt;&gt;"",IF(OR(U$1=Schedule!$B32,U$1=(Schedule!$B32+TIME(0,15,0))),_xlfn.CONCAT("Judge - ",Schedule!$C32), ""),"")))),"")</f>
        <v/>
      </c>
      <c r="V32" s="8" t="str">
        <f ca="1">IF($A32&lt;&gt;"",IF(V$1=TIME(HOUR(Schedule!$D32),ROUNDDOWN(MINUTE(Schedule!$D32)/15,0)*15,0),_xlfn.CONCAT(TEXT(Schedule!$D32,"H:MM AM/PM")," - ",Schedule!$E32),IF(V$1=TIME(HOUR(Schedule!$F32),ROUNDDOWN(MINUTE(Schedule!$F32)/15,0)*15,0),_xlfn.CONCAT(TEXT(Schedule!$F32,"H:MM AM/PM")," - ",Schedule!$G32),IF(V$1=TIME(HOUR(Schedule!$H32),ROUNDDOWN(MINUTE(Schedule!$H32)/15,0)*15,0),_xlfn.CONCAT(TEXT(Schedule!$H32,"H:MM AM/PM")," - ",Schedule!$I32),IF(Schedule!$B32&lt;&gt;"",IF(OR(V$1=Schedule!$B32,V$1=(Schedule!$B32+TIME(0,15,0))),_xlfn.CONCAT("Judge - ",Schedule!$C32), ""),"")))),"")</f>
        <v/>
      </c>
      <c r="W32" s="8" t="str">
        <f ca="1">IF($A32&lt;&gt;"",IF(W$1=TIME(HOUR(Schedule!$D32),ROUNDDOWN(MINUTE(Schedule!$D32)/15,0)*15,0),_xlfn.CONCAT(TEXT(Schedule!$D32,"H:MM AM/PM")," - ",Schedule!$E32),IF(W$1=TIME(HOUR(Schedule!$F32),ROUNDDOWN(MINUTE(Schedule!$F32)/15,0)*15,0),_xlfn.CONCAT(TEXT(Schedule!$F32,"H:MM AM/PM")," - ",Schedule!$G32),IF(W$1=TIME(HOUR(Schedule!$H32),ROUNDDOWN(MINUTE(Schedule!$H32)/15,0)*15,0),_xlfn.CONCAT(TEXT(Schedule!$H32,"H:MM AM/PM")," - ",Schedule!$I32),IF(Schedule!$B32&lt;&gt;"",IF(OR(W$1=Schedule!$B32,W$1=(Schedule!$B32+TIME(0,15,0))),_xlfn.CONCAT("Judge - ",Schedule!$C32), ""),"")))),"")</f>
        <v/>
      </c>
      <c r="X32" s="8" t="str">
        <f ca="1">IF($A32&lt;&gt;"",IF(X$1=TIME(HOUR(Schedule!$D32),ROUNDDOWN(MINUTE(Schedule!$D32)/15,0)*15,0),_xlfn.CONCAT(TEXT(Schedule!$D32,"H:MM AM/PM")," - ",Schedule!$E32),IF(X$1=TIME(HOUR(Schedule!$F32),ROUNDDOWN(MINUTE(Schedule!$F32)/15,0)*15,0),_xlfn.CONCAT(TEXT(Schedule!$F32,"H:MM AM/PM")," - ",Schedule!$G32),IF(X$1=TIME(HOUR(Schedule!$H32),ROUNDDOWN(MINUTE(Schedule!$H32)/15,0)*15,0),_xlfn.CONCAT(TEXT(Schedule!$H32,"H:MM AM/PM")," - ",Schedule!$I32),IF(Schedule!$B32&lt;&gt;"",IF(OR(X$1=Schedule!$B32,X$1=(Schedule!$B32+TIME(0,15,0))),_xlfn.CONCAT("Judge - ",Schedule!$C32), ""),"")))),"")</f>
        <v/>
      </c>
      <c r="Y32" s="8" t="str">
        <f ca="1">IF($A32&lt;&gt;"",IF(Y$1=TIME(HOUR(Schedule!$D32),ROUNDDOWN(MINUTE(Schedule!$D32)/15,0)*15,0),_xlfn.CONCAT(TEXT(Schedule!$D32,"H:MM AM/PM")," - ",Schedule!$E32),IF(Y$1=TIME(HOUR(Schedule!$F32),ROUNDDOWN(MINUTE(Schedule!$F32)/15,0)*15,0),_xlfn.CONCAT(TEXT(Schedule!$F32,"H:MM AM/PM")," - ",Schedule!$G32),IF(Y$1=TIME(HOUR(Schedule!$H32),ROUNDDOWN(MINUTE(Schedule!$H32)/15,0)*15,0),_xlfn.CONCAT(TEXT(Schedule!$H32,"H:MM AM/PM")," - ",Schedule!$I32),IF(Schedule!$B32&lt;&gt;"",IF(OR(Y$1=Schedule!$B32,Y$1=(Schedule!$B32+TIME(0,15,0))),_xlfn.CONCAT("Judge - ",Schedule!$C32), ""),"")))),"")</f>
        <v/>
      </c>
      <c r="Z32" s="8" t="str">
        <f ca="1">IF($A32&lt;&gt;"",IF(Z$1=TIME(HOUR(Schedule!$D32),ROUNDDOWN(MINUTE(Schedule!$D32)/15,0)*15,0),_xlfn.CONCAT(TEXT(Schedule!$D32,"H:MM AM/PM")," - ",Schedule!$E32),IF(Z$1=TIME(HOUR(Schedule!$F32),ROUNDDOWN(MINUTE(Schedule!$F32)/15,0)*15,0),_xlfn.CONCAT(TEXT(Schedule!$F32,"H:MM AM/PM")," - ",Schedule!$G32),IF(Z$1=TIME(HOUR(Schedule!$H32),ROUNDDOWN(MINUTE(Schedule!$H32)/15,0)*15,0),_xlfn.CONCAT(TEXT(Schedule!$H32,"H:MM AM/PM")," - ",Schedule!$I32),IF(Schedule!$B32&lt;&gt;"",IF(OR(Z$1=Schedule!$B32,Z$1=(Schedule!$B32+TIME(0,15,0))),_xlfn.CONCAT("Judge - ",Schedule!$C32), ""),"")))),"")</f>
        <v/>
      </c>
      <c r="AA32" s="8" t="str">
        <f ca="1">IF($A32&lt;&gt;"",IF(AA$1=TIME(HOUR(Schedule!$D32),ROUNDDOWN(MINUTE(Schedule!$D32)/15,0)*15,0),_xlfn.CONCAT(TEXT(Schedule!$D32,"H:MM AM/PM")," - ",Schedule!$E32),IF(AA$1=TIME(HOUR(Schedule!$F32),ROUNDDOWN(MINUTE(Schedule!$F32)/15,0)*15,0),_xlfn.CONCAT(TEXT(Schedule!$F32,"H:MM AM/PM")," - ",Schedule!$G32),IF(AA$1=TIME(HOUR(Schedule!$H32),ROUNDDOWN(MINUTE(Schedule!$H32)/15,0)*15,0),_xlfn.CONCAT(TEXT(Schedule!$H32,"H:MM AM/PM")," - ",Schedule!$I32),IF(Schedule!$B32&lt;&gt;"",IF(OR(AA$1=Schedule!$B32,AA$1=(Schedule!$B32+TIME(0,15,0))),_xlfn.CONCAT("Judge - ",Schedule!$C32), ""),"")))),"")</f>
        <v/>
      </c>
      <c r="AB32" s="8" t="str">
        <f ca="1">IF($A32&lt;&gt;"",IF(AB$1=TIME(HOUR(Schedule!$D32),ROUNDDOWN(MINUTE(Schedule!$D32)/15,0)*15,0),_xlfn.CONCAT(TEXT(Schedule!$D32,"H:MM AM/PM")," - ",Schedule!$E32),IF(AB$1=TIME(HOUR(Schedule!$F32),ROUNDDOWN(MINUTE(Schedule!$F32)/15,0)*15,0),_xlfn.CONCAT(TEXT(Schedule!$F32,"H:MM AM/PM")," - ",Schedule!$G32),IF(AB$1=TIME(HOUR(Schedule!$H32),ROUNDDOWN(MINUTE(Schedule!$H32)/15,0)*15,0),_xlfn.CONCAT(TEXT(Schedule!$H32,"H:MM AM/PM")," - ",Schedule!$I32),IF(Schedule!$B32&lt;&gt;"",IF(OR(AB$1=Schedule!$B32,AB$1=(Schedule!$B32+TIME(0,15,0))),_xlfn.CONCAT("Judge - ",Schedule!$C32), ""),"")))),"")</f>
        <v/>
      </c>
      <c r="AC32" s="8" t="str">
        <f ca="1">IF($A32&lt;&gt;"",IF(AC$1=TIME(HOUR(Schedule!$D32),ROUNDDOWN(MINUTE(Schedule!$D32)/15,0)*15,0),_xlfn.CONCAT(TEXT(Schedule!$D32,"H:MM AM/PM")," - ",Schedule!$E32),IF(AC$1=TIME(HOUR(Schedule!$F32),ROUNDDOWN(MINUTE(Schedule!$F32)/15,0)*15,0),_xlfn.CONCAT(TEXT(Schedule!$F32,"H:MM AM/PM")," - ",Schedule!$G32),IF(AC$1=TIME(HOUR(Schedule!$H32),ROUNDDOWN(MINUTE(Schedule!$H32)/15,0)*15,0),_xlfn.CONCAT(TEXT(Schedule!$H32,"H:MM AM/PM")," - ",Schedule!$I32),IF(Schedule!$B32&lt;&gt;"",IF(OR(AC$1=Schedule!$B32,AC$1=(Schedule!$B32+TIME(0,15,0))),_xlfn.CONCAT("Judge - ",Schedule!$C32), ""),"")))),"")</f>
        <v/>
      </c>
      <c r="AD32" s="8" t="str">
        <f ca="1">IF($A32&lt;&gt;"",IF(AD$1=TIME(HOUR(Schedule!$D32),ROUNDDOWN(MINUTE(Schedule!$D32)/15,0)*15,0),_xlfn.CONCAT(TEXT(Schedule!$D32,"H:MM AM/PM")," - ",Schedule!$E32),IF(AD$1=TIME(HOUR(Schedule!$F32),ROUNDDOWN(MINUTE(Schedule!$F32)/15,0)*15,0),_xlfn.CONCAT(TEXT(Schedule!$F32,"H:MM AM/PM")," - ",Schedule!$G32),IF(AD$1=TIME(HOUR(Schedule!$H32),ROUNDDOWN(MINUTE(Schedule!$H32)/15,0)*15,0),_xlfn.CONCAT(TEXT(Schedule!$H32,"H:MM AM/PM")," - ",Schedule!$I32),IF(Schedule!$B32&lt;&gt;"",IF(OR(AD$1=Schedule!$B32,AD$1=(Schedule!$B32+TIME(0,15,0))),_xlfn.CONCAT("Judge - ",Schedule!$C32), ""),"")))),"")</f>
        <v/>
      </c>
      <c r="AE32" s="8" t="str">
        <f ca="1">IF($A32&lt;&gt;"",IF(AE$1=TIME(HOUR(Schedule!$D32),ROUNDDOWN(MINUTE(Schedule!$D32)/15,0)*15,0),_xlfn.CONCAT(TEXT(Schedule!$D32,"H:MM AM/PM")," - ",Schedule!$E32),IF(AE$1=TIME(HOUR(Schedule!$F32),ROUNDDOWN(MINUTE(Schedule!$F32)/15,0)*15,0),_xlfn.CONCAT(TEXT(Schedule!$F32,"H:MM AM/PM")," - ",Schedule!$G32),IF(AE$1=TIME(HOUR(Schedule!$H32),ROUNDDOWN(MINUTE(Schedule!$H32)/15,0)*15,0),_xlfn.CONCAT(TEXT(Schedule!$H32,"H:MM AM/PM")," - ",Schedule!$I32),IF(Schedule!$B32&lt;&gt;"",IF(OR(AE$1=Schedule!$B32,AE$1=(Schedule!$B32+TIME(0,15,0))),_xlfn.CONCAT("Judge - ",Schedule!$C32), ""),"")))),"")</f>
        <v/>
      </c>
      <c r="AF32" s="8" t="str">
        <f ca="1">IF($A32&lt;&gt;"",IF(AF$1=TIME(HOUR(Schedule!$D32),ROUNDDOWN(MINUTE(Schedule!$D32)/15,0)*15,0),_xlfn.CONCAT(TEXT(Schedule!$D32,"H:MM AM/PM")," - ",Schedule!$E32),IF(AF$1=TIME(HOUR(Schedule!$F32),ROUNDDOWN(MINUTE(Schedule!$F32)/15,0)*15,0),_xlfn.CONCAT(TEXT(Schedule!$F32,"H:MM AM/PM")," - ",Schedule!$G32),IF(AF$1=TIME(HOUR(Schedule!$H32),ROUNDDOWN(MINUTE(Schedule!$H32)/15,0)*15,0),_xlfn.CONCAT(TEXT(Schedule!$H32,"H:MM AM/PM")," - ",Schedule!$I32),IF(Schedule!$B32&lt;&gt;"",IF(OR(AF$1=Schedule!$B32,AF$1=(Schedule!$B32+TIME(0,15,0))),_xlfn.CONCAT("Judge - ",Schedule!$C32), ""),"")))),"")</f>
        <v/>
      </c>
      <c r="AG32" s="8" t="str">
        <f ca="1">IF($A32&lt;&gt;"",IF(AG$1=TIME(HOUR(Schedule!$D32),ROUNDDOWN(MINUTE(Schedule!$D32)/15,0)*15,0),_xlfn.CONCAT(TEXT(Schedule!$D32,"H:MM AM/PM")," - ",Schedule!$E32),IF(AG$1=TIME(HOUR(Schedule!$F32),ROUNDDOWN(MINUTE(Schedule!$F32)/15,0)*15,0),_xlfn.CONCAT(TEXT(Schedule!$F32,"H:MM AM/PM")," - ",Schedule!$G32),IF(AG$1=TIME(HOUR(Schedule!$H32),ROUNDDOWN(MINUTE(Schedule!$H32)/15,0)*15,0),_xlfn.CONCAT(TEXT(Schedule!$H32,"H:MM AM/PM")," - ",Schedule!$I32),IF(Schedule!$B32&lt;&gt;"",IF(OR(AG$1=Schedule!$B32,AG$1=(Schedule!$B32+TIME(0,15,0))),_xlfn.CONCAT("Judge - ",Schedule!$C32), ""),"")))),"")</f>
        <v/>
      </c>
    </row>
    <row r="33" spans="1:33" x14ac:dyDescent="0.2">
      <c r="A33" t="str">
        <f ca="1">Schedule!A33</f>
        <v/>
      </c>
      <c r="B33" s="8" t="str">
        <f ca="1">IF($A33&lt;&gt;"",IF(B$1=TIME(HOUR(Schedule!$D33),ROUNDDOWN(MINUTE(Schedule!$D33)/15,0)*15,0),_xlfn.CONCAT(TEXT(Schedule!$D33,"H:MM AM/PM")," - ",Schedule!$E33),IF(B$1=TIME(HOUR(Schedule!$F33),ROUNDDOWN(MINUTE(Schedule!$F33)/15,0)*15,0),_xlfn.CONCAT(TEXT(Schedule!$F33,"H:MM AM/PM")," - ",Schedule!$G33),IF(B$1=TIME(HOUR(Schedule!$H33),ROUNDDOWN(MINUTE(Schedule!$H33)/15,0)*15,0),_xlfn.CONCAT(TEXT(Schedule!$H33,"H:MM AM/PM")," - ",Schedule!$I33),IF(Schedule!$B33&lt;&gt;"",IF(OR(B$1=Schedule!$B33,B$1=(Schedule!$B33+TIME(0,15,0))),_xlfn.CONCAT("Judge - ",Schedule!$C33), ""),"")))),"")</f>
        <v/>
      </c>
      <c r="C33" s="8" t="str">
        <f ca="1">IF($A33&lt;&gt;"",IF(C$1=TIME(HOUR(Schedule!$D33),ROUNDDOWN(MINUTE(Schedule!$D33)/15,0)*15,0),_xlfn.CONCAT(TEXT(Schedule!$D33,"H:MM AM/PM")," - ",Schedule!$E33),IF(C$1=TIME(HOUR(Schedule!$F33),ROUNDDOWN(MINUTE(Schedule!$F33)/15,0)*15,0),_xlfn.CONCAT(TEXT(Schedule!$F33,"H:MM AM/PM")," - ",Schedule!$G33),IF(C$1=TIME(HOUR(Schedule!$H33),ROUNDDOWN(MINUTE(Schedule!$H33)/15,0)*15,0),_xlfn.CONCAT(TEXT(Schedule!$H33,"H:MM AM/PM")," - ",Schedule!$I33),IF(Schedule!$B33&lt;&gt;"",IF(OR(C$1=Schedule!$B33,C$1=(Schedule!$B33+TIME(0,15,0))),_xlfn.CONCAT("Judge - ",Schedule!$C33), ""),"")))),"")</f>
        <v/>
      </c>
      <c r="D33" s="8" t="str">
        <f ca="1">IF($A33&lt;&gt;"",IF(D$1=TIME(HOUR(Schedule!$D33),ROUNDDOWN(MINUTE(Schedule!$D33)/15,0)*15,0),_xlfn.CONCAT(TEXT(Schedule!$D33,"H:MM AM/PM")," - ",Schedule!$E33),IF(D$1=TIME(HOUR(Schedule!$F33),ROUNDDOWN(MINUTE(Schedule!$F33)/15,0)*15,0),_xlfn.CONCAT(TEXT(Schedule!$F33,"H:MM AM/PM")," - ",Schedule!$G33),IF(D$1=TIME(HOUR(Schedule!$H33),ROUNDDOWN(MINUTE(Schedule!$H33)/15,0)*15,0),_xlfn.CONCAT(TEXT(Schedule!$H33,"H:MM AM/PM")," - ",Schedule!$I33),IF(Schedule!$B33&lt;&gt;"",IF(OR(D$1=Schedule!$B33,D$1=(Schedule!$B33+TIME(0,15,0))),_xlfn.CONCAT("Judge - ",Schedule!$C33), ""),"")))),"")</f>
        <v/>
      </c>
      <c r="E33" s="8" t="str">
        <f ca="1">IF($A33&lt;&gt;"",IF(E$1=TIME(HOUR(Schedule!$D33),ROUNDDOWN(MINUTE(Schedule!$D33)/15,0)*15,0),_xlfn.CONCAT(TEXT(Schedule!$D33,"H:MM AM/PM")," - ",Schedule!$E33),IF(E$1=TIME(HOUR(Schedule!$F33),ROUNDDOWN(MINUTE(Schedule!$F33)/15,0)*15,0),_xlfn.CONCAT(TEXT(Schedule!$F33,"H:MM AM/PM")," - ",Schedule!$G33),IF(E$1=TIME(HOUR(Schedule!$H33),ROUNDDOWN(MINUTE(Schedule!$H33)/15,0)*15,0),_xlfn.CONCAT(TEXT(Schedule!$H33,"H:MM AM/PM")," - ",Schedule!$I33),IF(Schedule!$B33&lt;&gt;"",IF(OR(E$1=Schedule!$B33,E$1=(Schedule!$B33+TIME(0,15,0))),_xlfn.CONCAT("Judge - ",Schedule!$C33), ""),"")))),"")</f>
        <v/>
      </c>
      <c r="F33" s="8" t="str">
        <f ca="1">IF($A33&lt;&gt;"",IF(F$1=TIME(HOUR(Schedule!$D33),ROUNDDOWN(MINUTE(Schedule!$D33)/15,0)*15,0),_xlfn.CONCAT(TEXT(Schedule!$D33,"H:MM AM/PM")," - ",Schedule!$E33),IF(F$1=TIME(HOUR(Schedule!$F33),ROUNDDOWN(MINUTE(Schedule!$F33)/15,0)*15,0),_xlfn.CONCAT(TEXT(Schedule!$F33,"H:MM AM/PM")," - ",Schedule!$G33),IF(F$1=TIME(HOUR(Schedule!$H33),ROUNDDOWN(MINUTE(Schedule!$H33)/15,0)*15,0),_xlfn.CONCAT(TEXT(Schedule!$H33,"H:MM AM/PM")," - ",Schedule!$I33),IF(Schedule!$B33&lt;&gt;"",IF(OR(F$1=Schedule!$B33,F$1=(Schedule!$B33+TIME(0,15,0))),_xlfn.CONCAT("Judge - ",Schedule!$C33), ""),"")))),"")</f>
        <v/>
      </c>
      <c r="G33" s="8" t="str">
        <f ca="1">IF($A33&lt;&gt;"",IF(G$1=TIME(HOUR(Schedule!$D33),ROUNDDOWN(MINUTE(Schedule!$D33)/15,0)*15,0),_xlfn.CONCAT(TEXT(Schedule!$D33,"H:MM AM/PM")," - ",Schedule!$E33),IF(G$1=TIME(HOUR(Schedule!$F33),ROUNDDOWN(MINUTE(Schedule!$F33)/15,0)*15,0),_xlfn.CONCAT(TEXT(Schedule!$F33,"H:MM AM/PM")," - ",Schedule!$G33),IF(G$1=TIME(HOUR(Schedule!$H33),ROUNDDOWN(MINUTE(Schedule!$H33)/15,0)*15,0),_xlfn.CONCAT(TEXT(Schedule!$H33,"H:MM AM/PM")," - ",Schedule!$I33),IF(Schedule!$B33&lt;&gt;"",IF(OR(G$1=Schedule!$B33,G$1=(Schedule!$B33+TIME(0,15,0))),_xlfn.CONCAT("Judge - ",Schedule!$C33), ""),"")))),"")</f>
        <v/>
      </c>
      <c r="H33" s="8" t="str">
        <f ca="1">IF($A33&lt;&gt;"",IF(H$1=TIME(HOUR(Schedule!$D33),ROUNDDOWN(MINUTE(Schedule!$D33)/15,0)*15,0),_xlfn.CONCAT(TEXT(Schedule!$D33,"H:MM AM/PM")," - ",Schedule!$E33),IF(H$1=TIME(HOUR(Schedule!$F33),ROUNDDOWN(MINUTE(Schedule!$F33)/15,0)*15,0),_xlfn.CONCAT(TEXT(Schedule!$F33,"H:MM AM/PM")," - ",Schedule!$G33),IF(H$1=TIME(HOUR(Schedule!$H33),ROUNDDOWN(MINUTE(Schedule!$H33)/15,0)*15,0),_xlfn.CONCAT(TEXT(Schedule!$H33,"H:MM AM/PM")," - ",Schedule!$I33),IF(Schedule!$B33&lt;&gt;"",IF(OR(H$1=Schedule!$B33,H$1=(Schedule!$B33+TIME(0,15,0))),_xlfn.CONCAT("Judge - ",Schedule!$C33), ""),"")))),"")</f>
        <v/>
      </c>
      <c r="I33" s="8" t="str">
        <f ca="1">IF($A33&lt;&gt;"",IF(I$1=TIME(HOUR(Schedule!$D33),ROUNDDOWN(MINUTE(Schedule!$D33)/15,0)*15,0),_xlfn.CONCAT(TEXT(Schedule!$D33,"H:MM AM/PM")," - ",Schedule!$E33),IF(I$1=TIME(HOUR(Schedule!$F33),ROUNDDOWN(MINUTE(Schedule!$F33)/15,0)*15,0),_xlfn.CONCAT(TEXT(Schedule!$F33,"H:MM AM/PM")," - ",Schedule!$G33),IF(I$1=TIME(HOUR(Schedule!$H33),ROUNDDOWN(MINUTE(Schedule!$H33)/15,0)*15,0),_xlfn.CONCAT(TEXT(Schedule!$H33,"H:MM AM/PM")," - ",Schedule!$I33),IF(Schedule!$B33&lt;&gt;"",IF(OR(I$1=Schedule!$B33,I$1=(Schedule!$B33+TIME(0,15,0))),_xlfn.CONCAT("Judge - ",Schedule!$C33), ""),"")))),"")</f>
        <v/>
      </c>
      <c r="J33" s="8" t="str">
        <f ca="1">IF($A33&lt;&gt;"",IF(J$1=TIME(HOUR(Schedule!$D33),ROUNDDOWN(MINUTE(Schedule!$D33)/15,0)*15,0),_xlfn.CONCAT(TEXT(Schedule!$D33,"H:MM AM/PM")," - ",Schedule!$E33),IF(J$1=TIME(HOUR(Schedule!$F33),ROUNDDOWN(MINUTE(Schedule!$F33)/15,0)*15,0),_xlfn.CONCAT(TEXT(Schedule!$F33,"H:MM AM/PM")," - ",Schedule!$G33),IF(J$1=TIME(HOUR(Schedule!$H33),ROUNDDOWN(MINUTE(Schedule!$H33)/15,0)*15,0),_xlfn.CONCAT(TEXT(Schedule!$H33,"H:MM AM/PM")," - ",Schedule!$I33),IF(Schedule!$B33&lt;&gt;"",IF(OR(J$1=Schedule!$B33,J$1=(Schedule!$B33+TIME(0,15,0))),_xlfn.CONCAT("Judge - ",Schedule!$C33), ""),"")))),"")</f>
        <v/>
      </c>
      <c r="K33" s="8" t="str">
        <f ca="1">IF($A33&lt;&gt;"",IF(K$1=TIME(HOUR(Schedule!$D33),ROUNDDOWN(MINUTE(Schedule!$D33)/15,0)*15,0),_xlfn.CONCAT(TEXT(Schedule!$D33,"H:MM AM/PM")," - ",Schedule!$E33),IF(K$1=TIME(HOUR(Schedule!$F33),ROUNDDOWN(MINUTE(Schedule!$F33)/15,0)*15,0),_xlfn.CONCAT(TEXT(Schedule!$F33,"H:MM AM/PM")," - ",Schedule!$G33),IF(K$1=TIME(HOUR(Schedule!$H33),ROUNDDOWN(MINUTE(Schedule!$H33)/15,0)*15,0),_xlfn.CONCAT(TEXT(Schedule!$H33,"H:MM AM/PM")," - ",Schedule!$I33),IF(Schedule!$B33&lt;&gt;"",IF(OR(K$1=Schedule!$B33,K$1=(Schedule!$B33+TIME(0,15,0))),_xlfn.CONCAT("Judge - ",Schedule!$C33), ""),"")))),"")</f>
        <v/>
      </c>
      <c r="L33" s="8" t="str">
        <f ca="1">IF($A33&lt;&gt;"",IF(L$1=TIME(HOUR(Schedule!$D33),ROUNDDOWN(MINUTE(Schedule!$D33)/15,0)*15,0),_xlfn.CONCAT(TEXT(Schedule!$D33,"H:MM AM/PM")," - ",Schedule!$E33),IF(L$1=TIME(HOUR(Schedule!$F33),ROUNDDOWN(MINUTE(Schedule!$F33)/15,0)*15,0),_xlfn.CONCAT(TEXT(Schedule!$F33,"H:MM AM/PM")," - ",Schedule!$G33),IF(L$1=TIME(HOUR(Schedule!$H33),ROUNDDOWN(MINUTE(Schedule!$H33)/15,0)*15,0),_xlfn.CONCAT(TEXT(Schedule!$H33,"H:MM AM/PM")," - ",Schedule!$I33),IF(Schedule!$B33&lt;&gt;"",IF(OR(L$1=Schedule!$B33,L$1=(Schedule!$B33+TIME(0,15,0))),_xlfn.CONCAT("Judge - ",Schedule!$C33), ""),"")))),"")</f>
        <v/>
      </c>
      <c r="M33" s="8" t="str">
        <f ca="1">IF($A33&lt;&gt;"",IF(M$1=TIME(HOUR(Schedule!$D33),ROUNDDOWN(MINUTE(Schedule!$D33)/15,0)*15,0),_xlfn.CONCAT(TEXT(Schedule!$D33,"H:MM AM/PM")," - ",Schedule!$E33),IF(M$1=TIME(HOUR(Schedule!$F33),ROUNDDOWN(MINUTE(Schedule!$F33)/15,0)*15,0),_xlfn.CONCAT(TEXT(Schedule!$F33,"H:MM AM/PM")," - ",Schedule!$G33),IF(M$1=TIME(HOUR(Schedule!$H33),ROUNDDOWN(MINUTE(Schedule!$H33)/15,0)*15,0),_xlfn.CONCAT(TEXT(Schedule!$H33,"H:MM AM/PM")," - ",Schedule!$I33),IF(Schedule!$B33&lt;&gt;"",IF(OR(M$1=Schedule!$B33,M$1=(Schedule!$B33+TIME(0,15,0))),_xlfn.CONCAT("Judge - ",Schedule!$C33), ""),"")))),"")</f>
        <v/>
      </c>
      <c r="N33" s="8" t="str">
        <f ca="1">IF($A33&lt;&gt;"",IF(N$1=TIME(HOUR(Schedule!$D33),ROUNDDOWN(MINUTE(Schedule!$D33)/15,0)*15,0),_xlfn.CONCAT(TEXT(Schedule!$D33,"H:MM AM/PM")," - ",Schedule!$E33),IF(N$1=TIME(HOUR(Schedule!$F33),ROUNDDOWN(MINUTE(Schedule!$F33)/15,0)*15,0),_xlfn.CONCAT(TEXT(Schedule!$F33,"H:MM AM/PM")," - ",Schedule!$G33),IF(N$1=TIME(HOUR(Schedule!$H33),ROUNDDOWN(MINUTE(Schedule!$H33)/15,0)*15,0),_xlfn.CONCAT(TEXT(Schedule!$H33,"H:MM AM/PM")," - ",Schedule!$I33),IF(Schedule!$B33&lt;&gt;"",IF(OR(N$1=Schedule!$B33,N$1=(Schedule!$B33+TIME(0,15,0))),_xlfn.CONCAT("Judge - ",Schedule!$C33), ""),"")))),"")</f>
        <v/>
      </c>
      <c r="O33" s="8" t="str">
        <f ca="1">IF($A33&lt;&gt;"",IF(O$1=TIME(HOUR(Schedule!$D33),ROUNDDOWN(MINUTE(Schedule!$D33)/15,0)*15,0),_xlfn.CONCAT(TEXT(Schedule!$D33,"H:MM AM/PM")," - ",Schedule!$E33),IF(O$1=TIME(HOUR(Schedule!$F33),ROUNDDOWN(MINUTE(Schedule!$F33)/15,0)*15,0),_xlfn.CONCAT(TEXT(Schedule!$F33,"H:MM AM/PM")," - ",Schedule!$G33),IF(O$1=TIME(HOUR(Schedule!$H33),ROUNDDOWN(MINUTE(Schedule!$H33)/15,0)*15,0),_xlfn.CONCAT(TEXT(Schedule!$H33,"H:MM AM/PM")," - ",Schedule!$I33),IF(Schedule!$B33&lt;&gt;"",IF(OR(O$1=Schedule!$B33,O$1=(Schedule!$B33+TIME(0,15,0))),_xlfn.CONCAT("Judge - ",Schedule!$C33), ""),"")))),"")</f>
        <v/>
      </c>
      <c r="P33" s="8" t="str">
        <f ca="1">IF($A33&lt;&gt;"",IF(P$1=TIME(HOUR(Schedule!$D33),ROUNDDOWN(MINUTE(Schedule!$D33)/15,0)*15,0),_xlfn.CONCAT(TEXT(Schedule!$D33,"H:MM AM/PM")," - ",Schedule!$E33),IF(P$1=TIME(HOUR(Schedule!$F33),ROUNDDOWN(MINUTE(Schedule!$F33)/15,0)*15,0),_xlfn.CONCAT(TEXT(Schedule!$F33,"H:MM AM/PM")," - ",Schedule!$G33),IF(P$1=TIME(HOUR(Schedule!$H33),ROUNDDOWN(MINUTE(Schedule!$H33)/15,0)*15,0),_xlfn.CONCAT(TEXT(Schedule!$H33,"H:MM AM/PM")," - ",Schedule!$I33),IF(Schedule!$B33&lt;&gt;"",IF(OR(P$1=Schedule!$B33,P$1=(Schedule!$B33+TIME(0,15,0))),_xlfn.CONCAT("Judge - ",Schedule!$C33), ""),"")))),"")</f>
        <v/>
      </c>
      <c r="Q33" s="8" t="str">
        <f ca="1">IF($A33&lt;&gt;"",IF(Q$1=TIME(HOUR(Schedule!$D33),ROUNDDOWN(MINUTE(Schedule!$D33)/15,0)*15,0),_xlfn.CONCAT(TEXT(Schedule!$D33,"H:MM AM/PM")," - ",Schedule!$E33),IF(Q$1=TIME(HOUR(Schedule!$F33),ROUNDDOWN(MINUTE(Schedule!$F33)/15,0)*15,0),_xlfn.CONCAT(TEXT(Schedule!$F33,"H:MM AM/PM")," - ",Schedule!$G33),IF(Q$1=TIME(HOUR(Schedule!$H33),ROUNDDOWN(MINUTE(Schedule!$H33)/15,0)*15,0),_xlfn.CONCAT(TEXT(Schedule!$H33,"H:MM AM/PM")," - ",Schedule!$I33),IF(Schedule!$B33&lt;&gt;"",IF(OR(Q$1=Schedule!$B33,Q$1=(Schedule!$B33+TIME(0,15,0))),_xlfn.CONCAT("Judge - ",Schedule!$C33), ""),"")))),"")</f>
        <v/>
      </c>
      <c r="R33" s="8" t="str">
        <f ca="1">IF($A33&lt;&gt;"",IF(R$1=TIME(HOUR(Schedule!$D33),ROUNDDOWN(MINUTE(Schedule!$D33)/15,0)*15,0),_xlfn.CONCAT(TEXT(Schedule!$D33,"H:MM AM/PM")," - ",Schedule!$E33),IF(R$1=TIME(HOUR(Schedule!$F33),ROUNDDOWN(MINUTE(Schedule!$F33)/15,0)*15,0),_xlfn.CONCAT(TEXT(Schedule!$F33,"H:MM AM/PM")," - ",Schedule!$G33),IF(R$1=TIME(HOUR(Schedule!$H33),ROUNDDOWN(MINUTE(Schedule!$H33)/15,0)*15,0),_xlfn.CONCAT(TEXT(Schedule!$H33,"H:MM AM/PM")," - ",Schedule!$I33),IF(Schedule!$B33&lt;&gt;"",IF(OR(R$1=Schedule!$B33,R$1=(Schedule!$B33+TIME(0,15,0))),_xlfn.CONCAT("Judge - ",Schedule!$C33), ""),"")))),"")</f>
        <v/>
      </c>
      <c r="S33" s="8" t="str">
        <f ca="1">IF($A33&lt;&gt;"",IF(S$1=TIME(HOUR(Schedule!$D33),ROUNDDOWN(MINUTE(Schedule!$D33)/15,0)*15,0),_xlfn.CONCAT(TEXT(Schedule!$D33,"H:MM AM/PM")," - ",Schedule!$E33),IF(S$1=TIME(HOUR(Schedule!$F33),ROUNDDOWN(MINUTE(Schedule!$F33)/15,0)*15,0),_xlfn.CONCAT(TEXT(Schedule!$F33,"H:MM AM/PM")," - ",Schedule!$G33),IF(S$1=TIME(HOUR(Schedule!$H33),ROUNDDOWN(MINUTE(Schedule!$H33)/15,0)*15,0),_xlfn.CONCAT(TEXT(Schedule!$H33,"H:MM AM/PM")," - ",Schedule!$I33),IF(Schedule!$B33&lt;&gt;"",IF(OR(S$1=Schedule!$B33,S$1=(Schedule!$B33+TIME(0,15,0))),_xlfn.CONCAT("Judge - ",Schedule!$C33), ""),"")))),"")</f>
        <v/>
      </c>
      <c r="T33" s="8" t="str">
        <f ca="1">IF($A33&lt;&gt;"",IF(T$1=TIME(HOUR(Schedule!$D33),ROUNDDOWN(MINUTE(Schedule!$D33)/15,0)*15,0),_xlfn.CONCAT(TEXT(Schedule!$D33,"H:MM AM/PM")," - ",Schedule!$E33),IF(T$1=TIME(HOUR(Schedule!$F33),ROUNDDOWN(MINUTE(Schedule!$F33)/15,0)*15,0),_xlfn.CONCAT(TEXT(Schedule!$F33,"H:MM AM/PM")," - ",Schedule!$G33),IF(T$1=TIME(HOUR(Schedule!$H33),ROUNDDOWN(MINUTE(Schedule!$H33)/15,0)*15,0),_xlfn.CONCAT(TEXT(Schedule!$H33,"H:MM AM/PM")," - ",Schedule!$I33),IF(Schedule!$B33&lt;&gt;"",IF(OR(T$1=Schedule!$B33,T$1=(Schedule!$B33+TIME(0,15,0))),_xlfn.CONCAT("Judge - ",Schedule!$C33), ""),"")))),"")</f>
        <v/>
      </c>
      <c r="U33" s="8" t="str">
        <f ca="1">IF($A33&lt;&gt;"",IF(U$1=TIME(HOUR(Schedule!$D33),ROUNDDOWN(MINUTE(Schedule!$D33)/15,0)*15,0),_xlfn.CONCAT(TEXT(Schedule!$D33,"H:MM AM/PM")," - ",Schedule!$E33),IF(U$1=TIME(HOUR(Schedule!$F33),ROUNDDOWN(MINUTE(Schedule!$F33)/15,0)*15,0),_xlfn.CONCAT(TEXT(Schedule!$F33,"H:MM AM/PM")," - ",Schedule!$G33),IF(U$1=TIME(HOUR(Schedule!$H33),ROUNDDOWN(MINUTE(Schedule!$H33)/15,0)*15,0),_xlfn.CONCAT(TEXT(Schedule!$H33,"H:MM AM/PM")," - ",Schedule!$I33),IF(Schedule!$B33&lt;&gt;"",IF(OR(U$1=Schedule!$B33,U$1=(Schedule!$B33+TIME(0,15,0))),_xlfn.CONCAT("Judge - ",Schedule!$C33), ""),"")))),"")</f>
        <v/>
      </c>
      <c r="V33" s="8" t="str">
        <f ca="1">IF($A33&lt;&gt;"",IF(V$1=TIME(HOUR(Schedule!$D33),ROUNDDOWN(MINUTE(Schedule!$D33)/15,0)*15,0),_xlfn.CONCAT(TEXT(Schedule!$D33,"H:MM AM/PM")," - ",Schedule!$E33),IF(V$1=TIME(HOUR(Schedule!$F33),ROUNDDOWN(MINUTE(Schedule!$F33)/15,0)*15,0),_xlfn.CONCAT(TEXT(Schedule!$F33,"H:MM AM/PM")," - ",Schedule!$G33),IF(V$1=TIME(HOUR(Schedule!$H33),ROUNDDOWN(MINUTE(Schedule!$H33)/15,0)*15,0),_xlfn.CONCAT(TEXT(Schedule!$H33,"H:MM AM/PM")," - ",Schedule!$I33),IF(Schedule!$B33&lt;&gt;"",IF(OR(V$1=Schedule!$B33,V$1=(Schedule!$B33+TIME(0,15,0))),_xlfn.CONCAT("Judge - ",Schedule!$C33), ""),"")))),"")</f>
        <v/>
      </c>
      <c r="W33" s="8" t="str">
        <f ca="1">IF($A33&lt;&gt;"",IF(W$1=TIME(HOUR(Schedule!$D33),ROUNDDOWN(MINUTE(Schedule!$D33)/15,0)*15,0),_xlfn.CONCAT(TEXT(Schedule!$D33,"H:MM AM/PM")," - ",Schedule!$E33),IF(W$1=TIME(HOUR(Schedule!$F33),ROUNDDOWN(MINUTE(Schedule!$F33)/15,0)*15,0),_xlfn.CONCAT(TEXT(Schedule!$F33,"H:MM AM/PM")," - ",Schedule!$G33),IF(W$1=TIME(HOUR(Schedule!$H33),ROUNDDOWN(MINUTE(Schedule!$H33)/15,0)*15,0),_xlfn.CONCAT(TEXT(Schedule!$H33,"H:MM AM/PM")," - ",Schedule!$I33),IF(Schedule!$B33&lt;&gt;"",IF(OR(W$1=Schedule!$B33,W$1=(Schedule!$B33+TIME(0,15,0))),_xlfn.CONCAT("Judge - ",Schedule!$C33), ""),"")))),"")</f>
        <v/>
      </c>
      <c r="X33" s="8" t="str">
        <f ca="1">IF($A33&lt;&gt;"",IF(X$1=TIME(HOUR(Schedule!$D33),ROUNDDOWN(MINUTE(Schedule!$D33)/15,0)*15,0),_xlfn.CONCAT(TEXT(Schedule!$D33,"H:MM AM/PM")," - ",Schedule!$E33),IF(X$1=TIME(HOUR(Schedule!$F33),ROUNDDOWN(MINUTE(Schedule!$F33)/15,0)*15,0),_xlfn.CONCAT(TEXT(Schedule!$F33,"H:MM AM/PM")," - ",Schedule!$G33),IF(X$1=TIME(HOUR(Schedule!$H33),ROUNDDOWN(MINUTE(Schedule!$H33)/15,0)*15,0),_xlfn.CONCAT(TEXT(Schedule!$H33,"H:MM AM/PM")," - ",Schedule!$I33),IF(Schedule!$B33&lt;&gt;"",IF(OR(X$1=Schedule!$B33,X$1=(Schedule!$B33+TIME(0,15,0))),_xlfn.CONCAT("Judge - ",Schedule!$C33), ""),"")))),"")</f>
        <v/>
      </c>
      <c r="Y33" s="8" t="str">
        <f ca="1">IF($A33&lt;&gt;"",IF(Y$1=TIME(HOUR(Schedule!$D33),ROUNDDOWN(MINUTE(Schedule!$D33)/15,0)*15,0),_xlfn.CONCAT(TEXT(Schedule!$D33,"H:MM AM/PM")," - ",Schedule!$E33),IF(Y$1=TIME(HOUR(Schedule!$F33),ROUNDDOWN(MINUTE(Schedule!$F33)/15,0)*15,0),_xlfn.CONCAT(TEXT(Schedule!$F33,"H:MM AM/PM")," - ",Schedule!$G33),IF(Y$1=TIME(HOUR(Schedule!$H33),ROUNDDOWN(MINUTE(Schedule!$H33)/15,0)*15,0),_xlfn.CONCAT(TEXT(Schedule!$H33,"H:MM AM/PM")," - ",Schedule!$I33),IF(Schedule!$B33&lt;&gt;"",IF(OR(Y$1=Schedule!$B33,Y$1=(Schedule!$B33+TIME(0,15,0))),_xlfn.CONCAT("Judge - ",Schedule!$C33), ""),"")))),"")</f>
        <v/>
      </c>
      <c r="Z33" s="8" t="str">
        <f ca="1">IF($A33&lt;&gt;"",IF(Z$1=TIME(HOUR(Schedule!$D33),ROUNDDOWN(MINUTE(Schedule!$D33)/15,0)*15,0),_xlfn.CONCAT(TEXT(Schedule!$D33,"H:MM AM/PM")," - ",Schedule!$E33),IF(Z$1=TIME(HOUR(Schedule!$F33),ROUNDDOWN(MINUTE(Schedule!$F33)/15,0)*15,0),_xlfn.CONCAT(TEXT(Schedule!$F33,"H:MM AM/PM")," - ",Schedule!$G33),IF(Z$1=TIME(HOUR(Schedule!$H33),ROUNDDOWN(MINUTE(Schedule!$H33)/15,0)*15,0),_xlfn.CONCAT(TEXT(Schedule!$H33,"H:MM AM/PM")," - ",Schedule!$I33),IF(Schedule!$B33&lt;&gt;"",IF(OR(Z$1=Schedule!$B33,Z$1=(Schedule!$B33+TIME(0,15,0))),_xlfn.CONCAT("Judge - ",Schedule!$C33), ""),"")))),"")</f>
        <v/>
      </c>
      <c r="AA33" s="8" t="str">
        <f ca="1">IF($A33&lt;&gt;"",IF(AA$1=TIME(HOUR(Schedule!$D33),ROUNDDOWN(MINUTE(Schedule!$D33)/15,0)*15,0),_xlfn.CONCAT(TEXT(Schedule!$D33,"H:MM AM/PM")," - ",Schedule!$E33),IF(AA$1=TIME(HOUR(Schedule!$F33),ROUNDDOWN(MINUTE(Schedule!$F33)/15,0)*15,0),_xlfn.CONCAT(TEXT(Schedule!$F33,"H:MM AM/PM")," - ",Schedule!$G33),IF(AA$1=TIME(HOUR(Schedule!$H33),ROUNDDOWN(MINUTE(Schedule!$H33)/15,0)*15,0),_xlfn.CONCAT(TEXT(Schedule!$H33,"H:MM AM/PM")," - ",Schedule!$I33),IF(Schedule!$B33&lt;&gt;"",IF(OR(AA$1=Schedule!$B33,AA$1=(Schedule!$B33+TIME(0,15,0))),_xlfn.CONCAT("Judge - ",Schedule!$C33), ""),"")))),"")</f>
        <v/>
      </c>
      <c r="AB33" s="8" t="str">
        <f ca="1">IF($A33&lt;&gt;"",IF(AB$1=TIME(HOUR(Schedule!$D33),ROUNDDOWN(MINUTE(Schedule!$D33)/15,0)*15,0),_xlfn.CONCAT(TEXT(Schedule!$D33,"H:MM AM/PM")," - ",Schedule!$E33),IF(AB$1=TIME(HOUR(Schedule!$F33),ROUNDDOWN(MINUTE(Schedule!$F33)/15,0)*15,0),_xlfn.CONCAT(TEXT(Schedule!$F33,"H:MM AM/PM")," - ",Schedule!$G33),IF(AB$1=TIME(HOUR(Schedule!$H33),ROUNDDOWN(MINUTE(Schedule!$H33)/15,0)*15,0),_xlfn.CONCAT(TEXT(Schedule!$H33,"H:MM AM/PM")," - ",Schedule!$I33),IF(Schedule!$B33&lt;&gt;"",IF(OR(AB$1=Schedule!$B33,AB$1=(Schedule!$B33+TIME(0,15,0))),_xlfn.CONCAT("Judge - ",Schedule!$C33), ""),"")))),"")</f>
        <v/>
      </c>
      <c r="AC33" s="8" t="str">
        <f ca="1">IF($A33&lt;&gt;"",IF(AC$1=TIME(HOUR(Schedule!$D33),ROUNDDOWN(MINUTE(Schedule!$D33)/15,0)*15,0),_xlfn.CONCAT(TEXT(Schedule!$D33,"H:MM AM/PM")," - ",Schedule!$E33),IF(AC$1=TIME(HOUR(Schedule!$F33),ROUNDDOWN(MINUTE(Schedule!$F33)/15,0)*15,0),_xlfn.CONCAT(TEXT(Schedule!$F33,"H:MM AM/PM")," - ",Schedule!$G33),IF(AC$1=TIME(HOUR(Schedule!$H33),ROUNDDOWN(MINUTE(Schedule!$H33)/15,0)*15,0),_xlfn.CONCAT(TEXT(Schedule!$H33,"H:MM AM/PM")," - ",Schedule!$I33),IF(Schedule!$B33&lt;&gt;"",IF(OR(AC$1=Schedule!$B33,AC$1=(Schedule!$B33+TIME(0,15,0))),_xlfn.CONCAT("Judge - ",Schedule!$C33), ""),"")))),"")</f>
        <v/>
      </c>
      <c r="AD33" s="8" t="str">
        <f ca="1">IF($A33&lt;&gt;"",IF(AD$1=TIME(HOUR(Schedule!$D33),ROUNDDOWN(MINUTE(Schedule!$D33)/15,0)*15,0),_xlfn.CONCAT(TEXT(Schedule!$D33,"H:MM AM/PM")," - ",Schedule!$E33),IF(AD$1=TIME(HOUR(Schedule!$F33),ROUNDDOWN(MINUTE(Schedule!$F33)/15,0)*15,0),_xlfn.CONCAT(TEXT(Schedule!$F33,"H:MM AM/PM")," - ",Schedule!$G33),IF(AD$1=TIME(HOUR(Schedule!$H33),ROUNDDOWN(MINUTE(Schedule!$H33)/15,0)*15,0),_xlfn.CONCAT(TEXT(Schedule!$H33,"H:MM AM/PM")," - ",Schedule!$I33),IF(Schedule!$B33&lt;&gt;"",IF(OR(AD$1=Schedule!$B33,AD$1=(Schedule!$B33+TIME(0,15,0))),_xlfn.CONCAT("Judge - ",Schedule!$C33), ""),"")))),"")</f>
        <v/>
      </c>
      <c r="AE33" s="8" t="str">
        <f ca="1">IF($A33&lt;&gt;"",IF(AE$1=TIME(HOUR(Schedule!$D33),ROUNDDOWN(MINUTE(Schedule!$D33)/15,0)*15,0),_xlfn.CONCAT(TEXT(Schedule!$D33,"H:MM AM/PM")," - ",Schedule!$E33),IF(AE$1=TIME(HOUR(Schedule!$F33),ROUNDDOWN(MINUTE(Schedule!$F33)/15,0)*15,0),_xlfn.CONCAT(TEXT(Schedule!$F33,"H:MM AM/PM")," - ",Schedule!$G33),IF(AE$1=TIME(HOUR(Schedule!$H33),ROUNDDOWN(MINUTE(Schedule!$H33)/15,0)*15,0),_xlfn.CONCAT(TEXT(Schedule!$H33,"H:MM AM/PM")," - ",Schedule!$I33),IF(Schedule!$B33&lt;&gt;"",IF(OR(AE$1=Schedule!$B33,AE$1=(Schedule!$B33+TIME(0,15,0))),_xlfn.CONCAT("Judge - ",Schedule!$C33), ""),"")))),"")</f>
        <v/>
      </c>
      <c r="AF33" s="8" t="str">
        <f ca="1">IF($A33&lt;&gt;"",IF(AF$1=TIME(HOUR(Schedule!$D33),ROUNDDOWN(MINUTE(Schedule!$D33)/15,0)*15,0),_xlfn.CONCAT(TEXT(Schedule!$D33,"H:MM AM/PM")," - ",Schedule!$E33),IF(AF$1=TIME(HOUR(Schedule!$F33),ROUNDDOWN(MINUTE(Schedule!$F33)/15,0)*15,0),_xlfn.CONCAT(TEXT(Schedule!$F33,"H:MM AM/PM")," - ",Schedule!$G33),IF(AF$1=TIME(HOUR(Schedule!$H33),ROUNDDOWN(MINUTE(Schedule!$H33)/15,0)*15,0),_xlfn.CONCAT(TEXT(Schedule!$H33,"H:MM AM/PM")," - ",Schedule!$I33),IF(Schedule!$B33&lt;&gt;"",IF(OR(AF$1=Schedule!$B33,AF$1=(Schedule!$B33+TIME(0,15,0))),_xlfn.CONCAT("Judge - ",Schedule!$C33), ""),"")))),"")</f>
        <v/>
      </c>
      <c r="AG33" s="8" t="str">
        <f ca="1">IF($A33&lt;&gt;"",IF(AG$1=TIME(HOUR(Schedule!$D33),ROUNDDOWN(MINUTE(Schedule!$D33)/15,0)*15,0),_xlfn.CONCAT(TEXT(Schedule!$D33,"H:MM AM/PM")," - ",Schedule!$E33),IF(AG$1=TIME(HOUR(Schedule!$F33),ROUNDDOWN(MINUTE(Schedule!$F33)/15,0)*15,0),_xlfn.CONCAT(TEXT(Schedule!$F33,"H:MM AM/PM")," - ",Schedule!$G33),IF(AG$1=TIME(HOUR(Schedule!$H33),ROUNDDOWN(MINUTE(Schedule!$H33)/15,0)*15,0),_xlfn.CONCAT(TEXT(Schedule!$H33,"H:MM AM/PM")," - ",Schedule!$I33),IF(Schedule!$B33&lt;&gt;"",IF(OR(AG$1=Schedule!$B33,AG$1=(Schedule!$B33+TIME(0,15,0))),_xlfn.CONCAT("Judge - ",Schedule!$C33), ""),"")))),"")</f>
        <v/>
      </c>
    </row>
    <row r="34" spans="1:33" x14ac:dyDescent="0.2">
      <c r="A34" t="str">
        <f ca="1">Schedule!A34</f>
        <v/>
      </c>
      <c r="B34" s="8" t="str">
        <f ca="1">IF($A34&lt;&gt;"",IF(B$1=TIME(HOUR(Schedule!$D34),ROUNDDOWN(MINUTE(Schedule!$D34)/15,0)*15,0),_xlfn.CONCAT(TEXT(Schedule!$D34,"H:MM AM/PM")," - ",Schedule!$E34),IF(B$1=TIME(HOUR(Schedule!$F34),ROUNDDOWN(MINUTE(Schedule!$F34)/15,0)*15,0),_xlfn.CONCAT(TEXT(Schedule!$F34,"H:MM AM/PM")," - ",Schedule!$G34),IF(B$1=TIME(HOUR(Schedule!$H34),ROUNDDOWN(MINUTE(Schedule!$H34)/15,0)*15,0),_xlfn.CONCAT(TEXT(Schedule!$H34,"H:MM AM/PM")," - ",Schedule!$I34),IF(Schedule!$B34&lt;&gt;"",IF(OR(B$1=Schedule!$B34,B$1=(Schedule!$B34+TIME(0,15,0))),_xlfn.CONCAT("Judge - ",Schedule!$C34), ""),"")))),"")</f>
        <v/>
      </c>
      <c r="C34" s="8" t="str">
        <f ca="1">IF($A34&lt;&gt;"",IF(C$1=TIME(HOUR(Schedule!$D34),ROUNDDOWN(MINUTE(Schedule!$D34)/15,0)*15,0),_xlfn.CONCAT(TEXT(Schedule!$D34,"H:MM AM/PM")," - ",Schedule!$E34),IF(C$1=TIME(HOUR(Schedule!$F34),ROUNDDOWN(MINUTE(Schedule!$F34)/15,0)*15,0),_xlfn.CONCAT(TEXT(Schedule!$F34,"H:MM AM/PM")," - ",Schedule!$G34),IF(C$1=TIME(HOUR(Schedule!$H34),ROUNDDOWN(MINUTE(Schedule!$H34)/15,0)*15,0),_xlfn.CONCAT(TEXT(Schedule!$H34,"H:MM AM/PM")," - ",Schedule!$I34),IF(Schedule!$B34&lt;&gt;"",IF(OR(C$1=Schedule!$B34,C$1=(Schedule!$B34+TIME(0,15,0))),_xlfn.CONCAT("Judge - ",Schedule!$C34), ""),"")))),"")</f>
        <v/>
      </c>
      <c r="D34" s="8" t="str">
        <f ca="1">IF($A34&lt;&gt;"",IF(D$1=TIME(HOUR(Schedule!$D34),ROUNDDOWN(MINUTE(Schedule!$D34)/15,0)*15,0),_xlfn.CONCAT(TEXT(Schedule!$D34,"H:MM AM/PM")," - ",Schedule!$E34),IF(D$1=TIME(HOUR(Schedule!$F34),ROUNDDOWN(MINUTE(Schedule!$F34)/15,0)*15,0),_xlfn.CONCAT(TEXT(Schedule!$F34,"H:MM AM/PM")," - ",Schedule!$G34),IF(D$1=TIME(HOUR(Schedule!$H34),ROUNDDOWN(MINUTE(Schedule!$H34)/15,0)*15,0),_xlfn.CONCAT(TEXT(Schedule!$H34,"H:MM AM/PM")," - ",Schedule!$I34),IF(Schedule!$B34&lt;&gt;"",IF(OR(D$1=Schedule!$B34,D$1=(Schedule!$B34+TIME(0,15,0))),_xlfn.CONCAT("Judge - ",Schedule!$C34), ""),"")))),"")</f>
        <v/>
      </c>
      <c r="E34" s="8" t="str">
        <f ca="1">IF($A34&lt;&gt;"",IF(E$1=TIME(HOUR(Schedule!$D34),ROUNDDOWN(MINUTE(Schedule!$D34)/15,0)*15,0),_xlfn.CONCAT(TEXT(Schedule!$D34,"H:MM AM/PM")," - ",Schedule!$E34),IF(E$1=TIME(HOUR(Schedule!$F34),ROUNDDOWN(MINUTE(Schedule!$F34)/15,0)*15,0),_xlfn.CONCAT(TEXT(Schedule!$F34,"H:MM AM/PM")," - ",Schedule!$G34),IF(E$1=TIME(HOUR(Schedule!$H34),ROUNDDOWN(MINUTE(Schedule!$H34)/15,0)*15,0),_xlfn.CONCAT(TEXT(Schedule!$H34,"H:MM AM/PM")," - ",Schedule!$I34),IF(Schedule!$B34&lt;&gt;"",IF(OR(E$1=Schedule!$B34,E$1=(Schedule!$B34+TIME(0,15,0))),_xlfn.CONCAT("Judge - ",Schedule!$C34), ""),"")))),"")</f>
        <v/>
      </c>
      <c r="F34" s="8" t="str">
        <f ca="1">IF($A34&lt;&gt;"",IF(F$1=TIME(HOUR(Schedule!$D34),ROUNDDOWN(MINUTE(Schedule!$D34)/15,0)*15,0),_xlfn.CONCAT(TEXT(Schedule!$D34,"H:MM AM/PM")," - ",Schedule!$E34),IF(F$1=TIME(HOUR(Schedule!$F34),ROUNDDOWN(MINUTE(Schedule!$F34)/15,0)*15,0),_xlfn.CONCAT(TEXT(Schedule!$F34,"H:MM AM/PM")," - ",Schedule!$G34),IF(F$1=TIME(HOUR(Schedule!$H34),ROUNDDOWN(MINUTE(Schedule!$H34)/15,0)*15,0),_xlfn.CONCAT(TEXT(Schedule!$H34,"H:MM AM/PM")," - ",Schedule!$I34),IF(Schedule!$B34&lt;&gt;"",IF(OR(F$1=Schedule!$B34,F$1=(Schedule!$B34+TIME(0,15,0))),_xlfn.CONCAT("Judge - ",Schedule!$C34), ""),"")))),"")</f>
        <v/>
      </c>
      <c r="G34" s="8" t="str">
        <f ca="1">IF($A34&lt;&gt;"",IF(G$1=TIME(HOUR(Schedule!$D34),ROUNDDOWN(MINUTE(Schedule!$D34)/15,0)*15,0),_xlfn.CONCAT(TEXT(Schedule!$D34,"H:MM AM/PM")," - ",Schedule!$E34),IF(G$1=TIME(HOUR(Schedule!$F34),ROUNDDOWN(MINUTE(Schedule!$F34)/15,0)*15,0),_xlfn.CONCAT(TEXT(Schedule!$F34,"H:MM AM/PM")," - ",Schedule!$G34),IF(G$1=TIME(HOUR(Schedule!$H34),ROUNDDOWN(MINUTE(Schedule!$H34)/15,0)*15,0),_xlfn.CONCAT(TEXT(Schedule!$H34,"H:MM AM/PM")," - ",Schedule!$I34),IF(Schedule!$B34&lt;&gt;"",IF(OR(G$1=Schedule!$B34,G$1=(Schedule!$B34+TIME(0,15,0))),_xlfn.CONCAT("Judge - ",Schedule!$C34), ""),"")))),"")</f>
        <v/>
      </c>
      <c r="H34" s="8" t="str">
        <f ca="1">IF($A34&lt;&gt;"",IF(H$1=TIME(HOUR(Schedule!$D34),ROUNDDOWN(MINUTE(Schedule!$D34)/15,0)*15,0),_xlfn.CONCAT(TEXT(Schedule!$D34,"H:MM AM/PM")," - ",Schedule!$E34),IF(H$1=TIME(HOUR(Schedule!$F34),ROUNDDOWN(MINUTE(Schedule!$F34)/15,0)*15,0),_xlfn.CONCAT(TEXT(Schedule!$F34,"H:MM AM/PM")," - ",Schedule!$G34),IF(H$1=TIME(HOUR(Schedule!$H34),ROUNDDOWN(MINUTE(Schedule!$H34)/15,0)*15,0),_xlfn.CONCAT(TEXT(Schedule!$H34,"H:MM AM/PM")," - ",Schedule!$I34),IF(Schedule!$B34&lt;&gt;"",IF(OR(H$1=Schedule!$B34,H$1=(Schedule!$B34+TIME(0,15,0))),_xlfn.CONCAT("Judge - ",Schedule!$C34), ""),"")))),"")</f>
        <v/>
      </c>
      <c r="I34" s="8" t="str">
        <f ca="1">IF($A34&lt;&gt;"",IF(I$1=TIME(HOUR(Schedule!$D34),ROUNDDOWN(MINUTE(Schedule!$D34)/15,0)*15,0),_xlfn.CONCAT(TEXT(Schedule!$D34,"H:MM AM/PM")," - ",Schedule!$E34),IF(I$1=TIME(HOUR(Schedule!$F34),ROUNDDOWN(MINUTE(Schedule!$F34)/15,0)*15,0),_xlfn.CONCAT(TEXT(Schedule!$F34,"H:MM AM/PM")," - ",Schedule!$G34),IF(I$1=TIME(HOUR(Schedule!$H34),ROUNDDOWN(MINUTE(Schedule!$H34)/15,0)*15,0),_xlfn.CONCAT(TEXT(Schedule!$H34,"H:MM AM/PM")," - ",Schedule!$I34),IF(Schedule!$B34&lt;&gt;"",IF(OR(I$1=Schedule!$B34,I$1=(Schedule!$B34+TIME(0,15,0))),_xlfn.CONCAT("Judge - ",Schedule!$C34), ""),"")))),"")</f>
        <v/>
      </c>
      <c r="J34" s="8" t="str">
        <f ca="1">IF($A34&lt;&gt;"",IF(J$1=TIME(HOUR(Schedule!$D34),ROUNDDOWN(MINUTE(Schedule!$D34)/15,0)*15,0),_xlfn.CONCAT(TEXT(Schedule!$D34,"H:MM AM/PM")," - ",Schedule!$E34),IF(J$1=TIME(HOUR(Schedule!$F34),ROUNDDOWN(MINUTE(Schedule!$F34)/15,0)*15,0),_xlfn.CONCAT(TEXT(Schedule!$F34,"H:MM AM/PM")," - ",Schedule!$G34),IF(J$1=TIME(HOUR(Schedule!$H34),ROUNDDOWN(MINUTE(Schedule!$H34)/15,0)*15,0),_xlfn.CONCAT(TEXT(Schedule!$H34,"H:MM AM/PM")," - ",Schedule!$I34),IF(Schedule!$B34&lt;&gt;"",IF(OR(J$1=Schedule!$B34,J$1=(Schedule!$B34+TIME(0,15,0))),_xlfn.CONCAT("Judge - ",Schedule!$C34), ""),"")))),"")</f>
        <v/>
      </c>
      <c r="K34" s="8" t="str">
        <f ca="1">IF($A34&lt;&gt;"",IF(K$1=TIME(HOUR(Schedule!$D34),ROUNDDOWN(MINUTE(Schedule!$D34)/15,0)*15,0),_xlfn.CONCAT(TEXT(Schedule!$D34,"H:MM AM/PM")," - ",Schedule!$E34),IF(K$1=TIME(HOUR(Schedule!$F34),ROUNDDOWN(MINUTE(Schedule!$F34)/15,0)*15,0),_xlfn.CONCAT(TEXT(Schedule!$F34,"H:MM AM/PM")," - ",Schedule!$G34),IF(K$1=TIME(HOUR(Schedule!$H34),ROUNDDOWN(MINUTE(Schedule!$H34)/15,0)*15,0),_xlfn.CONCAT(TEXT(Schedule!$H34,"H:MM AM/PM")," - ",Schedule!$I34),IF(Schedule!$B34&lt;&gt;"",IF(OR(K$1=Schedule!$B34,K$1=(Schedule!$B34+TIME(0,15,0))),_xlfn.CONCAT("Judge - ",Schedule!$C34), ""),"")))),"")</f>
        <v/>
      </c>
      <c r="L34" s="8" t="str">
        <f ca="1">IF($A34&lt;&gt;"",IF(L$1=TIME(HOUR(Schedule!$D34),ROUNDDOWN(MINUTE(Schedule!$D34)/15,0)*15,0),_xlfn.CONCAT(TEXT(Schedule!$D34,"H:MM AM/PM")," - ",Schedule!$E34),IF(L$1=TIME(HOUR(Schedule!$F34),ROUNDDOWN(MINUTE(Schedule!$F34)/15,0)*15,0),_xlfn.CONCAT(TEXT(Schedule!$F34,"H:MM AM/PM")," - ",Schedule!$G34),IF(L$1=TIME(HOUR(Schedule!$H34),ROUNDDOWN(MINUTE(Schedule!$H34)/15,0)*15,0),_xlfn.CONCAT(TEXT(Schedule!$H34,"H:MM AM/PM")," - ",Schedule!$I34),IF(Schedule!$B34&lt;&gt;"",IF(OR(L$1=Schedule!$B34,L$1=(Schedule!$B34+TIME(0,15,0))),_xlfn.CONCAT("Judge - ",Schedule!$C34), ""),"")))),"")</f>
        <v/>
      </c>
      <c r="M34" s="8" t="str">
        <f ca="1">IF($A34&lt;&gt;"",IF(M$1=TIME(HOUR(Schedule!$D34),ROUNDDOWN(MINUTE(Schedule!$D34)/15,0)*15,0),_xlfn.CONCAT(TEXT(Schedule!$D34,"H:MM AM/PM")," - ",Schedule!$E34),IF(M$1=TIME(HOUR(Schedule!$F34),ROUNDDOWN(MINUTE(Schedule!$F34)/15,0)*15,0),_xlfn.CONCAT(TEXT(Schedule!$F34,"H:MM AM/PM")," - ",Schedule!$G34),IF(M$1=TIME(HOUR(Schedule!$H34),ROUNDDOWN(MINUTE(Schedule!$H34)/15,0)*15,0),_xlfn.CONCAT(TEXT(Schedule!$H34,"H:MM AM/PM")," - ",Schedule!$I34),IF(Schedule!$B34&lt;&gt;"",IF(OR(M$1=Schedule!$B34,M$1=(Schedule!$B34+TIME(0,15,0))),_xlfn.CONCAT("Judge - ",Schedule!$C34), ""),"")))),"")</f>
        <v/>
      </c>
      <c r="N34" s="8" t="str">
        <f ca="1">IF($A34&lt;&gt;"",IF(N$1=TIME(HOUR(Schedule!$D34),ROUNDDOWN(MINUTE(Schedule!$D34)/15,0)*15,0),_xlfn.CONCAT(TEXT(Schedule!$D34,"H:MM AM/PM")," - ",Schedule!$E34),IF(N$1=TIME(HOUR(Schedule!$F34),ROUNDDOWN(MINUTE(Schedule!$F34)/15,0)*15,0),_xlfn.CONCAT(TEXT(Schedule!$F34,"H:MM AM/PM")," - ",Schedule!$G34),IF(N$1=TIME(HOUR(Schedule!$H34),ROUNDDOWN(MINUTE(Schedule!$H34)/15,0)*15,0),_xlfn.CONCAT(TEXT(Schedule!$H34,"H:MM AM/PM")," - ",Schedule!$I34),IF(Schedule!$B34&lt;&gt;"",IF(OR(N$1=Schedule!$B34,N$1=(Schedule!$B34+TIME(0,15,0))),_xlfn.CONCAT("Judge - ",Schedule!$C34), ""),"")))),"")</f>
        <v/>
      </c>
      <c r="O34" s="8" t="str">
        <f ca="1">IF($A34&lt;&gt;"",IF(O$1=TIME(HOUR(Schedule!$D34),ROUNDDOWN(MINUTE(Schedule!$D34)/15,0)*15,0),_xlfn.CONCAT(TEXT(Schedule!$D34,"H:MM AM/PM")," - ",Schedule!$E34),IF(O$1=TIME(HOUR(Schedule!$F34),ROUNDDOWN(MINUTE(Schedule!$F34)/15,0)*15,0),_xlfn.CONCAT(TEXT(Schedule!$F34,"H:MM AM/PM")," - ",Schedule!$G34),IF(O$1=TIME(HOUR(Schedule!$H34),ROUNDDOWN(MINUTE(Schedule!$H34)/15,0)*15,0),_xlfn.CONCAT(TEXT(Schedule!$H34,"H:MM AM/PM")," - ",Schedule!$I34),IF(Schedule!$B34&lt;&gt;"",IF(OR(O$1=Schedule!$B34,O$1=(Schedule!$B34+TIME(0,15,0))),_xlfn.CONCAT("Judge - ",Schedule!$C34), ""),"")))),"")</f>
        <v/>
      </c>
      <c r="P34" s="8" t="str">
        <f ca="1">IF($A34&lt;&gt;"",IF(P$1=TIME(HOUR(Schedule!$D34),ROUNDDOWN(MINUTE(Schedule!$D34)/15,0)*15,0),_xlfn.CONCAT(TEXT(Schedule!$D34,"H:MM AM/PM")," - ",Schedule!$E34),IF(P$1=TIME(HOUR(Schedule!$F34),ROUNDDOWN(MINUTE(Schedule!$F34)/15,0)*15,0),_xlfn.CONCAT(TEXT(Schedule!$F34,"H:MM AM/PM")," - ",Schedule!$G34),IF(P$1=TIME(HOUR(Schedule!$H34),ROUNDDOWN(MINUTE(Schedule!$H34)/15,0)*15,0),_xlfn.CONCAT(TEXT(Schedule!$H34,"H:MM AM/PM")," - ",Schedule!$I34),IF(Schedule!$B34&lt;&gt;"",IF(OR(P$1=Schedule!$B34,P$1=(Schedule!$B34+TIME(0,15,0))),_xlfn.CONCAT("Judge - ",Schedule!$C34), ""),"")))),"")</f>
        <v/>
      </c>
      <c r="Q34" s="8" t="str">
        <f ca="1">IF($A34&lt;&gt;"",IF(Q$1=TIME(HOUR(Schedule!$D34),ROUNDDOWN(MINUTE(Schedule!$D34)/15,0)*15,0),_xlfn.CONCAT(TEXT(Schedule!$D34,"H:MM AM/PM")," - ",Schedule!$E34),IF(Q$1=TIME(HOUR(Schedule!$F34),ROUNDDOWN(MINUTE(Schedule!$F34)/15,0)*15,0),_xlfn.CONCAT(TEXT(Schedule!$F34,"H:MM AM/PM")," - ",Schedule!$G34),IF(Q$1=TIME(HOUR(Schedule!$H34),ROUNDDOWN(MINUTE(Schedule!$H34)/15,0)*15,0),_xlfn.CONCAT(TEXT(Schedule!$H34,"H:MM AM/PM")," - ",Schedule!$I34),IF(Schedule!$B34&lt;&gt;"",IF(OR(Q$1=Schedule!$B34,Q$1=(Schedule!$B34+TIME(0,15,0))),_xlfn.CONCAT("Judge - ",Schedule!$C34), ""),"")))),"")</f>
        <v/>
      </c>
      <c r="R34" s="8" t="str">
        <f ca="1">IF($A34&lt;&gt;"",IF(R$1=TIME(HOUR(Schedule!$D34),ROUNDDOWN(MINUTE(Schedule!$D34)/15,0)*15,0),_xlfn.CONCAT(TEXT(Schedule!$D34,"H:MM AM/PM")," - ",Schedule!$E34),IF(R$1=TIME(HOUR(Schedule!$F34),ROUNDDOWN(MINUTE(Schedule!$F34)/15,0)*15,0),_xlfn.CONCAT(TEXT(Schedule!$F34,"H:MM AM/PM")," - ",Schedule!$G34),IF(R$1=TIME(HOUR(Schedule!$H34),ROUNDDOWN(MINUTE(Schedule!$H34)/15,0)*15,0),_xlfn.CONCAT(TEXT(Schedule!$H34,"H:MM AM/PM")," - ",Schedule!$I34),IF(Schedule!$B34&lt;&gt;"",IF(OR(R$1=Schedule!$B34,R$1=(Schedule!$B34+TIME(0,15,0))),_xlfn.CONCAT("Judge - ",Schedule!$C34), ""),"")))),"")</f>
        <v/>
      </c>
      <c r="S34" s="8" t="str">
        <f ca="1">IF($A34&lt;&gt;"",IF(S$1=TIME(HOUR(Schedule!$D34),ROUNDDOWN(MINUTE(Schedule!$D34)/15,0)*15,0),_xlfn.CONCAT(TEXT(Schedule!$D34,"H:MM AM/PM")," - ",Schedule!$E34),IF(S$1=TIME(HOUR(Schedule!$F34),ROUNDDOWN(MINUTE(Schedule!$F34)/15,0)*15,0),_xlfn.CONCAT(TEXT(Schedule!$F34,"H:MM AM/PM")," - ",Schedule!$G34),IF(S$1=TIME(HOUR(Schedule!$H34),ROUNDDOWN(MINUTE(Schedule!$H34)/15,0)*15,0),_xlfn.CONCAT(TEXT(Schedule!$H34,"H:MM AM/PM")," - ",Schedule!$I34),IF(Schedule!$B34&lt;&gt;"",IF(OR(S$1=Schedule!$B34,S$1=(Schedule!$B34+TIME(0,15,0))),_xlfn.CONCAT("Judge - ",Schedule!$C34), ""),"")))),"")</f>
        <v/>
      </c>
      <c r="T34" s="8" t="str">
        <f ca="1">IF($A34&lt;&gt;"",IF(T$1=TIME(HOUR(Schedule!$D34),ROUNDDOWN(MINUTE(Schedule!$D34)/15,0)*15,0),_xlfn.CONCAT(TEXT(Schedule!$D34,"H:MM AM/PM")," - ",Schedule!$E34),IF(T$1=TIME(HOUR(Schedule!$F34),ROUNDDOWN(MINUTE(Schedule!$F34)/15,0)*15,0),_xlfn.CONCAT(TEXT(Schedule!$F34,"H:MM AM/PM")," - ",Schedule!$G34),IF(T$1=TIME(HOUR(Schedule!$H34),ROUNDDOWN(MINUTE(Schedule!$H34)/15,0)*15,0),_xlfn.CONCAT(TEXT(Schedule!$H34,"H:MM AM/PM")," - ",Schedule!$I34),IF(Schedule!$B34&lt;&gt;"",IF(OR(T$1=Schedule!$B34,T$1=(Schedule!$B34+TIME(0,15,0))),_xlfn.CONCAT("Judge - ",Schedule!$C34), ""),"")))),"")</f>
        <v/>
      </c>
      <c r="U34" s="8" t="str">
        <f ca="1">IF($A34&lt;&gt;"",IF(U$1=TIME(HOUR(Schedule!$D34),ROUNDDOWN(MINUTE(Schedule!$D34)/15,0)*15,0),_xlfn.CONCAT(TEXT(Schedule!$D34,"H:MM AM/PM")," - ",Schedule!$E34),IF(U$1=TIME(HOUR(Schedule!$F34),ROUNDDOWN(MINUTE(Schedule!$F34)/15,0)*15,0),_xlfn.CONCAT(TEXT(Schedule!$F34,"H:MM AM/PM")," - ",Schedule!$G34),IF(U$1=TIME(HOUR(Schedule!$H34),ROUNDDOWN(MINUTE(Schedule!$H34)/15,0)*15,0),_xlfn.CONCAT(TEXT(Schedule!$H34,"H:MM AM/PM")," - ",Schedule!$I34),IF(Schedule!$B34&lt;&gt;"",IF(OR(U$1=Schedule!$B34,U$1=(Schedule!$B34+TIME(0,15,0))),_xlfn.CONCAT("Judge - ",Schedule!$C34), ""),"")))),"")</f>
        <v/>
      </c>
      <c r="V34" s="8" t="str">
        <f ca="1">IF($A34&lt;&gt;"",IF(V$1=TIME(HOUR(Schedule!$D34),ROUNDDOWN(MINUTE(Schedule!$D34)/15,0)*15,0),_xlfn.CONCAT(TEXT(Schedule!$D34,"H:MM AM/PM")," - ",Schedule!$E34),IF(V$1=TIME(HOUR(Schedule!$F34),ROUNDDOWN(MINUTE(Schedule!$F34)/15,0)*15,0),_xlfn.CONCAT(TEXT(Schedule!$F34,"H:MM AM/PM")," - ",Schedule!$G34),IF(V$1=TIME(HOUR(Schedule!$H34),ROUNDDOWN(MINUTE(Schedule!$H34)/15,0)*15,0),_xlfn.CONCAT(TEXT(Schedule!$H34,"H:MM AM/PM")," - ",Schedule!$I34),IF(Schedule!$B34&lt;&gt;"",IF(OR(V$1=Schedule!$B34,V$1=(Schedule!$B34+TIME(0,15,0))),_xlfn.CONCAT("Judge - ",Schedule!$C34), ""),"")))),"")</f>
        <v/>
      </c>
      <c r="W34" s="8" t="str">
        <f ca="1">IF($A34&lt;&gt;"",IF(W$1=TIME(HOUR(Schedule!$D34),ROUNDDOWN(MINUTE(Schedule!$D34)/15,0)*15,0),_xlfn.CONCAT(TEXT(Schedule!$D34,"H:MM AM/PM")," - ",Schedule!$E34),IF(W$1=TIME(HOUR(Schedule!$F34),ROUNDDOWN(MINUTE(Schedule!$F34)/15,0)*15,0),_xlfn.CONCAT(TEXT(Schedule!$F34,"H:MM AM/PM")," - ",Schedule!$G34),IF(W$1=TIME(HOUR(Schedule!$H34),ROUNDDOWN(MINUTE(Schedule!$H34)/15,0)*15,0),_xlfn.CONCAT(TEXT(Schedule!$H34,"H:MM AM/PM")," - ",Schedule!$I34),IF(Schedule!$B34&lt;&gt;"",IF(OR(W$1=Schedule!$B34,W$1=(Schedule!$B34+TIME(0,15,0))),_xlfn.CONCAT("Judge - ",Schedule!$C34), ""),"")))),"")</f>
        <v/>
      </c>
      <c r="X34" s="8" t="str">
        <f ca="1">IF($A34&lt;&gt;"",IF(X$1=TIME(HOUR(Schedule!$D34),ROUNDDOWN(MINUTE(Schedule!$D34)/15,0)*15,0),_xlfn.CONCAT(TEXT(Schedule!$D34,"H:MM AM/PM")," - ",Schedule!$E34),IF(X$1=TIME(HOUR(Schedule!$F34),ROUNDDOWN(MINUTE(Schedule!$F34)/15,0)*15,0),_xlfn.CONCAT(TEXT(Schedule!$F34,"H:MM AM/PM")," - ",Schedule!$G34),IF(X$1=TIME(HOUR(Schedule!$H34),ROUNDDOWN(MINUTE(Schedule!$H34)/15,0)*15,0),_xlfn.CONCAT(TEXT(Schedule!$H34,"H:MM AM/PM")," - ",Schedule!$I34),IF(Schedule!$B34&lt;&gt;"",IF(OR(X$1=Schedule!$B34,X$1=(Schedule!$B34+TIME(0,15,0))),_xlfn.CONCAT("Judge - ",Schedule!$C34), ""),"")))),"")</f>
        <v/>
      </c>
      <c r="Y34" s="8" t="str">
        <f ca="1">IF($A34&lt;&gt;"",IF(Y$1=TIME(HOUR(Schedule!$D34),ROUNDDOWN(MINUTE(Schedule!$D34)/15,0)*15,0),_xlfn.CONCAT(TEXT(Schedule!$D34,"H:MM AM/PM")," - ",Schedule!$E34),IF(Y$1=TIME(HOUR(Schedule!$F34),ROUNDDOWN(MINUTE(Schedule!$F34)/15,0)*15,0),_xlfn.CONCAT(TEXT(Schedule!$F34,"H:MM AM/PM")," - ",Schedule!$G34),IF(Y$1=TIME(HOUR(Schedule!$H34),ROUNDDOWN(MINUTE(Schedule!$H34)/15,0)*15,0),_xlfn.CONCAT(TEXT(Schedule!$H34,"H:MM AM/PM")," - ",Schedule!$I34),IF(Schedule!$B34&lt;&gt;"",IF(OR(Y$1=Schedule!$B34,Y$1=(Schedule!$B34+TIME(0,15,0))),_xlfn.CONCAT("Judge - ",Schedule!$C34), ""),"")))),"")</f>
        <v/>
      </c>
      <c r="Z34" s="8" t="str">
        <f ca="1">IF($A34&lt;&gt;"",IF(Z$1=TIME(HOUR(Schedule!$D34),ROUNDDOWN(MINUTE(Schedule!$D34)/15,0)*15,0),_xlfn.CONCAT(TEXT(Schedule!$D34,"H:MM AM/PM")," - ",Schedule!$E34),IF(Z$1=TIME(HOUR(Schedule!$F34),ROUNDDOWN(MINUTE(Schedule!$F34)/15,0)*15,0),_xlfn.CONCAT(TEXT(Schedule!$F34,"H:MM AM/PM")," - ",Schedule!$G34),IF(Z$1=TIME(HOUR(Schedule!$H34),ROUNDDOWN(MINUTE(Schedule!$H34)/15,0)*15,0),_xlfn.CONCAT(TEXT(Schedule!$H34,"H:MM AM/PM")," - ",Schedule!$I34),IF(Schedule!$B34&lt;&gt;"",IF(OR(Z$1=Schedule!$B34,Z$1=(Schedule!$B34+TIME(0,15,0))),_xlfn.CONCAT("Judge - ",Schedule!$C34), ""),"")))),"")</f>
        <v/>
      </c>
      <c r="AA34" s="8" t="str">
        <f ca="1">IF($A34&lt;&gt;"",IF(AA$1=TIME(HOUR(Schedule!$D34),ROUNDDOWN(MINUTE(Schedule!$D34)/15,0)*15,0),_xlfn.CONCAT(TEXT(Schedule!$D34,"H:MM AM/PM")," - ",Schedule!$E34),IF(AA$1=TIME(HOUR(Schedule!$F34),ROUNDDOWN(MINUTE(Schedule!$F34)/15,0)*15,0),_xlfn.CONCAT(TEXT(Schedule!$F34,"H:MM AM/PM")," - ",Schedule!$G34),IF(AA$1=TIME(HOUR(Schedule!$H34),ROUNDDOWN(MINUTE(Schedule!$H34)/15,0)*15,0),_xlfn.CONCAT(TEXT(Schedule!$H34,"H:MM AM/PM")," - ",Schedule!$I34),IF(Schedule!$B34&lt;&gt;"",IF(OR(AA$1=Schedule!$B34,AA$1=(Schedule!$B34+TIME(0,15,0))),_xlfn.CONCAT("Judge - ",Schedule!$C34), ""),"")))),"")</f>
        <v/>
      </c>
      <c r="AB34" s="8" t="str">
        <f ca="1">IF($A34&lt;&gt;"",IF(AB$1=TIME(HOUR(Schedule!$D34),ROUNDDOWN(MINUTE(Schedule!$D34)/15,0)*15,0),_xlfn.CONCAT(TEXT(Schedule!$D34,"H:MM AM/PM")," - ",Schedule!$E34),IF(AB$1=TIME(HOUR(Schedule!$F34),ROUNDDOWN(MINUTE(Schedule!$F34)/15,0)*15,0),_xlfn.CONCAT(TEXT(Schedule!$F34,"H:MM AM/PM")," - ",Schedule!$G34),IF(AB$1=TIME(HOUR(Schedule!$H34),ROUNDDOWN(MINUTE(Schedule!$H34)/15,0)*15,0),_xlfn.CONCAT(TEXT(Schedule!$H34,"H:MM AM/PM")," - ",Schedule!$I34),IF(Schedule!$B34&lt;&gt;"",IF(OR(AB$1=Schedule!$B34,AB$1=(Schedule!$B34+TIME(0,15,0))),_xlfn.CONCAT("Judge - ",Schedule!$C34), ""),"")))),"")</f>
        <v/>
      </c>
      <c r="AC34" s="8" t="str">
        <f ca="1">IF($A34&lt;&gt;"",IF(AC$1=TIME(HOUR(Schedule!$D34),ROUNDDOWN(MINUTE(Schedule!$D34)/15,0)*15,0),_xlfn.CONCAT(TEXT(Schedule!$D34,"H:MM AM/PM")," - ",Schedule!$E34),IF(AC$1=TIME(HOUR(Schedule!$F34),ROUNDDOWN(MINUTE(Schedule!$F34)/15,0)*15,0),_xlfn.CONCAT(TEXT(Schedule!$F34,"H:MM AM/PM")," - ",Schedule!$G34),IF(AC$1=TIME(HOUR(Schedule!$H34),ROUNDDOWN(MINUTE(Schedule!$H34)/15,0)*15,0),_xlfn.CONCAT(TEXT(Schedule!$H34,"H:MM AM/PM")," - ",Schedule!$I34),IF(Schedule!$B34&lt;&gt;"",IF(OR(AC$1=Schedule!$B34,AC$1=(Schedule!$B34+TIME(0,15,0))),_xlfn.CONCAT("Judge - ",Schedule!$C34), ""),"")))),"")</f>
        <v/>
      </c>
      <c r="AD34" s="8" t="str">
        <f ca="1">IF($A34&lt;&gt;"",IF(AD$1=TIME(HOUR(Schedule!$D34),ROUNDDOWN(MINUTE(Schedule!$D34)/15,0)*15,0),_xlfn.CONCAT(TEXT(Schedule!$D34,"H:MM AM/PM")," - ",Schedule!$E34),IF(AD$1=TIME(HOUR(Schedule!$F34),ROUNDDOWN(MINUTE(Schedule!$F34)/15,0)*15,0),_xlfn.CONCAT(TEXT(Schedule!$F34,"H:MM AM/PM")," - ",Schedule!$G34),IF(AD$1=TIME(HOUR(Schedule!$H34),ROUNDDOWN(MINUTE(Schedule!$H34)/15,0)*15,0),_xlfn.CONCAT(TEXT(Schedule!$H34,"H:MM AM/PM")," - ",Schedule!$I34),IF(Schedule!$B34&lt;&gt;"",IF(OR(AD$1=Schedule!$B34,AD$1=(Schedule!$B34+TIME(0,15,0))),_xlfn.CONCAT("Judge - ",Schedule!$C34), ""),"")))),"")</f>
        <v/>
      </c>
      <c r="AE34" s="8" t="str">
        <f ca="1">IF($A34&lt;&gt;"",IF(AE$1=TIME(HOUR(Schedule!$D34),ROUNDDOWN(MINUTE(Schedule!$D34)/15,0)*15,0),_xlfn.CONCAT(TEXT(Schedule!$D34,"H:MM AM/PM")," - ",Schedule!$E34),IF(AE$1=TIME(HOUR(Schedule!$F34),ROUNDDOWN(MINUTE(Schedule!$F34)/15,0)*15,0),_xlfn.CONCAT(TEXT(Schedule!$F34,"H:MM AM/PM")," - ",Schedule!$G34),IF(AE$1=TIME(HOUR(Schedule!$H34),ROUNDDOWN(MINUTE(Schedule!$H34)/15,0)*15,0),_xlfn.CONCAT(TEXT(Schedule!$H34,"H:MM AM/PM")," - ",Schedule!$I34),IF(Schedule!$B34&lt;&gt;"",IF(OR(AE$1=Schedule!$B34,AE$1=(Schedule!$B34+TIME(0,15,0))),_xlfn.CONCAT("Judge - ",Schedule!$C34), ""),"")))),"")</f>
        <v/>
      </c>
      <c r="AF34" s="8" t="str">
        <f ca="1">IF($A34&lt;&gt;"",IF(AF$1=TIME(HOUR(Schedule!$D34),ROUNDDOWN(MINUTE(Schedule!$D34)/15,0)*15,0),_xlfn.CONCAT(TEXT(Schedule!$D34,"H:MM AM/PM")," - ",Schedule!$E34),IF(AF$1=TIME(HOUR(Schedule!$F34),ROUNDDOWN(MINUTE(Schedule!$F34)/15,0)*15,0),_xlfn.CONCAT(TEXT(Schedule!$F34,"H:MM AM/PM")," - ",Schedule!$G34),IF(AF$1=TIME(HOUR(Schedule!$H34),ROUNDDOWN(MINUTE(Schedule!$H34)/15,0)*15,0),_xlfn.CONCAT(TEXT(Schedule!$H34,"H:MM AM/PM")," - ",Schedule!$I34),IF(Schedule!$B34&lt;&gt;"",IF(OR(AF$1=Schedule!$B34,AF$1=(Schedule!$B34+TIME(0,15,0))),_xlfn.CONCAT("Judge - ",Schedule!$C34), ""),"")))),"")</f>
        <v/>
      </c>
      <c r="AG34" s="8" t="str">
        <f ca="1">IF($A34&lt;&gt;"",IF(AG$1=TIME(HOUR(Schedule!$D34),ROUNDDOWN(MINUTE(Schedule!$D34)/15,0)*15,0),_xlfn.CONCAT(TEXT(Schedule!$D34,"H:MM AM/PM")," - ",Schedule!$E34),IF(AG$1=TIME(HOUR(Schedule!$F34),ROUNDDOWN(MINUTE(Schedule!$F34)/15,0)*15,0),_xlfn.CONCAT(TEXT(Schedule!$F34,"H:MM AM/PM")," - ",Schedule!$G34),IF(AG$1=TIME(HOUR(Schedule!$H34),ROUNDDOWN(MINUTE(Schedule!$H34)/15,0)*15,0),_xlfn.CONCAT(TEXT(Schedule!$H34,"H:MM AM/PM")," - ",Schedule!$I34),IF(Schedule!$B34&lt;&gt;"",IF(OR(AG$1=Schedule!$B34,AG$1=(Schedule!$B34+TIME(0,15,0))),_xlfn.CONCAT("Judge - ",Schedule!$C34), ""),"")))),"")</f>
        <v/>
      </c>
    </row>
    <row r="35" spans="1:33" x14ac:dyDescent="0.2">
      <c r="A35" t="str">
        <f ca="1">Schedule!A35</f>
        <v/>
      </c>
      <c r="B35" s="8" t="str">
        <f ca="1">IF($A35&lt;&gt;"",IF(B$1=TIME(HOUR(Schedule!$D35),ROUNDDOWN(MINUTE(Schedule!$D35)/15,0)*15,0),_xlfn.CONCAT(TEXT(Schedule!$D35,"H:MM AM/PM")," - ",Schedule!$E35),IF(B$1=TIME(HOUR(Schedule!$F35),ROUNDDOWN(MINUTE(Schedule!$F35)/15,0)*15,0),_xlfn.CONCAT(TEXT(Schedule!$F35,"H:MM AM/PM")," - ",Schedule!$G35),IF(B$1=TIME(HOUR(Schedule!$H35),ROUNDDOWN(MINUTE(Schedule!$H35)/15,0)*15,0),_xlfn.CONCAT(TEXT(Schedule!$H35,"H:MM AM/PM")," - ",Schedule!$I35),IF(Schedule!$B35&lt;&gt;"",IF(OR(B$1=Schedule!$B35,B$1=(Schedule!$B35+TIME(0,15,0))),_xlfn.CONCAT("Judge - ",Schedule!$C35), ""),"")))),"")</f>
        <v/>
      </c>
      <c r="C35" s="8" t="str">
        <f ca="1">IF($A35&lt;&gt;"",IF(C$1=TIME(HOUR(Schedule!$D35),ROUNDDOWN(MINUTE(Schedule!$D35)/15,0)*15,0),_xlfn.CONCAT(TEXT(Schedule!$D35,"H:MM AM/PM")," - ",Schedule!$E35),IF(C$1=TIME(HOUR(Schedule!$F35),ROUNDDOWN(MINUTE(Schedule!$F35)/15,0)*15,0),_xlfn.CONCAT(TEXT(Schedule!$F35,"H:MM AM/PM")," - ",Schedule!$G35),IF(C$1=TIME(HOUR(Schedule!$H35),ROUNDDOWN(MINUTE(Schedule!$H35)/15,0)*15,0),_xlfn.CONCAT(TEXT(Schedule!$H35,"H:MM AM/PM")," - ",Schedule!$I35),IF(Schedule!$B35&lt;&gt;"",IF(OR(C$1=Schedule!$B35,C$1=(Schedule!$B35+TIME(0,15,0))),_xlfn.CONCAT("Judge - ",Schedule!$C35), ""),"")))),"")</f>
        <v/>
      </c>
      <c r="D35" s="8" t="str">
        <f ca="1">IF($A35&lt;&gt;"",IF(D$1=TIME(HOUR(Schedule!$D35),ROUNDDOWN(MINUTE(Schedule!$D35)/15,0)*15,0),_xlfn.CONCAT(TEXT(Schedule!$D35,"H:MM AM/PM")," - ",Schedule!$E35),IF(D$1=TIME(HOUR(Schedule!$F35),ROUNDDOWN(MINUTE(Schedule!$F35)/15,0)*15,0),_xlfn.CONCAT(TEXT(Schedule!$F35,"H:MM AM/PM")," - ",Schedule!$G35),IF(D$1=TIME(HOUR(Schedule!$H35),ROUNDDOWN(MINUTE(Schedule!$H35)/15,0)*15,0),_xlfn.CONCAT(TEXT(Schedule!$H35,"H:MM AM/PM")," - ",Schedule!$I35),IF(Schedule!$B35&lt;&gt;"",IF(OR(D$1=Schedule!$B35,D$1=(Schedule!$B35+TIME(0,15,0))),_xlfn.CONCAT("Judge - ",Schedule!$C35), ""),"")))),"")</f>
        <v/>
      </c>
      <c r="E35" s="8" t="str">
        <f ca="1">IF($A35&lt;&gt;"",IF(E$1=TIME(HOUR(Schedule!$D35),ROUNDDOWN(MINUTE(Schedule!$D35)/15,0)*15,0),_xlfn.CONCAT(TEXT(Schedule!$D35,"H:MM AM/PM")," - ",Schedule!$E35),IF(E$1=TIME(HOUR(Schedule!$F35),ROUNDDOWN(MINUTE(Schedule!$F35)/15,0)*15,0),_xlfn.CONCAT(TEXT(Schedule!$F35,"H:MM AM/PM")," - ",Schedule!$G35),IF(E$1=TIME(HOUR(Schedule!$H35),ROUNDDOWN(MINUTE(Schedule!$H35)/15,0)*15,0),_xlfn.CONCAT(TEXT(Schedule!$H35,"H:MM AM/PM")," - ",Schedule!$I35),IF(Schedule!$B35&lt;&gt;"",IF(OR(E$1=Schedule!$B35,E$1=(Schedule!$B35+TIME(0,15,0))),_xlfn.CONCAT("Judge - ",Schedule!$C35), ""),"")))),"")</f>
        <v/>
      </c>
      <c r="F35" s="8" t="str">
        <f ca="1">IF($A35&lt;&gt;"",IF(F$1=TIME(HOUR(Schedule!$D35),ROUNDDOWN(MINUTE(Schedule!$D35)/15,0)*15,0),_xlfn.CONCAT(TEXT(Schedule!$D35,"H:MM AM/PM")," - ",Schedule!$E35),IF(F$1=TIME(HOUR(Schedule!$F35),ROUNDDOWN(MINUTE(Schedule!$F35)/15,0)*15,0),_xlfn.CONCAT(TEXT(Schedule!$F35,"H:MM AM/PM")," - ",Schedule!$G35),IF(F$1=TIME(HOUR(Schedule!$H35),ROUNDDOWN(MINUTE(Schedule!$H35)/15,0)*15,0),_xlfn.CONCAT(TEXT(Schedule!$H35,"H:MM AM/PM")," - ",Schedule!$I35),IF(Schedule!$B35&lt;&gt;"",IF(OR(F$1=Schedule!$B35,F$1=(Schedule!$B35+TIME(0,15,0))),_xlfn.CONCAT("Judge - ",Schedule!$C35), ""),"")))),"")</f>
        <v/>
      </c>
      <c r="G35" s="8" t="str">
        <f ca="1">IF($A35&lt;&gt;"",IF(G$1=TIME(HOUR(Schedule!$D35),ROUNDDOWN(MINUTE(Schedule!$D35)/15,0)*15,0),_xlfn.CONCAT(TEXT(Schedule!$D35,"H:MM AM/PM")," - ",Schedule!$E35),IF(G$1=TIME(HOUR(Schedule!$F35),ROUNDDOWN(MINUTE(Schedule!$F35)/15,0)*15,0),_xlfn.CONCAT(TEXT(Schedule!$F35,"H:MM AM/PM")," - ",Schedule!$G35),IF(G$1=TIME(HOUR(Schedule!$H35),ROUNDDOWN(MINUTE(Schedule!$H35)/15,0)*15,0),_xlfn.CONCAT(TEXT(Schedule!$H35,"H:MM AM/PM")," - ",Schedule!$I35),IF(Schedule!$B35&lt;&gt;"",IF(OR(G$1=Schedule!$B35,G$1=(Schedule!$B35+TIME(0,15,0))),_xlfn.CONCAT("Judge - ",Schedule!$C35), ""),"")))),"")</f>
        <v/>
      </c>
      <c r="H35" s="8" t="str">
        <f ca="1">IF($A35&lt;&gt;"",IF(H$1=TIME(HOUR(Schedule!$D35),ROUNDDOWN(MINUTE(Schedule!$D35)/15,0)*15,0),_xlfn.CONCAT(TEXT(Schedule!$D35,"H:MM AM/PM")," - ",Schedule!$E35),IF(H$1=TIME(HOUR(Schedule!$F35),ROUNDDOWN(MINUTE(Schedule!$F35)/15,0)*15,0),_xlfn.CONCAT(TEXT(Schedule!$F35,"H:MM AM/PM")," - ",Schedule!$G35),IF(H$1=TIME(HOUR(Schedule!$H35),ROUNDDOWN(MINUTE(Schedule!$H35)/15,0)*15,0),_xlfn.CONCAT(TEXT(Schedule!$H35,"H:MM AM/PM")," - ",Schedule!$I35),IF(Schedule!$B35&lt;&gt;"",IF(OR(H$1=Schedule!$B35,H$1=(Schedule!$B35+TIME(0,15,0))),_xlfn.CONCAT("Judge - ",Schedule!$C35), ""),"")))),"")</f>
        <v/>
      </c>
      <c r="I35" s="8" t="str">
        <f ca="1">IF($A35&lt;&gt;"",IF(I$1=TIME(HOUR(Schedule!$D35),ROUNDDOWN(MINUTE(Schedule!$D35)/15,0)*15,0),_xlfn.CONCAT(TEXT(Schedule!$D35,"H:MM AM/PM")," - ",Schedule!$E35),IF(I$1=TIME(HOUR(Schedule!$F35),ROUNDDOWN(MINUTE(Schedule!$F35)/15,0)*15,0),_xlfn.CONCAT(TEXT(Schedule!$F35,"H:MM AM/PM")," - ",Schedule!$G35),IF(I$1=TIME(HOUR(Schedule!$H35),ROUNDDOWN(MINUTE(Schedule!$H35)/15,0)*15,0),_xlfn.CONCAT(TEXT(Schedule!$H35,"H:MM AM/PM")," - ",Schedule!$I35),IF(Schedule!$B35&lt;&gt;"",IF(OR(I$1=Schedule!$B35,I$1=(Schedule!$B35+TIME(0,15,0))),_xlfn.CONCAT("Judge - ",Schedule!$C35), ""),"")))),"")</f>
        <v/>
      </c>
      <c r="J35" s="8" t="str">
        <f ca="1">IF($A35&lt;&gt;"",IF(J$1=TIME(HOUR(Schedule!$D35),ROUNDDOWN(MINUTE(Schedule!$D35)/15,0)*15,0),_xlfn.CONCAT(TEXT(Schedule!$D35,"H:MM AM/PM")," - ",Schedule!$E35),IF(J$1=TIME(HOUR(Schedule!$F35),ROUNDDOWN(MINUTE(Schedule!$F35)/15,0)*15,0),_xlfn.CONCAT(TEXT(Schedule!$F35,"H:MM AM/PM")," - ",Schedule!$G35),IF(J$1=TIME(HOUR(Schedule!$H35),ROUNDDOWN(MINUTE(Schedule!$H35)/15,0)*15,0),_xlfn.CONCAT(TEXT(Schedule!$H35,"H:MM AM/PM")," - ",Schedule!$I35),IF(Schedule!$B35&lt;&gt;"",IF(OR(J$1=Schedule!$B35,J$1=(Schedule!$B35+TIME(0,15,0))),_xlfn.CONCAT("Judge - ",Schedule!$C35), ""),"")))),"")</f>
        <v/>
      </c>
      <c r="K35" s="8" t="str">
        <f ca="1">IF($A35&lt;&gt;"",IF(K$1=TIME(HOUR(Schedule!$D35),ROUNDDOWN(MINUTE(Schedule!$D35)/15,0)*15,0),_xlfn.CONCAT(TEXT(Schedule!$D35,"H:MM AM/PM")," - ",Schedule!$E35),IF(K$1=TIME(HOUR(Schedule!$F35),ROUNDDOWN(MINUTE(Schedule!$F35)/15,0)*15,0),_xlfn.CONCAT(TEXT(Schedule!$F35,"H:MM AM/PM")," - ",Schedule!$G35),IF(K$1=TIME(HOUR(Schedule!$H35),ROUNDDOWN(MINUTE(Schedule!$H35)/15,0)*15,0),_xlfn.CONCAT(TEXT(Schedule!$H35,"H:MM AM/PM")," - ",Schedule!$I35),IF(Schedule!$B35&lt;&gt;"",IF(OR(K$1=Schedule!$B35,K$1=(Schedule!$B35+TIME(0,15,0))),_xlfn.CONCAT("Judge - ",Schedule!$C35), ""),"")))),"")</f>
        <v/>
      </c>
      <c r="L35" s="8" t="str">
        <f ca="1">IF($A35&lt;&gt;"",IF(L$1=TIME(HOUR(Schedule!$D35),ROUNDDOWN(MINUTE(Schedule!$D35)/15,0)*15,0),_xlfn.CONCAT(TEXT(Schedule!$D35,"H:MM AM/PM")," - ",Schedule!$E35),IF(L$1=TIME(HOUR(Schedule!$F35),ROUNDDOWN(MINUTE(Schedule!$F35)/15,0)*15,0),_xlfn.CONCAT(TEXT(Schedule!$F35,"H:MM AM/PM")," - ",Schedule!$G35),IF(L$1=TIME(HOUR(Schedule!$H35),ROUNDDOWN(MINUTE(Schedule!$H35)/15,0)*15,0),_xlfn.CONCAT(TEXT(Schedule!$H35,"H:MM AM/PM")," - ",Schedule!$I35),IF(Schedule!$B35&lt;&gt;"",IF(OR(L$1=Schedule!$B35,L$1=(Schedule!$B35+TIME(0,15,0))),_xlfn.CONCAT("Judge - ",Schedule!$C35), ""),"")))),"")</f>
        <v/>
      </c>
      <c r="M35" s="8" t="str">
        <f ca="1">IF($A35&lt;&gt;"",IF(M$1=TIME(HOUR(Schedule!$D35),ROUNDDOWN(MINUTE(Schedule!$D35)/15,0)*15,0),_xlfn.CONCAT(TEXT(Schedule!$D35,"H:MM AM/PM")," - ",Schedule!$E35),IF(M$1=TIME(HOUR(Schedule!$F35),ROUNDDOWN(MINUTE(Schedule!$F35)/15,0)*15,0),_xlfn.CONCAT(TEXT(Schedule!$F35,"H:MM AM/PM")," - ",Schedule!$G35),IF(M$1=TIME(HOUR(Schedule!$H35),ROUNDDOWN(MINUTE(Schedule!$H35)/15,0)*15,0),_xlfn.CONCAT(TEXT(Schedule!$H35,"H:MM AM/PM")," - ",Schedule!$I35),IF(Schedule!$B35&lt;&gt;"",IF(OR(M$1=Schedule!$B35,M$1=(Schedule!$B35+TIME(0,15,0))),_xlfn.CONCAT("Judge - ",Schedule!$C35), ""),"")))),"")</f>
        <v/>
      </c>
      <c r="N35" s="8" t="str">
        <f ca="1">IF($A35&lt;&gt;"",IF(N$1=TIME(HOUR(Schedule!$D35),ROUNDDOWN(MINUTE(Schedule!$D35)/15,0)*15,0),_xlfn.CONCAT(TEXT(Schedule!$D35,"H:MM AM/PM")," - ",Schedule!$E35),IF(N$1=TIME(HOUR(Schedule!$F35),ROUNDDOWN(MINUTE(Schedule!$F35)/15,0)*15,0),_xlfn.CONCAT(TEXT(Schedule!$F35,"H:MM AM/PM")," - ",Schedule!$G35),IF(N$1=TIME(HOUR(Schedule!$H35),ROUNDDOWN(MINUTE(Schedule!$H35)/15,0)*15,0),_xlfn.CONCAT(TEXT(Schedule!$H35,"H:MM AM/PM")," - ",Schedule!$I35),IF(Schedule!$B35&lt;&gt;"",IF(OR(N$1=Schedule!$B35,N$1=(Schedule!$B35+TIME(0,15,0))),_xlfn.CONCAT("Judge - ",Schedule!$C35), ""),"")))),"")</f>
        <v/>
      </c>
      <c r="O35" s="8" t="str">
        <f ca="1">IF($A35&lt;&gt;"",IF(O$1=TIME(HOUR(Schedule!$D35),ROUNDDOWN(MINUTE(Schedule!$D35)/15,0)*15,0),_xlfn.CONCAT(TEXT(Schedule!$D35,"H:MM AM/PM")," - ",Schedule!$E35),IF(O$1=TIME(HOUR(Schedule!$F35),ROUNDDOWN(MINUTE(Schedule!$F35)/15,0)*15,0),_xlfn.CONCAT(TEXT(Schedule!$F35,"H:MM AM/PM")," - ",Schedule!$G35),IF(O$1=TIME(HOUR(Schedule!$H35),ROUNDDOWN(MINUTE(Schedule!$H35)/15,0)*15,0),_xlfn.CONCAT(TEXT(Schedule!$H35,"H:MM AM/PM")," - ",Schedule!$I35),IF(Schedule!$B35&lt;&gt;"",IF(OR(O$1=Schedule!$B35,O$1=(Schedule!$B35+TIME(0,15,0))),_xlfn.CONCAT("Judge - ",Schedule!$C35), ""),"")))),"")</f>
        <v/>
      </c>
      <c r="P35" s="8" t="str">
        <f ca="1">IF($A35&lt;&gt;"",IF(P$1=TIME(HOUR(Schedule!$D35),ROUNDDOWN(MINUTE(Schedule!$D35)/15,0)*15,0),_xlfn.CONCAT(TEXT(Schedule!$D35,"H:MM AM/PM")," - ",Schedule!$E35),IF(P$1=TIME(HOUR(Schedule!$F35),ROUNDDOWN(MINUTE(Schedule!$F35)/15,0)*15,0),_xlfn.CONCAT(TEXT(Schedule!$F35,"H:MM AM/PM")," - ",Schedule!$G35),IF(P$1=TIME(HOUR(Schedule!$H35),ROUNDDOWN(MINUTE(Schedule!$H35)/15,0)*15,0),_xlfn.CONCAT(TEXT(Schedule!$H35,"H:MM AM/PM")," - ",Schedule!$I35),IF(Schedule!$B35&lt;&gt;"",IF(OR(P$1=Schedule!$B35,P$1=(Schedule!$B35+TIME(0,15,0))),_xlfn.CONCAT("Judge - ",Schedule!$C35), ""),"")))),"")</f>
        <v/>
      </c>
      <c r="Q35" s="8" t="str">
        <f ca="1">IF($A35&lt;&gt;"",IF(Q$1=TIME(HOUR(Schedule!$D35),ROUNDDOWN(MINUTE(Schedule!$D35)/15,0)*15,0),_xlfn.CONCAT(TEXT(Schedule!$D35,"H:MM AM/PM")," - ",Schedule!$E35),IF(Q$1=TIME(HOUR(Schedule!$F35),ROUNDDOWN(MINUTE(Schedule!$F35)/15,0)*15,0),_xlfn.CONCAT(TEXT(Schedule!$F35,"H:MM AM/PM")," - ",Schedule!$G35),IF(Q$1=TIME(HOUR(Schedule!$H35),ROUNDDOWN(MINUTE(Schedule!$H35)/15,0)*15,0),_xlfn.CONCAT(TEXT(Schedule!$H35,"H:MM AM/PM")," - ",Schedule!$I35),IF(Schedule!$B35&lt;&gt;"",IF(OR(Q$1=Schedule!$B35,Q$1=(Schedule!$B35+TIME(0,15,0))),_xlfn.CONCAT("Judge - ",Schedule!$C35), ""),"")))),"")</f>
        <v/>
      </c>
      <c r="R35" s="8" t="str">
        <f ca="1">IF($A35&lt;&gt;"",IF(R$1=TIME(HOUR(Schedule!$D35),ROUNDDOWN(MINUTE(Schedule!$D35)/15,0)*15,0),_xlfn.CONCAT(TEXT(Schedule!$D35,"H:MM AM/PM")," - ",Schedule!$E35),IF(R$1=TIME(HOUR(Schedule!$F35),ROUNDDOWN(MINUTE(Schedule!$F35)/15,0)*15,0),_xlfn.CONCAT(TEXT(Schedule!$F35,"H:MM AM/PM")," - ",Schedule!$G35),IF(R$1=TIME(HOUR(Schedule!$H35),ROUNDDOWN(MINUTE(Schedule!$H35)/15,0)*15,0),_xlfn.CONCAT(TEXT(Schedule!$H35,"H:MM AM/PM")," - ",Schedule!$I35),IF(Schedule!$B35&lt;&gt;"",IF(OR(R$1=Schedule!$B35,R$1=(Schedule!$B35+TIME(0,15,0))),_xlfn.CONCAT("Judge - ",Schedule!$C35), ""),"")))),"")</f>
        <v/>
      </c>
      <c r="S35" s="8" t="str">
        <f ca="1">IF($A35&lt;&gt;"",IF(S$1=TIME(HOUR(Schedule!$D35),ROUNDDOWN(MINUTE(Schedule!$D35)/15,0)*15,0),_xlfn.CONCAT(TEXT(Schedule!$D35,"H:MM AM/PM")," - ",Schedule!$E35),IF(S$1=TIME(HOUR(Schedule!$F35),ROUNDDOWN(MINUTE(Schedule!$F35)/15,0)*15,0),_xlfn.CONCAT(TEXT(Schedule!$F35,"H:MM AM/PM")," - ",Schedule!$G35),IF(S$1=TIME(HOUR(Schedule!$H35),ROUNDDOWN(MINUTE(Schedule!$H35)/15,0)*15,0),_xlfn.CONCAT(TEXT(Schedule!$H35,"H:MM AM/PM")," - ",Schedule!$I35),IF(Schedule!$B35&lt;&gt;"",IF(OR(S$1=Schedule!$B35,S$1=(Schedule!$B35+TIME(0,15,0))),_xlfn.CONCAT("Judge - ",Schedule!$C35), ""),"")))),"")</f>
        <v/>
      </c>
      <c r="T35" s="8" t="str">
        <f ca="1">IF($A35&lt;&gt;"",IF(T$1=TIME(HOUR(Schedule!$D35),ROUNDDOWN(MINUTE(Schedule!$D35)/15,0)*15,0),_xlfn.CONCAT(TEXT(Schedule!$D35,"H:MM AM/PM")," - ",Schedule!$E35),IF(T$1=TIME(HOUR(Schedule!$F35),ROUNDDOWN(MINUTE(Schedule!$F35)/15,0)*15,0),_xlfn.CONCAT(TEXT(Schedule!$F35,"H:MM AM/PM")," - ",Schedule!$G35),IF(T$1=TIME(HOUR(Schedule!$H35),ROUNDDOWN(MINUTE(Schedule!$H35)/15,0)*15,0),_xlfn.CONCAT(TEXT(Schedule!$H35,"H:MM AM/PM")," - ",Schedule!$I35),IF(Schedule!$B35&lt;&gt;"",IF(OR(T$1=Schedule!$B35,T$1=(Schedule!$B35+TIME(0,15,0))),_xlfn.CONCAT("Judge - ",Schedule!$C35), ""),"")))),"")</f>
        <v/>
      </c>
      <c r="U35" s="8" t="str">
        <f ca="1">IF($A35&lt;&gt;"",IF(U$1=TIME(HOUR(Schedule!$D35),ROUNDDOWN(MINUTE(Schedule!$D35)/15,0)*15,0),_xlfn.CONCAT(TEXT(Schedule!$D35,"H:MM AM/PM")," - ",Schedule!$E35),IF(U$1=TIME(HOUR(Schedule!$F35),ROUNDDOWN(MINUTE(Schedule!$F35)/15,0)*15,0),_xlfn.CONCAT(TEXT(Schedule!$F35,"H:MM AM/PM")," - ",Schedule!$G35),IF(U$1=TIME(HOUR(Schedule!$H35),ROUNDDOWN(MINUTE(Schedule!$H35)/15,0)*15,0),_xlfn.CONCAT(TEXT(Schedule!$H35,"H:MM AM/PM")," - ",Schedule!$I35),IF(Schedule!$B35&lt;&gt;"",IF(OR(U$1=Schedule!$B35,U$1=(Schedule!$B35+TIME(0,15,0))),_xlfn.CONCAT("Judge - ",Schedule!$C35), ""),"")))),"")</f>
        <v/>
      </c>
      <c r="V35" s="8" t="str">
        <f ca="1">IF($A35&lt;&gt;"",IF(V$1=TIME(HOUR(Schedule!$D35),ROUNDDOWN(MINUTE(Schedule!$D35)/15,0)*15,0),_xlfn.CONCAT(TEXT(Schedule!$D35,"H:MM AM/PM")," - ",Schedule!$E35),IF(V$1=TIME(HOUR(Schedule!$F35),ROUNDDOWN(MINUTE(Schedule!$F35)/15,0)*15,0),_xlfn.CONCAT(TEXT(Schedule!$F35,"H:MM AM/PM")," - ",Schedule!$G35),IF(V$1=TIME(HOUR(Schedule!$H35),ROUNDDOWN(MINUTE(Schedule!$H35)/15,0)*15,0),_xlfn.CONCAT(TEXT(Schedule!$H35,"H:MM AM/PM")," - ",Schedule!$I35),IF(Schedule!$B35&lt;&gt;"",IF(OR(V$1=Schedule!$B35,V$1=(Schedule!$B35+TIME(0,15,0))),_xlfn.CONCAT("Judge - ",Schedule!$C35), ""),"")))),"")</f>
        <v/>
      </c>
      <c r="W35" s="8" t="str">
        <f ca="1">IF($A35&lt;&gt;"",IF(W$1=TIME(HOUR(Schedule!$D35),ROUNDDOWN(MINUTE(Schedule!$D35)/15,0)*15,0),_xlfn.CONCAT(TEXT(Schedule!$D35,"H:MM AM/PM")," - ",Schedule!$E35),IF(W$1=TIME(HOUR(Schedule!$F35),ROUNDDOWN(MINUTE(Schedule!$F35)/15,0)*15,0),_xlfn.CONCAT(TEXT(Schedule!$F35,"H:MM AM/PM")," - ",Schedule!$G35),IF(W$1=TIME(HOUR(Schedule!$H35),ROUNDDOWN(MINUTE(Schedule!$H35)/15,0)*15,0),_xlfn.CONCAT(TEXT(Schedule!$H35,"H:MM AM/PM")," - ",Schedule!$I35),IF(Schedule!$B35&lt;&gt;"",IF(OR(W$1=Schedule!$B35,W$1=(Schedule!$B35+TIME(0,15,0))),_xlfn.CONCAT("Judge - ",Schedule!$C35), ""),"")))),"")</f>
        <v/>
      </c>
      <c r="X35" s="8" t="str">
        <f ca="1">IF($A35&lt;&gt;"",IF(X$1=TIME(HOUR(Schedule!$D35),ROUNDDOWN(MINUTE(Schedule!$D35)/15,0)*15,0),_xlfn.CONCAT(TEXT(Schedule!$D35,"H:MM AM/PM")," - ",Schedule!$E35),IF(X$1=TIME(HOUR(Schedule!$F35),ROUNDDOWN(MINUTE(Schedule!$F35)/15,0)*15,0),_xlfn.CONCAT(TEXT(Schedule!$F35,"H:MM AM/PM")," - ",Schedule!$G35),IF(X$1=TIME(HOUR(Schedule!$H35),ROUNDDOWN(MINUTE(Schedule!$H35)/15,0)*15,0),_xlfn.CONCAT(TEXT(Schedule!$H35,"H:MM AM/PM")," - ",Schedule!$I35),IF(Schedule!$B35&lt;&gt;"",IF(OR(X$1=Schedule!$B35,X$1=(Schedule!$B35+TIME(0,15,0))),_xlfn.CONCAT("Judge - ",Schedule!$C35), ""),"")))),"")</f>
        <v/>
      </c>
      <c r="Y35" s="8" t="str">
        <f ca="1">IF($A35&lt;&gt;"",IF(Y$1=TIME(HOUR(Schedule!$D35),ROUNDDOWN(MINUTE(Schedule!$D35)/15,0)*15,0),_xlfn.CONCAT(TEXT(Schedule!$D35,"H:MM AM/PM")," - ",Schedule!$E35),IF(Y$1=TIME(HOUR(Schedule!$F35),ROUNDDOWN(MINUTE(Schedule!$F35)/15,0)*15,0),_xlfn.CONCAT(TEXT(Schedule!$F35,"H:MM AM/PM")," - ",Schedule!$G35),IF(Y$1=TIME(HOUR(Schedule!$H35),ROUNDDOWN(MINUTE(Schedule!$H35)/15,0)*15,0),_xlfn.CONCAT(TEXT(Schedule!$H35,"H:MM AM/PM")," - ",Schedule!$I35),IF(Schedule!$B35&lt;&gt;"",IF(OR(Y$1=Schedule!$B35,Y$1=(Schedule!$B35+TIME(0,15,0))),_xlfn.CONCAT("Judge - ",Schedule!$C35), ""),"")))),"")</f>
        <v/>
      </c>
      <c r="Z35" s="8" t="str">
        <f ca="1">IF($A35&lt;&gt;"",IF(Z$1=TIME(HOUR(Schedule!$D35),ROUNDDOWN(MINUTE(Schedule!$D35)/15,0)*15,0),_xlfn.CONCAT(TEXT(Schedule!$D35,"H:MM AM/PM")," - ",Schedule!$E35),IF(Z$1=TIME(HOUR(Schedule!$F35),ROUNDDOWN(MINUTE(Schedule!$F35)/15,0)*15,0),_xlfn.CONCAT(TEXT(Schedule!$F35,"H:MM AM/PM")," - ",Schedule!$G35),IF(Z$1=TIME(HOUR(Schedule!$H35),ROUNDDOWN(MINUTE(Schedule!$H35)/15,0)*15,0),_xlfn.CONCAT(TEXT(Schedule!$H35,"H:MM AM/PM")," - ",Schedule!$I35),IF(Schedule!$B35&lt;&gt;"",IF(OR(Z$1=Schedule!$B35,Z$1=(Schedule!$B35+TIME(0,15,0))),_xlfn.CONCAT("Judge - ",Schedule!$C35), ""),"")))),"")</f>
        <v/>
      </c>
      <c r="AA35" s="8" t="str">
        <f ca="1">IF($A35&lt;&gt;"",IF(AA$1=TIME(HOUR(Schedule!$D35),ROUNDDOWN(MINUTE(Schedule!$D35)/15,0)*15,0),_xlfn.CONCAT(TEXT(Schedule!$D35,"H:MM AM/PM")," - ",Schedule!$E35),IF(AA$1=TIME(HOUR(Schedule!$F35),ROUNDDOWN(MINUTE(Schedule!$F35)/15,0)*15,0),_xlfn.CONCAT(TEXT(Schedule!$F35,"H:MM AM/PM")," - ",Schedule!$G35),IF(AA$1=TIME(HOUR(Schedule!$H35),ROUNDDOWN(MINUTE(Schedule!$H35)/15,0)*15,0),_xlfn.CONCAT(TEXT(Schedule!$H35,"H:MM AM/PM")," - ",Schedule!$I35),IF(Schedule!$B35&lt;&gt;"",IF(OR(AA$1=Schedule!$B35,AA$1=(Schedule!$B35+TIME(0,15,0))),_xlfn.CONCAT("Judge - ",Schedule!$C35), ""),"")))),"")</f>
        <v/>
      </c>
      <c r="AB35" s="8" t="str">
        <f ca="1">IF($A35&lt;&gt;"",IF(AB$1=TIME(HOUR(Schedule!$D35),ROUNDDOWN(MINUTE(Schedule!$D35)/15,0)*15,0),_xlfn.CONCAT(TEXT(Schedule!$D35,"H:MM AM/PM")," - ",Schedule!$E35),IF(AB$1=TIME(HOUR(Schedule!$F35),ROUNDDOWN(MINUTE(Schedule!$F35)/15,0)*15,0),_xlfn.CONCAT(TEXT(Schedule!$F35,"H:MM AM/PM")," - ",Schedule!$G35),IF(AB$1=TIME(HOUR(Schedule!$H35),ROUNDDOWN(MINUTE(Schedule!$H35)/15,0)*15,0),_xlfn.CONCAT(TEXT(Schedule!$H35,"H:MM AM/PM")," - ",Schedule!$I35),IF(Schedule!$B35&lt;&gt;"",IF(OR(AB$1=Schedule!$B35,AB$1=(Schedule!$B35+TIME(0,15,0))),_xlfn.CONCAT("Judge - ",Schedule!$C35), ""),"")))),"")</f>
        <v/>
      </c>
      <c r="AC35" s="8" t="str">
        <f ca="1">IF($A35&lt;&gt;"",IF(AC$1=TIME(HOUR(Schedule!$D35),ROUNDDOWN(MINUTE(Schedule!$D35)/15,0)*15,0),_xlfn.CONCAT(TEXT(Schedule!$D35,"H:MM AM/PM")," - ",Schedule!$E35),IF(AC$1=TIME(HOUR(Schedule!$F35),ROUNDDOWN(MINUTE(Schedule!$F35)/15,0)*15,0),_xlfn.CONCAT(TEXT(Schedule!$F35,"H:MM AM/PM")," - ",Schedule!$G35),IF(AC$1=TIME(HOUR(Schedule!$H35),ROUNDDOWN(MINUTE(Schedule!$H35)/15,0)*15,0),_xlfn.CONCAT(TEXT(Schedule!$H35,"H:MM AM/PM")," - ",Schedule!$I35),IF(Schedule!$B35&lt;&gt;"",IF(OR(AC$1=Schedule!$B35,AC$1=(Schedule!$B35+TIME(0,15,0))),_xlfn.CONCAT("Judge - ",Schedule!$C35), ""),"")))),"")</f>
        <v/>
      </c>
      <c r="AD35" s="8" t="str">
        <f ca="1">IF($A35&lt;&gt;"",IF(AD$1=TIME(HOUR(Schedule!$D35),ROUNDDOWN(MINUTE(Schedule!$D35)/15,0)*15,0),_xlfn.CONCAT(TEXT(Schedule!$D35,"H:MM AM/PM")," - ",Schedule!$E35),IF(AD$1=TIME(HOUR(Schedule!$F35),ROUNDDOWN(MINUTE(Schedule!$F35)/15,0)*15,0),_xlfn.CONCAT(TEXT(Schedule!$F35,"H:MM AM/PM")," - ",Schedule!$G35),IF(AD$1=TIME(HOUR(Schedule!$H35),ROUNDDOWN(MINUTE(Schedule!$H35)/15,0)*15,0),_xlfn.CONCAT(TEXT(Schedule!$H35,"H:MM AM/PM")," - ",Schedule!$I35),IF(Schedule!$B35&lt;&gt;"",IF(OR(AD$1=Schedule!$B35,AD$1=(Schedule!$B35+TIME(0,15,0))),_xlfn.CONCAT("Judge - ",Schedule!$C35), ""),"")))),"")</f>
        <v/>
      </c>
      <c r="AE35" s="8" t="str">
        <f ca="1">IF($A35&lt;&gt;"",IF(AE$1=TIME(HOUR(Schedule!$D35),ROUNDDOWN(MINUTE(Schedule!$D35)/15,0)*15,0),_xlfn.CONCAT(TEXT(Schedule!$D35,"H:MM AM/PM")," - ",Schedule!$E35),IF(AE$1=TIME(HOUR(Schedule!$F35),ROUNDDOWN(MINUTE(Schedule!$F35)/15,0)*15,0),_xlfn.CONCAT(TEXT(Schedule!$F35,"H:MM AM/PM")," - ",Schedule!$G35),IF(AE$1=TIME(HOUR(Schedule!$H35),ROUNDDOWN(MINUTE(Schedule!$H35)/15,0)*15,0),_xlfn.CONCAT(TEXT(Schedule!$H35,"H:MM AM/PM")," - ",Schedule!$I35),IF(Schedule!$B35&lt;&gt;"",IF(OR(AE$1=Schedule!$B35,AE$1=(Schedule!$B35+TIME(0,15,0))),_xlfn.CONCAT("Judge - ",Schedule!$C35), ""),"")))),"")</f>
        <v/>
      </c>
      <c r="AF35" s="8" t="str">
        <f ca="1">IF($A35&lt;&gt;"",IF(AF$1=TIME(HOUR(Schedule!$D35),ROUNDDOWN(MINUTE(Schedule!$D35)/15,0)*15,0),_xlfn.CONCAT(TEXT(Schedule!$D35,"H:MM AM/PM")," - ",Schedule!$E35),IF(AF$1=TIME(HOUR(Schedule!$F35),ROUNDDOWN(MINUTE(Schedule!$F35)/15,0)*15,0),_xlfn.CONCAT(TEXT(Schedule!$F35,"H:MM AM/PM")," - ",Schedule!$G35),IF(AF$1=TIME(HOUR(Schedule!$H35),ROUNDDOWN(MINUTE(Schedule!$H35)/15,0)*15,0),_xlfn.CONCAT(TEXT(Schedule!$H35,"H:MM AM/PM")," - ",Schedule!$I35),IF(Schedule!$B35&lt;&gt;"",IF(OR(AF$1=Schedule!$B35,AF$1=(Schedule!$B35+TIME(0,15,0))),_xlfn.CONCAT("Judge - ",Schedule!$C35), ""),"")))),"")</f>
        <v/>
      </c>
      <c r="AG35" s="8" t="str">
        <f ca="1">IF($A35&lt;&gt;"",IF(AG$1=TIME(HOUR(Schedule!$D35),ROUNDDOWN(MINUTE(Schedule!$D35)/15,0)*15,0),_xlfn.CONCAT(TEXT(Schedule!$D35,"H:MM AM/PM")," - ",Schedule!$E35),IF(AG$1=TIME(HOUR(Schedule!$F35),ROUNDDOWN(MINUTE(Schedule!$F35)/15,0)*15,0),_xlfn.CONCAT(TEXT(Schedule!$F35,"H:MM AM/PM")," - ",Schedule!$G35),IF(AG$1=TIME(HOUR(Schedule!$H35),ROUNDDOWN(MINUTE(Schedule!$H35)/15,0)*15,0),_xlfn.CONCAT(TEXT(Schedule!$H35,"H:MM AM/PM")," - ",Schedule!$I35),IF(Schedule!$B35&lt;&gt;"",IF(OR(AG$1=Schedule!$B35,AG$1=(Schedule!$B35+TIME(0,15,0))),_xlfn.CONCAT("Judge - ",Schedule!$C35), ""),"")))),"")</f>
        <v/>
      </c>
    </row>
    <row r="36" spans="1:33" x14ac:dyDescent="0.2">
      <c r="A36" t="str">
        <f ca="1">Schedule!A36</f>
        <v/>
      </c>
      <c r="B36" s="8" t="str">
        <f ca="1">IF($A36&lt;&gt;"",IF(B$1=TIME(HOUR(Schedule!$D36),ROUNDDOWN(MINUTE(Schedule!$D36)/15,0)*15,0),_xlfn.CONCAT(TEXT(Schedule!$D36,"H:MM AM/PM")," - ",Schedule!$E36),IF(B$1=TIME(HOUR(Schedule!$F36),ROUNDDOWN(MINUTE(Schedule!$F36)/15,0)*15,0),_xlfn.CONCAT(TEXT(Schedule!$F36,"H:MM AM/PM")," - ",Schedule!$G36),IF(B$1=TIME(HOUR(Schedule!$H36),ROUNDDOWN(MINUTE(Schedule!$H36)/15,0)*15,0),_xlfn.CONCAT(TEXT(Schedule!$H36,"H:MM AM/PM")," - ",Schedule!$I36),IF(Schedule!$B36&lt;&gt;"",IF(OR(B$1=Schedule!$B36,B$1=(Schedule!$B36+TIME(0,15,0))),_xlfn.CONCAT("Judge - ",Schedule!$C36), ""),"")))),"")</f>
        <v/>
      </c>
      <c r="C36" s="8" t="str">
        <f ca="1">IF($A36&lt;&gt;"",IF(C$1=TIME(HOUR(Schedule!$D36),ROUNDDOWN(MINUTE(Schedule!$D36)/15,0)*15,0),_xlfn.CONCAT(TEXT(Schedule!$D36,"H:MM AM/PM")," - ",Schedule!$E36),IF(C$1=TIME(HOUR(Schedule!$F36),ROUNDDOWN(MINUTE(Schedule!$F36)/15,0)*15,0),_xlfn.CONCAT(TEXT(Schedule!$F36,"H:MM AM/PM")," - ",Schedule!$G36),IF(C$1=TIME(HOUR(Schedule!$H36),ROUNDDOWN(MINUTE(Schedule!$H36)/15,0)*15,0),_xlfn.CONCAT(TEXT(Schedule!$H36,"H:MM AM/PM")," - ",Schedule!$I36),IF(Schedule!$B36&lt;&gt;"",IF(OR(C$1=Schedule!$B36,C$1=(Schedule!$B36+TIME(0,15,0))),_xlfn.CONCAT("Judge - ",Schedule!$C36), ""),"")))),"")</f>
        <v/>
      </c>
      <c r="D36" s="8" t="str">
        <f ca="1">IF($A36&lt;&gt;"",IF(D$1=TIME(HOUR(Schedule!$D36),ROUNDDOWN(MINUTE(Schedule!$D36)/15,0)*15,0),_xlfn.CONCAT(TEXT(Schedule!$D36,"H:MM AM/PM")," - ",Schedule!$E36),IF(D$1=TIME(HOUR(Schedule!$F36),ROUNDDOWN(MINUTE(Schedule!$F36)/15,0)*15,0),_xlfn.CONCAT(TEXT(Schedule!$F36,"H:MM AM/PM")," - ",Schedule!$G36),IF(D$1=TIME(HOUR(Schedule!$H36),ROUNDDOWN(MINUTE(Schedule!$H36)/15,0)*15,0),_xlfn.CONCAT(TEXT(Schedule!$H36,"H:MM AM/PM")," - ",Schedule!$I36),IF(Schedule!$B36&lt;&gt;"",IF(OR(D$1=Schedule!$B36,D$1=(Schedule!$B36+TIME(0,15,0))),_xlfn.CONCAT("Judge - ",Schedule!$C36), ""),"")))),"")</f>
        <v/>
      </c>
      <c r="E36" s="8" t="str">
        <f ca="1">IF($A36&lt;&gt;"",IF(E$1=TIME(HOUR(Schedule!$D36),ROUNDDOWN(MINUTE(Schedule!$D36)/15,0)*15,0),_xlfn.CONCAT(TEXT(Schedule!$D36,"H:MM AM/PM")," - ",Schedule!$E36),IF(E$1=TIME(HOUR(Schedule!$F36),ROUNDDOWN(MINUTE(Schedule!$F36)/15,0)*15,0),_xlfn.CONCAT(TEXT(Schedule!$F36,"H:MM AM/PM")," - ",Schedule!$G36),IF(E$1=TIME(HOUR(Schedule!$H36),ROUNDDOWN(MINUTE(Schedule!$H36)/15,0)*15,0),_xlfn.CONCAT(TEXT(Schedule!$H36,"H:MM AM/PM")," - ",Schedule!$I36),IF(Schedule!$B36&lt;&gt;"",IF(OR(E$1=Schedule!$B36,E$1=(Schedule!$B36+TIME(0,15,0))),_xlfn.CONCAT("Judge - ",Schedule!$C36), ""),"")))),"")</f>
        <v/>
      </c>
      <c r="F36" s="8" t="str">
        <f ca="1">IF($A36&lt;&gt;"",IF(F$1=TIME(HOUR(Schedule!$D36),ROUNDDOWN(MINUTE(Schedule!$D36)/15,0)*15,0),_xlfn.CONCAT(TEXT(Schedule!$D36,"H:MM AM/PM")," - ",Schedule!$E36),IF(F$1=TIME(HOUR(Schedule!$F36),ROUNDDOWN(MINUTE(Schedule!$F36)/15,0)*15,0),_xlfn.CONCAT(TEXT(Schedule!$F36,"H:MM AM/PM")," - ",Schedule!$G36),IF(F$1=TIME(HOUR(Schedule!$H36),ROUNDDOWN(MINUTE(Schedule!$H36)/15,0)*15,0),_xlfn.CONCAT(TEXT(Schedule!$H36,"H:MM AM/PM")," - ",Schedule!$I36),IF(Schedule!$B36&lt;&gt;"",IF(OR(F$1=Schedule!$B36,F$1=(Schedule!$B36+TIME(0,15,0))),_xlfn.CONCAT("Judge - ",Schedule!$C36), ""),"")))),"")</f>
        <v/>
      </c>
      <c r="G36" s="8" t="str">
        <f ca="1">IF($A36&lt;&gt;"",IF(G$1=TIME(HOUR(Schedule!$D36),ROUNDDOWN(MINUTE(Schedule!$D36)/15,0)*15,0),_xlfn.CONCAT(TEXT(Schedule!$D36,"H:MM AM/PM")," - ",Schedule!$E36),IF(G$1=TIME(HOUR(Schedule!$F36),ROUNDDOWN(MINUTE(Schedule!$F36)/15,0)*15,0),_xlfn.CONCAT(TEXT(Schedule!$F36,"H:MM AM/PM")," - ",Schedule!$G36),IF(G$1=TIME(HOUR(Schedule!$H36),ROUNDDOWN(MINUTE(Schedule!$H36)/15,0)*15,0),_xlfn.CONCAT(TEXT(Schedule!$H36,"H:MM AM/PM")," - ",Schedule!$I36),IF(Schedule!$B36&lt;&gt;"",IF(OR(G$1=Schedule!$B36,G$1=(Schedule!$B36+TIME(0,15,0))),_xlfn.CONCAT("Judge - ",Schedule!$C36), ""),"")))),"")</f>
        <v/>
      </c>
      <c r="H36" s="8" t="str">
        <f ca="1">IF($A36&lt;&gt;"",IF(H$1=TIME(HOUR(Schedule!$D36),ROUNDDOWN(MINUTE(Schedule!$D36)/15,0)*15,0),_xlfn.CONCAT(TEXT(Schedule!$D36,"H:MM AM/PM")," - ",Schedule!$E36),IF(H$1=TIME(HOUR(Schedule!$F36),ROUNDDOWN(MINUTE(Schedule!$F36)/15,0)*15,0),_xlfn.CONCAT(TEXT(Schedule!$F36,"H:MM AM/PM")," - ",Schedule!$G36),IF(H$1=TIME(HOUR(Schedule!$H36),ROUNDDOWN(MINUTE(Schedule!$H36)/15,0)*15,0),_xlfn.CONCAT(TEXT(Schedule!$H36,"H:MM AM/PM")," - ",Schedule!$I36),IF(Schedule!$B36&lt;&gt;"",IF(OR(H$1=Schedule!$B36,H$1=(Schedule!$B36+TIME(0,15,0))),_xlfn.CONCAT("Judge - ",Schedule!$C36), ""),"")))),"")</f>
        <v/>
      </c>
      <c r="I36" s="8" t="str">
        <f ca="1">IF($A36&lt;&gt;"",IF(I$1=TIME(HOUR(Schedule!$D36),ROUNDDOWN(MINUTE(Schedule!$D36)/15,0)*15,0),_xlfn.CONCAT(TEXT(Schedule!$D36,"H:MM AM/PM")," - ",Schedule!$E36),IF(I$1=TIME(HOUR(Schedule!$F36),ROUNDDOWN(MINUTE(Schedule!$F36)/15,0)*15,0),_xlfn.CONCAT(TEXT(Schedule!$F36,"H:MM AM/PM")," - ",Schedule!$G36),IF(I$1=TIME(HOUR(Schedule!$H36),ROUNDDOWN(MINUTE(Schedule!$H36)/15,0)*15,0),_xlfn.CONCAT(TEXT(Schedule!$H36,"H:MM AM/PM")," - ",Schedule!$I36),IF(Schedule!$B36&lt;&gt;"",IF(OR(I$1=Schedule!$B36,I$1=(Schedule!$B36+TIME(0,15,0))),_xlfn.CONCAT("Judge - ",Schedule!$C36), ""),"")))),"")</f>
        <v/>
      </c>
      <c r="J36" s="8" t="str">
        <f ca="1">IF($A36&lt;&gt;"",IF(J$1=TIME(HOUR(Schedule!$D36),ROUNDDOWN(MINUTE(Schedule!$D36)/15,0)*15,0),_xlfn.CONCAT(TEXT(Schedule!$D36,"H:MM AM/PM")," - ",Schedule!$E36),IF(J$1=TIME(HOUR(Schedule!$F36),ROUNDDOWN(MINUTE(Schedule!$F36)/15,0)*15,0),_xlfn.CONCAT(TEXT(Schedule!$F36,"H:MM AM/PM")," - ",Schedule!$G36),IF(J$1=TIME(HOUR(Schedule!$H36),ROUNDDOWN(MINUTE(Schedule!$H36)/15,0)*15,0),_xlfn.CONCAT(TEXT(Schedule!$H36,"H:MM AM/PM")," - ",Schedule!$I36),IF(Schedule!$B36&lt;&gt;"",IF(OR(J$1=Schedule!$B36,J$1=(Schedule!$B36+TIME(0,15,0))),_xlfn.CONCAT("Judge - ",Schedule!$C36), ""),"")))),"")</f>
        <v/>
      </c>
      <c r="K36" s="8" t="str">
        <f ca="1">IF($A36&lt;&gt;"",IF(K$1=TIME(HOUR(Schedule!$D36),ROUNDDOWN(MINUTE(Schedule!$D36)/15,0)*15,0),_xlfn.CONCAT(TEXT(Schedule!$D36,"H:MM AM/PM")," - ",Schedule!$E36),IF(K$1=TIME(HOUR(Schedule!$F36),ROUNDDOWN(MINUTE(Schedule!$F36)/15,0)*15,0),_xlfn.CONCAT(TEXT(Schedule!$F36,"H:MM AM/PM")," - ",Schedule!$G36),IF(K$1=TIME(HOUR(Schedule!$H36),ROUNDDOWN(MINUTE(Schedule!$H36)/15,0)*15,0),_xlfn.CONCAT(TEXT(Schedule!$H36,"H:MM AM/PM")," - ",Schedule!$I36),IF(Schedule!$B36&lt;&gt;"",IF(OR(K$1=Schedule!$B36,K$1=(Schedule!$B36+TIME(0,15,0))),_xlfn.CONCAT("Judge - ",Schedule!$C36), ""),"")))),"")</f>
        <v/>
      </c>
      <c r="L36" s="8" t="str">
        <f ca="1">IF($A36&lt;&gt;"",IF(L$1=TIME(HOUR(Schedule!$D36),ROUNDDOWN(MINUTE(Schedule!$D36)/15,0)*15,0),_xlfn.CONCAT(TEXT(Schedule!$D36,"H:MM AM/PM")," - ",Schedule!$E36),IF(L$1=TIME(HOUR(Schedule!$F36),ROUNDDOWN(MINUTE(Schedule!$F36)/15,0)*15,0),_xlfn.CONCAT(TEXT(Schedule!$F36,"H:MM AM/PM")," - ",Schedule!$G36),IF(L$1=TIME(HOUR(Schedule!$H36),ROUNDDOWN(MINUTE(Schedule!$H36)/15,0)*15,0),_xlfn.CONCAT(TEXT(Schedule!$H36,"H:MM AM/PM")," - ",Schedule!$I36),IF(Schedule!$B36&lt;&gt;"",IF(OR(L$1=Schedule!$B36,L$1=(Schedule!$B36+TIME(0,15,0))),_xlfn.CONCAT("Judge - ",Schedule!$C36), ""),"")))),"")</f>
        <v/>
      </c>
      <c r="M36" s="8" t="str">
        <f ca="1">IF($A36&lt;&gt;"",IF(M$1=TIME(HOUR(Schedule!$D36),ROUNDDOWN(MINUTE(Schedule!$D36)/15,0)*15,0),_xlfn.CONCAT(TEXT(Schedule!$D36,"H:MM AM/PM")," - ",Schedule!$E36),IF(M$1=TIME(HOUR(Schedule!$F36),ROUNDDOWN(MINUTE(Schedule!$F36)/15,0)*15,0),_xlfn.CONCAT(TEXT(Schedule!$F36,"H:MM AM/PM")," - ",Schedule!$G36),IF(M$1=TIME(HOUR(Schedule!$H36),ROUNDDOWN(MINUTE(Schedule!$H36)/15,0)*15,0),_xlfn.CONCAT(TEXT(Schedule!$H36,"H:MM AM/PM")," - ",Schedule!$I36),IF(Schedule!$B36&lt;&gt;"",IF(OR(M$1=Schedule!$B36,M$1=(Schedule!$B36+TIME(0,15,0))),_xlfn.CONCAT("Judge - ",Schedule!$C36), ""),"")))),"")</f>
        <v/>
      </c>
      <c r="N36" s="8" t="str">
        <f ca="1">IF($A36&lt;&gt;"",IF(N$1=TIME(HOUR(Schedule!$D36),ROUNDDOWN(MINUTE(Schedule!$D36)/15,0)*15,0),_xlfn.CONCAT(TEXT(Schedule!$D36,"H:MM AM/PM")," - ",Schedule!$E36),IF(N$1=TIME(HOUR(Schedule!$F36),ROUNDDOWN(MINUTE(Schedule!$F36)/15,0)*15,0),_xlfn.CONCAT(TEXT(Schedule!$F36,"H:MM AM/PM")," - ",Schedule!$G36),IF(N$1=TIME(HOUR(Schedule!$H36),ROUNDDOWN(MINUTE(Schedule!$H36)/15,0)*15,0),_xlfn.CONCAT(TEXT(Schedule!$H36,"H:MM AM/PM")," - ",Schedule!$I36),IF(Schedule!$B36&lt;&gt;"",IF(OR(N$1=Schedule!$B36,N$1=(Schedule!$B36+TIME(0,15,0))),_xlfn.CONCAT("Judge - ",Schedule!$C36), ""),"")))),"")</f>
        <v/>
      </c>
      <c r="O36" s="8" t="str">
        <f ca="1">IF($A36&lt;&gt;"",IF(O$1=TIME(HOUR(Schedule!$D36),ROUNDDOWN(MINUTE(Schedule!$D36)/15,0)*15,0),_xlfn.CONCAT(TEXT(Schedule!$D36,"H:MM AM/PM")," - ",Schedule!$E36),IF(O$1=TIME(HOUR(Schedule!$F36),ROUNDDOWN(MINUTE(Schedule!$F36)/15,0)*15,0),_xlfn.CONCAT(TEXT(Schedule!$F36,"H:MM AM/PM")," - ",Schedule!$G36),IF(O$1=TIME(HOUR(Schedule!$H36),ROUNDDOWN(MINUTE(Schedule!$H36)/15,0)*15,0),_xlfn.CONCAT(TEXT(Schedule!$H36,"H:MM AM/PM")," - ",Schedule!$I36),IF(Schedule!$B36&lt;&gt;"",IF(OR(O$1=Schedule!$B36,O$1=(Schedule!$B36+TIME(0,15,0))),_xlfn.CONCAT("Judge - ",Schedule!$C36), ""),"")))),"")</f>
        <v/>
      </c>
      <c r="P36" s="8" t="str">
        <f ca="1">IF($A36&lt;&gt;"",IF(P$1=TIME(HOUR(Schedule!$D36),ROUNDDOWN(MINUTE(Schedule!$D36)/15,0)*15,0),_xlfn.CONCAT(TEXT(Schedule!$D36,"H:MM AM/PM")," - ",Schedule!$E36),IF(P$1=TIME(HOUR(Schedule!$F36),ROUNDDOWN(MINUTE(Schedule!$F36)/15,0)*15,0),_xlfn.CONCAT(TEXT(Schedule!$F36,"H:MM AM/PM")," - ",Schedule!$G36),IF(P$1=TIME(HOUR(Schedule!$H36),ROUNDDOWN(MINUTE(Schedule!$H36)/15,0)*15,0),_xlfn.CONCAT(TEXT(Schedule!$H36,"H:MM AM/PM")," - ",Schedule!$I36),IF(Schedule!$B36&lt;&gt;"",IF(OR(P$1=Schedule!$B36,P$1=(Schedule!$B36+TIME(0,15,0))),_xlfn.CONCAT("Judge - ",Schedule!$C36), ""),"")))),"")</f>
        <v/>
      </c>
      <c r="Q36" s="8" t="str">
        <f ca="1">IF($A36&lt;&gt;"",IF(Q$1=TIME(HOUR(Schedule!$D36),ROUNDDOWN(MINUTE(Schedule!$D36)/15,0)*15,0),_xlfn.CONCAT(TEXT(Schedule!$D36,"H:MM AM/PM")," - ",Schedule!$E36),IF(Q$1=TIME(HOUR(Schedule!$F36),ROUNDDOWN(MINUTE(Schedule!$F36)/15,0)*15,0),_xlfn.CONCAT(TEXT(Schedule!$F36,"H:MM AM/PM")," - ",Schedule!$G36),IF(Q$1=TIME(HOUR(Schedule!$H36),ROUNDDOWN(MINUTE(Schedule!$H36)/15,0)*15,0),_xlfn.CONCAT(TEXT(Schedule!$H36,"H:MM AM/PM")," - ",Schedule!$I36),IF(Schedule!$B36&lt;&gt;"",IF(OR(Q$1=Schedule!$B36,Q$1=(Schedule!$B36+TIME(0,15,0))),_xlfn.CONCAT("Judge - ",Schedule!$C36), ""),"")))),"")</f>
        <v/>
      </c>
      <c r="R36" s="8" t="str">
        <f ca="1">IF($A36&lt;&gt;"",IF(R$1=TIME(HOUR(Schedule!$D36),ROUNDDOWN(MINUTE(Schedule!$D36)/15,0)*15,0),_xlfn.CONCAT(TEXT(Schedule!$D36,"H:MM AM/PM")," - ",Schedule!$E36),IF(R$1=TIME(HOUR(Schedule!$F36),ROUNDDOWN(MINUTE(Schedule!$F36)/15,0)*15,0),_xlfn.CONCAT(TEXT(Schedule!$F36,"H:MM AM/PM")," - ",Schedule!$G36),IF(R$1=TIME(HOUR(Schedule!$H36),ROUNDDOWN(MINUTE(Schedule!$H36)/15,0)*15,0),_xlfn.CONCAT(TEXT(Schedule!$H36,"H:MM AM/PM")," - ",Schedule!$I36),IF(Schedule!$B36&lt;&gt;"",IF(OR(R$1=Schedule!$B36,R$1=(Schedule!$B36+TIME(0,15,0))),_xlfn.CONCAT("Judge - ",Schedule!$C36), ""),"")))),"")</f>
        <v/>
      </c>
      <c r="S36" s="8" t="str">
        <f ca="1">IF($A36&lt;&gt;"",IF(S$1=TIME(HOUR(Schedule!$D36),ROUNDDOWN(MINUTE(Schedule!$D36)/15,0)*15,0),_xlfn.CONCAT(TEXT(Schedule!$D36,"H:MM AM/PM")," - ",Schedule!$E36),IF(S$1=TIME(HOUR(Schedule!$F36),ROUNDDOWN(MINUTE(Schedule!$F36)/15,0)*15,0),_xlfn.CONCAT(TEXT(Schedule!$F36,"H:MM AM/PM")," - ",Schedule!$G36),IF(S$1=TIME(HOUR(Schedule!$H36),ROUNDDOWN(MINUTE(Schedule!$H36)/15,0)*15,0),_xlfn.CONCAT(TEXT(Schedule!$H36,"H:MM AM/PM")," - ",Schedule!$I36),IF(Schedule!$B36&lt;&gt;"",IF(OR(S$1=Schedule!$B36,S$1=(Schedule!$B36+TIME(0,15,0))),_xlfn.CONCAT("Judge - ",Schedule!$C36), ""),"")))),"")</f>
        <v/>
      </c>
      <c r="T36" s="8" t="str">
        <f ca="1">IF($A36&lt;&gt;"",IF(T$1=TIME(HOUR(Schedule!$D36),ROUNDDOWN(MINUTE(Schedule!$D36)/15,0)*15,0),_xlfn.CONCAT(TEXT(Schedule!$D36,"H:MM AM/PM")," - ",Schedule!$E36),IF(T$1=TIME(HOUR(Schedule!$F36),ROUNDDOWN(MINUTE(Schedule!$F36)/15,0)*15,0),_xlfn.CONCAT(TEXT(Schedule!$F36,"H:MM AM/PM")," - ",Schedule!$G36),IF(T$1=TIME(HOUR(Schedule!$H36),ROUNDDOWN(MINUTE(Schedule!$H36)/15,0)*15,0),_xlfn.CONCAT(TEXT(Schedule!$H36,"H:MM AM/PM")," - ",Schedule!$I36),IF(Schedule!$B36&lt;&gt;"",IF(OR(T$1=Schedule!$B36,T$1=(Schedule!$B36+TIME(0,15,0))),_xlfn.CONCAT("Judge - ",Schedule!$C36), ""),"")))),"")</f>
        <v/>
      </c>
      <c r="U36" s="8" t="str">
        <f ca="1">IF($A36&lt;&gt;"",IF(U$1=TIME(HOUR(Schedule!$D36),ROUNDDOWN(MINUTE(Schedule!$D36)/15,0)*15,0),_xlfn.CONCAT(TEXT(Schedule!$D36,"H:MM AM/PM")," - ",Schedule!$E36),IF(U$1=TIME(HOUR(Schedule!$F36),ROUNDDOWN(MINUTE(Schedule!$F36)/15,0)*15,0),_xlfn.CONCAT(TEXT(Schedule!$F36,"H:MM AM/PM")," - ",Schedule!$G36),IF(U$1=TIME(HOUR(Schedule!$H36),ROUNDDOWN(MINUTE(Schedule!$H36)/15,0)*15,0),_xlfn.CONCAT(TEXT(Schedule!$H36,"H:MM AM/PM")," - ",Schedule!$I36),IF(Schedule!$B36&lt;&gt;"",IF(OR(U$1=Schedule!$B36,U$1=(Schedule!$B36+TIME(0,15,0))),_xlfn.CONCAT("Judge - ",Schedule!$C36), ""),"")))),"")</f>
        <v/>
      </c>
      <c r="V36" s="8" t="str">
        <f ca="1">IF($A36&lt;&gt;"",IF(V$1=TIME(HOUR(Schedule!$D36),ROUNDDOWN(MINUTE(Schedule!$D36)/15,0)*15,0),_xlfn.CONCAT(TEXT(Schedule!$D36,"H:MM AM/PM")," - ",Schedule!$E36),IF(V$1=TIME(HOUR(Schedule!$F36),ROUNDDOWN(MINUTE(Schedule!$F36)/15,0)*15,0),_xlfn.CONCAT(TEXT(Schedule!$F36,"H:MM AM/PM")," - ",Schedule!$G36),IF(V$1=TIME(HOUR(Schedule!$H36),ROUNDDOWN(MINUTE(Schedule!$H36)/15,0)*15,0),_xlfn.CONCAT(TEXT(Schedule!$H36,"H:MM AM/PM")," - ",Schedule!$I36),IF(Schedule!$B36&lt;&gt;"",IF(OR(V$1=Schedule!$B36,V$1=(Schedule!$B36+TIME(0,15,0))),_xlfn.CONCAT("Judge - ",Schedule!$C36), ""),"")))),"")</f>
        <v/>
      </c>
      <c r="W36" s="8" t="str">
        <f ca="1">IF($A36&lt;&gt;"",IF(W$1=TIME(HOUR(Schedule!$D36),ROUNDDOWN(MINUTE(Schedule!$D36)/15,0)*15,0),_xlfn.CONCAT(TEXT(Schedule!$D36,"H:MM AM/PM")," - ",Schedule!$E36),IF(W$1=TIME(HOUR(Schedule!$F36),ROUNDDOWN(MINUTE(Schedule!$F36)/15,0)*15,0),_xlfn.CONCAT(TEXT(Schedule!$F36,"H:MM AM/PM")," - ",Schedule!$G36),IF(W$1=TIME(HOUR(Schedule!$H36),ROUNDDOWN(MINUTE(Schedule!$H36)/15,0)*15,0),_xlfn.CONCAT(TEXT(Schedule!$H36,"H:MM AM/PM")," - ",Schedule!$I36),IF(Schedule!$B36&lt;&gt;"",IF(OR(W$1=Schedule!$B36,W$1=(Schedule!$B36+TIME(0,15,0))),_xlfn.CONCAT("Judge - ",Schedule!$C36), ""),"")))),"")</f>
        <v/>
      </c>
      <c r="X36" s="8" t="str">
        <f ca="1">IF($A36&lt;&gt;"",IF(X$1=TIME(HOUR(Schedule!$D36),ROUNDDOWN(MINUTE(Schedule!$D36)/15,0)*15,0),_xlfn.CONCAT(TEXT(Schedule!$D36,"H:MM AM/PM")," - ",Schedule!$E36),IF(X$1=TIME(HOUR(Schedule!$F36),ROUNDDOWN(MINUTE(Schedule!$F36)/15,0)*15,0),_xlfn.CONCAT(TEXT(Schedule!$F36,"H:MM AM/PM")," - ",Schedule!$G36),IF(X$1=TIME(HOUR(Schedule!$H36),ROUNDDOWN(MINUTE(Schedule!$H36)/15,0)*15,0),_xlfn.CONCAT(TEXT(Schedule!$H36,"H:MM AM/PM")," - ",Schedule!$I36),IF(Schedule!$B36&lt;&gt;"",IF(OR(X$1=Schedule!$B36,X$1=(Schedule!$B36+TIME(0,15,0))),_xlfn.CONCAT("Judge - ",Schedule!$C36), ""),"")))),"")</f>
        <v/>
      </c>
      <c r="Y36" s="8" t="str">
        <f ca="1">IF($A36&lt;&gt;"",IF(Y$1=TIME(HOUR(Schedule!$D36),ROUNDDOWN(MINUTE(Schedule!$D36)/15,0)*15,0),_xlfn.CONCAT(TEXT(Schedule!$D36,"H:MM AM/PM")," - ",Schedule!$E36),IF(Y$1=TIME(HOUR(Schedule!$F36),ROUNDDOWN(MINUTE(Schedule!$F36)/15,0)*15,0),_xlfn.CONCAT(TEXT(Schedule!$F36,"H:MM AM/PM")," - ",Schedule!$G36),IF(Y$1=TIME(HOUR(Schedule!$H36),ROUNDDOWN(MINUTE(Schedule!$H36)/15,0)*15,0),_xlfn.CONCAT(TEXT(Schedule!$H36,"H:MM AM/PM")," - ",Schedule!$I36),IF(Schedule!$B36&lt;&gt;"",IF(OR(Y$1=Schedule!$B36,Y$1=(Schedule!$B36+TIME(0,15,0))),_xlfn.CONCAT("Judge - ",Schedule!$C36), ""),"")))),"")</f>
        <v/>
      </c>
      <c r="Z36" s="8" t="str">
        <f ca="1">IF($A36&lt;&gt;"",IF(Z$1=TIME(HOUR(Schedule!$D36),ROUNDDOWN(MINUTE(Schedule!$D36)/15,0)*15,0),_xlfn.CONCAT(TEXT(Schedule!$D36,"H:MM AM/PM")," - ",Schedule!$E36),IF(Z$1=TIME(HOUR(Schedule!$F36),ROUNDDOWN(MINUTE(Schedule!$F36)/15,0)*15,0),_xlfn.CONCAT(TEXT(Schedule!$F36,"H:MM AM/PM")," - ",Schedule!$G36),IF(Z$1=TIME(HOUR(Schedule!$H36),ROUNDDOWN(MINUTE(Schedule!$H36)/15,0)*15,0),_xlfn.CONCAT(TEXT(Schedule!$H36,"H:MM AM/PM")," - ",Schedule!$I36),IF(Schedule!$B36&lt;&gt;"",IF(OR(Z$1=Schedule!$B36,Z$1=(Schedule!$B36+TIME(0,15,0))),_xlfn.CONCAT("Judge - ",Schedule!$C36), ""),"")))),"")</f>
        <v/>
      </c>
      <c r="AA36" s="8" t="str">
        <f ca="1">IF($A36&lt;&gt;"",IF(AA$1=TIME(HOUR(Schedule!$D36),ROUNDDOWN(MINUTE(Schedule!$D36)/15,0)*15,0),_xlfn.CONCAT(TEXT(Schedule!$D36,"H:MM AM/PM")," - ",Schedule!$E36),IF(AA$1=TIME(HOUR(Schedule!$F36),ROUNDDOWN(MINUTE(Schedule!$F36)/15,0)*15,0),_xlfn.CONCAT(TEXT(Schedule!$F36,"H:MM AM/PM")," - ",Schedule!$G36),IF(AA$1=TIME(HOUR(Schedule!$H36),ROUNDDOWN(MINUTE(Schedule!$H36)/15,0)*15,0),_xlfn.CONCAT(TEXT(Schedule!$H36,"H:MM AM/PM")," - ",Schedule!$I36),IF(Schedule!$B36&lt;&gt;"",IF(OR(AA$1=Schedule!$B36,AA$1=(Schedule!$B36+TIME(0,15,0))),_xlfn.CONCAT("Judge - ",Schedule!$C36), ""),"")))),"")</f>
        <v/>
      </c>
      <c r="AB36" s="8" t="str">
        <f ca="1">IF($A36&lt;&gt;"",IF(AB$1=TIME(HOUR(Schedule!$D36),ROUNDDOWN(MINUTE(Schedule!$D36)/15,0)*15,0),_xlfn.CONCAT(TEXT(Schedule!$D36,"H:MM AM/PM")," - ",Schedule!$E36),IF(AB$1=TIME(HOUR(Schedule!$F36),ROUNDDOWN(MINUTE(Schedule!$F36)/15,0)*15,0),_xlfn.CONCAT(TEXT(Schedule!$F36,"H:MM AM/PM")," - ",Schedule!$G36),IF(AB$1=TIME(HOUR(Schedule!$H36),ROUNDDOWN(MINUTE(Schedule!$H36)/15,0)*15,0),_xlfn.CONCAT(TEXT(Schedule!$H36,"H:MM AM/PM")," - ",Schedule!$I36),IF(Schedule!$B36&lt;&gt;"",IF(OR(AB$1=Schedule!$B36,AB$1=(Schedule!$B36+TIME(0,15,0))),_xlfn.CONCAT("Judge - ",Schedule!$C36), ""),"")))),"")</f>
        <v/>
      </c>
      <c r="AC36" s="8" t="str">
        <f ca="1">IF($A36&lt;&gt;"",IF(AC$1=TIME(HOUR(Schedule!$D36),ROUNDDOWN(MINUTE(Schedule!$D36)/15,0)*15,0),_xlfn.CONCAT(TEXT(Schedule!$D36,"H:MM AM/PM")," - ",Schedule!$E36),IF(AC$1=TIME(HOUR(Schedule!$F36),ROUNDDOWN(MINUTE(Schedule!$F36)/15,0)*15,0),_xlfn.CONCAT(TEXT(Schedule!$F36,"H:MM AM/PM")," - ",Schedule!$G36),IF(AC$1=TIME(HOUR(Schedule!$H36),ROUNDDOWN(MINUTE(Schedule!$H36)/15,0)*15,0),_xlfn.CONCAT(TEXT(Schedule!$H36,"H:MM AM/PM")," - ",Schedule!$I36),IF(Schedule!$B36&lt;&gt;"",IF(OR(AC$1=Schedule!$B36,AC$1=(Schedule!$B36+TIME(0,15,0))),_xlfn.CONCAT("Judge - ",Schedule!$C36), ""),"")))),"")</f>
        <v/>
      </c>
      <c r="AD36" s="8" t="str">
        <f ca="1">IF($A36&lt;&gt;"",IF(AD$1=TIME(HOUR(Schedule!$D36),ROUNDDOWN(MINUTE(Schedule!$D36)/15,0)*15,0),_xlfn.CONCAT(TEXT(Schedule!$D36,"H:MM AM/PM")," - ",Schedule!$E36),IF(AD$1=TIME(HOUR(Schedule!$F36),ROUNDDOWN(MINUTE(Schedule!$F36)/15,0)*15,0),_xlfn.CONCAT(TEXT(Schedule!$F36,"H:MM AM/PM")," - ",Schedule!$G36),IF(AD$1=TIME(HOUR(Schedule!$H36),ROUNDDOWN(MINUTE(Schedule!$H36)/15,0)*15,0),_xlfn.CONCAT(TEXT(Schedule!$H36,"H:MM AM/PM")," - ",Schedule!$I36),IF(Schedule!$B36&lt;&gt;"",IF(OR(AD$1=Schedule!$B36,AD$1=(Schedule!$B36+TIME(0,15,0))),_xlfn.CONCAT("Judge - ",Schedule!$C36), ""),"")))),"")</f>
        <v/>
      </c>
      <c r="AE36" s="8" t="str">
        <f ca="1">IF($A36&lt;&gt;"",IF(AE$1=TIME(HOUR(Schedule!$D36),ROUNDDOWN(MINUTE(Schedule!$D36)/15,0)*15,0),_xlfn.CONCAT(TEXT(Schedule!$D36,"H:MM AM/PM")," - ",Schedule!$E36),IF(AE$1=TIME(HOUR(Schedule!$F36),ROUNDDOWN(MINUTE(Schedule!$F36)/15,0)*15,0),_xlfn.CONCAT(TEXT(Schedule!$F36,"H:MM AM/PM")," - ",Schedule!$G36),IF(AE$1=TIME(HOUR(Schedule!$H36),ROUNDDOWN(MINUTE(Schedule!$H36)/15,0)*15,0),_xlfn.CONCAT(TEXT(Schedule!$H36,"H:MM AM/PM")," - ",Schedule!$I36),IF(Schedule!$B36&lt;&gt;"",IF(OR(AE$1=Schedule!$B36,AE$1=(Schedule!$B36+TIME(0,15,0))),_xlfn.CONCAT("Judge - ",Schedule!$C36), ""),"")))),"")</f>
        <v/>
      </c>
      <c r="AF36" s="8" t="str">
        <f ca="1">IF($A36&lt;&gt;"",IF(AF$1=TIME(HOUR(Schedule!$D36),ROUNDDOWN(MINUTE(Schedule!$D36)/15,0)*15,0),_xlfn.CONCAT(TEXT(Schedule!$D36,"H:MM AM/PM")," - ",Schedule!$E36),IF(AF$1=TIME(HOUR(Schedule!$F36),ROUNDDOWN(MINUTE(Schedule!$F36)/15,0)*15,0),_xlfn.CONCAT(TEXT(Schedule!$F36,"H:MM AM/PM")," - ",Schedule!$G36),IF(AF$1=TIME(HOUR(Schedule!$H36),ROUNDDOWN(MINUTE(Schedule!$H36)/15,0)*15,0),_xlfn.CONCAT(TEXT(Schedule!$H36,"H:MM AM/PM")," - ",Schedule!$I36),IF(Schedule!$B36&lt;&gt;"",IF(OR(AF$1=Schedule!$B36,AF$1=(Schedule!$B36+TIME(0,15,0))),_xlfn.CONCAT("Judge - ",Schedule!$C36), ""),"")))),"")</f>
        <v/>
      </c>
      <c r="AG36" s="8" t="str">
        <f ca="1">IF($A36&lt;&gt;"",IF(AG$1=TIME(HOUR(Schedule!$D36),ROUNDDOWN(MINUTE(Schedule!$D36)/15,0)*15,0),_xlfn.CONCAT(TEXT(Schedule!$D36,"H:MM AM/PM")," - ",Schedule!$E36),IF(AG$1=TIME(HOUR(Schedule!$F36),ROUNDDOWN(MINUTE(Schedule!$F36)/15,0)*15,0),_xlfn.CONCAT(TEXT(Schedule!$F36,"H:MM AM/PM")," - ",Schedule!$G36),IF(AG$1=TIME(HOUR(Schedule!$H36),ROUNDDOWN(MINUTE(Schedule!$H36)/15,0)*15,0),_xlfn.CONCAT(TEXT(Schedule!$H36,"H:MM AM/PM")," - ",Schedule!$I36),IF(Schedule!$B36&lt;&gt;"",IF(OR(AG$1=Schedule!$B36,AG$1=(Schedule!$B36+TIME(0,15,0))),_xlfn.CONCAT("Judge - ",Schedule!$C36), ""),"")))),"")</f>
        <v/>
      </c>
    </row>
    <row r="37" spans="1:33" x14ac:dyDescent="0.2">
      <c r="A37" t="str">
        <f ca="1">Schedule!A37</f>
        <v/>
      </c>
      <c r="B37" s="8" t="str">
        <f ca="1">IF($A37&lt;&gt;"",IF(B$1=TIME(HOUR(Schedule!$D37),ROUNDDOWN(MINUTE(Schedule!$D37)/15,0)*15,0),_xlfn.CONCAT(TEXT(Schedule!$D37,"H:MM AM/PM")," - ",Schedule!$E37),IF(B$1=TIME(HOUR(Schedule!$F37),ROUNDDOWN(MINUTE(Schedule!$F37)/15,0)*15,0),_xlfn.CONCAT(TEXT(Schedule!$F37,"H:MM AM/PM")," - ",Schedule!$G37),IF(B$1=TIME(HOUR(Schedule!$H37),ROUNDDOWN(MINUTE(Schedule!$H37)/15,0)*15,0),_xlfn.CONCAT(TEXT(Schedule!$H37,"H:MM AM/PM")," - ",Schedule!$I37),IF(Schedule!$B37&lt;&gt;"",IF(OR(B$1=Schedule!$B37,B$1=(Schedule!$B37+TIME(0,15,0))),_xlfn.CONCAT("Judge - ",Schedule!$C37), ""),"")))),"")</f>
        <v/>
      </c>
      <c r="C37" s="8" t="str">
        <f ca="1">IF($A37&lt;&gt;"",IF(C$1=TIME(HOUR(Schedule!$D37),ROUNDDOWN(MINUTE(Schedule!$D37)/15,0)*15,0),_xlfn.CONCAT(TEXT(Schedule!$D37,"H:MM AM/PM")," - ",Schedule!$E37),IF(C$1=TIME(HOUR(Schedule!$F37),ROUNDDOWN(MINUTE(Schedule!$F37)/15,0)*15,0),_xlfn.CONCAT(TEXT(Schedule!$F37,"H:MM AM/PM")," - ",Schedule!$G37),IF(C$1=TIME(HOUR(Schedule!$H37),ROUNDDOWN(MINUTE(Schedule!$H37)/15,0)*15,0),_xlfn.CONCAT(TEXT(Schedule!$H37,"H:MM AM/PM")," - ",Schedule!$I37),IF(Schedule!$B37&lt;&gt;"",IF(OR(C$1=Schedule!$B37,C$1=(Schedule!$B37+TIME(0,15,0))),_xlfn.CONCAT("Judge - ",Schedule!$C37), ""),"")))),"")</f>
        <v/>
      </c>
      <c r="D37" s="8" t="str">
        <f ca="1">IF($A37&lt;&gt;"",IF(D$1=TIME(HOUR(Schedule!$D37),ROUNDDOWN(MINUTE(Schedule!$D37)/15,0)*15,0),_xlfn.CONCAT(TEXT(Schedule!$D37,"H:MM AM/PM")," - ",Schedule!$E37),IF(D$1=TIME(HOUR(Schedule!$F37),ROUNDDOWN(MINUTE(Schedule!$F37)/15,0)*15,0),_xlfn.CONCAT(TEXT(Schedule!$F37,"H:MM AM/PM")," - ",Schedule!$G37),IF(D$1=TIME(HOUR(Schedule!$H37),ROUNDDOWN(MINUTE(Schedule!$H37)/15,0)*15,0),_xlfn.CONCAT(TEXT(Schedule!$H37,"H:MM AM/PM")," - ",Schedule!$I37),IF(Schedule!$B37&lt;&gt;"",IF(OR(D$1=Schedule!$B37,D$1=(Schedule!$B37+TIME(0,15,0))),_xlfn.CONCAT("Judge - ",Schedule!$C37), ""),"")))),"")</f>
        <v/>
      </c>
      <c r="E37" s="8" t="str">
        <f ca="1">IF($A37&lt;&gt;"",IF(E$1=TIME(HOUR(Schedule!$D37),ROUNDDOWN(MINUTE(Schedule!$D37)/15,0)*15,0),_xlfn.CONCAT(TEXT(Schedule!$D37,"H:MM AM/PM")," - ",Schedule!$E37),IF(E$1=TIME(HOUR(Schedule!$F37),ROUNDDOWN(MINUTE(Schedule!$F37)/15,0)*15,0),_xlfn.CONCAT(TEXT(Schedule!$F37,"H:MM AM/PM")," - ",Schedule!$G37),IF(E$1=TIME(HOUR(Schedule!$H37),ROUNDDOWN(MINUTE(Schedule!$H37)/15,0)*15,0),_xlfn.CONCAT(TEXT(Schedule!$H37,"H:MM AM/PM")," - ",Schedule!$I37),IF(Schedule!$B37&lt;&gt;"",IF(OR(E$1=Schedule!$B37,E$1=(Schedule!$B37+TIME(0,15,0))),_xlfn.CONCAT("Judge - ",Schedule!$C37), ""),"")))),"")</f>
        <v/>
      </c>
      <c r="F37" s="8" t="str">
        <f ca="1">IF($A37&lt;&gt;"",IF(F$1=TIME(HOUR(Schedule!$D37),ROUNDDOWN(MINUTE(Schedule!$D37)/15,0)*15,0),_xlfn.CONCAT(TEXT(Schedule!$D37,"H:MM AM/PM")," - ",Schedule!$E37),IF(F$1=TIME(HOUR(Schedule!$F37),ROUNDDOWN(MINUTE(Schedule!$F37)/15,0)*15,0),_xlfn.CONCAT(TEXT(Schedule!$F37,"H:MM AM/PM")," - ",Schedule!$G37),IF(F$1=TIME(HOUR(Schedule!$H37),ROUNDDOWN(MINUTE(Schedule!$H37)/15,0)*15,0),_xlfn.CONCAT(TEXT(Schedule!$H37,"H:MM AM/PM")," - ",Schedule!$I37),IF(Schedule!$B37&lt;&gt;"",IF(OR(F$1=Schedule!$B37,F$1=(Schedule!$B37+TIME(0,15,0))),_xlfn.CONCAT("Judge - ",Schedule!$C37), ""),"")))),"")</f>
        <v/>
      </c>
      <c r="G37" s="8" t="str">
        <f ca="1">IF($A37&lt;&gt;"",IF(G$1=TIME(HOUR(Schedule!$D37),ROUNDDOWN(MINUTE(Schedule!$D37)/15,0)*15,0),_xlfn.CONCAT(TEXT(Schedule!$D37,"H:MM AM/PM")," - ",Schedule!$E37),IF(G$1=TIME(HOUR(Schedule!$F37),ROUNDDOWN(MINUTE(Schedule!$F37)/15,0)*15,0),_xlfn.CONCAT(TEXT(Schedule!$F37,"H:MM AM/PM")," - ",Schedule!$G37),IF(G$1=TIME(HOUR(Schedule!$H37),ROUNDDOWN(MINUTE(Schedule!$H37)/15,0)*15,0),_xlfn.CONCAT(TEXT(Schedule!$H37,"H:MM AM/PM")," - ",Schedule!$I37),IF(Schedule!$B37&lt;&gt;"",IF(OR(G$1=Schedule!$B37,G$1=(Schedule!$B37+TIME(0,15,0))),_xlfn.CONCAT("Judge - ",Schedule!$C37), ""),"")))),"")</f>
        <v/>
      </c>
      <c r="H37" s="8" t="str">
        <f ca="1">IF($A37&lt;&gt;"",IF(H$1=TIME(HOUR(Schedule!$D37),ROUNDDOWN(MINUTE(Schedule!$D37)/15,0)*15,0),_xlfn.CONCAT(TEXT(Schedule!$D37,"H:MM AM/PM")," - ",Schedule!$E37),IF(H$1=TIME(HOUR(Schedule!$F37),ROUNDDOWN(MINUTE(Schedule!$F37)/15,0)*15,0),_xlfn.CONCAT(TEXT(Schedule!$F37,"H:MM AM/PM")," - ",Schedule!$G37),IF(H$1=TIME(HOUR(Schedule!$H37),ROUNDDOWN(MINUTE(Schedule!$H37)/15,0)*15,0),_xlfn.CONCAT(TEXT(Schedule!$H37,"H:MM AM/PM")," - ",Schedule!$I37),IF(Schedule!$B37&lt;&gt;"",IF(OR(H$1=Schedule!$B37,H$1=(Schedule!$B37+TIME(0,15,0))),_xlfn.CONCAT("Judge - ",Schedule!$C37), ""),"")))),"")</f>
        <v/>
      </c>
      <c r="I37" s="8" t="str">
        <f ca="1">IF($A37&lt;&gt;"",IF(I$1=TIME(HOUR(Schedule!$D37),ROUNDDOWN(MINUTE(Schedule!$D37)/15,0)*15,0),_xlfn.CONCAT(TEXT(Schedule!$D37,"H:MM AM/PM")," - ",Schedule!$E37),IF(I$1=TIME(HOUR(Schedule!$F37),ROUNDDOWN(MINUTE(Schedule!$F37)/15,0)*15,0),_xlfn.CONCAT(TEXT(Schedule!$F37,"H:MM AM/PM")," - ",Schedule!$G37),IF(I$1=TIME(HOUR(Schedule!$H37),ROUNDDOWN(MINUTE(Schedule!$H37)/15,0)*15,0),_xlfn.CONCAT(TEXT(Schedule!$H37,"H:MM AM/PM")," - ",Schedule!$I37),IF(Schedule!$B37&lt;&gt;"",IF(OR(I$1=Schedule!$B37,I$1=(Schedule!$B37+TIME(0,15,0))),_xlfn.CONCAT("Judge - ",Schedule!$C37), ""),"")))),"")</f>
        <v/>
      </c>
      <c r="J37" s="8" t="str">
        <f ca="1">IF($A37&lt;&gt;"",IF(J$1=TIME(HOUR(Schedule!$D37),ROUNDDOWN(MINUTE(Schedule!$D37)/15,0)*15,0),_xlfn.CONCAT(TEXT(Schedule!$D37,"H:MM AM/PM")," - ",Schedule!$E37),IF(J$1=TIME(HOUR(Schedule!$F37),ROUNDDOWN(MINUTE(Schedule!$F37)/15,0)*15,0),_xlfn.CONCAT(TEXT(Schedule!$F37,"H:MM AM/PM")," - ",Schedule!$G37),IF(J$1=TIME(HOUR(Schedule!$H37),ROUNDDOWN(MINUTE(Schedule!$H37)/15,0)*15,0),_xlfn.CONCAT(TEXT(Schedule!$H37,"H:MM AM/PM")," - ",Schedule!$I37),IF(Schedule!$B37&lt;&gt;"",IF(OR(J$1=Schedule!$B37,J$1=(Schedule!$B37+TIME(0,15,0))),_xlfn.CONCAT("Judge - ",Schedule!$C37), ""),"")))),"")</f>
        <v/>
      </c>
      <c r="K37" s="8" t="str">
        <f ca="1">IF($A37&lt;&gt;"",IF(K$1=TIME(HOUR(Schedule!$D37),ROUNDDOWN(MINUTE(Schedule!$D37)/15,0)*15,0),_xlfn.CONCAT(TEXT(Schedule!$D37,"H:MM AM/PM")," - ",Schedule!$E37),IF(K$1=TIME(HOUR(Schedule!$F37),ROUNDDOWN(MINUTE(Schedule!$F37)/15,0)*15,0),_xlfn.CONCAT(TEXT(Schedule!$F37,"H:MM AM/PM")," - ",Schedule!$G37),IF(K$1=TIME(HOUR(Schedule!$H37),ROUNDDOWN(MINUTE(Schedule!$H37)/15,0)*15,0),_xlfn.CONCAT(TEXT(Schedule!$H37,"H:MM AM/PM")," - ",Schedule!$I37),IF(Schedule!$B37&lt;&gt;"",IF(OR(K$1=Schedule!$B37,K$1=(Schedule!$B37+TIME(0,15,0))),_xlfn.CONCAT("Judge - ",Schedule!$C37), ""),"")))),"")</f>
        <v/>
      </c>
      <c r="L37" s="8" t="str">
        <f ca="1">IF($A37&lt;&gt;"",IF(L$1=TIME(HOUR(Schedule!$D37),ROUNDDOWN(MINUTE(Schedule!$D37)/15,0)*15,0),_xlfn.CONCAT(TEXT(Schedule!$D37,"H:MM AM/PM")," - ",Schedule!$E37),IF(L$1=TIME(HOUR(Schedule!$F37),ROUNDDOWN(MINUTE(Schedule!$F37)/15,0)*15,0),_xlfn.CONCAT(TEXT(Schedule!$F37,"H:MM AM/PM")," - ",Schedule!$G37),IF(L$1=TIME(HOUR(Schedule!$H37),ROUNDDOWN(MINUTE(Schedule!$H37)/15,0)*15,0),_xlfn.CONCAT(TEXT(Schedule!$H37,"H:MM AM/PM")," - ",Schedule!$I37),IF(Schedule!$B37&lt;&gt;"",IF(OR(L$1=Schedule!$B37,L$1=(Schedule!$B37+TIME(0,15,0))),_xlfn.CONCAT("Judge - ",Schedule!$C37), ""),"")))),"")</f>
        <v/>
      </c>
      <c r="M37" s="8" t="str">
        <f ca="1">IF($A37&lt;&gt;"",IF(M$1=TIME(HOUR(Schedule!$D37),ROUNDDOWN(MINUTE(Schedule!$D37)/15,0)*15,0),_xlfn.CONCAT(TEXT(Schedule!$D37,"H:MM AM/PM")," - ",Schedule!$E37),IF(M$1=TIME(HOUR(Schedule!$F37),ROUNDDOWN(MINUTE(Schedule!$F37)/15,0)*15,0),_xlfn.CONCAT(TEXT(Schedule!$F37,"H:MM AM/PM")," - ",Schedule!$G37),IF(M$1=TIME(HOUR(Schedule!$H37),ROUNDDOWN(MINUTE(Schedule!$H37)/15,0)*15,0),_xlfn.CONCAT(TEXT(Schedule!$H37,"H:MM AM/PM")," - ",Schedule!$I37),IF(Schedule!$B37&lt;&gt;"",IF(OR(M$1=Schedule!$B37,M$1=(Schedule!$B37+TIME(0,15,0))),_xlfn.CONCAT("Judge - ",Schedule!$C37), ""),"")))),"")</f>
        <v/>
      </c>
      <c r="N37" s="8" t="str">
        <f ca="1">IF($A37&lt;&gt;"",IF(N$1=TIME(HOUR(Schedule!$D37),ROUNDDOWN(MINUTE(Schedule!$D37)/15,0)*15,0),_xlfn.CONCAT(TEXT(Schedule!$D37,"H:MM AM/PM")," - ",Schedule!$E37),IF(N$1=TIME(HOUR(Schedule!$F37),ROUNDDOWN(MINUTE(Schedule!$F37)/15,0)*15,0),_xlfn.CONCAT(TEXT(Schedule!$F37,"H:MM AM/PM")," - ",Schedule!$G37),IF(N$1=TIME(HOUR(Schedule!$H37),ROUNDDOWN(MINUTE(Schedule!$H37)/15,0)*15,0),_xlfn.CONCAT(TEXT(Schedule!$H37,"H:MM AM/PM")," - ",Schedule!$I37),IF(Schedule!$B37&lt;&gt;"",IF(OR(N$1=Schedule!$B37,N$1=(Schedule!$B37+TIME(0,15,0))),_xlfn.CONCAT("Judge - ",Schedule!$C37), ""),"")))),"")</f>
        <v/>
      </c>
      <c r="O37" s="8" t="str">
        <f ca="1">IF($A37&lt;&gt;"",IF(O$1=TIME(HOUR(Schedule!$D37),ROUNDDOWN(MINUTE(Schedule!$D37)/15,0)*15,0),_xlfn.CONCAT(TEXT(Schedule!$D37,"H:MM AM/PM")," - ",Schedule!$E37),IF(O$1=TIME(HOUR(Schedule!$F37),ROUNDDOWN(MINUTE(Schedule!$F37)/15,0)*15,0),_xlfn.CONCAT(TEXT(Schedule!$F37,"H:MM AM/PM")," - ",Schedule!$G37),IF(O$1=TIME(HOUR(Schedule!$H37),ROUNDDOWN(MINUTE(Schedule!$H37)/15,0)*15,0),_xlfn.CONCAT(TEXT(Schedule!$H37,"H:MM AM/PM")," - ",Schedule!$I37),IF(Schedule!$B37&lt;&gt;"",IF(OR(O$1=Schedule!$B37,O$1=(Schedule!$B37+TIME(0,15,0))),_xlfn.CONCAT("Judge - ",Schedule!$C37), ""),"")))),"")</f>
        <v/>
      </c>
      <c r="P37" s="8" t="str">
        <f ca="1">IF($A37&lt;&gt;"",IF(P$1=TIME(HOUR(Schedule!$D37),ROUNDDOWN(MINUTE(Schedule!$D37)/15,0)*15,0),_xlfn.CONCAT(TEXT(Schedule!$D37,"H:MM AM/PM")," - ",Schedule!$E37),IF(P$1=TIME(HOUR(Schedule!$F37),ROUNDDOWN(MINUTE(Schedule!$F37)/15,0)*15,0),_xlfn.CONCAT(TEXT(Schedule!$F37,"H:MM AM/PM")," - ",Schedule!$G37),IF(P$1=TIME(HOUR(Schedule!$H37),ROUNDDOWN(MINUTE(Schedule!$H37)/15,0)*15,0),_xlfn.CONCAT(TEXT(Schedule!$H37,"H:MM AM/PM")," - ",Schedule!$I37),IF(Schedule!$B37&lt;&gt;"",IF(OR(P$1=Schedule!$B37,P$1=(Schedule!$B37+TIME(0,15,0))),_xlfn.CONCAT("Judge - ",Schedule!$C37), ""),"")))),"")</f>
        <v/>
      </c>
      <c r="Q37" s="8" t="str">
        <f ca="1">IF($A37&lt;&gt;"",IF(Q$1=TIME(HOUR(Schedule!$D37),ROUNDDOWN(MINUTE(Schedule!$D37)/15,0)*15,0),_xlfn.CONCAT(TEXT(Schedule!$D37,"H:MM AM/PM")," - ",Schedule!$E37),IF(Q$1=TIME(HOUR(Schedule!$F37),ROUNDDOWN(MINUTE(Schedule!$F37)/15,0)*15,0),_xlfn.CONCAT(TEXT(Schedule!$F37,"H:MM AM/PM")," - ",Schedule!$G37),IF(Q$1=TIME(HOUR(Schedule!$H37),ROUNDDOWN(MINUTE(Schedule!$H37)/15,0)*15,0),_xlfn.CONCAT(TEXT(Schedule!$H37,"H:MM AM/PM")," - ",Schedule!$I37),IF(Schedule!$B37&lt;&gt;"",IF(OR(Q$1=Schedule!$B37,Q$1=(Schedule!$B37+TIME(0,15,0))),_xlfn.CONCAT("Judge - ",Schedule!$C37), ""),"")))),"")</f>
        <v/>
      </c>
      <c r="R37" s="8" t="str">
        <f ca="1">IF($A37&lt;&gt;"",IF(R$1=TIME(HOUR(Schedule!$D37),ROUNDDOWN(MINUTE(Schedule!$D37)/15,0)*15,0),_xlfn.CONCAT(TEXT(Schedule!$D37,"H:MM AM/PM")," - ",Schedule!$E37),IF(R$1=TIME(HOUR(Schedule!$F37),ROUNDDOWN(MINUTE(Schedule!$F37)/15,0)*15,0),_xlfn.CONCAT(TEXT(Schedule!$F37,"H:MM AM/PM")," - ",Schedule!$G37),IF(R$1=TIME(HOUR(Schedule!$H37),ROUNDDOWN(MINUTE(Schedule!$H37)/15,0)*15,0),_xlfn.CONCAT(TEXT(Schedule!$H37,"H:MM AM/PM")," - ",Schedule!$I37),IF(Schedule!$B37&lt;&gt;"",IF(OR(R$1=Schedule!$B37,R$1=(Schedule!$B37+TIME(0,15,0))),_xlfn.CONCAT("Judge - ",Schedule!$C37), ""),"")))),"")</f>
        <v/>
      </c>
      <c r="S37" s="8" t="str">
        <f ca="1">IF($A37&lt;&gt;"",IF(S$1=TIME(HOUR(Schedule!$D37),ROUNDDOWN(MINUTE(Schedule!$D37)/15,0)*15,0),_xlfn.CONCAT(TEXT(Schedule!$D37,"H:MM AM/PM")," - ",Schedule!$E37),IF(S$1=TIME(HOUR(Schedule!$F37),ROUNDDOWN(MINUTE(Schedule!$F37)/15,0)*15,0),_xlfn.CONCAT(TEXT(Schedule!$F37,"H:MM AM/PM")," - ",Schedule!$G37),IF(S$1=TIME(HOUR(Schedule!$H37),ROUNDDOWN(MINUTE(Schedule!$H37)/15,0)*15,0),_xlfn.CONCAT(TEXT(Schedule!$H37,"H:MM AM/PM")," - ",Schedule!$I37),IF(Schedule!$B37&lt;&gt;"",IF(OR(S$1=Schedule!$B37,S$1=(Schedule!$B37+TIME(0,15,0))),_xlfn.CONCAT("Judge - ",Schedule!$C37), ""),"")))),"")</f>
        <v/>
      </c>
      <c r="T37" s="8" t="str">
        <f ca="1">IF($A37&lt;&gt;"",IF(T$1=TIME(HOUR(Schedule!$D37),ROUNDDOWN(MINUTE(Schedule!$D37)/15,0)*15,0),_xlfn.CONCAT(TEXT(Schedule!$D37,"H:MM AM/PM")," - ",Schedule!$E37),IF(T$1=TIME(HOUR(Schedule!$F37),ROUNDDOWN(MINUTE(Schedule!$F37)/15,0)*15,0),_xlfn.CONCAT(TEXT(Schedule!$F37,"H:MM AM/PM")," - ",Schedule!$G37),IF(T$1=TIME(HOUR(Schedule!$H37),ROUNDDOWN(MINUTE(Schedule!$H37)/15,0)*15,0),_xlfn.CONCAT(TEXT(Schedule!$H37,"H:MM AM/PM")," - ",Schedule!$I37),IF(Schedule!$B37&lt;&gt;"",IF(OR(T$1=Schedule!$B37,T$1=(Schedule!$B37+TIME(0,15,0))),_xlfn.CONCAT("Judge - ",Schedule!$C37), ""),"")))),"")</f>
        <v/>
      </c>
      <c r="U37" s="8" t="str">
        <f ca="1">IF($A37&lt;&gt;"",IF(U$1=TIME(HOUR(Schedule!$D37),ROUNDDOWN(MINUTE(Schedule!$D37)/15,0)*15,0),_xlfn.CONCAT(TEXT(Schedule!$D37,"H:MM AM/PM")," - ",Schedule!$E37),IF(U$1=TIME(HOUR(Schedule!$F37),ROUNDDOWN(MINUTE(Schedule!$F37)/15,0)*15,0),_xlfn.CONCAT(TEXT(Schedule!$F37,"H:MM AM/PM")," - ",Schedule!$G37),IF(U$1=TIME(HOUR(Schedule!$H37),ROUNDDOWN(MINUTE(Schedule!$H37)/15,0)*15,0),_xlfn.CONCAT(TEXT(Schedule!$H37,"H:MM AM/PM")," - ",Schedule!$I37),IF(Schedule!$B37&lt;&gt;"",IF(OR(U$1=Schedule!$B37,U$1=(Schedule!$B37+TIME(0,15,0))),_xlfn.CONCAT("Judge - ",Schedule!$C37), ""),"")))),"")</f>
        <v/>
      </c>
      <c r="V37" s="8" t="str">
        <f ca="1">IF($A37&lt;&gt;"",IF(V$1=TIME(HOUR(Schedule!$D37),ROUNDDOWN(MINUTE(Schedule!$D37)/15,0)*15,0),_xlfn.CONCAT(TEXT(Schedule!$D37,"H:MM AM/PM")," - ",Schedule!$E37),IF(V$1=TIME(HOUR(Schedule!$F37),ROUNDDOWN(MINUTE(Schedule!$F37)/15,0)*15,0),_xlfn.CONCAT(TEXT(Schedule!$F37,"H:MM AM/PM")," - ",Schedule!$G37),IF(V$1=TIME(HOUR(Schedule!$H37),ROUNDDOWN(MINUTE(Schedule!$H37)/15,0)*15,0),_xlfn.CONCAT(TEXT(Schedule!$H37,"H:MM AM/PM")," - ",Schedule!$I37),IF(Schedule!$B37&lt;&gt;"",IF(OR(V$1=Schedule!$B37,V$1=(Schedule!$B37+TIME(0,15,0))),_xlfn.CONCAT("Judge - ",Schedule!$C37), ""),"")))),"")</f>
        <v/>
      </c>
      <c r="W37" s="8" t="str">
        <f ca="1">IF($A37&lt;&gt;"",IF(W$1=TIME(HOUR(Schedule!$D37),ROUNDDOWN(MINUTE(Schedule!$D37)/15,0)*15,0),_xlfn.CONCAT(TEXT(Schedule!$D37,"H:MM AM/PM")," - ",Schedule!$E37),IF(W$1=TIME(HOUR(Schedule!$F37),ROUNDDOWN(MINUTE(Schedule!$F37)/15,0)*15,0),_xlfn.CONCAT(TEXT(Schedule!$F37,"H:MM AM/PM")," - ",Schedule!$G37),IF(W$1=TIME(HOUR(Schedule!$H37),ROUNDDOWN(MINUTE(Schedule!$H37)/15,0)*15,0),_xlfn.CONCAT(TEXT(Schedule!$H37,"H:MM AM/PM")," - ",Schedule!$I37),IF(Schedule!$B37&lt;&gt;"",IF(OR(W$1=Schedule!$B37,W$1=(Schedule!$B37+TIME(0,15,0))),_xlfn.CONCAT("Judge - ",Schedule!$C37), ""),"")))),"")</f>
        <v/>
      </c>
      <c r="X37" s="8" t="str">
        <f ca="1">IF($A37&lt;&gt;"",IF(X$1=TIME(HOUR(Schedule!$D37),ROUNDDOWN(MINUTE(Schedule!$D37)/15,0)*15,0),_xlfn.CONCAT(TEXT(Schedule!$D37,"H:MM AM/PM")," - ",Schedule!$E37),IF(X$1=TIME(HOUR(Schedule!$F37),ROUNDDOWN(MINUTE(Schedule!$F37)/15,0)*15,0),_xlfn.CONCAT(TEXT(Schedule!$F37,"H:MM AM/PM")," - ",Schedule!$G37),IF(X$1=TIME(HOUR(Schedule!$H37),ROUNDDOWN(MINUTE(Schedule!$H37)/15,0)*15,0),_xlfn.CONCAT(TEXT(Schedule!$H37,"H:MM AM/PM")," - ",Schedule!$I37),IF(Schedule!$B37&lt;&gt;"",IF(OR(X$1=Schedule!$B37,X$1=(Schedule!$B37+TIME(0,15,0))),_xlfn.CONCAT("Judge - ",Schedule!$C37), ""),"")))),"")</f>
        <v/>
      </c>
      <c r="Y37" s="8" t="str">
        <f ca="1">IF($A37&lt;&gt;"",IF(Y$1=TIME(HOUR(Schedule!$D37),ROUNDDOWN(MINUTE(Schedule!$D37)/15,0)*15,0),_xlfn.CONCAT(TEXT(Schedule!$D37,"H:MM AM/PM")," - ",Schedule!$E37),IF(Y$1=TIME(HOUR(Schedule!$F37),ROUNDDOWN(MINUTE(Schedule!$F37)/15,0)*15,0),_xlfn.CONCAT(TEXT(Schedule!$F37,"H:MM AM/PM")," - ",Schedule!$G37),IF(Y$1=TIME(HOUR(Schedule!$H37),ROUNDDOWN(MINUTE(Schedule!$H37)/15,0)*15,0),_xlfn.CONCAT(TEXT(Schedule!$H37,"H:MM AM/PM")," - ",Schedule!$I37),IF(Schedule!$B37&lt;&gt;"",IF(OR(Y$1=Schedule!$B37,Y$1=(Schedule!$B37+TIME(0,15,0))),_xlfn.CONCAT("Judge - ",Schedule!$C37), ""),"")))),"")</f>
        <v/>
      </c>
      <c r="Z37" s="8" t="str">
        <f ca="1">IF($A37&lt;&gt;"",IF(Z$1=TIME(HOUR(Schedule!$D37),ROUNDDOWN(MINUTE(Schedule!$D37)/15,0)*15,0),_xlfn.CONCAT(TEXT(Schedule!$D37,"H:MM AM/PM")," - ",Schedule!$E37),IF(Z$1=TIME(HOUR(Schedule!$F37),ROUNDDOWN(MINUTE(Schedule!$F37)/15,0)*15,0),_xlfn.CONCAT(TEXT(Schedule!$F37,"H:MM AM/PM")," - ",Schedule!$G37),IF(Z$1=TIME(HOUR(Schedule!$H37),ROUNDDOWN(MINUTE(Schedule!$H37)/15,0)*15,0),_xlfn.CONCAT(TEXT(Schedule!$H37,"H:MM AM/PM")," - ",Schedule!$I37),IF(Schedule!$B37&lt;&gt;"",IF(OR(Z$1=Schedule!$B37,Z$1=(Schedule!$B37+TIME(0,15,0))),_xlfn.CONCAT("Judge - ",Schedule!$C37), ""),"")))),"")</f>
        <v/>
      </c>
      <c r="AA37" s="8" t="str">
        <f ca="1">IF($A37&lt;&gt;"",IF(AA$1=TIME(HOUR(Schedule!$D37),ROUNDDOWN(MINUTE(Schedule!$D37)/15,0)*15,0),_xlfn.CONCAT(TEXT(Schedule!$D37,"H:MM AM/PM")," - ",Schedule!$E37),IF(AA$1=TIME(HOUR(Schedule!$F37),ROUNDDOWN(MINUTE(Schedule!$F37)/15,0)*15,0),_xlfn.CONCAT(TEXT(Schedule!$F37,"H:MM AM/PM")," - ",Schedule!$G37),IF(AA$1=TIME(HOUR(Schedule!$H37),ROUNDDOWN(MINUTE(Schedule!$H37)/15,0)*15,0),_xlfn.CONCAT(TEXT(Schedule!$H37,"H:MM AM/PM")," - ",Schedule!$I37),IF(Schedule!$B37&lt;&gt;"",IF(OR(AA$1=Schedule!$B37,AA$1=(Schedule!$B37+TIME(0,15,0))),_xlfn.CONCAT("Judge - ",Schedule!$C37), ""),"")))),"")</f>
        <v/>
      </c>
      <c r="AB37" s="8" t="str">
        <f ca="1">IF($A37&lt;&gt;"",IF(AB$1=TIME(HOUR(Schedule!$D37),ROUNDDOWN(MINUTE(Schedule!$D37)/15,0)*15,0),_xlfn.CONCAT(TEXT(Schedule!$D37,"H:MM AM/PM")," - ",Schedule!$E37),IF(AB$1=TIME(HOUR(Schedule!$F37),ROUNDDOWN(MINUTE(Schedule!$F37)/15,0)*15,0),_xlfn.CONCAT(TEXT(Schedule!$F37,"H:MM AM/PM")," - ",Schedule!$G37),IF(AB$1=TIME(HOUR(Schedule!$H37),ROUNDDOWN(MINUTE(Schedule!$H37)/15,0)*15,0),_xlfn.CONCAT(TEXT(Schedule!$H37,"H:MM AM/PM")," - ",Schedule!$I37),IF(Schedule!$B37&lt;&gt;"",IF(OR(AB$1=Schedule!$B37,AB$1=(Schedule!$B37+TIME(0,15,0))),_xlfn.CONCAT("Judge - ",Schedule!$C37), ""),"")))),"")</f>
        <v/>
      </c>
      <c r="AC37" s="8" t="str">
        <f ca="1">IF($A37&lt;&gt;"",IF(AC$1=TIME(HOUR(Schedule!$D37),ROUNDDOWN(MINUTE(Schedule!$D37)/15,0)*15,0),_xlfn.CONCAT(TEXT(Schedule!$D37,"H:MM AM/PM")," - ",Schedule!$E37),IF(AC$1=TIME(HOUR(Schedule!$F37),ROUNDDOWN(MINUTE(Schedule!$F37)/15,0)*15,0),_xlfn.CONCAT(TEXT(Schedule!$F37,"H:MM AM/PM")," - ",Schedule!$G37),IF(AC$1=TIME(HOUR(Schedule!$H37),ROUNDDOWN(MINUTE(Schedule!$H37)/15,0)*15,0),_xlfn.CONCAT(TEXT(Schedule!$H37,"H:MM AM/PM")," - ",Schedule!$I37),IF(Schedule!$B37&lt;&gt;"",IF(OR(AC$1=Schedule!$B37,AC$1=(Schedule!$B37+TIME(0,15,0))),_xlfn.CONCAT("Judge - ",Schedule!$C37), ""),"")))),"")</f>
        <v/>
      </c>
      <c r="AD37" s="8" t="str">
        <f ca="1">IF($A37&lt;&gt;"",IF(AD$1=TIME(HOUR(Schedule!$D37),ROUNDDOWN(MINUTE(Schedule!$D37)/15,0)*15,0),_xlfn.CONCAT(TEXT(Schedule!$D37,"H:MM AM/PM")," - ",Schedule!$E37),IF(AD$1=TIME(HOUR(Schedule!$F37),ROUNDDOWN(MINUTE(Schedule!$F37)/15,0)*15,0),_xlfn.CONCAT(TEXT(Schedule!$F37,"H:MM AM/PM")," - ",Schedule!$G37),IF(AD$1=TIME(HOUR(Schedule!$H37),ROUNDDOWN(MINUTE(Schedule!$H37)/15,0)*15,0),_xlfn.CONCAT(TEXT(Schedule!$H37,"H:MM AM/PM")," - ",Schedule!$I37),IF(Schedule!$B37&lt;&gt;"",IF(OR(AD$1=Schedule!$B37,AD$1=(Schedule!$B37+TIME(0,15,0))),_xlfn.CONCAT("Judge - ",Schedule!$C37), ""),"")))),"")</f>
        <v/>
      </c>
      <c r="AE37" s="8" t="str">
        <f ca="1">IF($A37&lt;&gt;"",IF(AE$1=TIME(HOUR(Schedule!$D37),ROUNDDOWN(MINUTE(Schedule!$D37)/15,0)*15,0),_xlfn.CONCAT(TEXT(Schedule!$D37,"H:MM AM/PM")," - ",Schedule!$E37),IF(AE$1=TIME(HOUR(Schedule!$F37),ROUNDDOWN(MINUTE(Schedule!$F37)/15,0)*15,0),_xlfn.CONCAT(TEXT(Schedule!$F37,"H:MM AM/PM")," - ",Schedule!$G37),IF(AE$1=TIME(HOUR(Schedule!$H37),ROUNDDOWN(MINUTE(Schedule!$H37)/15,0)*15,0),_xlfn.CONCAT(TEXT(Schedule!$H37,"H:MM AM/PM")," - ",Schedule!$I37),IF(Schedule!$B37&lt;&gt;"",IF(OR(AE$1=Schedule!$B37,AE$1=(Schedule!$B37+TIME(0,15,0))),_xlfn.CONCAT("Judge - ",Schedule!$C37), ""),"")))),"")</f>
        <v/>
      </c>
      <c r="AF37" s="8" t="str">
        <f ca="1">IF($A37&lt;&gt;"",IF(AF$1=TIME(HOUR(Schedule!$D37),ROUNDDOWN(MINUTE(Schedule!$D37)/15,0)*15,0),_xlfn.CONCAT(TEXT(Schedule!$D37,"H:MM AM/PM")," - ",Schedule!$E37),IF(AF$1=TIME(HOUR(Schedule!$F37),ROUNDDOWN(MINUTE(Schedule!$F37)/15,0)*15,0),_xlfn.CONCAT(TEXT(Schedule!$F37,"H:MM AM/PM")," - ",Schedule!$G37),IF(AF$1=TIME(HOUR(Schedule!$H37),ROUNDDOWN(MINUTE(Schedule!$H37)/15,0)*15,0),_xlfn.CONCAT(TEXT(Schedule!$H37,"H:MM AM/PM")," - ",Schedule!$I37),IF(Schedule!$B37&lt;&gt;"",IF(OR(AF$1=Schedule!$B37,AF$1=(Schedule!$B37+TIME(0,15,0))),_xlfn.CONCAT("Judge - ",Schedule!$C37), ""),"")))),"")</f>
        <v/>
      </c>
      <c r="AG37" s="8" t="str">
        <f ca="1">IF($A37&lt;&gt;"",IF(AG$1=TIME(HOUR(Schedule!$D37),ROUNDDOWN(MINUTE(Schedule!$D37)/15,0)*15,0),_xlfn.CONCAT(TEXT(Schedule!$D37,"H:MM AM/PM")," - ",Schedule!$E37),IF(AG$1=TIME(HOUR(Schedule!$F37),ROUNDDOWN(MINUTE(Schedule!$F37)/15,0)*15,0),_xlfn.CONCAT(TEXT(Schedule!$F37,"H:MM AM/PM")," - ",Schedule!$G37),IF(AG$1=TIME(HOUR(Schedule!$H37),ROUNDDOWN(MINUTE(Schedule!$H37)/15,0)*15,0),_xlfn.CONCAT(TEXT(Schedule!$H37,"H:MM AM/PM")," - ",Schedule!$I37),IF(Schedule!$B37&lt;&gt;"",IF(OR(AG$1=Schedule!$B37,AG$1=(Schedule!$B37+TIME(0,15,0))),_xlfn.CONCAT("Judge - ",Schedule!$C37), ""),"")))),"")</f>
        <v/>
      </c>
    </row>
    <row r="38" spans="1:33" x14ac:dyDescent="0.2">
      <c r="A38" t="str">
        <f ca="1">Schedule!A38</f>
        <v/>
      </c>
      <c r="B38" s="8" t="str">
        <f ca="1">IF($A38&lt;&gt;"",IF(B$1=TIME(HOUR(Schedule!$D38),ROUNDDOWN(MINUTE(Schedule!$D38)/15,0)*15,0),_xlfn.CONCAT(TEXT(Schedule!$D38,"H:MM AM/PM")," - ",Schedule!$E38),IF(B$1=TIME(HOUR(Schedule!$F38),ROUNDDOWN(MINUTE(Schedule!$F38)/15,0)*15,0),_xlfn.CONCAT(TEXT(Schedule!$F38,"H:MM AM/PM")," - ",Schedule!$G38),IF(B$1=TIME(HOUR(Schedule!$H38),ROUNDDOWN(MINUTE(Schedule!$H38)/15,0)*15,0),_xlfn.CONCAT(TEXT(Schedule!$H38,"H:MM AM/PM")," - ",Schedule!$I38),IF(Schedule!$B38&lt;&gt;"",IF(OR(B$1=Schedule!$B38,B$1=(Schedule!$B38+TIME(0,15,0))),_xlfn.CONCAT("Judge - ",Schedule!$C38), ""),"")))),"")</f>
        <v/>
      </c>
      <c r="C38" s="8" t="str">
        <f ca="1">IF($A38&lt;&gt;"",IF(C$1=TIME(HOUR(Schedule!$D38),ROUNDDOWN(MINUTE(Schedule!$D38)/15,0)*15,0),_xlfn.CONCAT(TEXT(Schedule!$D38,"H:MM AM/PM")," - ",Schedule!$E38),IF(C$1=TIME(HOUR(Schedule!$F38),ROUNDDOWN(MINUTE(Schedule!$F38)/15,0)*15,0),_xlfn.CONCAT(TEXT(Schedule!$F38,"H:MM AM/PM")," - ",Schedule!$G38),IF(C$1=TIME(HOUR(Schedule!$H38),ROUNDDOWN(MINUTE(Schedule!$H38)/15,0)*15,0),_xlfn.CONCAT(TEXT(Schedule!$H38,"H:MM AM/PM")," - ",Schedule!$I38),IF(Schedule!$B38&lt;&gt;"",IF(OR(C$1=Schedule!$B38,C$1=(Schedule!$B38+TIME(0,15,0))),_xlfn.CONCAT("Judge - ",Schedule!$C38), ""),"")))),"")</f>
        <v/>
      </c>
      <c r="D38" s="8" t="str">
        <f ca="1">IF($A38&lt;&gt;"",IF(D$1=TIME(HOUR(Schedule!$D38),ROUNDDOWN(MINUTE(Schedule!$D38)/15,0)*15,0),_xlfn.CONCAT(TEXT(Schedule!$D38,"H:MM AM/PM")," - ",Schedule!$E38),IF(D$1=TIME(HOUR(Schedule!$F38),ROUNDDOWN(MINUTE(Schedule!$F38)/15,0)*15,0),_xlfn.CONCAT(TEXT(Schedule!$F38,"H:MM AM/PM")," - ",Schedule!$G38),IF(D$1=TIME(HOUR(Schedule!$H38),ROUNDDOWN(MINUTE(Schedule!$H38)/15,0)*15,0),_xlfn.CONCAT(TEXT(Schedule!$H38,"H:MM AM/PM")," - ",Schedule!$I38),IF(Schedule!$B38&lt;&gt;"",IF(OR(D$1=Schedule!$B38,D$1=(Schedule!$B38+TIME(0,15,0))),_xlfn.CONCAT("Judge - ",Schedule!$C38), ""),"")))),"")</f>
        <v/>
      </c>
      <c r="E38" s="8" t="str">
        <f ca="1">IF($A38&lt;&gt;"",IF(E$1=TIME(HOUR(Schedule!$D38),ROUNDDOWN(MINUTE(Schedule!$D38)/15,0)*15,0),_xlfn.CONCAT(TEXT(Schedule!$D38,"H:MM AM/PM")," - ",Schedule!$E38),IF(E$1=TIME(HOUR(Schedule!$F38),ROUNDDOWN(MINUTE(Schedule!$F38)/15,0)*15,0),_xlfn.CONCAT(TEXT(Schedule!$F38,"H:MM AM/PM")," - ",Schedule!$G38),IF(E$1=TIME(HOUR(Schedule!$H38),ROUNDDOWN(MINUTE(Schedule!$H38)/15,0)*15,0),_xlfn.CONCAT(TEXT(Schedule!$H38,"H:MM AM/PM")," - ",Schedule!$I38),IF(Schedule!$B38&lt;&gt;"",IF(OR(E$1=Schedule!$B38,E$1=(Schedule!$B38+TIME(0,15,0))),_xlfn.CONCAT("Judge - ",Schedule!$C38), ""),"")))),"")</f>
        <v/>
      </c>
      <c r="F38" s="8" t="str">
        <f ca="1">IF($A38&lt;&gt;"",IF(F$1=TIME(HOUR(Schedule!$D38),ROUNDDOWN(MINUTE(Schedule!$D38)/15,0)*15,0),_xlfn.CONCAT(TEXT(Schedule!$D38,"H:MM AM/PM")," - ",Schedule!$E38),IF(F$1=TIME(HOUR(Schedule!$F38),ROUNDDOWN(MINUTE(Schedule!$F38)/15,0)*15,0),_xlfn.CONCAT(TEXT(Schedule!$F38,"H:MM AM/PM")," - ",Schedule!$G38),IF(F$1=TIME(HOUR(Schedule!$H38),ROUNDDOWN(MINUTE(Schedule!$H38)/15,0)*15,0),_xlfn.CONCAT(TEXT(Schedule!$H38,"H:MM AM/PM")," - ",Schedule!$I38),IF(Schedule!$B38&lt;&gt;"",IF(OR(F$1=Schedule!$B38,F$1=(Schedule!$B38+TIME(0,15,0))),_xlfn.CONCAT("Judge - ",Schedule!$C38), ""),"")))),"")</f>
        <v/>
      </c>
      <c r="G38" s="8" t="str">
        <f ca="1">IF($A38&lt;&gt;"",IF(G$1=TIME(HOUR(Schedule!$D38),ROUNDDOWN(MINUTE(Schedule!$D38)/15,0)*15,0),_xlfn.CONCAT(TEXT(Schedule!$D38,"H:MM AM/PM")," - ",Schedule!$E38),IF(G$1=TIME(HOUR(Schedule!$F38),ROUNDDOWN(MINUTE(Schedule!$F38)/15,0)*15,0),_xlfn.CONCAT(TEXT(Schedule!$F38,"H:MM AM/PM")," - ",Schedule!$G38),IF(G$1=TIME(HOUR(Schedule!$H38),ROUNDDOWN(MINUTE(Schedule!$H38)/15,0)*15,0),_xlfn.CONCAT(TEXT(Schedule!$H38,"H:MM AM/PM")," - ",Schedule!$I38),IF(Schedule!$B38&lt;&gt;"",IF(OR(G$1=Schedule!$B38,G$1=(Schedule!$B38+TIME(0,15,0))),_xlfn.CONCAT("Judge - ",Schedule!$C38), ""),"")))),"")</f>
        <v/>
      </c>
      <c r="H38" s="8" t="str">
        <f ca="1">IF($A38&lt;&gt;"",IF(H$1=TIME(HOUR(Schedule!$D38),ROUNDDOWN(MINUTE(Schedule!$D38)/15,0)*15,0),_xlfn.CONCAT(TEXT(Schedule!$D38,"H:MM AM/PM")," - ",Schedule!$E38),IF(H$1=TIME(HOUR(Schedule!$F38),ROUNDDOWN(MINUTE(Schedule!$F38)/15,0)*15,0),_xlfn.CONCAT(TEXT(Schedule!$F38,"H:MM AM/PM")," - ",Schedule!$G38),IF(H$1=TIME(HOUR(Schedule!$H38),ROUNDDOWN(MINUTE(Schedule!$H38)/15,0)*15,0),_xlfn.CONCAT(TEXT(Schedule!$H38,"H:MM AM/PM")," - ",Schedule!$I38),IF(Schedule!$B38&lt;&gt;"",IF(OR(H$1=Schedule!$B38,H$1=(Schedule!$B38+TIME(0,15,0))),_xlfn.CONCAT("Judge - ",Schedule!$C38), ""),"")))),"")</f>
        <v/>
      </c>
      <c r="I38" s="8" t="str">
        <f ca="1">IF($A38&lt;&gt;"",IF(I$1=TIME(HOUR(Schedule!$D38),ROUNDDOWN(MINUTE(Schedule!$D38)/15,0)*15,0),_xlfn.CONCAT(TEXT(Schedule!$D38,"H:MM AM/PM")," - ",Schedule!$E38),IF(I$1=TIME(HOUR(Schedule!$F38),ROUNDDOWN(MINUTE(Schedule!$F38)/15,0)*15,0),_xlfn.CONCAT(TEXT(Schedule!$F38,"H:MM AM/PM")," - ",Schedule!$G38),IF(I$1=TIME(HOUR(Schedule!$H38),ROUNDDOWN(MINUTE(Schedule!$H38)/15,0)*15,0),_xlfn.CONCAT(TEXT(Schedule!$H38,"H:MM AM/PM")," - ",Schedule!$I38),IF(Schedule!$B38&lt;&gt;"",IF(OR(I$1=Schedule!$B38,I$1=(Schedule!$B38+TIME(0,15,0))),_xlfn.CONCAT("Judge - ",Schedule!$C38), ""),"")))),"")</f>
        <v/>
      </c>
      <c r="J38" s="8" t="str">
        <f ca="1">IF($A38&lt;&gt;"",IF(J$1=TIME(HOUR(Schedule!$D38),ROUNDDOWN(MINUTE(Schedule!$D38)/15,0)*15,0),_xlfn.CONCAT(TEXT(Schedule!$D38,"H:MM AM/PM")," - ",Schedule!$E38),IF(J$1=TIME(HOUR(Schedule!$F38),ROUNDDOWN(MINUTE(Schedule!$F38)/15,0)*15,0),_xlfn.CONCAT(TEXT(Schedule!$F38,"H:MM AM/PM")," - ",Schedule!$G38),IF(J$1=TIME(HOUR(Schedule!$H38),ROUNDDOWN(MINUTE(Schedule!$H38)/15,0)*15,0),_xlfn.CONCAT(TEXT(Schedule!$H38,"H:MM AM/PM")," - ",Schedule!$I38),IF(Schedule!$B38&lt;&gt;"",IF(OR(J$1=Schedule!$B38,J$1=(Schedule!$B38+TIME(0,15,0))),_xlfn.CONCAT("Judge - ",Schedule!$C38), ""),"")))),"")</f>
        <v/>
      </c>
      <c r="K38" s="8" t="str">
        <f ca="1">IF($A38&lt;&gt;"",IF(K$1=TIME(HOUR(Schedule!$D38),ROUNDDOWN(MINUTE(Schedule!$D38)/15,0)*15,0),_xlfn.CONCAT(TEXT(Schedule!$D38,"H:MM AM/PM")," - ",Schedule!$E38),IF(K$1=TIME(HOUR(Schedule!$F38),ROUNDDOWN(MINUTE(Schedule!$F38)/15,0)*15,0),_xlfn.CONCAT(TEXT(Schedule!$F38,"H:MM AM/PM")," - ",Schedule!$G38),IF(K$1=TIME(HOUR(Schedule!$H38),ROUNDDOWN(MINUTE(Schedule!$H38)/15,0)*15,0),_xlfn.CONCAT(TEXT(Schedule!$H38,"H:MM AM/PM")," - ",Schedule!$I38),IF(Schedule!$B38&lt;&gt;"",IF(OR(K$1=Schedule!$B38,K$1=(Schedule!$B38+TIME(0,15,0))),_xlfn.CONCAT("Judge - ",Schedule!$C38), ""),"")))),"")</f>
        <v/>
      </c>
      <c r="L38" s="8" t="str">
        <f ca="1">IF($A38&lt;&gt;"",IF(L$1=TIME(HOUR(Schedule!$D38),ROUNDDOWN(MINUTE(Schedule!$D38)/15,0)*15,0),_xlfn.CONCAT(TEXT(Schedule!$D38,"H:MM AM/PM")," - ",Schedule!$E38),IF(L$1=TIME(HOUR(Schedule!$F38),ROUNDDOWN(MINUTE(Schedule!$F38)/15,0)*15,0),_xlfn.CONCAT(TEXT(Schedule!$F38,"H:MM AM/PM")," - ",Schedule!$G38),IF(L$1=TIME(HOUR(Schedule!$H38),ROUNDDOWN(MINUTE(Schedule!$H38)/15,0)*15,0),_xlfn.CONCAT(TEXT(Schedule!$H38,"H:MM AM/PM")," - ",Schedule!$I38),IF(Schedule!$B38&lt;&gt;"",IF(OR(L$1=Schedule!$B38,L$1=(Schedule!$B38+TIME(0,15,0))),_xlfn.CONCAT("Judge - ",Schedule!$C38), ""),"")))),"")</f>
        <v/>
      </c>
      <c r="M38" s="8" t="str">
        <f ca="1">IF($A38&lt;&gt;"",IF(M$1=TIME(HOUR(Schedule!$D38),ROUNDDOWN(MINUTE(Schedule!$D38)/15,0)*15,0),_xlfn.CONCAT(TEXT(Schedule!$D38,"H:MM AM/PM")," - ",Schedule!$E38),IF(M$1=TIME(HOUR(Schedule!$F38),ROUNDDOWN(MINUTE(Schedule!$F38)/15,0)*15,0),_xlfn.CONCAT(TEXT(Schedule!$F38,"H:MM AM/PM")," - ",Schedule!$G38),IF(M$1=TIME(HOUR(Schedule!$H38),ROUNDDOWN(MINUTE(Schedule!$H38)/15,0)*15,0),_xlfn.CONCAT(TEXT(Schedule!$H38,"H:MM AM/PM")," - ",Schedule!$I38),IF(Schedule!$B38&lt;&gt;"",IF(OR(M$1=Schedule!$B38,M$1=(Schedule!$B38+TIME(0,15,0))),_xlfn.CONCAT("Judge - ",Schedule!$C38), ""),"")))),"")</f>
        <v/>
      </c>
      <c r="N38" s="8" t="str">
        <f ca="1">IF($A38&lt;&gt;"",IF(N$1=TIME(HOUR(Schedule!$D38),ROUNDDOWN(MINUTE(Schedule!$D38)/15,0)*15,0),_xlfn.CONCAT(TEXT(Schedule!$D38,"H:MM AM/PM")," - ",Schedule!$E38),IF(N$1=TIME(HOUR(Schedule!$F38),ROUNDDOWN(MINUTE(Schedule!$F38)/15,0)*15,0),_xlfn.CONCAT(TEXT(Schedule!$F38,"H:MM AM/PM")," - ",Schedule!$G38),IF(N$1=TIME(HOUR(Schedule!$H38),ROUNDDOWN(MINUTE(Schedule!$H38)/15,0)*15,0),_xlfn.CONCAT(TEXT(Schedule!$H38,"H:MM AM/PM")," - ",Schedule!$I38),IF(Schedule!$B38&lt;&gt;"",IF(OR(N$1=Schedule!$B38,N$1=(Schedule!$B38+TIME(0,15,0))),_xlfn.CONCAT("Judge - ",Schedule!$C38), ""),"")))),"")</f>
        <v/>
      </c>
      <c r="O38" s="8" t="str">
        <f ca="1">IF($A38&lt;&gt;"",IF(O$1=TIME(HOUR(Schedule!$D38),ROUNDDOWN(MINUTE(Schedule!$D38)/15,0)*15,0),_xlfn.CONCAT(TEXT(Schedule!$D38,"H:MM AM/PM")," - ",Schedule!$E38),IF(O$1=TIME(HOUR(Schedule!$F38),ROUNDDOWN(MINUTE(Schedule!$F38)/15,0)*15,0),_xlfn.CONCAT(TEXT(Schedule!$F38,"H:MM AM/PM")," - ",Schedule!$G38),IF(O$1=TIME(HOUR(Schedule!$H38),ROUNDDOWN(MINUTE(Schedule!$H38)/15,0)*15,0),_xlfn.CONCAT(TEXT(Schedule!$H38,"H:MM AM/PM")," - ",Schedule!$I38),IF(Schedule!$B38&lt;&gt;"",IF(OR(O$1=Schedule!$B38,O$1=(Schedule!$B38+TIME(0,15,0))),_xlfn.CONCAT("Judge - ",Schedule!$C38), ""),"")))),"")</f>
        <v/>
      </c>
      <c r="P38" s="8" t="str">
        <f ca="1">IF($A38&lt;&gt;"",IF(P$1=TIME(HOUR(Schedule!$D38),ROUNDDOWN(MINUTE(Schedule!$D38)/15,0)*15,0),_xlfn.CONCAT(TEXT(Schedule!$D38,"H:MM AM/PM")," - ",Schedule!$E38),IF(P$1=TIME(HOUR(Schedule!$F38),ROUNDDOWN(MINUTE(Schedule!$F38)/15,0)*15,0),_xlfn.CONCAT(TEXT(Schedule!$F38,"H:MM AM/PM")," - ",Schedule!$G38),IF(P$1=TIME(HOUR(Schedule!$H38),ROUNDDOWN(MINUTE(Schedule!$H38)/15,0)*15,0),_xlfn.CONCAT(TEXT(Schedule!$H38,"H:MM AM/PM")," - ",Schedule!$I38),IF(Schedule!$B38&lt;&gt;"",IF(OR(P$1=Schedule!$B38,P$1=(Schedule!$B38+TIME(0,15,0))),_xlfn.CONCAT("Judge - ",Schedule!$C38), ""),"")))),"")</f>
        <v/>
      </c>
      <c r="Q38" s="8" t="str">
        <f ca="1">IF($A38&lt;&gt;"",IF(Q$1=TIME(HOUR(Schedule!$D38),ROUNDDOWN(MINUTE(Schedule!$D38)/15,0)*15,0),_xlfn.CONCAT(TEXT(Schedule!$D38,"H:MM AM/PM")," - ",Schedule!$E38),IF(Q$1=TIME(HOUR(Schedule!$F38),ROUNDDOWN(MINUTE(Schedule!$F38)/15,0)*15,0),_xlfn.CONCAT(TEXT(Schedule!$F38,"H:MM AM/PM")," - ",Schedule!$G38),IF(Q$1=TIME(HOUR(Schedule!$H38),ROUNDDOWN(MINUTE(Schedule!$H38)/15,0)*15,0),_xlfn.CONCAT(TEXT(Schedule!$H38,"H:MM AM/PM")," - ",Schedule!$I38),IF(Schedule!$B38&lt;&gt;"",IF(OR(Q$1=Schedule!$B38,Q$1=(Schedule!$B38+TIME(0,15,0))),_xlfn.CONCAT("Judge - ",Schedule!$C38), ""),"")))),"")</f>
        <v/>
      </c>
      <c r="R38" s="8" t="str">
        <f ca="1">IF($A38&lt;&gt;"",IF(R$1=TIME(HOUR(Schedule!$D38),ROUNDDOWN(MINUTE(Schedule!$D38)/15,0)*15,0),_xlfn.CONCAT(TEXT(Schedule!$D38,"H:MM AM/PM")," - ",Schedule!$E38),IF(R$1=TIME(HOUR(Schedule!$F38),ROUNDDOWN(MINUTE(Schedule!$F38)/15,0)*15,0),_xlfn.CONCAT(TEXT(Schedule!$F38,"H:MM AM/PM")," - ",Schedule!$G38),IF(R$1=TIME(HOUR(Schedule!$H38),ROUNDDOWN(MINUTE(Schedule!$H38)/15,0)*15,0),_xlfn.CONCAT(TEXT(Schedule!$H38,"H:MM AM/PM")," - ",Schedule!$I38),IF(Schedule!$B38&lt;&gt;"",IF(OR(R$1=Schedule!$B38,R$1=(Schedule!$B38+TIME(0,15,0))),_xlfn.CONCAT("Judge - ",Schedule!$C38), ""),"")))),"")</f>
        <v/>
      </c>
      <c r="S38" s="8" t="str">
        <f ca="1">IF($A38&lt;&gt;"",IF(S$1=TIME(HOUR(Schedule!$D38),ROUNDDOWN(MINUTE(Schedule!$D38)/15,0)*15,0),_xlfn.CONCAT(TEXT(Schedule!$D38,"H:MM AM/PM")," - ",Schedule!$E38),IF(S$1=TIME(HOUR(Schedule!$F38),ROUNDDOWN(MINUTE(Schedule!$F38)/15,0)*15,0),_xlfn.CONCAT(TEXT(Schedule!$F38,"H:MM AM/PM")," - ",Schedule!$G38),IF(S$1=TIME(HOUR(Schedule!$H38),ROUNDDOWN(MINUTE(Schedule!$H38)/15,0)*15,0),_xlfn.CONCAT(TEXT(Schedule!$H38,"H:MM AM/PM")," - ",Schedule!$I38),IF(Schedule!$B38&lt;&gt;"",IF(OR(S$1=Schedule!$B38,S$1=(Schedule!$B38+TIME(0,15,0))),_xlfn.CONCAT("Judge - ",Schedule!$C38), ""),"")))),"")</f>
        <v/>
      </c>
      <c r="T38" s="8" t="str">
        <f ca="1">IF($A38&lt;&gt;"",IF(T$1=TIME(HOUR(Schedule!$D38),ROUNDDOWN(MINUTE(Schedule!$D38)/15,0)*15,0),_xlfn.CONCAT(TEXT(Schedule!$D38,"H:MM AM/PM")," - ",Schedule!$E38),IF(T$1=TIME(HOUR(Schedule!$F38),ROUNDDOWN(MINUTE(Schedule!$F38)/15,0)*15,0),_xlfn.CONCAT(TEXT(Schedule!$F38,"H:MM AM/PM")," - ",Schedule!$G38),IF(T$1=TIME(HOUR(Schedule!$H38),ROUNDDOWN(MINUTE(Schedule!$H38)/15,0)*15,0),_xlfn.CONCAT(TEXT(Schedule!$H38,"H:MM AM/PM")," - ",Schedule!$I38),IF(Schedule!$B38&lt;&gt;"",IF(OR(T$1=Schedule!$B38,T$1=(Schedule!$B38+TIME(0,15,0))),_xlfn.CONCAT("Judge - ",Schedule!$C38), ""),"")))),"")</f>
        <v/>
      </c>
      <c r="U38" s="8" t="str">
        <f ca="1">IF($A38&lt;&gt;"",IF(U$1=TIME(HOUR(Schedule!$D38),ROUNDDOWN(MINUTE(Schedule!$D38)/15,0)*15,0),_xlfn.CONCAT(TEXT(Schedule!$D38,"H:MM AM/PM")," - ",Schedule!$E38),IF(U$1=TIME(HOUR(Schedule!$F38),ROUNDDOWN(MINUTE(Schedule!$F38)/15,0)*15,0),_xlfn.CONCAT(TEXT(Schedule!$F38,"H:MM AM/PM")," - ",Schedule!$G38),IF(U$1=TIME(HOUR(Schedule!$H38),ROUNDDOWN(MINUTE(Schedule!$H38)/15,0)*15,0),_xlfn.CONCAT(TEXT(Schedule!$H38,"H:MM AM/PM")," - ",Schedule!$I38),IF(Schedule!$B38&lt;&gt;"",IF(OR(U$1=Schedule!$B38,U$1=(Schedule!$B38+TIME(0,15,0))),_xlfn.CONCAT("Judge - ",Schedule!$C38), ""),"")))),"")</f>
        <v/>
      </c>
      <c r="V38" s="8" t="str">
        <f ca="1">IF($A38&lt;&gt;"",IF(V$1=TIME(HOUR(Schedule!$D38),ROUNDDOWN(MINUTE(Schedule!$D38)/15,0)*15,0),_xlfn.CONCAT(TEXT(Schedule!$D38,"H:MM AM/PM")," - ",Schedule!$E38),IF(V$1=TIME(HOUR(Schedule!$F38),ROUNDDOWN(MINUTE(Schedule!$F38)/15,0)*15,0),_xlfn.CONCAT(TEXT(Schedule!$F38,"H:MM AM/PM")," - ",Schedule!$G38),IF(V$1=TIME(HOUR(Schedule!$H38),ROUNDDOWN(MINUTE(Schedule!$H38)/15,0)*15,0),_xlfn.CONCAT(TEXT(Schedule!$H38,"H:MM AM/PM")," - ",Schedule!$I38),IF(Schedule!$B38&lt;&gt;"",IF(OR(V$1=Schedule!$B38,V$1=(Schedule!$B38+TIME(0,15,0))),_xlfn.CONCAT("Judge - ",Schedule!$C38), ""),"")))),"")</f>
        <v/>
      </c>
      <c r="W38" s="8" t="str">
        <f ca="1">IF($A38&lt;&gt;"",IF(W$1=TIME(HOUR(Schedule!$D38),ROUNDDOWN(MINUTE(Schedule!$D38)/15,0)*15,0),_xlfn.CONCAT(TEXT(Schedule!$D38,"H:MM AM/PM")," - ",Schedule!$E38),IF(W$1=TIME(HOUR(Schedule!$F38),ROUNDDOWN(MINUTE(Schedule!$F38)/15,0)*15,0),_xlfn.CONCAT(TEXT(Schedule!$F38,"H:MM AM/PM")," - ",Schedule!$G38),IF(W$1=TIME(HOUR(Schedule!$H38),ROUNDDOWN(MINUTE(Schedule!$H38)/15,0)*15,0),_xlfn.CONCAT(TEXT(Schedule!$H38,"H:MM AM/PM")," - ",Schedule!$I38),IF(Schedule!$B38&lt;&gt;"",IF(OR(W$1=Schedule!$B38,W$1=(Schedule!$B38+TIME(0,15,0))),_xlfn.CONCAT("Judge - ",Schedule!$C38), ""),"")))),"")</f>
        <v/>
      </c>
      <c r="X38" s="8" t="str">
        <f ca="1">IF($A38&lt;&gt;"",IF(X$1=TIME(HOUR(Schedule!$D38),ROUNDDOWN(MINUTE(Schedule!$D38)/15,0)*15,0),_xlfn.CONCAT(TEXT(Schedule!$D38,"H:MM AM/PM")," - ",Schedule!$E38),IF(X$1=TIME(HOUR(Schedule!$F38),ROUNDDOWN(MINUTE(Schedule!$F38)/15,0)*15,0),_xlfn.CONCAT(TEXT(Schedule!$F38,"H:MM AM/PM")," - ",Schedule!$G38),IF(X$1=TIME(HOUR(Schedule!$H38),ROUNDDOWN(MINUTE(Schedule!$H38)/15,0)*15,0),_xlfn.CONCAT(TEXT(Schedule!$H38,"H:MM AM/PM")," - ",Schedule!$I38),IF(Schedule!$B38&lt;&gt;"",IF(OR(X$1=Schedule!$B38,X$1=(Schedule!$B38+TIME(0,15,0))),_xlfn.CONCAT("Judge - ",Schedule!$C38), ""),"")))),"")</f>
        <v/>
      </c>
      <c r="Y38" s="8" t="str">
        <f ca="1">IF($A38&lt;&gt;"",IF(Y$1=TIME(HOUR(Schedule!$D38),ROUNDDOWN(MINUTE(Schedule!$D38)/15,0)*15,0),_xlfn.CONCAT(TEXT(Schedule!$D38,"H:MM AM/PM")," - ",Schedule!$E38),IF(Y$1=TIME(HOUR(Schedule!$F38),ROUNDDOWN(MINUTE(Schedule!$F38)/15,0)*15,0),_xlfn.CONCAT(TEXT(Schedule!$F38,"H:MM AM/PM")," - ",Schedule!$G38),IF(Y$1=TIME(HOUR(Schedule!$H38),ROUNDDOWN(MINUTE(Schedule!$H38)/15,0)*15,0),_xlfn.CONCAT(TEXT(Schedule!$H38,"H:MM AM/PM")," - ",Schedule!$I38),IF(Schedule!$B38&lt;&gt;"",IF(OR(Y$1=Schedule!$B38,Y$1=(Schedule!$B38+TIME(0,15,0))),_xlfn.CONCAT("Judge - ",Schedule!$C38), ""),"")))),"")</f>
        <v/>
      </c>
      <c r="Z38" s="8" t="str">
        <f ca="1">IF($A38&lt;&gt;"",IF(Z$1=TIME(HOUR(Schedule!$D38),ROUNDDOWN(MINUTE(Schedule!$D38)/15,0)*15,0),_xlfn.CONCAT(TEXT(Schedule!$D38,"H:MM AM/PM")," - ",Schedule!$E38),IF(Z$1=TIME(HOUR(Schedule!$F38),ROUNDDOWN(MINUTE(Schedule!$F38)/15,0)*15,0),_xlfn.CONCAT(TEXT(Schedule!$F38,"H:MM AM/PM")," - ",Schedule!$G38),IF(Z$1=TIME(HOUR(Schedule!$H38),ROUNDDOWN(MINUTE(Schedule!$H38)/15,0)*15,0),_xlfn.CONCAT(TEXT(Schedule!$H38,"H:MM AM/PM")," - ",Schedule!$I38),IF(Schedule!$B38&lt;&gt;"",IF(OR(Z$1=Schedule!$B38,Z$1=(Schedule!$B38+TIME(0,15,0))),_xlfn.CONCAT("Judge - ",Schedule!$C38), ""),"")))),"")</f>
        <v/>
      </c>
      <c r="AA38" s="8" t="str">
        <f ca="1">IF($A38&lt;&gt;"",IF(AA$1=TIME(HOUR(Schedule!$D38),ROUNDDOWN(MINUTE(Schedule!$D38)/15,0)*15,0),_xlfn.CONCAT(TEXT(Schedule!$D38,"H:MM AM/PM")," - ",Schedule!$E38),IF(AA$1=TIME(HOUR(Schedule!$F38),ROUNDDOWN(MINUTE(Schedule!$F38)/15,0)*15,0),_xlfn.CONCAT(TEXT(Schedule!$F38,"H:MM AM/PM")," - ",Schedule!$G38),IF(AA$1=TIME(HOUR(Schedule!$H38),ROUNDDOWN(MINUTE(Schedule!$H38)/15,0)*15,0),_xlfn.CONCAT(TEXT(Schedule!$H38,"H:MM AM/PM")," - ",Schedule!$I38),IF(Schedule!$B38&lt;&gt;"",IF(OR(AA$1=Schedule!$B38,AA$1=(Schedule!$B38+TIME(0,15,0))),_xlfn.CONCAT("Judge - ",Schedule!$C38), ""),"")))),"")</f>
        <v/>
      </c>
      <c r="AB38" s="8" t="str">
        <f ca="1">IF($A38&lt;&gt;"",IF(AB$1=TIME(HOUR(Schedule!$D38),ROUNDDOWN(MINUTE(Schedule!$D38)/15,0)*15,0),_xlfn.CONCAT(TEXT(Schedule!$D38,"H:MM AM/PM")," - ",Schedule!$E38),IF(AB$1=TIME(HOUR(Schedule!$F38),ROUNDDOWN(MINUTE(Schedule!$F38)/15,0)*15,0),_xlfn.CONCAT(TEXT(Schedule!$F38,"H:MM AM/PM")," - ",Schedule!$G38),IF(AB$1=TIME(HOUR(Schedule!$H38),ROUNDDOWN(MINUTE(Schedule!$H38)/15,0)*15,0),_xlfn.CONCAT(TEXT(Schedule!$H38,"H:MM AM/PM")," - ",Schedule!$I38),IF(Schedule!$B38&lt;&gt;"",IF(OR(AB$1=Schedule!$B38,AB$1=(Schedule!$B38+TIME(0,15,0))),_xlfn.CONCAT("Judge - ",Schedule!$C38), ""),"")))),"")</f>
        <v/>
      </c>
      <c r="AC38" s="8" t="str">
        <f ca="1">IF($A38&lt;&gt;"",IF(AC$1=TIME(HOUR(Schedule!$D38),ROUNDDOWN(MINUTE(Schedule!$D38)/15,0)*15,0),_xlfn.CONCAT(TEXT(Schedule!$D38,"H:MM AM/PM")," - ",Schedule!$E38),IF(AC$1=TIME(HOUR(Schedule!$F38),ROUNDDOWN(MINUTE(Schedule!$F38)/15,0)*15,0),_xlfn.CONCAT(TEXT(Schedule!$F38,"H:MM AM/PM")," - ",Schedule!$G38),IF(AC$1=TIME(HOUR(Schedule!$H38),ROUNDDOWN(MINUTE(Schedule!$H38)/15,0)*15,0),_xlfn.CONCAT(TEXT(Schedule!$H38,"H:MM AM/PM")," - ",Schedule!$I38),IF(Schedule!$B38&lt;&gt;"",IF(OR(AC$1=Schedule!$B38,AC$1=(Schedule!$B38+TIME(0,15,0))),_xlfn.CONCAT("Judge - ",Schedule!$C38), ""),"")))),"")</f>
        <v/>
      </c>
      <c r="AD38" s="8" t="str">
        <f ca="1">IF($A38&lt;&gt;"",IF(AD$1=TIME(HOUR(Schedule!$D38),ROUNDDOWN(MINUTE(Schedule!$D38)/15,0)*15,0),_xlfn.CONCAT(TEXT(Schedule!$D38,"H:MM AM/PM")," - ",Schedule!$E38),IF(AD$1=TIME(HOUR(Schedule!$F38),ROUNDDOWN(MINUTE(Schedule!$F38)/15,0)*15,0),_xlfn.CONCAT(TEXT(Schedule!$F38,"H:MM AM/PM")," - ",Schedule!$G38),IF(AD$1=TIME(HOUR(Schedule!$H38),ROUNDDOWN(MINUTE(Schedule!$H38)/15,0)*15,0),_xlfn.CONCAT(TEXT(Schedule!$H38,"H:MM AM/PM")," - ",Schedule!$I38),IF(Schedule!$B38&lt;&gt;"",IF(OR(AD$1=Schedule!$B38,AD$1=(Schedule!$B38+TIME(0,15,0))),_xlfn.CONCAT("Judge - ",Schedule!$C38), ""),"")))),"")</f>
        <v/>
      </c>
      <c r="AE38" s="8" t="str">
        <f ca="1">IF($A38&lt;&gt;"",IF(AE$1=TIME(HOUR(Schedule!$D38),ROUNDDOWN(MINUTE(Schedule!$D38)/15,0)*15,0),_xlfn.CONCAT(TEXT(Schedule!$D38,"H:MM AM/PM")," - ",Schedule!$E38),IF(AE$1=TIME(HOUR(Schedule!$F38),ROUNDDOWN(MINUTE(Schedule!$F38)/15,0)*15,0),_xlfn.CONCAT(TEXT(Schedule!$F38,"H:MM AM/PM")," - ",Schedule!$G38),IF(AE$1=TIME(HOUR(Schedule!$H38),ROUNDDOWN(MINUTE(Schedule!$H38)/15,0)*15,0),_xlfn.CONCAT(TEXT(Schedule!$H38,"H:MM AM/PM")," - ",Schedule!$I38),IF(Schedule!$B38&lt;&gt;"",IF(OR(AE$1=Schedule!$B38,AE$1=(Schedule!$B38+TIME(0,15,0))),_xlfn.CONCAT("Judge - ",Schedule!$C38), ""),"")))),"")</f>
        <v/>
      </c>
      <c r="AF38" s="8" t="str">
        <f ca="1">IF($A38&lt;&gt;"",IF(AF$1=TIME(HOUR(Schedule!$D38),ROUNDDOWN(MINUTE(Schedule!$D38)/15,0)*15,0),_xlfn.CONCAT(TEXT(Schedule!$D38,"H:MM AM/PM")," - ",Schedule!$E38),IF(AF$1=TIME(HOUR(Schedule!$F38),ROUNDDOWN(MINUTE(Schedule!$F38)/15,0)*15,0),_xlfn.CONCAT(TEXT(Schedule!$F38,"H:MM AM/PM")," - ",Schedule!$G38),IF(AF$1=TIME(HOUR(Schedule!$H38),ROUNDDOWN(MINUTE(Schedule!$H38)/15,0)*15,0),_xlfn.CONCAT(TEXT(Schedule!$H38,"H:MM AM/PM")," - ",Schedule!$I38),IF(Schedule!$B38&lt;&gt;"",IF(OR(AF$1=Schedule!$B38,AF$1=(Schedule!$B38+TIME(0,15,0))),_xlfn.CONCAT("Judge - ",Schedule!$C38), ""),"")))),"")</f>
        <v/>
      </c>
      <c r="AG38" s="8" t="str">
        <f ca="1">IF($A38&lt;&gt;"",IF(AG$1=TIME(HOUR(Schedule!$D38),ROUNDDOWN(MINUTE(Schedule!$D38)/15,0)*15,0),_xlfn.CONCAT(TEXT(Schedule!$D38,"H:MM AM/PM")," - ",Schedule!$E38),IF(AG$1=TIME(HOUR(Schedule!$F38),ROUNDDOWN(MINUTE(Schedule!$F38)/15,0)*15,0),_xlfn.CONCAT(TEXT(Schedule!$F38,"H:MM AM/PM")," - ",Schedule!$G38),IF(AG$1=TIME(HOUR(Schedule!$H38),ROUNDDOWN(MINUTE(Schedule!$H38)/15,0)*15,0),_xlfn.CONCAT(TEXT(Schedule!$H38,"H:MM AM/PM")," - ",Schedule!$I38),IF(Schedule!$B38&lt;&gt;"",IF(OR(AG$1=Schedule!$B38,AG$1=(Schedule!$B38+TIME(0,15,0))),_xlfn.CONCAT("Judge - ",Schedule!$C38), ""),"")))),"")</f>
        <v/>
      </c>
    </row>
    <row r="39" spans="1:33" x14ac:dyDescent="0.2">
      <c r="A39" t="str">
        <f ca="1">Schedule!A39</f>
        <v/>
      </c>
      <c r="B39" s="8" t="str">
        <f ca="1">IF($A39&lt;&gt;"",IF(B$1=TIME(HOUR(Schedule!$D39),ROUNDDOWN(MINUTE(Schedule!$D39)/15,0)*15,0),_xlfn.CONCAT(TEXT(Schedule!$D39,"H:MM AM/PM")," - ",Schedule!$E39),IF(B$1=TIME(HOUR(Schedule!$F39),ROUNDDOWN(MINUTE(Schedule!$F39)/15,0)*15,0),_xlfn.CONCAT(TEXT(Schedule!$F39,"H:MM AM/PM")," - ",Schedule!$G39),IF(B$1=TIME(HOUR(Schedule!$H39),ROUNDDOWN(MINUTE(Schedule!$H39)/15,0)*15,0),_xlfn.CONCAT(TEXT(Schedule!$H39,"H:MM AM/PM")," - ",Schedule!$I39),IF(Schedule!$B39&lt;&gt;"",IF(OR(B$1=Schedule!$B39,B$1=(Schedule!$B39+TIME(0,15,0))),_xlfn.CONCAT("Judge - ",Schedule!$C39), ""),"")))),"")</f>
        <v/>
      </c>
      <c r="C39" s="8" t="str">
        <f ca="1">IF($A39&lt;&gt;"",IF(C$1=TIME(HOUR(Schedule!$D39),ROUNDDOWN(MINUTE(Schedule!$D39)/15,0)*15,0),_xlfn.CONCAT(TEXT(Schedule!$D39,"H:MM AM/PM")," - ",Schedule!$E39),IF(C$1=TIME(HOUR(Schedule!$F39),ROUNDDOWN(MINUTE(Schedule!$F39)/15,0)*15,0),_xlfn.CONCAT(TEXT(Schedule!$F39,"H:MM AM/PM")," - ",Schedule!$G39),IF(C$1=TIME(HOUR(Schedule!$H39),ROUNDDOWN(MINUTE(Schedule!$H39)/15,0)*15,0),_xlfn.CONCAT(TEXT(Schedule!$H39,"H:MM AM/PM")," - ",Schedule!$I39),IF(Schedule!$B39&lt;&gt;"",IF(OR(C$1=Schedule!$B39,C$1=(Schedule!$B39+TIME(0,15,0))),_xlfn.CONCAT("Judge - ",Schedule!$C39), ""),"")))),"")</f>
        <v/>
      </c>
      <c r="D39" s="8" t="str">
        <f ca="1">IF($A39&lt;&gt;"",IF(D$1=TIME(HOUR(Schedule!$D39),ROUNDDOWN(MINUTE(Schedule!$D39)/15,0)*15,0),_xlfn.CONCAT(TEXT(Schedule!$D39,"H:MM AM/PM")," - ",Schedule!$E39),IF(D$1=TIME(HOUR(Schedule!$F39),ROUNDDOWN(MINUTE(Schedule!$F39)/15,0)*15,0),_xlfn.CONCAT(TEXT(Schedule!$F39,"H:MM AM/PM")," - ",Schedule!$G39),IF(D$1=TIME(HOUR(Schedule!$H39),ROUNDDOWN(MINUTE(Schedule!$H39)/15,0)*15,0),_xlfn.CONCAT(TEXT(Schedule!$H39,"H:MM AM/PM")," - ",Schedule!$I39),IF(Schedule!$B39&lt;&gt;"",IF(OR(D$1=Schedule!$B39,D$1=(Schedule!$B39+TIME(0,15,0))),_xlfn.CONCAT("Judge - ",Schedule!$C39), ""),"")))),"")</f>
        <v/>
      </c>
      <c r="E39" s="8" t="str">
        <f ca="1">IF($A39&lt;&gt;"",IF(E$1=TIME(HOUR(Schedule!$D39),ROUNDDOWN(MINUTE(Schedule!$D39)/15,0)*15,0),_xlfn.CONCAT(TEXT(Schedule!$D39,"H:MM AM/PM")," - ",Schedule!$E39),IF(E$1=TIME(HOUR(Schedule!$F39),ROUNDDOWN(MINUTE(Schedule!$F39)/15,0)*15,0),_xlfn.CONCAT(TEXT(Schedule!$F39,"H:MM AM/PM")," - ",Schedule!$G39),IF(E$1=TIME(HOUR(Schedule!$H39),ROUNDDOWN(MINUTE(Schedule!$H39)/15,0)*15,0),_xlfn.CONCAT(TEXT(Schedule!$H39,"H:MM AM/PM")," - ",Schedule!$I39),IF(Schedule!$B39&lt;&gt;"",IF(OR(E$1=Schedule!$B39,E$1=(Schedule!$B39+TIME(0,15,0))),_xlfn.CONCAT("Judge - ",Schedule!$C39), ""),"")))),"")</f>
        <v/>
      </c>
      <c r="F39" s="8" t="str">
        <f ca="1">IF($A39&lt;&gt;"",IF(F$1=TIME(HOUR(Schedule!$D39),ROUNDDOWN(MINUTE(Schedule!$D39)/15,0)*15,0),_xlfn.CONCAT(TEXT(Schedule!$D39,"H:MM AM/PM")," - ",Schedule!$E39),IF(F$1=TIME(HOUR(Schedule!$F39),ROUNDDOWN(MINUTE(Schedule!$F39)/15,0)*15,0),_xlfn.CONCAT(TEXT(Schedule!$F39,"H:MM AM/PM")," - ",Schedule!$G39),IF(F$1=TIME(HOUR(Schedule!$H39),ROUNDDOWN(MINUTE(Schedule!$H39)/15,0)*15,0),_xlfn.CONCAT(TEXT(Schedule!$H39,"H:MM AM/PM")," - ",Schedule!$I39),IF(Schedule!$B39&lt;&gt;"",IF(OR(F$1=Schedule!$B39,F$1=(Schedule!$B39+TIME(0,15,0))),_xlfn.CONCAT("Judge - ",Schedule!$C39), ""),"")))),"")</f>
        <v/>
      </c>
      <c r="G39" s="8" t="str">
        <f ca="1">IF($A39&lt;&gt;"",IF(G$1=TIME(HOUR(Schedule!$D39),ROUNDDOWN(MINUTE(Schedule!$D39)/15,0)*15,0),_xlfn.CONCAT(TEXT(Schedule!$D39,"H:MM AM/PM")," - ",Schedule!$E39),IF(G$1=TIME(HOUR(Schedule!$F39),ROUNDDOWN(MINUTE(Schedule!$F39)/15,0)*15,0),_xlfn.CONCAT(TEXT(Schedule!$F39,"H:MM AM/PM")," - ",Schedule!$G39),IF(G$1=TIME(HOUR(Schedule!$H39),ROUNDDOWN(MINUTE(Schedule!$H39)/15,0)*15,0),_xlfn.CONCAT(TEXT(Schedule!$H39,"H:MM AM/PM")," - ",Schedule!$I39),IF(Schedule!$B39&lt;&gt;"",IF(OR(G$1=Schedule!$B39,G$1=(Schedule!$B39+TIME(0,15,0))),_xlfn.CONCAT("Judge - ",Schedule!$C39), ""),"")))),"")</f>
        <v/>
      </c>
      <c r="H39" s="8" t="str">
        <f ca="1">IF($A39&lt;&gt;"",IF(H$1=TIME(HOUR(Schedule!$D39),ROUNDDOWN(MINUTE(Schedule!$D39)/15,0)*15,0),_xlfn.CONCAT(TEXT(Schedule!$D39,"H:MM AM/PM")," - ",Schedule!$E39),IF(H$1=TIME(HOUR(Schedule!$F39),ROUNDDOWN(MINUTE(Schedule!$F39)/15,0)*15,0),_xlfn.CONCAT(TEXT(Schedule!$F39,"H:MM AM/PM")," - ",Schedule!$G39),IF(H$1=TIME(HOUR(Schedule!$H39),ROUNDDOWN(MINUTE(Schedule!$H39)/15,0)*15,0),_xlfn.CONCAT(TEXT(Schedule!$H39,"H:MM AM/PM")," - ",Schedule!$I39),IF(Schedule!$B39&lt;&gt;"",IF(OR(H$1=Schedule!$B39,H$1=(Schedule!$B39+TIME(0,15,0))),_xlfn.CONCAT("Judge - ",Schedule!$C39), ""),"")))),"")</f>
        <v/>
      </c>
      <c r="I39" s="8" t="str">
        <f ca="1">IF($A39&lt;&gt;"",IF(I$1=TIME(HOUR(Schedule!$D39),ROUNDDOWN(MINUTE(Schedule!$D39)/15,0)*15,0),_xlfn.CONCAT(TEXT(Schedule!$D39,"H:MM AM/PM")," - ",Schedule!$E39),IF(I$1=TIME(HOUR(Schedule!$F39),ROUNDDOWN(MINUTE(Schedule!$F39)/15,0)*15,0),_xlfn.CONCAT(TEXT(Schedule!$F39,"H:MM AM/PM")," - ",Schedule!$G39),IF(I$1=TIME(HOUR(Schedule!$H39),ROUNDDOWN(MINUTE(Schedule!$H39)/15,0)*15,0),_xlfn.CONCAT(TEXT(Schedule!$H39,"H:MM AM/PM")," - ",Schedule!$I39),IF(Schedule!$B39&lt;&gt;"",IF(OR(I$1=Schedule!$B39,I$1=(Schedule!$B39+TIME(0,15,0))),_xlfn.CONCAT("Judge - ",Schedule!$C39), ""),"")))),"")</f>
        <v/>
      </c>
      <c r="J39" s="8" t="str">
        <f ca="1">IF($A39&lt;&gt;"",IF(J$1=TIME(HOUR(Schedule!$D39),ROUNDDOWN(MINUTE(Schedule!$D39)/15,0)*15,0),_xlfn.CONCAT(TEXT(Schedule!$D39,"H:MM AM/PM")," - ",Schedule!$E39),IF(J$1=TIME(HOUR(Schedule!$F39),ROUNDDOWN(MINUTE(Schedule!$F39)/15,0)*15,0),_xlfn.CONCAT(TEXT(Schedule!$F39,"H:MM AM/PM")," - ",Schedule!$G39),IF(J$1=TIME(HOUR(Schedule!$H39),ROUNDDOWN(MINUTE(Schedule!$H39)/15,0)*15,0),_xlfn.CONCAT(TEXT(Schedule!$H39,"H:MM AM/PM")," - ",Schedule!$I39),IF(Schedule!$B39&lt;&gt;"",IF(OR(J$1=Schedule!$B39,J$1=(Schedule!$B39+TIME(0,15,0))),_xlfn.CONCAT("Judge - ",Schedule!$C39), ""),"")))),"")</f>
        <v/>
      </c>
      <c r="K39" s="8" t="str">
        <f ca="1">IF($A39&lt;&gt;"",IF(K$1=TIME(HOUR(Schedule!$D39),ROUNDDOWN(MINUTE(Schedule!$D39)/15,0)*15,0),_xlfn.CONCAT(TEXT(Schedule!$D39,"H:MM AM/PM")," - ",Schedule!$E39),IF(K$1=TIME(HOUR(Schedule!$F39),ROUNDDOWN(MINUTE(Schedule!$F39)/15,0)*15,0),_xlfn.CONCAT(TEXT(Schedule!$F39,"H:MM AM/PM")," - ",Schedule!$G39),IF(K$1=TIME(HOUR(Schedule!$H39),ROUNDDOWN(MINUTE(Schedule!$H39)/15,0)*15,0),_xlfn.CONCAT(TEXT(Schedule!$H39,"H:MM AM/PM")," - ",Schedule!$I39),IF(Schedule!$B39&lt;&gt;"",IF(OR(K$1=Schedule!$B39,K$1=(Schedule!$B39+TIME(0,15,0))),_xlfn.CONCAT("Judge - ",Schedule!$C39), ""),"")))),"")</f>
        <v/>
      </c>
      <c r="L39" s="8" t="str">
        <f ca="1">IF($A39&lt;&gt;"",IF(L$1=TIME(HOUR(Schedule!$D39),ROUNDDOWN(MINUTE(Schedule!$D39)/15,0)*15,0),_xlfn.CONCAT(TEXT(Schedule!$D39,"H:MM AM/PM")," - ",Schedule!$E39),IF(L$1=TIME(HOUR(Schedule!$F39),ROUNDDOWN(MINUTE(Schedule!$F39)/15,0)*15,0),_xlfn.CONCAT(TEXT(Schedule!$F39,"H:MM AM/PM")," - ",Schedule!$G39),IF(L$1=TIME(HOUR(Schedule!$H39),ROUNDDOWN(MINUTE(Schedule!$H39)/15,0)*15,0),_xlfn.CONCAT(TEXT(Schedule!$H39,"H:MM AM/PM")," - ",Schedule!$I39),IF(Schedule!$B39&lt;&gt;"",IF(OR(L$1=Schedule!$B39,L$1=(Schedule!$B39+TIME(0,15,0))),_xlfn.CONCAT("Judge - ",Schedule!$C39), ""),"")))),"")</f>
        <v/>
      </c>
      <c r="M39" s="8" t="str">
        <f ca="1">IF($A39&lt;&gt;"",IF(M$1=TIME(HOUR(Schedule!$D39),ROUNDDOWN(MINUTE(Schedule!$D39)/15,0)*15,0),_xlfn.CONCAT(TEXT(Schedule!$D39,"H:MM AM/PM")," - ",Schedule!$E39),IF(M$1=TIME(HOUR(Schedule!$F39),ROUNDDOWN(MINUTE(Schedule!$F39)/15,0)*15,0),_xlfn.CONCAT(TEXT(Schedule!$F39,"H:MM AM/PM")," - ",Schedule!$G39),IF(M$1=TIME(HOUR(Schedule!$H39),ROUNDDOWN(MINUTE(Schedule!$H39)/15,0)*15,0),_xlfn.CONCAT(TEXT(Schedule!$H39,"H:MM AM/PM")," - ",Schedule!$I39),IF(Schedule!$B39&lt;&gt;"",IF(OR(M$1=Schedule!$B39,M$1=(Schedule!$B39+TIME(0,15,0))),_xlfn.CONCAT("Judge - ",Schedule!$C39), ""),"")))),"")</f>
        <v/>
      </c>
      <c r="N39" s="8" t="str">
        <f ca="1">IF($A39&lt;&gt;"",IF(N$1=TIME(HOUR(Schedule!$D39),ROUNDDOWN(MINUTE(Schedule!$D39)/15,0)*15,0),_xlfn.CONCAT(TEXT(Schedule!$D39,"H:MM AM/PM")," - ",Schedule!$E39),IF(N$1=TIME(HOUR(Schedule!$F39),ROUNDDOWN(MINUTE(Schedule!$F39)/15,0)*15,0),_xlfn.CONCAT(TEXT(Schedule!$F39,"H:MM AM/PM")," - ",Schedule!$G39),IF(N$1=TIME(HOUR(Schedule!$H39),ROUNDDOWN(MINUTE(Schedule!$H39)/15,0)*15,0),_xlfn.CONCAT(TEXT(Schedule!$H39,"H:MM AM/PM")," - ",Schedule!$I39),IF(Schedule!$B39&lt;&gt;"",IF(OR(N$1=Schedule!$B39,N$1=(Schedule!$B39+TIME(0,15,0))),_xlfn.CONCAT("Judge - ",Schedule!$C39), ""),"")))),"")</f>
        <v/>
      </c>
      <c r="O39" s="8" t="str">
        <f ca="1">IF($A39&lt;&gt;"",IF(O$1=TIME(HOUR(Schedule!$D39),ROUNDDOWN(MINUTE(Schedule!$D39)/15,0)*15,0),_xlfn.CONCAT(TEXT(Schedule!$D39,"H:MM AM/PM")," - ",Schedule!$E39),IF(O$1=TIME(HOUR(Schedule!$F39),ROUNDDOWN(MINUTE(Schedule!$F39)/15,0)*15,0),_xlfn.CONCAT(TEXT(Schedule!$F39,"H:MM AM/PM")," - ",Schedule!$G39),IF(O$1=TIME(HOUR(Schedule!$H39),ROUNDDOWN(MINUTE(Schedule!$H39)/15,0)*15,0),_xlfn.CONCAT(TEXT(Schedule!$H39,"H:MM AM/PM")," - ",Schedule!$I39),IF(Schedule!$B39&lt;&gt;"",IF(OR(O$1=Schedule!$B39,O$1=(Schedule!$B39+TIME(0,15,0))),_xlfn.CONCAT("Judge - ",Schedule!$C39), ""),"")))),"")</f>
        <v/>
      </c>
      <c r="P39" s="8" t="str">
        <f ca="1">IF($A39&lt;&gt;"",IF(P$1=TIME(HOUR(Schedule!$D39),ROUNDDOWN(MINUTE(Schedule!$D39)/15,0)*15,0),_xlfn.CONCAT(TEXT(Schedule!$D39,"H:MM AM/PM")," - ",Schedule!$E39),IF(P$1=TIME(HOUR(Schedule!$F39),ROUNDDOWN(MINUTE(Schedule!$F39)/15,0)*15,0),_xlfn.CONCAT(TEXT(Schedule!$F39,"H:MM AM/PM")," - ",Schedule!$G39),IF(P$1=TIME(HOUR(Schedule!$H39),ROUNDDOWN(MINUTE(Schedule!$H39)/15,0)*15,0),_xlfn.CONCAT(TEXT(Schedule!$H39,"H:MM AM/PM")," - ",Schedule!$I39),IF(Schedule!$B39&lt;&gt;"",IF(OR(P$1=Schedule!$B39,P$1=(Schedule!$B39+TIME(0,15,0))),_xlfn.CONCAT("Judge - ",Schedule!$C39), ""),"")))),"")</f>
        <v/>
      </c>
      <c r="Q39" s="8" t="str">
        <f ca="1">IF($A39&lt;&gt;"",IF(Q$1=TIME(HOUR(Schedule!$D39),ROUNDDOWN(MINUTE(Schedule!$D39)/15,0)*15,0),_xlfn.CONCAT(TEXT(Schedule!$D39,"H:MM AM/PM")," - ",Schedule!$E39),IF(Q$1=TIME(HOUR(Schedule!$F39),ROUNDDOWN(MINUTE(Schedule!$F39)/15,0)*15,0),_xlfn.CONCAT(TEXT(Schedule!$F39,"H:MM AM/PM")," - ",Schedule!$G39),IF(Q$1=TIME(HOUR(Schedule!$H39),ROUNDDOWN(MINUTE(Schedule!$H39)/15,0)*15,0),_xlfn.CONCAT(TEXT(Schedule!$H39,"H:MM AM/PM")," - ",Schedule!$I39),IF(Schedule!$B39&lt;&gt;"",IF(OR(Q$1=Schedule!$B39,Q$1=(Schedule!$B39+TIME(0,15,0))),_xlfn.CONCAT("Judge - ",Schedule!$C39), ""),"")))),"")</f>
        <v/>
      </c>
      <c r="R39" s="8" t="str">
        <f ca="1">IF($A39&lt;&gt;"",IF(R$1=TIME(HOUR(Schedule!$D39),ROUNDDOWN(MINUTE(Schedule!$D39)/15,0)*15,0),_xlfn.CONCAT(TEXT(Schedule!$D39,"H:MM AM/PM")," - ",Schedule!$E39),IF(R$1=TIME(HOUR(Schedule!$F39),ROUNDDOWN(MINUTE(Schedule!$F39)/15,0)*15,0),_xlfn.CONCAT(TEXT(Schedule!$F39,"H:MM AM/PM")," - ",Schedule!$G39),IF(R$1=TIME(HOUR(Schedule!$H39),ROUNDDOWN(MINUTE(Schedule!$H39)/15,0)*15,0),_xlfn.CONCAT(TEXT(Schedule!$H39,"H:MM AM/PM")," - ",Schedule!$I39),IF(Schedule!$B39&lt;&gt;"",IF(OR(R$1=Schedule!$B39,R$1=(Schedule!$B39+TIME(0,15,0))),_xlfn.CONCAT("Judge - ",Schedule!$C39), ""),"")))),"")</f>
        <v/>
      </c>
      <c r="S39" s="8" t="str">
        <f ca="1">IF($A39&lt;&gt;"",IF(S$1=TIME(HOUR(Schedule!$D39),ROUNDDOWN(MINUTE(Schedule!$D39)/15,0)*15,0),_xlfn.CONCAT(TEXT(Schedule!$D39,"H:MM AM/PM")," - ",Schedule!$E39),IF(S$1=TIME(HOUR(Schedule!$F39),ROUNDDOWN(MINUTE(Schedule!$F39)/15,0)*15,0),_xlfn.CONCAT(TEXT(Schedule!$F39,"H:MM AM/PM")," - ",Schedule!$G39),IF(S$1=TIME(HOUR(Schedule!$H39),ROUNDDOWN(MINUTE(Schedule!$H39)/15,0)*15,0),_xlfn.CONCAT(TEXT(Schedule!$H39,"H:MM AM/PM")," - ",Schedule!$I39),IF(Schedule!$B39&lt;&gt;"",IF(OR(S$1=Schedule!$B39,S$1=(Schedule!$B39+TIME(0,15,0))),_xlfn.CONCAT("Judge - ",Schedule!$C39), ""),"")))),"")</f>
        <v/>
      </c>
      <c r="T39" s="8" t="str">
        <f ca="1">IF($A39&lt;&gt;"",IF(T$1=TIME(HOUR(Schedule!$D39),ROUNDDOWN(MINUTE(Schedule!$D39)/15,0)*15,0),_xlfn.CONCAT(TEXT(Schedule!$D39,"H:MM AM/PM")," - ",Schedule!$E39),IF(T$1=TIME(HOUR(Schedule!$F39),ROUNDDOWN(MINUTE(Schedule!$F39)/15,0)*15,0),_xlfn.CONCAT(TEXT(Schedule!$F39,"H:MM AM/PM")," - ",Schedule!$G39),IF(T$1=TIME(HOUR(Schedule!$H39),ROUNDDOWN(MINUTE(Schedule!$H39)/15,0)*15,0),_xlfn.CONCAT(TEXT(Schedule!$H39,"H:MM AM/PM")," - ",Schedule!$I39),IF(Schedule!$B39&lt;&gt;"",IF(OR(T$1=Schedule!$B39,T$1=(Schedule!$B39+TIME(0,15,0))),_xlfn.CONCAT("Judge - ",Schedule!$C39), ""),"")))),"")</f>
        <v/>
      </c>
      <c r="U39" s="8" t="str">
        <f ca="1">IF($A39&lt;&gt;"",IF(U$1=TIME(HOUR(Schedule!$D39),ROUNDDOWN(MINUTE(Schedule!$D39)/15,0)*15,0),_xlfn.CONCAT(TEXT(Schedule!$D39,"H:MM AM/PM")," - ",Schedule!$E39),IF(U$1=TIME(HOUR(Schedule!$F39),ROUNDDOWN(MINUTE(Schedule!$F39)/15,0)*15,0),_xlfn.CONCAT(TEXT(Schedule!$F39,"H:MM AM/PM")," - ",Schedule!$G39),IF(U$1=TIME(HOUR(Schedule!$H39),ROUNDDOWN(MINUTE(Schedule!$H39)/15,0)*15,0),_xlfn.CONCAT(TEXT(Schedule!$H39,"H:MM AM/PM")," - ",Schedule!$I39),IF(Schedule!$B39&lt;&gt;"",IF(OR(U$1=Schedule!$B39,U$1=(Schedule!$B39+TIME(0,15,0))),_xlfn.CONCAT("Judge - ",Schedule!$C39), ""),"")))),"")</f>
        <v/>
      </c>
      <c r="V39" s="8" t="str">
        <f ca="1">IF($A39&lt;&gt;"",IF(V$1=TIME(HOUR(Schedule!$D39),ROUNDDOWN(MINUTE(Schedule!$D39)/15,0)*15,0),_xlfn.CONCAT(TEXT(Schedule!$D39,"H:MM AM/PM")," - ",Schedule!$E39),IF(V$1=TIME(HOUR(Schedule!$F39),ROUNDDOWN(MINUTE(Schedule!$F39)/15,0)*15,0),_xlfn.CONCAT(TEXT(Schedule!$F39,"H:MM AM/PM")," - ",Schedule!$G39),IF(V$1=TIME(HOUR(Schedule!$H39),ROUNDDOWN(MINUTE(Schedule!$H39)/15,0)*15,0),_xlfn.CONCAT(TEXT(Schedule!$H39,"H:MM AM/PM")," - ",Schedule!$I39),IF(Schedule!$B39&lt;&gt;"",IF(OR(V$1=Schedule!$B39,V$1=(Schedule!$B39+TIME(0,15,0))),_xlfn.CONCAT("Judge - ",Schedule!$C39), ""),"")))),"")</f>
        <v/>
      </c>
      <c r="W39" s="8" t="str">
        <f ca="1">IF($A39&lt;&gt;"",IF(W$1=TIME(HOUR(Schedule!$D39),ROUNDDOWN(MINUTE(Schedule!$D39)/15,0)*15,0),_xlfn.CONCAT(TEXT(Schedule!$D39,"H:MM AM/PM")," - ",Schedule!$E39),IF(W$1=TIME(HOUR(Schedule!$F39),ROUNDDOWN(MINUTE(Schedule!$F39)/15,0)*15,0),_xlfn.CONCAT(TEXT(Schedule!$F39,"H:MM AM/PM")," - ",Schedule!$G39),IF(W$1=TIME(HOUR(Schedule!$H39),ROUNDDOWN(MINUTE(Schedule!$H39)/15,0)*15,0),_xlfn.CONCAT(TEXT(Schedule!$H39,"H:MM AM/PM")," - ",Schedule!$I39),IF(Schedule!$B39&lt;&gt;"",IF(OR(W$1=Schedule!$B39,W$1=(Schedule!$B39+TIME(0,15,0))),_xlfn.CONCAT("Judge - ",Schedule!$C39), ""),"")))),"")</f>
        <v/>
      </c>
      <c r="X39" s="8" t="str">
        <f ca="1">IF($A39&lt;&gt;"",IF(X$1=TIME(HOUR(Schedule!$D39),ROUNDDOWN(MINUTE(Schedule!$D39)/15,0)*15,0),_xlfn.CONCAT(TEXT(Schedule!$D39,"H:MM AM/PM")," - ",Schedule!$E39),IF(X$1=TIME(HOUR(Schedule!$F39),ROUNDDOWN(MINUTE(Schedule!$F39)/15,0)*15,0),_xlfn.CONCAT(TEXT(Schedule!$F39,"H:MM AM/PM")," - ",Schedule!$G39),IF(X$1=TIME(HOUR(Schedule!$H39),ROUNDDOWN(MINUTE(Schedule!$H39)/15,0)*15,0),_xlfn.CONCAT(TEXT(Schedule!$H39,"H:MM AM/PM")," - ",Schedule!$I39),IF(Schedule!$B39&lt;&gt;"",IF(OR(X$1=Schedule!$B39,X$1=(Schedule!$B39+TIME(0,15,0))),_xlfn.CONCAT("Judge - ",Schedule!$C39), ""),"")))),"")</f>
        <v/>
      </c>
      <c r="Y39" s="8" t="str">
        <f ca="1">IF($A39&lt;&gt;"",IF(Y$1=TIME(HOUR(Schedule!$D39),ROUNDDOWN(MINUTE(Schedule!$D39)/15,0)*15,0),_xlfn.CONCAT(TEXT(Schedule!$D39,"H:MM AM/PM")," - ",Schedule!$E39),IF(Y$1=TIME(HOUR(Schedule!$F39),ROUNDDOWN(MINUTE(Schedule!$F39)/15,0)*15,0),_xlfn.CONCAT(TEXT(Schedule!$F39,"H:MM AM/PM")," - ",Schedule!$G39),IF(Y$1=TIME(HOUR(Schedule!$H39),ROUNDDOWN(MINUTE(Schedule!$H39)/15,0)*15,0),_xlfn.CONCAT(TEXT(Schedule!$H39,"H:MM AM/PM")," - ",Schedule!$I39),IF(Schedule!$B39&lt;&gt;"",IF(OR(Y$1=Schedule!$B39,Y$1=(Schedule!$B39+TIME(0,15,0))),_xlfn.CONCAT("Judge - ",Schedule!$C39), ""),"")))),"")</f>
        <v/>
      </c>
      <c r="Z39" s="8" t="str">
        <f ca="1">IF($A39&lt;&gt;"",IF(Z$1=TIME(HOUR(Schedule!$D39),ROUNDDOWN(MINUTE(Schedule!$D39)/15,0)*15,0),_xlfn.CONCAT(TEXT(Schedule!$D39,"H:MM AM/PM")," - ",Schedule!$E39),IF(Z$1=TIME(HOUR(Schedule!$F39),ROUNDDOWN(MINUTE(Schedule!$F39)/15,0)*15,0),_xlfn.CONCAT(TEXT(Schedule!$F39,"H:MM AM/PM")," - ",Schedule!$G39),IF(Z$1=TIME(HOUR(Schedule!$H39),ROUNDDOWN(MINUTE(Schedule!$H39)/15,0)*15,0),_xlfn.CONCAT(TEXT(Schedule!$H39,"H:MM AM/PM")," - ",Schedule!$I39),IF(Schedule!$B39&lt;&gt;"",IF(OR(Z$1=Schedule!$B39,Z$1=(Schedule!$B39+TIME(0,15,0))),_xlfn.CONCAT("Judge - ",Schedule!$C39), ""),"")))),"")</f>
        <v/>
      </c>
      <c r="AA39" s="8" t="str">
        <f ca="1">IF($A39&lt;&gt;"",IF(AA$1=TIME(HOUR(Schedule!$D39),ROUNDDOWN(MINUTE(Schedule!$D39)/15,0)*15,0),_xlfn.CONCAT(TEXT(Schedule!$D39,"H:MM AM/PM")," - ",Schedule!$E39),IF(AA$1=TIME(HOUR(Schedule!$F39),ROUNDDOWN(MINUTE(Schedule!$F39)/15,0)*15,0),_xlfn.CONCAT(TEXT(Schedule!$F39,"H:MM AM/PM")," - ",Schedule!$G39),IF(AA$1=TIME(HOUR(Schedule!$H39),ROUNDDOWN(MINUTE(Schedule!$H39)/15,0)*15,0),_xlfn.CONCAT(TEXT(Schedule!$H39,"H:MM AM/PM")," - ",Schedule!$I39),IF(Schedule!$B39&lt;&gt;"",IF(OR(AA$1=Schedule!$B39,AA$1=(Schedule!$B39+TIME(0,15,0))),_xlfn.CONCAT("Judge - ",Schedule!$C39), ""),"")))),"")</f>
        <v/>
      </c>
      <c r="AB39" s="8" t="str">
        <f ca="1">IF($A39&lt;&gt;"",IF(AB$1=TIME(HOUR(Schedule!$D39),ROUNDDOWN(MINUTE(Schedule!$D39)/15,0)*15,0),_xlfn.CONCAT(TEXT(Schedule!$D39,"H:MM AM/PM")," - ",Schedule!$E39),IF(AB$1=TIME(HOUR(Schedule!$F39),ROUNDDOWN(MINUTE(Schedule!$F39)/15,0)*15,0),_xlfn.CONCAT(TEXT(Schedule!$F39,"H:MM AM/PM")," - ",Schedule!$G39),IF(AB$1=TIME(HOUR(Schedule!$H39),ROUNDDOWN(MINUTE(Schedule!$H39)/15,0)*15,0),_xlfn.CONCAT(TEXT(Schedule!$H39,"H:MM AM/PM")," - ",Schedule!$I39),IF(Schedule!$B39&lt;&gt;"",IF(OR(AB$1=Schedule!$B39,AB$1=(Schedule!$B39+TIME(0,15,0))),_xlfn.CONCAT("Judge - ",Schedule!$C39), ""),"")))),"")</f>
        <v/>
      </c>
      <c r="AC39" s="8" t="str">
        <f ca="1">IF($A39&lt;&gt;"",IF(AC$1=TIME(HOUR(Schedule!$D39),ROUNDDOWN(MINUTE(Schedule!$D39)/15,0)*15,0),_xlfn.CONCAT(TEXT(Schedule!$D39,"H:MM AM/PM")," - ",Schedule!$E39),IF(AC$1=TIME(HOUR(Schedule!$F39),ROUNDDOWN(MINUTE(Schedule!$F39)/15,0)*15,0),_xlfn.CONCAT(TEXT(Schedule!$F39,"H:MM AM/PM")," - ",Schedule!$G39),IF(AC$1=TIME(HOUR(Schedule!$H39),ROUNDDOWN(MINUTE(Schedule!$H39)/15,0)*15,0),_xlfn.CONCAT(TEXT(Schedule!$H39,"H:MM AM/PM")," - ",Schedule!$I39),IF(Schedule!$B39&lt;&gt;"",IF(OR(AC$1=Schedule!$B39,AC$1=(Schedule!$B39+TIME(0,15,0))),_xlfn.CONCAT("Judge - ",Schedule!$C39), ""),"")))),"")</f>
        <v/>
      </c>
      <c r="AD39" s="8" t="str">
        <f ca="1">IF($A39&lt;&gt;"",IF(AD$1=TIME(HOUR(Schedule!$D39),ROUNDDOWN(MINUTE(Schedule!$D39)/15,0)*15,0),_xlfn.CONCAT(TEXT(Schedule!$D39,"H:MM AM/PM")," - ",Schedule!$E39),IF(AD$1=TIME(HOUR(Schedule!$F39),ROUNDDOWN(MINUTE(Schedule!$F39)/15,0)*15,0),_xlfn.CONCAT(TEXT(Schedule!$F39,"H:MM AM/PM")," - ",Schedule!$G39),IF(AD$1=TIME(HOUR(Schedule!$H39),ROUNDDOWN(MINUTE(Schedule!$H39)/15,0)*15,0),_xlfn.CONCAT(TEXT(Schedule!$H39,"H:MM AM/PM")," - ",Schedule!$I39),IF(Schedule!$B39&lt;&gt;"",IF(OR(AD$1=Schedule!$B39,AD$1=(Schedule!$B39+TIME(0,15,0))),_xlfn.CONCAT("Judge - ",Schedule!$C39), ""),"")))),"")</f>
        <v/>
      </c>
      <c r="AE39" s="8" t="str">
        <f ca="1">IF($A39&lt;&gt;"",IF(AE$1=TIME(HOUR(Schedule!$D39),ROUNDDOWN(MINUTE(Schedule!$D39)/15,0)*15,0),_xlfn.CONCAT(TEXT(Schedule!$D39,"H:MM AM/PM")," - ",Schedule!$E39),IF(AE$1=TIME(HOUR(Schedule!$F39),ROUNDDOWN(MINUTE(Schedule!$F39)/15,0)*15,0),_xlfn.CONCAT(TEXT(Schedule!$F39,"H:MM AM/PM")," - ",Schedule!$G39),IF(AE$1=TIME(HOUR(Schedule!$H39),ROUNDDOWN(MINUTE(Schedule!$H39)/15,0)*15,0),_xlfn.CONCAT(TEXT(Schedule!$H39,"H:MM AM/PM")," - ",Schedule!$I39),IF(Schedule!$B39&lt;&gt;"",IF(OR(AE$1=Schedule!$B39,AE$1=(Schedule!$B39+TIME(0,15,0))),_xlfn.CONCAT("Judge - ",Schedule!$C39), ""),"")))),"")</f>
        <v/>
      </c>
      <c r="AF39" s="8" t="str">
        <f ca="1">IF($A39&lt;&gt;"",IF(AF$1=TIME(HOUR(Schedule!$D39),ROUNDDOWN(MINUTE(Schedule!$D39)/15,0)*15,0),_xlfn.CONCAT(TEXT(Schedule!$D39,"H:MM AM/PM")," - ",Schedule!$E39),IF(AF$1=TIME(HOUR(Schedule!$F39),ROUNDDOWN(MINUTE(Schedule!$F39)/15,0)*15,0),_xlfn.CONCAT(TEXT(Schedule!$F39,"H:MM AM/PM")," - ",Schedule!$G39),IF(AF$1=TIME(HOUR(Schedule!$H39),ROUNDDOWN(MINUTE(Schedule!$H39)/15,0)*15,0),_xlfn.CONCAT(TEXT(Schedule!$H39,"H:MM AM/PM")," - ",Schedule!$I39),IF(Schedule!$B39&lt;&gt;"",IF(OR(AF$1=Schedule!$B39,AF$1=(Schedule!$B39+TIME(0,15,0))),_xlfn.CONCAT("Judge - ",Schedule!$C39), ""),"")))),"")</f>
        <v/>
      </c>
      <c r="AG39" s="8" t="str">
        <f ca="1">IF($A39&lt;&gt;"",IF(AG$1=TIME(HOUR(Schedule!$D39),ROUNDDOWN(MINUTE(Schedule!$D39)/15,0)*15,0),_xlfn.CONCAT(TEXT(Schedule!$D39,"H:MM AM/PM")," - ",Schedule!$E39),IF(AG$1=TIME(HOUR(Schedule!$F39),ROUNDDOWN(MINUTE(Schedule!$F39)/15,0)*15,0),_xlfn.CONCAT(TEXT(Schedule!$F39,"H:MM AM/PM")," - ",Schedule!$G39),IF(AG$1=TIME(HOUR(Schedule!$H39),ROUNDDOWN(MINUTE(Schedule!$H39)/15,0)*15,0),_xlfn.CONCAT(TEXT(Schedule!$H39,"H:MM AM/PM")," - ",Schedule!$I39),IF(Schedule!$B39&lt;&gt;"",IF(OR(AG$1=Schedule!$B39,AG$1=(Schedule!$B39+TIME(0,15,0))),_xlfn.CONCAT("Judge - ",Schedule!$C39), ""),"")))),"")</f>
        <v/>
      </c>
    </row>
    <row r="40" spans="1:33" x14ac:dyDescent="0.2">
      <c r="A40" t="str">
        <f ca="1">Schedule!A40</f>
        <v/>
      </c>
      <c r="B40" s="8" t="str">
        <f ca="1">IF($A40&lt;&gt;"",IF(B$1=TIME(HOUR(Schedule!$D40),ROUNDDOWN(MINUTE(Schedule!$D40)/15,0)*15,0),_xlfn.CONCAT(TEXT(Schedule!$D40,"H:MM AM/PM")," - ",Schedule!$E40),IF(B$1=TIME(HOUR(Schedule!$F40),ROUNDDOWN(MINUTE(Schedule!$F40)/15,0)*15,0),_xlfn.CONCAT(TEXT(Schedule!$F40,"H:MM AM/PM")," - ",Schedule!$G40),IF(B$1=TIME(HOUR(Schedule!$H40),ROUNDDOWN(MINUTE(Schedule!$H40)/15,0)*15,0),_xlfn.CONCAT(TEXT(Schedule!$H40,"H:MM AM/PM")," - ",Schedule!$I40),IF(Schedule!$B40&lt;&gt;"",IF(OR(B$1=Schedule!$B40,B$1=(Schedule!$B40+TIME(0,15,0))),_xlfn.CONCAT("Judge - ",Schedule!$C40), ""),"")))),"")</f>
        <v/>
      </c>
      <c r="C40" s="8" t="str">
        <f ca="1">IF($A40&lt;&gt;"",IF(C$1=TIME(HOUR(Schedule!$D40),ROUNDDOWN(MINUTE(Schedule!$D40)/15,0)*15,0),_xlfn.CONCAT(TEXT(Schedule!$D40,"H:MM AM/PM")," - ",Schedule!$E40),IF(C$1=TIME(HOUR(Schedule!$F40),ROUNDDOWN(MINUTE(Schedule!$F40)/15,0)*15,0),_xlfn.CONCAT(TEXT(Schedule!$F40,"H:MM AM/PM")," - ",Schedule!$G40),IF(C$1=TIME(HOUR(Schedule!$H40),ROUNDDOWN(MINUTE(Schedule!$H40)/15,0)*15,0),_xlfn.CONCAT(TEXT(Schedule!$H40,"H:MM AM/PM")," - ",Schedule!$I40),IF(Schedule!$B40&lt;&gt;"",IF(OR(C$1=Schedule!$B40,C$1=(Schedule!$B40+TIME(0,15,0))),_xlfn.CONCAT("Judge - ",Schedule!$C40), ""),"")))),"")</f>
        <v/>
      </c>
      <c r="D40" s="8" t="str">
        <f ca="1">IF($A40&lt;&gt;"",IF(D$1=TIME(HOUR(Schedule!$D40),ROUNDDOWN(MINUTE(Schedule!$D40)/15,0)*15,0),_xlfn.CONCAT(TEXT(Schedule!$D40,"H:MM AM/PM")," - ",Schedule!$E40),IF(D$1=TIME(HOUR(Schedule!$F40),ROUNDDOWN(MINUTE(Schedule!$F40)/15,0)*15,0),_xlfn.CONCAT(TEXT(Schedule!$F40,"H:MM AM/PM")," - ",Schedule!$G40),IF(D$1=TIME(HOUR(Schedule!$H40),ROUNDDOWN(MINUTE(Schedule!$H40)/15,0)*15,0),_xlfn.CONCAT(TEXT(Schedule!$H40,"H:MM AM/PM")," - ",Schedule!$I40),IF(Schedule!$B40&lt;&gt;"",IF(OR(D$1=Schedule!$B40,D$1=(Schedule!$B40+TIME(0,15,0))),_xlfn.CONCAT("Judge - ",Schedule!$C40), ""),"")))),"")</f>
        <v/>
      </c>
      <c r="E40" s="8" t="str">
        <f ca="1">IF($A40&lt;&gt;"",IF(E$1=TIME(HOUR(Schedule!$D40),ROUNDDOWN(MINUTE(Schedule!$D40)/15,0)*15,0),_xlfn.CONCAT(TEXT(Schedule!$D40,"H:MM AM/PM")," - ",Schedule!$E40),IF(E$1=TIME(HOUR(Schedule!$F40),ROUNDDOWN(MINUTE(Schedule!$F40)/15,0)*15,0),_xlfn.CONCAT(TEXT(Schedule!$F40,"H:MM AM/PM")," - ",Schedule!$G40),IF(E$1=TIME(HOUR(Schedule!$H40),ROUNDDOWN(MINUTE(Schedule!$H40)/15,0)*15,0),_xlfn.CONCAT(TEXT(Schedule!$H40,"H:MM AM/PM")," - ",Schedule!$I40),IF(Schedule!$B40&lt;&gt;"",IF(OR(E$1=Schedule!$B40,E$1=(Schedule!$B40+TIME(0,15,0))),_xlfn.CONCAT("Judge - ",Schedule!$C40), ""),"")))),"")</f>
        <v/>
      </c>
      <c r="F40" s="8" t="str">
        <f ca="1">IF($A40&lt;&gt;"",IF(F$1=TIME(HOUR(Schedule!$D40),ROUNDDOWN(MINUTE(Schedule!$D40)/15,0)*15,0),_xlfn.CONCAT(TEXT(Schedule!$D40,"H:MM AM/PM")," - ",Schedule!$E40),IF(F$1=TIME(HOUR(Schedule!$F40),ROUNDDOWN(MINUTE(Schedule!$F40)/15,0)*15,0),_xlfn.CONCAT(TEXT(Schedule!$F40,"H:MM AM/PM")," - ",Schedule!$G40),IF(F$1=TIME(HOUR(Schedule!$H40),ROUNDDOWN(MINUTE(Schedule!$H40)/15,0)*15,0),_xlfn.CONCAT(TEXT(Schedule!$H40,"H:MM AM/PM")," - ",Schedule!$I40),IF(Schedule!$B40&lt;&gt;"",IF(OR(F$1=Schedule!$B40,F$1=(Schedule!$B40+TIME(0,15,0))),_xlfn.CONCAT("Judge - ",Schedule!$C40), ""),"")))),"")</f>
        <v/>
      </c>
      <c r="G40" s="8" t="str">
        <f ca="1">IF($A40&lt;&gt;"",IF(G$1=TIME(HOUR(Schedule!$D40),ROUNDDOWN(MINUTE(Schedule!$D40)/15,0)*15,0),_xlfn.CONCAT(TEXT(Schedule!$D40,"H:MM AM/PM")," - ",Schedule!$E40),IF(G$1=TIME(HOUR(Schedule!$F40),ROUNDDOWN(MINUTE(Schedule!$F40)/15,0)*15,0),_xlfn.CONCAT(TEXT(Schedule!$F40,"H:MM AM/PM")," - ",Schedule!$G40),IF(G$1=TIME(HOUR(Schedule!$H40),ROUNDDOWN(MINUTE(Schedule!$H40)/15,0)*15,0),_xlfn.CONCAT(TEXT(Schedule!$H40,"H:MM AM/PM")," - ",Schedule!$I40),IF(Schedule!$B40&lt;&gt;"",IF(OR(G$1=Schedule!$B40,G$1=(Schedule!$B40+TIME(0,15,0))),_xlfn.CONCAT("Judge - ",Schedule!$C40), ""),"")))),"")</f>
        <v/>
      </c>
      <c r="H40" s="8" t="str">
        <f ca="1">IF($A40&lt;&gt;"",IF(H$1=TIME(HOUR(Schedule!$D40),ROUNDDOWN(MINUTE(Schedule!$D40)/15,0)*15,0),_xlfn.CONCAT(TEXT(Schedule!$D40,"H:MM AM/PM")," - ",Schedule!$E40),IF(H$1=TIME(HOUR(Schedule!$F40),ROUNDDOWN(MINUTE(Schedule!$F40)/15,0)*15,0),_xlfn.CONCAT(TEXT(Schedule!$F40,"H:MM AM/PM")," - ",Schedule!$G40),IF(H$1=TIME(HOUR(Schedule!$H40),ROUNDDOWN(MINUTE(Schedule!$H40)/15,0)*15,0),_xlfn.CONCAT(TEXT(Schedule!$H40,"H:MM AM/PM")," - ",Schedule!$I40),IF(Schedule!$B40&lt;&gt;"",IF(OR(H$1=Schedule!$B40,H$1=(Schedule!$B40+TIME(0,15,0))),_xlfn.CONCAT("Judge - ",Schedule!$C40), ""),"")))),"")</f>
        <v/>
      </c>
      <c r="I40" s="8" t="str">
        <f ca="1">IF($A40&lt;&gt;"",IF(I$1=TIME(HOUR(Schedule!$D40),ROUNDDOWN(MINUTE(Schedule!$D40)/15,0)*15,0),_xlfn.CONCAT(TEXT(Schedule!$D40,"H:MM AM/PM")," - ",Schedule!$E40),IF(I$1=TIME(HOUR(Schedule!$F40),ROUNDDOWN(MINUTE(Schedule!$F40)/15,0)*15,0),_xlfn.CONCAT(TEXT(Schedule!$F40,"H:MM AM/PM")," - ",Schedule!$G40),IF(I$1=TIME(HOUR(Schedule!$H40),ROUNDDOWN(MINUTE(Schedule!$H40)/15,0)*15,0),_xlfn.CONCAT(TEXT(Schedule!$H40,"H:MM AM/PM")," - ",Schedule!$I40),IF(Schedule!$B40&lt;&gt;"",IF(OR(I$1=Schedule!$B40,I$1=(Schedule!$B40+TIME(0,15,0))),_xlfn.CONCAT("Judge - ",Schedule!$C40), ""),"")))),"")</f>
        <v/>
      </c>
      <c r="J40" s="8" t="str">
        <f ca="1">IF($A40&lt;&gt;"",IF(J$1=TIME(HOUR(Schedule!$D40),ROUNDDOWN(MINUTE(Schedule!$D40)/15,0)*15,0),_xlfn.CONCAT(TEXT(Schedule!$D40,"H:MM AM/PM")," - ",Schedule!$E40),IF(J$1=TIME(HOUR(Schedule!$F40),ROUNDDOWN(MINUTE(Schedule!$F40)/15,0)*15,0),_xlfn.CONCAT(TEXT(Schedule!$F40,"H:MM AM/PM")," - ",Schedule!$G40),IF(J$1=TIME(HOUR(Schedule!$H40),ROUNDDOWN(MINUTE(Schedule!$H40)/15,0)*15,0),_xlfn.CONCAT(TEXT(Schedule!$H40,"H:MM AM/PM")," - ",Schedule!$I40),IF(Schedule!$B40&lt;&gt;"",IF(OR(J$1=Schedule!$B40,J$1=(Schedule!$B40+TIME(0,15,0))),_xlfn.CONCAT("Judge - ",Schedule!$C40), ""),"")))),"")</f>
        <v/>
      </c>
      <c r="K40" s="8" t="str">
        <f ca="1">IF($A40&lt;&gt;"",IF(K$1=TIME(HOUR(Schedule!$D40),ROUNDDOWN(MINUTE(Schedule!$D40)/15,0)*15,0),_xlfn.CONCAT(TEXT(Schedule!$D40,"H:MM AM/PM")," - ",Schedule!$E40),IF(K$1=TIME(HOUR(Schedule!$F40),ROUNDDOWN(MINUTE(Schedule!$F40)/15,0)*15,0),_xlfn.CONCAT(TEXT(Schedule!$F40,"H:MM AM/PM")," - ",Schedule!$G40),IF(K$1=TIME(HOUR(Schedule!$H40),ROUNDDOWN(MINUTE(Schedule!$H40)/15,0)*15,0),_xlfn.CONCAT(TEXT(Schedule!$H40,"H:MM AM/PM")," - ",Schedule!$I40),IF(Schedule!$B40&lt;&gt;"",IF(OR(K$1=Schedule!$B40,K$1=(Schedule!$B40+TIME(0,15,0))),_xlfn.CONCAT("Judge - ",Schedule!$C40), ""),"")))),"")</f>
        <v/>
      </c>
      <c r="L40" s="8" t="str">
        <f ca="1">IF($A40&lt;&gt;"",IF(L$1=TIME(HOUR(Schedule!$D40),ROUNDDOWN(MINUTE(Schedule!$D40)/15,0)*15,0),_xlfn.CONCAT(TEXT(Schedule!$D40,"H:MM AM/PM")," - ",Schedule!$E40),IF(L$1=TIME(HOUR(Schedule!$F40),ROUNDDOWN(MINUTE(Schedule!$F40)/15,0)*15,0),_xlfn.CONCAT(TEXT(Schedule!$F40,"H:MM AM/PM")," - ",Schedule!$G40),IF(L$1=TIME(HOUR(Schedule!$H40),ROUNDDOWN(MINUTE(Schedule!$H40)/15,0)*15,0),_xlfn.CONCAT(TEXT(Schedule!$H40,"H:MM AM/PM")," - ",Schedule!$I40),IF(Schedule!$B40&lt;&gt;"",IF(OR(L$1=Schedule!$B40,L$1=(Schedule!$B40+TIME(0,15,0))),_xlfn.CONCAT("Judge - ",Schedule!$C40), ""),"")))),"")</f>
        <v/>
      </c>
      <c r="M40" s="8" t="str">
        <f ca="1">IF($A40&lt;&gt;"",IF(M$1=TIME(HOUR(Schedule!$D40),ROUNDDOWN(MINUTE(Schedule!$D40)/15,0)*15,0),_xlfn.CONCAT(TEXT(Schedule!$D40,"H:MM AM/PM")," - ",Schedule!$E40),IF(M$1=TIME(HOUR(Schedule!$F40),ROUNDDOWN(MINUTE(Schedule!$F40)/15,0)*15,0),_xlfn.CONCAT(TEXT(Schedule!$F40,"H:MM AM/PM")," - ",Schedule!$G40),IF(M$1=TIME(HOUR(Schedule!$H40),ROUNDDOWN(MINUTE(Schedule!$H40)/15,0)*15,0),_xlfn.CONCAT(TEXT(Schedule!$H40,"H:MM AM/PM")," - ",Schedule!$I40),IF(Schedule!$B40&lt;&gt;"",IF(OR(M$1=Schedule!$B40,M$1=(Schedule!$B40+TIME(0,15,0))),_xlfn.CONCAT("Judge - ",Schedule!$C40), ""),"")))),"")</f>
        <v/>
      </c>
      <c r="N40" s="8" t="str">
        <f ca="1">IF($A40&lt;&gt;"",IF(N$1=TIME(HOUR(Schedule!$D40),ROUNDDOWN(MINUTE(Schedule!$D40)/15,0)*15,0),_xlfn.CONCAT(TEXT(Schedule!$D40,"H:MM AM/PM")," - ",Schedule!$E40),IF(N$1=TIME(HOUR(Schedule!$F40),ROUNDDOWN(MINUTE(Schedule!$F40)/15,0)*15,0),_xlfn.CONCAT(TEXT(Schedule!$F40,"H:MM AM/PM")," - ",Schedule!$G40),IF(N$1=TIME(HOUR(Schedule!$H40),ROUNDDOWN(MINUTE(Schedule!$H40)/15,0)*15,0),_xlfn.CONCAT(TEXT(Schedule!$H40,"H:MM AM/PM")," - ",Schedule!$I40),IF(Schedule!$B40&lt;&gt;"",IF(OR(N$1=Schedule!$B40,N$1=(Schedule!$B40+TIME(0,15,0))),_xlfn.CONCAT("Judge - ",Schedule!$C40), ""),"")))),"")</f>
        <v/>
      </c>
      <c r="O40" s="8" t="str">
        <f ca="1">IF($A40&lt;&gt;"",IF(O$1=TIME(HOUR(Schedule!$D40),ROUNDDOWN(MINUTE(Schedule!$D40)/15,0)*15,0),_xlfn.CONCAT(TEXT(Schedule!$D40,"H:MM AM/PM")," - ",Schedule!$E40),IF(O$1=TIME(HOUR(Schedule!$F40),ROUNDDOWN(MINUTE(Schedule!$F40)/15,0)*15,0),_xlfn.CONCAT(TEXT(Schedule!$F40,"H:MM AM/PM")," - ",Schedule!$G40),IF(O$1=TIME(HOUR(Schedule!$H40),ROUNDDOWN(MINUTE(Schedule!$H40)/15,0)*15,0),_xlfn.CONCAT(TEXT(Schedule!$H40,"H:MM AM/PM")," - ",Schedule!$I40),IF(Schedule!$B40&lt;&gt;"",IF(OR(O$1=Schedule!$B40,O$1=(Schedule!$B40+TIME(0,15,0))),_xlfn.CONCAT("Judge - ",Schedule!$C40), ""),"")))),"")</f>
        <v/>
      </c>
      <c r="P40" s="8" t="str">
        <f ca="1">IF($A40&lt;&gt;"",IF(P$1=TIME(HOUR(Schedule!$D40),ROUNDDOWN(MINUTE(Schedule!$D40)/15,0)*15,0),_xlfn.CONCAT(TEXT(Schedule!$D40,"H:MM AM/PM")," - ",Schedule!$E40),IF(P$1=TIME(HOUR(Schedule!$F40),ROUNDDOWN(MINUTE(Schedule!$F40)/15,0)*15,0),_xlfn.CONCAT(TEXT(Schedule!$F40,"H:MM AM/PM")," - ",Schedule!$G40),IF(P$1=TIME(HOUR(Schedule!$H40),ROUNDDOWN(MINUTE(Schedule!$H40)/15,0)*15,0),_xlfn.CONCAT(TEXT(Schedule!$H40,"H:MM AM/PM")," - ",Schedule!$I40),IF(Schedule!$B40&lt;&gt;"",IF(OR(P$1=Schedule!$B40,P$1=(Schedule!$B40+TIME(0,15,0))),_xlfn.CONCAT("Judge - ",Schedule!$C40), ""),"")))),"")</f>
        <v/>
      </c>
      <c r="Q40" s="8" t="str">
        <f ca="1">IF($A40&lt;&gt;"",IF(Q$1=TIME(HOUR(Schedule!$D40),ROUNDDOWN(MINUTE(Schedule!$D40)/15,0)*15,0),_xlfn.CONCAT(TEXT(Schedule!$D40,"H:MM AM/PM")," - ",Schedule!$E40),IF(Q$1=TIME(HOUR(Schedule!$F40),ROUNDDOWN(MINUTE(Schedule!$F40)/15,0)*15,0),_xlfn.CONCAT(TEXT(Schedule!$F40,"H:MM AM/PM")," - ",Schedule!$G40),IF(Q$1=TIME(HOUR(Schedule!$H40),ROUNDDOWN(MINUTE(Schedule!$H40)/15,0)*15,0),_xlfn.CONCAT(TEXT(Schedule!$H40,"H:MM AM/PM")," - ",Schedule!$I40),IF(Schedule!$B40&lt;&gt;"",IF(OR(Q$1=Schedule!$B40,Q$1=(Schedule!$B40+TIME(0,15,0))),_xlfn.CONCAT("Judge - ",Schedule!$C40), ""),"")))),"")</f>
        <v/>
      </c>
      <c r="R40" s="8" t="str">
        <f ca="1">IF($A40&lt;&gt;"",IF(R$1=TIME(HOUR(Schedule!$D40),ROUNDDOWN(MINUTE(Schedule!$D40)/15,0)*15,0),_xlfn.CONCAT(TEXT(Schedule!$D40,"H:MM AM/PM")," - ",Schedule!$E40),IF(R$1=TIME(HOUR(Schedule!$F40),ROUNDDOWN(MINUTE(Schedule!$F40)/15,0)*15,0),_xlfn.CONCAT(TEXT(Schedule!$F40,"H:MM AM/PM")," - ",Schedule!$G40),IF(R$1=TIME(HOUR(Schedule!$H40),ROUNDDOWN(MINUTE(Schedule!$H40)/15,0)*15,0),_xlfn.CONCAT(TEXT(Schedule!$H40,"H:MM AM/PM")," - ",Schedule!$I40),IF(Schedule!$B40&lt;&gt;"",IF(OR(R$1=Schedule!$B40,R$1=(Schedule!$B40+TIME(0,15,0))),_xlfn.CONCAT("Judge - ",Schedule!$C40), ""),"")))),"")</f>
        <v/>
      </c>
      <c r="S40" s="8" t="str">
        <f ca="1">IF($A40&lt;&gt;"",IF(S$1=TIME(HOUR(Schedule!$D40),ROUNDDOWN(MINUTE(Schedule!$D40)/15,0)*15,0),_xlfn.CONCAT(TEXT(Schedule!$D40,"H:MM AM/PM")," - ",Schedule!$E40),IF(S$1=TIME(HOUR(Schedule!$F40),ROUNDDOWN(MINUTE(Schedule!$F40)/15,0)*15,0),_xlfn.CONCAT(TEXT(Schedule!$F40,"H:MM AM/PM")," - ",Schedule!$G40),IF(S$1=TIME(HOUR(Schedule!$H40),ROUNDDOWN(MINUTE(Schedule!$H40)/15,0)*15,0),_xlfn.CONCAT(TEXT(Schedule!$H40,"H:MM AM/PM")," - ",Schedule!$I40),IF(Schedule!$B40&lt;&gt;"",IF(OR(S$1=Schedule!$B40,S$1=(Schedule!$B40+TIME(0,15,0))),_xlfn.CONCAT("Judge - ",Schedule!$C40), ""),"")))),"")</f>
        <v/>
      </c>
      <c r="T40" s="8" t="str">
        <f ca="1">IF($A40&lt;&gt;"",IF(T$1=TIME(HOUR(Schedule!$D40),ROUNDDOWN(MINUTE(Schedule!$D40)/15,0)*15,0),_xlfn.CONCAT(TEXT(Schedule!$D40,"H:MM AM/PM")," - ",Schedule!$E40),IF(T$1=TIME(HOUR(Schedule!$F40),ROUNDDOWN(MINUTE(Schedule!$F40)/15,0)*15,0),_xlfn.CONCAT(TEXT(Schedule!$F40,"H:MM AM/PM")," - ",Schedule!$G40),IF(T$1=TIME(HOUR(Schedule!$H40),ROUNDDOWN(MINUTE(Schedule!$H40)/15,0)*15,0),_xlfn.CONCAT(TEXT(Schedule!$H40,"H:MM AM/PM")," - ",Schedule!$I40),IF(Schedule!$B40&lt;&gt;"",IF(OR(T$1=Schedule!$B40,T$1=(Schedule!$B40+TIME(0,15,0))),_xlfn.CONCAT("Judge - ",Schedule!$C40), ""),"")))),"")</f>
        <v/>
      </c>
      <c r="U40" s="8" t="str">
        <f ca="1">IF($A40&lt;&gt;"",IF(U$1=TIME(HOUR(Schedule!$D40),ROUNDDOWN(MINUTE(Schedule!$D40)/15,0)*15,0),_xlfn.CONCAT(TEXT(Schedule!$D40,"H:MM AM/PM")," - ",Schedule!$E40),IF(U$1=TIME(HOUR(Schedule!$F40),ROUNDDOWN(MINUTE(Schedule!$F40)/15,0)*15,0),_xlfn.CONCAT(TEXT(Schedule!$F40,"H:MM AM/PM")," - ",Schedule!$G40),IF(U$1=TIME(HOUR(Schedule!$H40),ROUNDDOWN(MINUTE(Schedule!$H40)/15,0)*15,0),_xlfn.CONCAT(TEXT(Schedule!$H40,"H:MM AM/PM")," - ",Schedule!$I40),IF(Schedule!$B40&lt;&gt;"",IF(OR(U$1=Schedule!$B40,U$1=(Schedule!$B40+TIME(0,15,0))),_xlfn.CONCAT("Judge - ",Schedule!$C40), ""),"")))),"")</f>
        <v/>
      </c>
      <c r="V40" s="8" t="str">
        <f ca="1">IF($A40&lt;&gt;"",IF(V$1=TIME(HOUR(Schedule!$D40),ROUNDDOWN(MINUTE(Schedule!$D40)/15,0)*15,0),_xlfn.CONCAT(TEXT(Schedule!$D40,"H:MM AM/PM")," - ",Schedule!$E40),IF(V$1=TIME(HOUR(Schedule!$F40),ROUNDDOWN(MINUTE(Schedule!$F40)/15,0)*15,0),_xlfn.CONCAT(TEXT(Schedule!$F40,"H:MM AM/PM")," - ",Schedule!$G40),IF(V$1=TIME(HOUR(Schedule!$H40),ROUNDDOWN(MINUTE(Schedule!$H40)/15,0)*15,0),_xlfn.CONCAT(TEXT(Schedule!$H40,"H:MM AM/PM")," - ",Schedule!$I40),IF(Schedule!$B40&lt;&gt;"",IF(OR(V$1=Schedule!$B40,V$1=(Schedule!$B40+TIME(0,15,0))),_xlfn.CONCAT("Judge - ",Schedule!$C40), ""),"")))),"")</f>
        <v/>
      </c>
      <c r="W40" s="8" t="str">
        <f ca="1">IF($A40&lt;&gt;"",IF(W$1=TIME(HOUR(Schedule!$D40),ROUNDDOWN(MINUTE(Schedule!$D40)/15,0)*15,0),_xlfn.CONCAT(TEXT(Schedule!$D40,"H:MM AM/PM")," - ",Schedule!$E40),IF(W$1=TIME(HOUR(Schedule!$F40),ROUNDDOWN(MINUTE(Schedule!$F40)/15,0)*15,0),_xlfn.CONCAT(TEXT(Schedule!$F40,"H:MM AM/PM")," - ",Schedule!$G40),IF(W$1=TIME(HOUR(Schedule!$H40),ROUNDDOWN(MINUTE(Schedule!$H40)/15,0)*15,0),_xlfn.CONCAT(TEXT(Schedule!$H40,"H:MM AM/PM")," - ",Schedule!$I40),IF(Schedule!$B40&lt;&gt;"",IF(OR(W$1=Schedule!$B40,W$1=(Schedule!$B40+TIME(0,15,0))),_xlfn.CONCAT("Judge - ",Schedule!$C40), ""),"")))),"")</f>
        <v/>
      </c>
      <c r="X40" s="8" t="str">
        <f ca="1">IF($A40&lt;&gt;"",IF(X$1=TIME(HOUR(Schedule!$D40),ROUNDDOWN(MINUTE(Schedule!$D40)/15,0)*15,0),_xlfn.CONCAT(TEXT(Schedule!$D40,"H:MM AM/PM")," - ",Schedule!$E40),IF(X$1=TIME(HOUR(Schedule!$F40),ROUNDDOWN(MINUTE(Schedule!$F40)/15,0)*15,0),_xlfn.CONCAT(TEXT(Schedule!$F40,"H:MM AM/PM")," - ",Schedule!$G40),IF(X$1=TIME(HOUR(Schedule!$H40),ROUNDDOWN(MINUTE(Schedule!$H40)/15,0)*15,0),_xlfn.CONCAT(TEXT(Schedule!$H40,"H:MM AM/PM")," - ",Schedule!$I40),IF(Schedule!$B40&lt;&gt;"",IF(OR(X$1=Schedule!$B40,X$1=(Schedule!$B40+TIME(0,15,0))),_xlfn.CONCAT("Judge - ",Schedule!$C40), ""),"")))),"")</f>
        <v/>
      </c>
      <c r="Y40" s="8" t="str">
        <f ca="1">IF($A40&lt;&gt;"",IF(Y$1=TIME(HOUR(Schedule!$D40),ROUNDDOWN(MINUTE(Schedule!$D40)/15,0)*15,0),_xlfn.CONCAT(TEXT(Schedule!$D40,"H:MM AM/PM")," - ",Schedule!$E40),IF(Y$1=TIME(HOUR(Schedule!$F40),ROUNDDOWN(MINUTE(Schedule!$F40)/15,0)*15,0),_xlfn.CONCAT(TEXT(Schedule!$F40,"H:MM AM/PM")," - ",Schedule!$G40),IF(Y$1=TIME(HOUR(Schedule!$H40),ROUNDDOWN(MINUTE(Schedule!$H40)/15,0)*15,0),_xlfn.CONCAT(TEXT(Schedule!$H40,"H:MM AM/PM")," - ",Schedule!$I40),IF(Schedule!$B40&lt;&gt;"",IF(OR(Y$1=Schedule!$B40,Y$1=(Schedule!$B40+TIME(0,15,0))),_xlfn.CONCAT("Judge - ",Schedule!$C40), ""),"")))),"")</f>
        <v/>
      </c>
      <c r="Z40" s="8" t="str">
        <f ca="1">IF($A40&lt;&gt;"",IF(Z$1=TIME(HOUR(Schedule!$D40),ROUNDDOWN(MINUTE(Schedule!$D40)/15,0)*15,0),_xlfn.CONCAT(TEXT(Schedule!$D40,"H:MM AM/PM")," - ",Schedule!$E40),IF(Z$1=TIME(HOUR(Schedule!$F40),ROUNDDOWN(MINUTE(Schedule!$F40)/15,0)*15,0),_xlfn.CONCAT(TEXT(Schedule!$F40,"H:MM AM/PM")," - ",Schedule!$G40),IF(Z$1=TIME(HOUR(Schedule!$H40),ROUNDDOWN(MINUTE(Schedule!$H40)/15,0)*15,0),_xlfn.CONCAT(TEXT(Schedule!$H40,"H:MM AM/PM")," - ",Schedule!$I40),IF(Schedule!$B40&lt;&gt;"",IF(OR(Z$1=Schedule!$B40,Z$1=(Schedule!$B40+TIME(0,15,0))),_xlfn.CONCAT("Judge - ",Schedule!$C40), ""),"")))),"")</f>
        <v/>
      </c>
      <c r="AA40" s="8" t="str">
        <f ca="1">IF($A40&lt;&gt;"",IF(AA$1=TIME(HOUR(Schedule!$D40),ROUNDDOWN(MINUTE(Schedule!$D40)/15,0)*15,0),_xlfn.CONCAT(TEXT(Schedule!$D40,"H:MM AM/PM")," - ",Schedule!$E40),IF(AA$1=TIME(HOUR(Schedule!$F40),ROUNDDOWN(MINUTE(Schedule!$F40)/15,0)*15,0),_xlfn.CONCAT(TEXT(Schedule!$F40,"H:MM AM/PM")," - ",Schedule!$G40),IF(AA$1=TIME(HOUR(Schedule!$H40),ROUNDDOWN(MINUTE(Schedule!$H40)/15,0)*15,0),_xlfn.CONCAT(TEXT(Schedule!$H40,"H:MM AM/PM")," - ",Schedule!$I40),IF(Schedule!$B40&lt;&gt;"",IF(OR(AA$1=Schedule!$B40,AA$1=(Schedule!$B40+TIME(0,15,0))),_xlfn.CONCAT("Judge - ",Schedule!$C40), ""),"")))),"")</f>
        <v/>
      </c>
      <c r="AB40" s="8" t="str">
        <f ca="1">IF($A40&lt;&gt;"",IF(AB$1=TIME(HOUR(Schedule!$D40),ROUNDDOWN(MINUTE(Schedule!$D40)/15,0)*15,0),_xlfn.CONCAT(TEXT(Schedule!$D40,"H:MM AM/PM")," - ",Schedule!$E40),IF(AB$1=TIME(HOUR(Schedule!$F40),ROUNDDOWN(MINUTE(Schedule!$F40)/15,0)*15,0),_xlfn.CONCAT(TEXT(Schedule!$F40,"H:MM AM/PM")," - ",Schedule!$G40),IF(AB$1=TIME(HOUR(Schedule!$H40),ROUNDDOWN(MINUTE(Schedule!$H40)/15,0)*15,0),_xlfn.CONCAT(TEXT(Schedule!$H40,"H:MM AM/PM")," - ",Schedule!$I40),IF(Schedule!$B40&lt;&gt;"",IF(OR(AB$1=Schedule!$B40,AB$1=(Schedule!$B40+TIME(0,15,0))),_xlfn.CONCAT("Judge - ",Schedule!$C40), ""),"")))),"")</f>
        <v/>
      </c>
      <c r="AC40" s="8" t="str">
        <f ca="1">IF($A40&lt;&gt;"",IF(AC$1=TIME(HOUR(Schedule!$D40),ROUNDDOWN(MINUTE(Schedule!$D40)/15,0)*15,0),_xlfn.CONCAT(TEXT(Schedule!$D40,"H:MM AM/PM")," - ",Schedule!$E40),IF(AC$1=TIME(HOUR(Schedule!$F40),ROUNDDOWN(MINUTE(Schedule!$F40)/15,0)*15,0),_xlfn.CONCAT(TEXT(Schedule!$F40,"H:MM AM/PM")," - ",Schedule!$G40),IF(AC$1=TIME(HOUR(Schedule!$H40),ROUNDDOWN(MINUTE(Schedule!$H40)/15,0)*15,0),_xlfn.CONCAT(TEXT(Schedule!$H40,"H:MM AM/PM")," - ",Schedule!$I40),IF(Schedule!$B40&lt;&gt;"",IF(OR(AC$1=Schedule!$B40,AC$1=(Schedule!$B40+TIME(0,15,0))),_xlfn.CONCAT("Judge - ",Schedule!$C40), ""),"")))),"")</f>
        <v/>
      </c>
      <c r="AD40" s="8" t="str">
        <f ca="1">IF($A40&lt;&gt;"",IF(AD$1=TIME(HOUR(Schedule!$D40),ROUNDDOWN(MINUTE(Schedule!$D40)/15,0)*15,0),_xlfn.CONCAT(TEXT(Schedule!$D40,"H:MM AM/PM")," - ",Schedule!$E40),IF(AD$1=TIME(HOUR(Schedule!$F40),ROUNDDOWN(MINUTE(Schedule!$F40)/15,0)*15,0),_xlfn.CONCAT(TEXT(Schedule!$F40,"H:MM AM/PM")," - ",Schedule!$G40),IF(AD$1=TIME(HOUR(Schedule!$H40),ROUNDDOWN(MINUTE(Schedule!$H40)/15,0)*15,0),_xlfn.CONCAT(TEXT(Schedule!$H40,"H:MM AM/PM")," - ",Schedule!$I40),IF(Schedule!$B40&lt;&gt;"",IF(OR(AD$1=Schedule!$B40,AD$1=(Schedule!$B40+TIME(0,15,0))),_xlfn.CONCAT("Judge - ",Schedule!$C40), ""),"")))),"")</f>
        <v/>
      </c>
      <c r="AE40" s="8" t="str">
        <f ca="1">IF($A40&lt;&gt;"",IF(AE$1=TIME(HOUR(Schedule!$D40),ROUNDDOWN(MINUTE(Schedule!$D40)/15,0)*15,0),_xlfn.CONCAT(TEXT(Schedule!$D40,"H:MM AM/PM")," - ",Schedule!$E40),IF(AE$1=TIME(HOUR(Schedule!$F40),ROUNDDOWN(MINUTE(Schedule!$F40)/15,0)*15,0),_xlfn.CONCAT(TEXT(Schedule!$F40,"H:MM AM/PM")," - ",Schedule!$G40),IF(AE$1=TIME(HOUR(Schedule!$H40),ROUNDDOWN(MINUTE(Schedule!$H40)/15,0)*15,0),_xlfn.CONCAT(TEXT(Schedule!$H40,"H:MM AM/PM")," - ",Schedule!$I40),IF(Schedule!$B40&lt;&gt;"",IF(OR(AE$1=Schedule!$B40,AE$1=(Schedule!$B40+TIME(0,15,0))),_xlfn.CONCAT("Judge - ",Schedule!$C40), ""),"")))),"")</f>
        <v/>
      </c>
      <c r="AF40" s="8" t="str">
        <f ca="1">IF($A40&lt;&gt;"",IF(AF$1=TIME(HOUR(Schedule!$D40),ROUNDDOWN(MINUTE(Schedule!$D40)/15,0)*15,0),_xlfn.CONCAT(TEXT(Schedule!$D40,"H:MM AM/PM")," - ",Schedule!$E40),IF(AF$1=TIME(HOUR(Schedule!$F40),ROUNDDOWN(MINUTE(Schedule!$F40)/15,0)*15,0),_xlfn.CONCAT(TEXT(Schedule!$F40,"H:MM AM/PM")," - ",Schedule!$G40),IF(AF$1=TIME(HOUR(Schedule!$H40),ROUNDDOWN(MINUTE(Schedule!$H40)/15,0)*15,0),_xlfn.CONCAT(TEXT(Schedule!$H40,"H:MM AM/PM")," - ",Schedule!$I40),IF(Schedule!$B40&lt;&gt;"",IF(OR(AF$1=Schedule!$B40,AF$1=(Schedule!$B40+TIME(0,15,0))),_xlfn.CONCAT("Judge - ",Schedule!$C40), ""),"")))),"")</f>
        <v/>
      </c>
      <c r="AG40" s="8" t="str">
        <f ca="1">IF($A40&lt;&gt;"",IF(AG$1=TIME(HOUR(Schedule!$D40),ROUNDDOWN(MINUTE(Schedule!$D40)/15,0)*15,0),_xlfn.CONCAT(TEXT(Schedule!$D40,"H:MM AM/PM")," - ",Schedule!$E40),IF(AG$1=TIME(HOUR(Schedule!$F40),ROUNDDOWN(MINUTE(Schedule!$F40)/15,0)*15,0),_xlfn.CONCAT(TEXT(Schedule!$F40,"H:MM AM/PM")," - ",Schedule!$G40),IF(AG$1=TIME(HOUR(Schedule!$H40),ROUNDDOWN(MINUTE(Schedule!$H40)/15,0)*15,0),_xlfn.CONCAT(TEXT(Schedule!$H40,"H:MM AM/PM")," - ",Schedule!$I40),IF(Schedule!$B40&lt;&gt;"",IF(OR(AG$1=Schedule!$B40,AG$1=(Schedule!$B40+TIME(0,15,0))),_xlfn.CONCAT("Judge - ",Schedule!$C40), ""),"")))),"")</f>
        <v/>
      </c>
    </row>
    <row r="41" spans="1:33" x14ac:dyDescent="0.2">
      <c r="A41" t="str">
        <f ca="1">Schedule!A41</f>
        <v/>
      </c>
      <c r="B41" s="8" t="str">
        <f ca="1">IF($A41&lt;&gt;"",IF(B$1=TIME(HOUR(Schedule!$D41),ROUNDDOWN(MINUTE(Schedule!$D41)/15,0)*15,0),_xlfn.CONCAT(TEXT(Schedule!$D41,"H:MM AM/PM")," - ",Schedule!$E41),IF(B$1=TIME(HOUR(Schedule!$F41),ROUNDDOWN(MINUTE(Schedule!$F41)/15,0)*15,0),_xlfn.CONCAT(TEXT(Schedule!$F41,"H:MM AM/PM")," - ",Schedule!$G41),IF(B$1=TIME(HOUR(Schedule!$H41),ROUNDDOWN(MINUTE(Schedule!$H41)/15,0)*15,0),_xlfn.CONCAT(TEXT(Schedule!$H41,"H:MM AM/PM")," - ",Schedule!$I41),IF(Schedule!$B41&lt;&gt;"",IF(OR(B$1=Schedule!$B41,B$1=(Schedule!$B41+TIME(0,15,0))),_xlfn.CONCAT("Judge - ",Schedule!$C41), ""),"")))),"")</f>
        <v/>
      </c>
      <c r="C41" s="8" t="str">
        <f ca="1">IF($A41&lt;&gt;"",IF(C$1=TIME(HOUR(Schedule!$D41),ROUNDDOWN(MINUTE(Schedule!$D41)/15,0)*15,0),_xlfn.CONCAT(TEXT(Schedule!$D41,"H:MM AM/PM")," - ",Schedule!$E41),IF(C$1=TIME(HOUR(Schedule!$F41),ROUNDDOWN(MINUTE(Schedule!$F41)/15,0)*15,0),_xlfn.CONCAT(TEXT(Schedule!$F41,"H:MM AM/PM")," - ",Schedule!$G41),IF(C$1=TIME(HOUR(Schedule!$H41),ROUNDDOWN(MINUTE(Schedule!$H41)/15,0)*15,0),_xlfn.CONCAT(TEXT(Schedule!$H41,"H:MM AM/PM")," - ",Schedule!$I41),IF(Schedule!$B41&lt;&gt;"",IF(OR(C$1=Schedule!$B41,C$1=(Schedule!$B41+TIME(0,15,0))),_xlfn.CONCAT("Judge - ",Schedule!$C41), ""),"")))),"")</f>
        <v/>
      </c>
      <c r="D41" s="8" t="str">
        <f ca="1">IF($A41&lt;&gt;"",IF(D$1=TIME(HOUR(Schedule!$D41),ROUNDDOWN(MINUTE(Schedule!$D41)/15,0)*15,0),_xlfn.CONCAT(TEXT(Schedule!$D41,"H:MM AM/PM")," - ",Schedule!$E41),IF(D$1=TIME(HOUR(Schedule!$F41),ROUNDDOWN(MINUTE(Schedule!$F41)/15,0)*15,0),_xlfn.CONCAT(TEXT(Schedule!$F41,"H:MM AM/PM")," - ",Schedule!$G41),IF(D$1=TIME(HOUR(Schedule!$H41),ROUNDDOWN(MINUTE(Schedule!$H41)/15,0)*15,0),_xlfn.CONCAT(TEXT(Schedule!$H41,"H:MM AM/PM")," - ",Schedule!$I41),IF(Schedule!$B41&lt;&gt;"",IF(OR(D$1=Schedule!$B41,D$1=(Schedule!$B41+TIME(0,15,0))),_xlfn.CONCAT("Judge - ",Schedule!$C41), ""),"")))),"")</f>
        <v/>
      </c>
      <c r="E41" s="8" t="str">
        <f ca="1">IF($A41&lt;&gt;"",IF(E$1=TIME(HOUR(Schedule!$D41),ROUNDDOWN(MINUTE(Schedule!$D41)/15,0)*15,0),_xlfn.CONCAT(TEXT(Schedule!$D41,"H:MM AM/PM")," - ",Schedule!$E41),IF(E$1=TIME(HOUR(Schedule!$F41),ROUNDDOWN(MINUTE(Schedule!$F41)/15,0)*15,0),_xlfn.CONCAT(TEXT(Schedule!$F41,"H:MM AM/PM")," - ",Schedule!$G41),IF(E$1=TIME(HOUR(Schedule!$H41),ROUNDDOWN(MINUTE(Schedule!$H41)/15,0)*15,0),_xlfn.CONCAT(TEXT(Schedule!$H41,"H:MM AM/PM")," - ",Schedule!$I41),IF(Schedule!$B41&lt;&gt;"",IF(OR(E$1=Schedule!$B41,E$1=(Schedule!$B41+TIME(0,15,0))),_xlfn.CONCAT("Judge - ",Schedule!$C41), ""),"")))),"")</f>
        <v/>
      </c>
      <c r="F41" s="8" t="str">
        <f ca="1">IF($A41&lt;&gt;"",IF(F$1=TIME(HOUR(Schedule!$D41),ROUNDDOWN(MINUTE(Schedule!$D41)/15,0)*15,0),_xlfn.CONCAT(TEXT(Schedule!$D41,"H:MM AM/PM")," - ",Schedule!$E41),IF(F$1=TIME(HOUR(Schedule!$F41),ROUNDDOWN(MINUTE(Schedule!$F41)/15,0)*15,0),_xlfn.CONCAT(TEXT(Schedule!$F41,"H:MM AM/PM")," - ",Schedule!$G41),IF(F$1=TIME(HOUR(Schedule!$H41),ROUNDDOWN(MINUTE(Schedule!$H41)/15,0)*15,0),_xlfn.CONCAT(TEXT(Schedule!$H41,"H:MM AM/PM")," - ",Schedule!$I41),IF(Schedule!$B41&lt;&gt;"",IF(OR(F$1=Schedule!$B41,F$1=(Schedule!$B41+TIME(0,15,0))),_xlfn.CONCAT("Judge - ",Schedule!$C41), ""),"")))),"")</f>
        <v/>
      </c>
      <c r="G41" s="8" t="str">
        <f ca="1">IF($A41&lt;&gt;"",IF(G$1=TIME(HOUR(Schedule!$D41),ROUNDDOWN(MINUTE(Schedule!$D41)/15,0)*15,0),_xlfn.CONCAT(TEXT(Schedule!$D41,"H:MM AM/PM")," - ",Schedule!$E41),IF(G$1=TIME(HOUR(Schedule!$F41),ROUNDDOWN(MINUTE(Schedule!$F41)/15,0)*15,0),_xlfn.CONCAT(TEXT(Schedule!$F41,"H:MM AM/PM")," - ",Schedule!$G41),IF(G$1=TIME(HOUR(Schedule!$H41),ROUNDDOWN(MINUTE(Schedule!$H41)/15,0)*15,0),_xlfn.CONCAT(TEXT(Schedule!$H41,"H:MM AM/PM")," - ",Schedule!$I41),IF(Schedule!$B41&lt;&gt;"",IF(OR(G$1=Schedule!$B41,G$1=(Schedule!$B41+TIME(0,15,0))),_xlfn.CONCAT("Judge - ",Schedule!$C41), ""),"")))),"")</f>
        <v/>
      </c>
      <c r="H41" s="8" t="str">
        <f ca="1">IF($A41&lt;&gt;"",IF(H$1=TIME(HOUR(Schedule!$D41),ROUNDDOWN(MINUTE(Schedule!$D41)/15,0)*15,0),_xlfn.CONCAT(TEXT(Schedule!$D41,"H:MM AM/PM")," - ",Schedule!$E41),IF(H$1=TIME(HOUR(Schedule!$F41),ROUNDDOWN(MINUTE(Schedule!$F41)/15,0)*15,0),_xlfn.CONCAT(TEXT(Schedule!$F41,"H:MM AM/PM")," - ",Schedule!$G41),IF(H$1=TIME(HOUR(Schedule!$H41),ROUNDDOWN(MINUTE(Schedule!$H41)/15,0)*15,0),_xlfn.CONCAT(TEXT(Schedule!$H41,"H:MM AM/PM")," - ",Schedule!$I41),IF(Schedule!$B41&lt;&gt;"",IF(OR(H$1=Schedule!$B41,H$1=(Schedule!$B41+TIME(0,15,0))),_xlfn.CONCAT("Judge - ",Schedule!$C41), ""),"")))),"")</f>
        <v/>
      </c>
      <c r="I41" s="8" t="str">
        <f ca="1">IF($A41&lt;&gt;"",IF(I$1=TIME(HOUR(Schedule!$D41),ROUNDDOWN(MINUTE(Schedule!$D41)/15,0)*15,0),_xlfn.CONCAT(TEXT(Schedule!$D41,"H:MM AM/PM")," - ",Schedule!$E41),IF(I$1=TIME(HOUR(Schedule!$F41),ROUNDDOWN(MINUTE(Schedule!$F41)/15,0)*15,0),_xlfn.CONCAT(TEXT(Schedule!$F41,"H:MM AM/PM")," - ",Schedule!$G41),IF(I$1=TIME(HOUR(Schedule!$H41),ROUNDDOWN(MINUTE(Schedule!$H41)/15,0)*15,0),_xlfn.CONCAT(TEXT(Schedule!$H41,"H:MM AM/PM")," - ",Schedule!$I41),IF(Schedule!$B41&lt;&gt;"",IF(OR(I$1=Schedule!$B41,I$1=(Schedule!$B41+TIME(0,15,0))),_xlfn.CONCAT("Judge - ",Schedule!$C41), ""),"")))),"")</f>
        <v/>
      </c>
      <c r="J41" s="8" t="str">
        <f ca="1">IF($A41&lt;&gt;"",IF(J$1=TIME(HOUR(Schedule!$D41),ROUNDDOWN(MINUTE(Schedule!$D41)/15,0)*15,0),_xlfn.CONCAT(TEXT(Schedule!$D41,"H:MM AM/PM")," - ",Schedule!$E41),IF(J$1=TIME(HOUR(Schedule!$F41),ROUNDDOWN(MINUTE(Schedule!$F41)/15,0)*15,0),_xlfn.CONCAT(TEXT(Schedule!$F41,"H:MM AM/PM")," - ",Schedule!$G41),IF(J$1=TIME(HOUR(Schedule!$H41),ROUNDDOWN(MINUTE(Schedule!$H41)/15,0)*15,0),_xlfn.CONCAT(TEXT(Schedule!$H41,"H:MM AM/PM")," - ",Schedule!$I41),IF(Schedule!$B41&lt;&gt;"",IF(OR(J$1=Schedule!$B41,J$1=(Schedule!$B41+TIME(0,15,0))),_xlfn.CONCAT("Judge - ",Schedule!$C41), ""),"")))),"")</f>
        <v/>
      </c>
      <c r="K41" s="8" t="str">
        <f ca="1">IF($A41&lt;&gt;"",IF(K$1=TIME(HOUR(Schedule!$D41),ROUNDDOWN(MINUTE(Schedule!$D41)/15,0)*15,0),_xlfn.CONCAT(TEXT(Schedule!$D41,"H:MM AM/PM")," - ",Schedule!$E41),IF(K$1=TIME(HOUR(Schedule!$F41),ROUNDDOWN(MINUTE(Schedule!$F41)/15,0)*15,0),_xlfn.CONCAT(TEXT(Schedule!$F41,"H:MM AM/PM")," - ",Schedule!$G41),IF(K$1=TIME(HOUR(Schedule!$H41),ROUNDDOWN(MINUTE(Schedule!$H41)/15,0)*15,0),_xlfn.CONCAT(TEXT(Schedule!$H41,"H:MM AM/PM")," - ",Schedule!$I41),IF(Schedule!$B41&lt;&gt;"",IF(OR(K$1=Schedule!$B41,K$1=(Schedule!$B41+TIME(0,15,0))),_xlfn.CONCAT("Judge - ",Schedule!$C41), ""),"")))),"")</f>
        <v/>
      </c>
      <c r="L41" s="8" t="str">
        <f ca="1">IF($A41&lt;&gt;"",IF(L$1=TIME(HOUR(Schedule!$D41),ROUNDDOWN(MINUTE(Schedule!$D41)/15,0)*15,0),_xlfn.CONCAT(TEXT(Schedule!$D41,"H:MM AM/PM")," - ",Schedule!$E41),IF(L$1=TIME(HOUR(Schedule!$F41),ROUNDDOWN(MINUTE(Schedule!$F41)/15,0)*15,0),_xlfn.CONCAT(TEXT(Schedule!$F41,"H:MM AM/PM")," - ",Schedule!$G41),IF(L$1=TIME(HOUR(Schedule!$H41),ROUNDDOWN(MINUTE(Schedule!$H41)/15,0)*15,0),_xlfn.CONCAT(TEXT(Schedule!$H41,"H:MM AM/PM")," - ",Schedule!$I41),IF(Schedule!$B41&lt;&gt;"",IF(OR(L$1=Schedule!$B41,L$1=(Schedule!$B41+TIME(0,15,0))),_xlfn.CONCAT("Judge - ",Schedule!$C41), ""),"")))),"")</f>
        <v/>
      </c>
      <c r="M41" s="8" t="str">
        <f ca="1">IF($A41&lt;&gt;"",IF(M$1=TIME(HOUR(Schedule!$D41),ROUNDDOWN(MINUTE(Schedule!$D41)/15,0)*15,0),_xlfn.CONCAT(TEXT(Schedule!$D41,"H:MM AM/PM")," - ",Schedule!$E41),IF(M$1=TIME(HOUR(Schedule!$F41),ROUNDDOWN(MINUTE(Schedule!$F41)/15,0)*15,0),_xlfn.CONCAT(TEXT(Schedule!$F41,"H:MM AM/PM")," - ",Schedule!$G41),IF(M$1=TIME(HOUR(Schedule!$H41),ROUNDDOWN(MINUTE(Schedule!$H41)/15,0)*15,0),_xlfn.CONCAT(TEXT(Schedule!$H41,"H:MM AM/PM")," - ",Schedule!$I41),IF(Schedule!$B41&lt;&gt;"",IF(OR(M$1=Schedule!$B41,M$1=(Schedule!$B41+TIME(0,15,0))),_xlfn.CONCAT("Judge - ",Schedule!$C41), ""),"")))),"")</f>
        <v/>
      </c>
      <c r="N41" s="8" t="str">
        <f ca="1">IF($A41&lt;&gt;"",IF(N$1=TIME(HOUR(Schedule!$D41),ROUNDDOWN(MINUTE(Schedule!$D41)/15,0)*15,0),_xlfn.CONCAT(TEXT(Schedule!$D41,"H:MM AM/PM")," - ",Schedule!$E41),IF(N$1=TIME(HOUR(Schedule!$F41),ROUNDDOWN(MINUTE(Schedule!$F41)/15,0)*15,0),_xlfn.CONCAT(TEXT(Schedule!$F41,"H:MM AM/PM")," - ",Schedule!$G41),IF(N$1=TIME(HOUR(Schedule!$H41),ROUNDDOWN(MINUTE(Schedule!$H41)/15,0)*15,0),_xlfn.CONCAT(TEXT(Schedule!$H41,"H:MM AM/PM")," - ",Schedule!$I41),IF(Schedule!$B41&lt;&gt;"",IF(OR(N$1=Schedule!$B41,N$1=(Schedule!$B41+TIME(0,15,0))),_xlfn.CONCAT("Judge - ",Schedule!$C41), ""),"")))),"")</f>
        <v/>
      </c>
      <c r="O41" s="8" t="str">
        <f ca="1">IF($A41&lt;&gt;"",IF(O$1=TIME(HOUR(Schedule!$D41),ROUNDDOWN(MINUTE(Schedule!$D41)/15,0)*15,0),_xlfn.CONCAT(TEXT(Schedule!$D41,"H:MM AM/PM")," - ",Schedule!$E41),IF(O$1=TIME(HOUR(Schedule!$F41),ROUNDDOWN(MINUTE(Schedule!$F41)/15,0)*15,0),_xlfn.CONCAT(TEXT(Schedule!$F41,"H:MM AM/PM")," - ",Schedule!$G41),IF(O$1=TIME(HOUR(Schedule!$H41),ROUNDDOWN(MINUTE(Schedule!$H41)/15,0)*15,0),_xlfn.CONCAT(TEXT(Schedule!$H41,"H:MM AM/PM")," - ",Schedule!$I41),IF(Schedule!$B41&lt;&gt;"",IF(OR(O$1=Schedule!$B41,O$1=(Schedule!$B41+TIME(0,15,0))),_xlfn.CONCAT("Judge - ",Schedule!$C41), ""),"")))),"")</f>
        <v/>
      </c>
      <c r="P41" s="8" t="str">
        <f ca="1">IF($A41&lt;&gt;"",IF(P$1=TIME(HOUR(Schedule!$D41),ROUNDDOWN(MINUTE(Schedule!$D41)/15,0)*15,0),_xlfn.CONCAT(TEXT(Schedule!$D41,"H:MM AM/PM")," - ",Schedule!$E41),IF(P$1=TIME(HOUR(Schedule!$F41),ROUNDDOWN(MINUTE(Schedule!$F41)/15,0)*15,0),_xlfn.CONCAT(TEXT(Schedule!$F41,"H:MM AM/PM")," - ",Schedule!$G41),IF(P$1=TIME(HOUR(Schedule!$H41),ROUNDDOWN(MINUTE(Schedule!$H41)/15,0)*15,0),_xlfn.CONCAT(TEXT(Schedule!$H41,"H:MM AM/PM")," - ",Schedule!$I41),IF(Schedule!$B41&lt;&gt;"",IF(OR(P$1=Schedule!$B41,P$1=(Schedule!$B41+TIME(0,15,0))),_xlfn.CONCAT("Judge - ",Schedule!$C41), ""),"")))),"")</f>
        <v/>
      </c>
      <c r="Q41" s="8" t="str">
        <f ca="1">IF($A41&lt;&gt;"",IF(Q$1=TIME(HOUR(Schedule!$D41),ROUNDDOWN(MINUTE(Schedule!$D41)/15,0)*15,0),_xlfn.CONCAT(TEXT(Schedule!$D41,"H:MM AM/PM")," - ",Schedule!$E41),IF(Q$1=TIME(HOUR(Schedule!$F41),ROUNDDOWN(MINUTE(Schedule!$F41)/15,0)*15,0),_xlfn.CONCAT(TEXT(Schedule!$F41,"H:MM AM/PM")," - ",Schedule!$G41),IF(Q$1=TIME(HOUR(Schedule!$H41),ROUNDDOWN(MINUTE(Schedule!$H41)/15,0)*15,0),_xlfn.CONCAT(TEXT(Schedule!$H41,"H:MM AM/PM")," - ",Schedule!$I41),IF(Schedule!$B41&lt;&gt;"",IF(OR(Q$1=Schedule!$B41,Q$1=(Schedule!$B41+TIME(0,15,0))),_xlfn.CONCAT("Judge - ",Schedule!$C41), ""),"")))),"")</f>
        <v/>
      </c>
      <c r="R41" s="8" t="str">
        <f ca="1">IF($A41&lt;&gt;"",IF(R$1=TIME(HOUR(Schedule!$D41),ROUNDDOWN(MINUTE(Schedule!$D41)/15,0)*15,0),_xlfn.CONCAT(TEXT(Schedule!$D41,"H:MM AM/PM")," - ",Schedule!$E41),IF(R$1=TIME(HOUR(Schedule!$F41),ROUNDDOWN(MINUTE(Schedule!$F41)/15,0)*15,0),_xlfn.CONCAT(TEXT(Schedule!$F41,"H:MM AM/PM")," - ",Schedule!$G41),IF(R$1=TIME(HOUR(Schedule!$H41),ROUNDDOWN(MINUTE(Schedule!$H41)/15,0)*15,0),_xlfn.CONCAT(TEXT(Schedule!$H41,"H:MM AM/PM")," - ",Schedule!$I41),IF(Schedule!$B41&lt;&gt;"",IF(OR(R$1=Schedule!$B41,R$1=(Schedule!$B41+TIME(0,15,0))),_xlfn.CONCAT("Judge - ",Schedule!$C41), ""),"")))),"")</f>
        <v/>
      </c>
      <c r="S41" s="8" t="str">
        <f ca="1">IF($A41&lt;&gt;"",IF(S$1=TIME(HOUR(Schedule!$D41),ROUNDDOWN(MINUTE(Schedule!$D41)/15,0)*15,0),_xlfn.CONCAT(TEXT(Schedule!$D41,"H:MM AM/PM")," - ",Schedule!$E41),IF(S$1=TIME(HOUR(Schedule!$F41),ROUNDDOWN(MINUTE(Schedule!$F41)/15,0)*15,0),_xlfn.CONCAT(TEXT(Schedule!$F41,"H:MM AM/PM")," - ",Schedule!$G41),IF(S$1=TIME(HOUR(Schedule!$H41),ROUNDDOWN(MINUTE(Schedule!$H41)/15,0)*15,0),_xlfn.CONCAT(TEXT(Schedule!$H41,"H:MM AM/PM")," - ",Schedule!$I41),IF(Schedule!$B41&lt;&gt;"",IF(OR(S$1=Schedule!$B41,S$1=(Schedule!$B41+TIME(0,15,0))),_xlfn.CONCAT("Judge - ",Schedule!$C41), ""),"")))),"")</f>
        <v/>
      </c>
      <c r="T41" s="8" t="str">
        <f ca="1">IF($A41&lt;&gt;"",IF(T$1=TIME(HOUR(Schedule!$D41),ROUNDDOWN(MINUTE(Schedule!$D41)/15,0)*15,0),_xlfn.CONCAT(TEXT(Schedule!$D41,"H:MM AM/PM")," - ",Schedule!$E41),IF(T$1=TIME(HOUR(Schedule!$F41),ROUNDDOWN(MINUTE(Schedule!$F41)/15,0)*15,0),_xlfn.CONCAT(TEXT(Schedule!$F41,"H:MM AM/PM")," - ",Schedule!$G41),IF(T$1=TIME(HOUR(Schedule!$H41),ROUNDDOWN(MINUTE(Schedule!$H41)/15,0)*15,0),_xlfn.CONCAT(TEXT(Schedule!$H41,"H:MM AM/PM")," - ",Schedule!$I41),IF(Schedule!$B41&lt;&gt;"",IF(OR(T$1=Schedule!$B41,T$1=(Schedule!$B41+TIME(0,15,0))),_xlfn.CONCAT("Judge - ",Schedule!$C41), ""),"")))),"")</f>
        <v/>
      </c>
      <c r="U41" s="8" t="str">
        <f ca="1">IF($A41&lt;&gt;"",IF(U$1=TIME(HOUR(Schedule!$D41),ROUNDDOWN(MINUTE(Schedule!$D41)/15,0)*15,0),_xlfn.CONCAT(TEXT(Schedule!$D41,"H:MM AM/PM")," - ",Schedule!$E41),IF(U$1=TIME(HOUR(Schedule!$F41),ROUNDDOWN(MINUTE(Schedule!$F41)/15,0)*15,0),_xlfn.CONCAT(TEXT(Schedule!$F41,"H:MM AM/PM")," - ",Schedule!$G41),IF(U$1=TIME(HOUR(Schedule!$H41),ROUNDDOWN(MINUTE(Schedule!$H41)/15,0)*15,0),_xlfn.CONCAT(TEXT(Schedule!$H41,"H:MM AM/PM")," - ",Schedule!$I41),IF(Schedule!$B41&lt;&gt;"",IF(OR(U$1=Schedule!$B41,U$1=(Schedule!$B41+TIME(0,15,0))),_xlfn.CONCAT("Judge - ",Schedule!$C41), ""),"")))),"")</f>
        <v/>
      </c>
      <c r="V41" s="8" t="str">
        <f ca="1">IF($A41&lt;&gt;"",IF(V$1=TIME(HOUR(Schedule!$D41),ROUNDDOWN(MINUTE(Schedule!$D41)/15,0)*15,0),_xlfn.CONCAT(TEXT(Schedule!$D41,"H:MM AM/PM")," - ",Schedule!$E41),IF(V$1=TIME(HOUR(Schedule!$F41),ROUNDDOWN(MINUTE(Schedule!$F41)/15,0)*15,0),_xlfn.CONCAT(TEXT(Schedule!$F41,"H:MM AM/PM")," - ",Schedule!$G41),IF(V$1=TIME(HOUR(Schedule!$H41),ROUNDDOWN(MINUTE(Schedule!$H41)/15,0)*15,0),_xlfn.CONCAT(TEXT(Schedule!$H41,"H:MM AM/PM")," - ",Schedule!$I41),IF(Schedule!$B41&lt;&gt;"",IF(OR(V$1=Schedule!$B41,V$1=(Schedule!$B41+TIME(0,15,0))),_xlfn.CONCAT("Judge - ",Schedule!$C41), ""),"")))),"")</f>
        <v/>
      </c>
      <c r="W41" s="8" t="str">
        <f ca="1">IF($A41&lt;&gt;"",IF(W$1=TIME(HOUR(Schedule!$D41),ROUNDDOWN(MINUTE(Schedule!$D41)/15,0)*15,0),_xlfn.CONCAT(TEXT(Schedule!$D41,"H:MM AM/PM")," - ",Schedule!$E41),IF(W$1=TIME(HOUR(Schedule!$F41),ROUNDDOWN(MINUTE(Schedule!$F41)/15,0)*15,0),_xlfn.CONCAT(TEXT(Schedule!$F41,"H:MM AM/PM")," - ",Schedule!$G41),IF(W$1=TIME(HOUR(Schedule!$H41),ROUNDDOWN(MINUTE(Schedule!$H41)/15,0)*15,0),_xlfn.CONCAT(TEXT(Schedule!$H41,"H:MM AM/PM")," - ",Schedule!$I41),IF(Schedule!$B41&lt;&gt;"",IF(OR(W$1=Schedule!$B41,W$1=(Schedule!$B41+TIME(0,15,0))),_xlfn.CONCAT("Judge - ",Schedule!$C41), ""),"")))),"")</f>
        <v/>
      </c>
      <c r="X41" s="8" t="str">
        <f ca="1">IF($A41&lt;&gt;"",IF(X$1=TIME(HOUR(Schedule!$D41),ROUNDDOWN(MINUTE(Schedule!$D41)/15,0)*15,0),_xlfn.CONCAT(TEXT(Schedule!$D41,"H:MM AM/PM")," - ",Schedule!$E41),IF(X$1=TIME(HOUR(Schedule!$F41),ROUNDDOWN(MINUTE(Schedule!$F41)/15,0)*15,0),_xlfn.CONCAT(TEXT(Schedule!$F41,"H:MM AM/PM")," - ",Schedule!$G41),IF(X$1=TIME(HOUR(Schedule!$H41),ROUNDDOWN(MINUTE(Schedule!$H41)/15,0)*15,0),_xlfn.CONCAT(TEXT(Schedule!$H41,"H:MM AM/PM")," - ",Schedule!$I41),IF(Schedule!$B41&lt;&gt;"",IF(OR(X$1=Schedule!$B41,X$1=(Schedule!$B41+TIME(0,15,0))),_xlfn.CONCAT("Judge - ",Schedule!$C41), ""),"")))),"")</f>
        <v/>
      </c>
      <c r="Y41" s="8" t="str">
        <f ca="1">IF($A41&lt;&gt;"",IF(Y$1=TIME(HOUR(Schedule!$D41),ROUNDDOWN(MINUTE(Schedule!$D41)/15,0)*15,0),_xlfn.CONCAT(TEXT(Schedule!$D41,"H:MM AM/PM")," - ",Schedule!$E41),IF(Y$1=TIME(HOUR(Schedule!$F41),ROUNDDOWN(MINUTE(Schedule!$F41)/15,0)*15,0),_xlfn.CONCAT(TEXT(Schedule!$F41,"H:MM AM/PM")," - ",Schedule!$G41),IF(Y$1=TIME(HOUR(Schedule!$H41),ROUNDDOWN(MINUTE(Schedule!$H41)/15,0)*15,0),_xlfn.CONCAT(TEXT(Schedule!$H41,"H:MM AM/PM")," - ",Schedule!$I41),IF(Schedule!$B41&lt;&gt;"",IF(OR(Y$1=Schedule!$B41,Y$1=(Schedule!$B41+TIME(0,15,0))),_xlfn.CONCAT("Judge - ",Schedule!$C41), ""),"")))),"")</f>
        <v/>
      </c>
      <c r="Z41" s="8" t="str">
        <f ca="1">IF($A41&lt;&gt;"",IF(Z$1=TIME(HOUR(Schedule!$D41),ROUNDDOWN(MINUTE(Schedule!$D41)/15,0)*15,0),_xlfn.CONCAT(TEXT(Schedule!$D41,"H:MM AM/PM")," - ",Schedule!$E41),IF(Z$1=TIME(HOUR(Schedule!$F41),ROUNDDOWN(MINUTE(Schedule!$F41)/15,0)*15,0),_xlfn.CONCAT(TEXT(Schedule!$F41,"H:MM AM/PM")," - ",Schedule!$G41),IF(Z$1=TIME(HOUR(Schedule!$H41),ROUNDDOWN(MINUTE(Schedule!$H41)/15,0)*15,0),_xlfn.CONCAT(TEXT(Schedule!$H41,"H:MM AM/PM")," - ",Schedule!$I41),IF(Schedule!$B41&lt;&gt;"",IF(OR(Z$1=Schedule!$B41,Z$1=(Schedule!$B41+TIME(0,15,0))),_xlfn.CONCAT("Judge - ",Schedule!$C41), ""),"")))),"")</f>
        <v/>
      </c>
      <c r="AA41" s="8" t="str">
        <f ca="1">IF($A41&lt;&gt;"",IF(AA$1=TIME(HOUR(Schedule!$D41),ROUNDDOWN(MINUTE(Schedule!$D41)/15,0)*15,0),_xlfn.CONCAT(TEXT(Schedule!$D41,"H:MM AM/PM")," - ",Schedule!$E41),IF(AA$1=TIME(HOUR(Schedule!$F41),ROUNDDOWN(MINUTE(Schedule!$F41)/15,0)*15,0),_xlfn.CONCAT(TEXT(Schedule!$F41,"H:MM AM/PM")," - ",Schedule!$G41),IF(AA$1=TIME(HOUR(Schedule!$H41),ROUNDDOWN(MINUTE(Schedule!$H41)/15,0)*15,0),_xlfn.CONCAT(TEXT(Schedule!$H41,"H:MM AM/PM")," - ",Schedule!$I41),IF(Schedule!$B41&lt;&gt;"",IF(OR(AA$1=Schedule!$B41,AA$1=(Schedule!$B41+TIME(0,15,0))),_xlfn.CONCAT("Judge - ",Schedule!$C41), ""),"")))),"")</f>
        <v/>
      </c>
      <c r="AB41" s="8" t="str">
        <f ca="1">IF($A41&lt;&gt;"",IF(AB$1=TIME(HOUR(Schedule!$D41),ROUNDDOWN(MINUTE(Schedule!$D41)/15,0)*15,0),_xlfn.CONCAT(TEXT(Schedule!$D41,"H:MM AM/PM")," - ",Schedule!$E41),IF(AB$1=TIME(HOUR(Schedule!$F41),ROUNDDOWN(MINUTE(Schedule!$F41)/15,0)*15,0),_xlfn.CONCAT(TEXT(Schedule!$F41,"H:MM AM/PM")," - ",Schedule!$G41),IF(AB$1=TIME(HOUR(Schedule!$H41),ROUNDDOWN(MINUTE(Schedule!$H41)/15,0)*15,0),_xlfn.CONCAT(TEXT(Schedule!$H41,"H:MM AM/PM")," - ",Schedule!$I41),IF(Schedule!$B41&lt;&gt;"",IF(OR(AB$1=Schedule!$B41,AB$1=(Schedule!$B41+TIME(0,15,0))),_xlfn.CONCAT("Judge - ",Schedule!$C41), ""),"")))),"")</f>
        <v/>
      </c>
      <c r="AC41" s="8" t="str">
        <f ca="1">IF($A41&lt;&gt;"",IF(AC$1=TIME(HOUR(Schedule!$D41),ROUNDDOWN(MINUTE(Schedule!$D41)/15,0)*15,0),_xlfn.CONCAT(TEXT(Schedule!$D41,"H:MM AM/PM")," - ",Schedule!$E41),IF(AC$1=TIME(HOUR(Schedule!$F41),ROUNDDOWN(MINUTE(Schedule!$F41)/15,0)*15,0),_xlfn.CONCAT(TEXT(Schedule!$F41,"H:MM AM/PM")," - ",Schedule!$G41),IF(AC$1=TIME(HOUR(Schedule!$H41),ROUNDDOWN(MINUTE(Schedule!$H41)/15,0)*15,0),_xlfn.CONCAT(TEXT(Schedule!$H41,"H:MM AM/PM")," - ",Schedule!$I41),IF(Schedule!$B41&lt;&gt;"",IF(OR(AC$1=Schedule!$B41,AC$1=(Schedule!$B41+TIME(0,15,0))),_xlfn.CONCAT("Judge - ",Schedule!$C41), ""),"")))),"")</f>
        <v/>
      </c>
      <c r="AD41" s="8" t="str">
        <f ca="1">IF($A41&lt;&gt;"",IF(AD$1=TIME(HOUR(Schedule!$D41),ROUNDDOWN(MINUTE(Schedule!$D41)/15,0)*15,0),_xlfn.CONCAT(TEXT(Schedule!$D41,"H:MM AM/PM")," - ",Schedule!$E41),IF(AD$1=TIME(HOUR(Schedule!$F41),ROUNDDOWN(MINUTE(Schedule!$F41)/15,0)*15,0),_xlfn.CONCAT(TEXT(Schedule!$F41,"H:MM AM/PM")," - ",Schedule!$G41),IF(AD$1=TIME(HOUR(Schedule!$H41),ROUNDDOWN(MINUTE(Schedule!$H41)/15,0)*15,0),_xlfn.CONCAT(TEXT(Schedule!$H41,"H:MM AM/PM")," - ",Schedule!$I41),IF(Schedule!$B41&lt;&gt;"",IF(OR(AD$1=Schedule!$B41,AD$1=(Schedule!$B41+TIME(0,15,0))),_xlfn.CONCAT("Judge - ",Schedule!$C41), ""),"")))),"")</f>
        <v/>
      </c>
      <c r="AE41" s="8" t="str">
        <f ca="1">IF($A41&lt;&gt;"",IF(AE$1=TIME(HOUR(Schedule!$D41),ROUNDDOWN(MINUTE(Schedule!$D41)/15,0)*15,0),_xlfn.CONCAT(TEXT(Schedule!$D41,"H:MM AM/PM")," - ",Schedule!$E41),IF(AE$1=TIME(HOUR(Schedule!$F41),ROUNDDOWN(MINUTE(Schedule!$F41)/15,0)*15,0),_xlfn.CONCAT(TEXT(Schedule!$F41,"H:MM AM/PM")," - ",Schedule!$G41),IF(AE$1=TIME(HOUR(Schedule!$H41),ROUNDDOWN(MINUTE(Schedule!$H41)/15,0)*15,0),_xlfn.CONCAT(TEXT(Schedule!$H41,"H:MM AM/PM")," - ",Schedule!$I41),IF(Schedule!$B41&lt;&gt;"",IF(OR(AE$1=Schedule!$B41,AE$1=(Schedule!$B41+TIME(0,15,0))),_xlfn.CONCAT("Judge - ",Schedule!$C41), ""),"")))),"")</f>
        <v/>
      </c>
      <c r="AF41" s="8" t="str">
        <f ca="1">IF($A41&lt;&gt;"",IF(AF$1=TIME(HOUR(Schedule!$D41),ROUNDDOWN(MINUTE(Schedule!$D41)/15,0)*15,0),_xlfn.CONCAT(TEXT(Schedule!$D41,"H:MM AM/PM")," - ",Schedule!$E41),IF(AF$1=TIME(HOUR(Schedule!$F41),ROUNDDOWN(MINUTE(Schedule!$F41)/15,0)*15,0),_xlfn.CONCAT(TEXT(Schedule!$F41,"H:MM AM/PM")," - ",Schedule!$G41),IF(AF$1=TIME(HOUR(Schedule!$H41),ROUNDDOWN(MINUTE(Schedule!$H41)/15,0)*15,0),_xlfn.CONCAT(TEXT(Schedule!$H41,"H:MM AM/PM")," - ",Schedule!$I41),IF(Schedule!$B41&lt;&gt;"",IF(OR(AF$1=Schedule!$B41,AF$1=(Schedule!$B41+TIME(0,15,0))),_xlfn.CONCAT("Judge - ",Schedule!$C41), ""),"")))),"")</f>
        <v/>
      </c>
      <c r="AG41" s="8" t="str">
        <f ca="1">IF($A41&lt;&gt;"",IF(AG$1=TIME(HOUR(Schedule!$D41),ROUNDDOWN(MINUTE(Schedule!$D41)/15,0)*15,0),_xlfn.CONCAT(TEXT(Schedule!$D41,"H:MM AM/PM")," - ",Schedule!$E41),IF(AG$1=TIME(HOUR(Schedule!$F41),ROUNDDOWN(MINUTE(Schedule!$F41)/15,0)*15,0),_xlfn.CONCAT(TEXT(Schedule!$F41,"H:MM AM/PM")," - ",Schedule!$G41),IF(AG$1=TIME(HOUR(Schedule!$H41),ROUNDDOWN(MINUTE(Schedule!$H41)/15,0)*15,0),_xlfn.CONCAT(TEXT(Schedule!$H41,"H:MM AM/PM")," - ",Schedule!$I41),IF(Schedule!$B41&lt;&gt;"",IF(OR(AG$1=Schedule!$B41,AG$1=(Schedule!$B41+TIME(0,15,0))),_xlfn.CONCAT("Judge - ",Schedule!$C41), ""),"")))),"")</f>
        <v/>
      </c>
    </row>
    <row r="42" spans="1:33" x14ac:dyDescent="0.2">
      <c r="A42" t="str">
        <f ca="1">Schedule!A42</f>
        <v/>
      </c>
      <c r="B42" s="8" t="str">
        <f ca="1">IF($A42&lt;&gt;"",IF(B$1=TIME(HOUR(Schedule!$D42),ROUNDDOWN(MINUTE(Schedule!$D42)/15,0)*15,0),_xlfn.CONCAT(TEXT(Schedule!$D42,"H:MM AM/PM")," - ",Schedule!$E42),IF(B$1=TIME(HOUR(Schedule!$F42),ROUNDDOWN(MINUTE(Schedule!$F42)/15,0)*15,0),_xlfn.CONCAT(TEXT(Schedule!$F42,"H:MM AM/PM")," - ",Schedule!$G42),IF(B$1=TIME(HOUR(Schedule!$H42),ROUNDDOWN(MINUTE(Schedule!$H42)/15,0)*15,0),_xlfn.CONCAT(TEXT(Schedule!$H42,"H:MM AM/PM")," - ",Schedule!$I42),IF(Schedule!$B42&lt;&gt;"",IF(OR(B$1=Schedule!$B42,B$1=(Schedule!$B42+TIME(0,15,0))),_xlfn.CONCAT("Judge - ",Schedule!$C42), ""),"")))),"")</f>
        <v/>
      </c>
      <c r="C42" s="8" t="str">
        <f ca="1">IF($A42&lt;&gt;"",IF(C$1=TIME(HOUR(Schedule!$D42),ROUNDDOWN(MINUTE(Schedule!$D42)/15,0)*15,0),_xlfn.CONCAT(TEXT(Schedule!$D42,"H:MM AM/PM")," - ",Schedule!$E42),IF(C$1=TIME(HOUR(Schedule!$F42),ROUNDDOWN(MINUTE(Schedule!$F42)/15,0)*15,0),_xlfn.CONCAT(TEXT(Schedule!$F42,"H:MM AM/PM")," - ",Schedule!$G42),IF(C$1=TIME(HOUR(Schedule!$H42),ROUNDDOWN(MINUTE(Schedule!$H42)/15,0)*15,0),_xlfn.CONCAT(TEXT(Schedule!$H42,"H:MM AM/PM")," - ",Schedule!$I42),IF(Schedule!$B42&lt;&gt;"",IF(OR(C$1=Schedule!$B42,C$1=(Schedule!$B42+TIME(0,15,0))),_xlfn.CONCAT("Judge - ",Schedule!$C42), ""),"")))),"")</f>
        <v/>
      </c>
      <c r="D42" s="8" t="str">
        <f ca="1">IF($A42&lt;&gt;"",IF(D$1=TIME(HOUR(Schedule!$D42),ROUNDDOWN(MINUTE(Schedule!$D42)/15,0)*15,0),_xlfn.CONCAT(TEXT(Schedule!$D42,"H:MM AM/PM")," - ",Schedule!$E42),IF(D$1=TIME(HOUR(Schedule!$F42),ROUNDDOWN(MINUTE(Schedule!$F42)/15,0)*15,0),_xlfn.CONCAT(TEXT(Schedule!$F42,"H:MM AM/PM")," - ",Schedule!$G42),IF(D$1=TIME(HOUR(Schedule!$H42),ROUNDDOWN(MINUTE(Schedule!$H42)/15,0)*15,0),_xlfn.CONCAT(TEXT(Schedule!$H42,"H:MM AM/PM")," - ",Schedule!$I42),IF(Schedule!$B42&lt;&gt;"",IF(OR(D$1=Schedule!$B42,D$1=(Schedule!$B42+TIME(0,15,0))),_xlfn.CONCAT("Judge - ",Schedule!$C42), ""),"")))),"")</f>
        <v/>
      </c>
      <c r="E42" s="8" t="str">
        <f ca="1">IF($A42&lt;&gt;"",IF(E$1=TIME(HOUR(Schedule!$D42),ROUNDDOWN(MINUTE(Schedule!$D42)/15,0)*15,0),_xlfn.CONCAT(TEXT(Schedule!$D42,"H:MM AM/PM")," - ",Schedule!$E42),IF(E$1=TIME(HOUR(Schedule!$F42),ROUNDDOWN(MINUTE(Schedule!$F42)/15,0)*15,0),_xlfn.CONCAT(TEXT(Schedule!$F42,"H:MM AM/PM")," - ",Schedule!$G42),IF(E$1=TIME(HOUR(Schedule!$H42),ROUNDDOWN(MINUTE(Schedule!$H42)/15,0)*15,0),_xlfn.CONCAT(TEXT(Schedule!$H42,"H:MM AM/PM")," - ",Schedule!$I42),IF(Schedule!$B42&lt;&gt;"",IF(OR(E$1=Schedule!$B42,E$1=(Schedule!$B42+TIME(0,15,0))),_xlfn.CONCAT("Judge - ",Schedule!$C42), ""),"")))),"")</f>
        <v/>
      </c>
      <c r="F42" s="8" t="str">
        <f ca="1">IF($A42&lt;&gt;"",IF(F$1=TIME(HOUR(Schedule!$D42),ROUNDDOWN(MINUTE(Schedule!$D42)/15,0)*15,0),_xlfn.CONCAT(TEXT(Schedule!$D42,"H:MM AM/PM")," - ",Schedule!$E42),IF(F$1=TIME(HOUR(Schedule!$F42),ROUNDDOWN(MINUTE(Schedule!$F42)/15,0)*15,0),_xlfn.CONCAT(TEXT(Schedule!$F42,"H:MM AM/PM")," - ",Schedule!$G42),IF(F$1=TIME(HOUR(Schedule!$H42),ROUNDDOWN(MINUTE(Schedule!$H42)/15,0)*15,0),_xlfn.CONCAT(TEXT(Schedule!$H42,"H:MM AM/PM")," - ",Schedule!$I42),IF(Schedule!$B42&lt;&gt;"",IF(OR(F$1=Schedule!$B42,F$1=(Schedule!$B42+TIME(0,15,0))),_xlfn.CONCAT("Judge - ",Schedule!$C42), ""),"")))),"")</f>
        <v/>
      </c>
      <c r="G42" s="8" t="str">
        <f ca="1">IF($A42&lt;&gt;"",IF(G$1=TIME(HOUR(Schedule!$D42),ROUNDDOWN(MINUTE(Schedule!$D42)/15,0)*15,0),_xlfn.CONCAT(TEXT(Schedule!$D42,"H:MM AM/PM")," - ",Schedule!$E42),IF(G$1=TIME(HOUR(Schedule!$F42),ROUNDDOWN(MINUTE(Schedule!$F42)/15,0)*15,0),_xlfn.CONCAT(TEXT(Schedule!$F42,"H:MM AM/PM")," - ",Schedule!$G42),IF(G$1=TIME(HOUR(Schedule!$H42),ROUNDDOWN(MINUTE(Schedule!$H42)/15,0)*15,0),_xlfn.CONCAT(TEXT(Schedule!$H42,"H:MM AM/PM")," - ",Schedule!$I42),IF(Schedule!$B42&lt;&gt;"",IF(OR(G$1=Schedule!$B42,G$1=(Schedule!$B42+TIME(0,15,0))),_xlfn.CONCAT("Judge - ",Schedule!$C42), ""),"")))),"")</f>
        <v/>
      </c>
      <c r="H42" s="8" t="str">
        <f ca="1">IF($A42&lt;&gt;"",IF(H$1=TIME(HOUR(Schedule!$D42),ROUNDDOWN(MINUTE(Schedule!$D42)/15,0)*15,0),_xlfn.CONCAT(TEXT(Schedule!$D42,"H:MM AM/PM")," - ",Schedule!$E42),IF(H$1=TIME(HOUR(Schedule!$F42),ROUNDDOWN(MINUTE(Schedule!$F42)/15,0)*15,0),_xlfn.CONCAT(TEXT(Schedule!$F42,"H:MM AM/PM")," - ",Schedule!$G42),IF(H$1=TIME(HOUR(Schedule!$H42),ROUNDDOWN(MINUTE(Schedule!$H42)/15,0)*15,0),_xlfn.CONCAT(TEXT(Schedule!$H42,"H:MM AM/PM")," - ",Schedule!$I42),IF(Schedule!$B42&lt;&gt;"",IF(OR(H$1=Schedule!$B42,H$1=(Schedule!$B42+TIME(0,15,0))),_xlfn.CONCAT("Judge - ",Schedule!$C42), ""),"")))),"")</f>
        <v/>
      </c>
      <c r="I42" s="8" t="str">
        <f ca="1">IF($A42&lt;&gt;"",IF(I$1=TIME(HOUR(Schedule!$D42),ROUNDDOWN(MINUTE(Schedule!$D42)/15,0)*15,0),_xlfn.CONCAT(TEXT(Schedule!$D42,"H:MM AM/PM")," - ",Schedule!$E42),IF(I$1=TIME(HOUR(Schedule!$F42),ROUNDDOWN(MINUTE(Schedule!$F42)/15,0)*15,0),_xlfn.CONCAT(TEXT(Schedule!$F42,"H:MM AM/PM")," - ",Schedule!$G42),IF(I$1=TIME(HOUR(Schedule!$H42),ROUNDDOWN(MINUTE(Schedule!$H42)/15,0)*15,0),_xlfn.CONCAT(TEXT(Schedule!$H42,"H:MM AM/PM")," - ",Schedule!$I42),IF(Schedule!$B42&lt;&gt;"",IF(OR(I$1=Schedule!$B42,I$1=(Schedule!$B42+TIME(0,15,0))),_xlfn.CONCAT("Judge - ",Schedule!$C42), ""),"")))),"")</f>
        <v/>
      </c>
      <c r="J42" s="8" t="str">
        <f ca="1">IF($A42&lt;&gt;"",IF(J$1=TIME(HOUR(Schedule!$D42),ROUNDDOWN(MINUTE(Schedule!$D42)/15,0)*15,0),_xlfn.CONCAT(TEXT(Schedule!$D42,"H:MM AM/PM")," - ",Schedule!$E42),IF(J$1=TIME(HOUR(Schedule!$F42),ROUNDDOWN(MINUTE(Schedule!$F42)/15,0)*15,0),_xlfn.CONCAT(TEXT(Schedule!$F42,"H:MM AM/PM")," - ",Schedule!$G42),IF(J$1=TIME(HOUR(Schedule!$H42),ROUNDDOWN(MINUTE(Schedule!$H42)/15,0)*15,0),_xlfn.CONCAT(TEXT(Schedule!$H42,"H:MM AM/PM")," - ",Schedule!$I42),IF(Schedule!$B42&lt;&gt;"",IF(OR(J$1=Schedule!$B42,J$1=(Schedule!$B42+TIME(0,15,0))),_xlfn.CONCAT("Judge - ",Schedule!$C42), ""),"")))),"")</f>
        <v/>
      </c>
      <c r="K42" s="8" t="str">
        <f ca="1">IF($A42&lt;&gt;"",IF(K$1=TIME(HOUR(Schedule!$D42),ROUNDDOWN(MINUTE(Schedule!$D42)/15,0)*15,0),_xlfn.CONCAT(TEXT(Schedule!$D42,"H:MM AM/PM")," - ",Schedule!$E42),IF(K$1=TIME(HOUR(Schedule!$F42),ROUNDDOWN(MINUTE(Schedule!$F42)/15,0)*15,0),_xlfn.CONCAT(TEXT(Schedule!$F42,"H:MM AM/PM")," - ",Schedule!$G42),IF(K$1=TIME(HOUR(Schedule!$H42),ROUNDDOWN(MINUTE(Schedule!$H42)/15,0)*15,0),_xlfn.CONCAT(TEXT(Schedule!$H42,"H:MM AM/PM")," - ",Schedule!$I42),IF(Schedule!$B42&lt;&gt;"",IF(OR(K$1=Schedule!$B42,K$1=(Schedule!$B42+TIME(0,15,0))),_xlfn.CONCAT("Judge - ",Schedule!$C42), ""),"")))),"")</f>
        <v/>
      </c>
      <c r="L42" s="8" t="str">
        <f ca="1">IF($A42&lt;&gt;"",IF(L$1=TIME(HOUR(Schedule!$D42),ROUNDDOWN(MINUTE(Schedule!$D42)/15,0)*15,0),_xlfn.CONCAT(TEXT(Schedule!$D42,"H:MM AM/PM")," - ",Schedule!$E42),IF(L$1=TIME(HOUR(Schedule!$F42),ROUNDDOWN(MINUTE(Schedule!$F42)/15,0)*15,0),_xlfn.CONCAT(TEXT(Schedule!$F42,"H:MM AM/PM")," - ",Schedule!$G42),IF(L$1=TIME(HOUR(Schedule!$H42),ROUNDDOWN(MINUTE(Schedule!$H42)/15,0)*15,0),_xlfn.CONCAT(TEXT(Schedule!$H42,"H:MM AM/PM")," - ",Schedule!$I42),IF(Schedule!$B42&lt;&gt;"",IF(OR(L$1=Schedule!$B42,L$1=(Schedule!$B42+TIME(0,15,0))),_xlfn.CONCAT("Judge - ",Schedule!$C42), ""),"")))),"")</f>
        <v/>
      </c>
      <c r="M42" s="8" t="str">
        <f ca="1">IF($A42&lt;&gt;"",IF(M$1=TIME(HOUR(Schedule!$D42),ROUNDDOWN(MINUTE(Schedule!$D42)/15,0)*15,0),_xlfn.CONCAT(TEXT(Schedule!$D42,"H:MM AM/PM")," - ",Schedule!$E42),IF(M$1=TIME(HOUR(Schedule!$F42),ROUNDDOWN(MINUTE(Schedule!$F42)/15,0)*15,0),_xlfn.CONCAT(TEXT(Schedule!$F42,"H:MM AM/PM")," - ",Schedule!$G42),IF(M$1=TIME(HOUR(Schedule!$H42),ROUNDDOWN(MINUTE(Schedule!$H42)/15,0)*15,0),_xlfn.CONCAT(TEXT(Schedule!$H42,"H:MM AM/PM")," - ",Schedule!$I42),IF(Schedule!$B42&lt;&gt;"",IF(OR(M$1=Schedule!$B42,M$1=(Schedule!$B42+TIME(0,15,0))),_xlfn.CONCAT("Judge - ",Schedule!$C42), ""),"")))),"")</f>
        <v/>
      </c>
      <c r="N42" s="8" t="str">
        <f ca="1">IF($A42&lt;&gt;"",IF(N$1=TIME(HOUR(Schedule!$D42),ROUNDDOWN(MINUTE(Schedule!$D42)/15,0)*15,0),_xlfn.CONCAT(TEXT(Schedule!$D42,"H:MM AM/PM")," - ",Schedule!$E42),IF(N$1=TIME(HOUR(Schedule!$F42),ROUNDDOWN(MINUTE(Schedule!$F42)/15,0)*15,0),_xlfn.CONCAT(TEXT(Schedule!$F42,"H:MM AM/PM")," - ",Schedule!$G42),IF(N$1=TIME(HOUR(Schedule!$H42),ROUNDDOWN(MINUTE(Schedule!$H42)/15,0)*15,0),_xlfn.CONCAT(TEXT(Schedule!$H42,"H:MM AM/PM")," - ",Schedule!$I42),IF(Schedule!$B42&lt;&gt;"",IF(OR(N$1=Schedule!$B42,N$1=(Schedule!$B42+TIME(0,15,0))),_xlfn.CONCAT("Judge - ",Schedule!$C42), ""),"")))),"")</f>
        <v/>
      </c>
      <c r="O42" s="8" t="str">
        <f ca="1">IF($A42&lt;&gt;"",IF(O$1=TIME(HOUR(Schedule!$D42),ROUNDDOWN(MINUTE(Schedule!$D42)/15,0)*15,0),_xlfn.CONCAT(TEXT(Schedule!$D42,"H:MM AM/PM")," - ",Schedule!$E42),IF(O$1=TIME(HOUR(Schedule!$F42),ROUNDDOWN(MINUTE(Schedule!$F42)/15,0)*15,0),_xlfn.CONCAT(TEXT(Schedule!$F42,"H:MM AM/PM")," - ",Schedule!$G42),IF(O$1=TIME(HOUR(Schedule!$H42),ROUNDDOWN(MINUTE(Schedule!$H42)/15,0)*15,0),_xlfn.CONCAT(TEXT(Schedule!$H42,"H:MM AM/PM")," - ",Schedule!$I42),IF(Schedule!$B42&lt;&gt;"",IF(OR(O$1=Schedule!$B42,O$1=(Schedule!$B42+TIME(0,15,0))),_xlfn.CONCAT("Judge - ",Schedule!$C42), ""),"")))),"")</f>
        <v/>
      </c>
      <c r="P42" s="8" t="str">
        <f ca="1">IF($A42&lt;&gt;"",IF(P$1=TIME(HOUR(Schedule!$D42),ROUNDDOWN(MINUTE(Schedule!$D42)/15,0)*15,0),_xlfn.CONCAT(TEXT(Schedule!$D42,"H:MM AM/PM")," - ",Schedule!$E42),IF(P$1=TIME(HOUR(Schedule!$F42),ROUNDDOWN(MINUTE(Schedule!$F42)/15,0)*15,0),_xlfn.CONCAT(TEXT(Schedule!$F42,"H:MM AM/PM")," - ",Schedule!$G42),IF(P$1=TIME(HOUR(Schedule!$H42),ROUNDDOWN(MINUTE(Schedule!$H42)/15,0)*15,0),_xlfn.CONCAT(TEXT(Schedule!$H42,"H:MM AM/PM")," - ",Schedule!$I42),IF(Schedule!$B42&lt;&gt;"",IF(OR(P$1=Schedule!$B42,P$1=(Schedule!$B42+TIME(0,15,0))),_xlfn.CONCAT("Judge - ",Schedule!$C42), ""),"")))),"")</f>
        <v/>
      </c>
      <c r="Q42" s="8" t="str">
        <f ca="1">IF($A42&lt;&gt;"",IF(Q$1=TIME(HOUR(Schedule!$D42),ROUNDDOWN(MINUTE(Schedule!$D42)/15,0)*15,0),_xlfn.CONCAT(TEXT(Schedule!$D42,"H:MM AM/PM")," - ",Schedule!$E42),IF(Q$1=TIME(HOUR(Schedule!$F42),ROUNDDOWN(MINUTE(Schedule!$F42)/15,0)*15,0),_xlfn.CONCAT(TEXT(Schedule!$F42,"H:MM AM/PM")," - ",Schedule!$G42),IF(Q$1=TIME(HOUR(Schedule!$H42),ROUNDDOWN(MINUTE(Schedule!$H42)/15,0)*15,0),_xlfn.CONCAT(TEXT(Schedule!$H42,"H:MM AM/PM")," - ",Schedule!$I42),IF(Schedule!$B42&lt;&gt;"",IF(OR(Q$1=Schedule!$B42,Q$1=(Schedule!$B42+TIME(0,15,0))),_xlfn.CONCAT("Judge - ",Schedule!$C42), ""),"")))),"")</f>
        <v/>
      </c>
      <c r="R42" s="8" t="str">
        <f ca="1">IF($A42&lt;&gt;"",IF(R$1=TIME(HOUR(Schedule!$D42),ROUNDDOWN(MINUTE(Schedule!$D42)/15,0)*15,0),_xlfn.CONCAT(TEXT(Schedule!$D42,"H:MM AM/PM")," - ",Schedule!$E42),IF(R$1=TIME(HOUR(Schedule!$F42),ROUNDDOWN(MINUTE(Schedule!$F42)/15,0)*15,0),_xlfn.CONCAT(TEXT(Schedule!$F42,"H:MM AM/PM")," - ",Schedule!$G42),IF(R$1=TIME(HOUR(Schedule!$H42),ROUNDDOWN(MINUTE(Schedule!$H42)/15,0)*15,0),_xlfn.CONCAT(TEXT(Schedule!$H42,"H:MM AM/PM")," - ",Schedule!$I42),IF(Schedule!$B42&lt;&gt;"",IF(OR(R$1=Schedule!$B42,R$1=(Schedule!$B42+TIME(0,15,0))),_xlfn.CONCAT("Judge - ",Schedule!$C42), ""),"")))),"")</f>
        <v/>
      </c>
      <c r="S42" s="8" t="str">
        <f ca="1">IF($A42&lt;&gt;"",IF(S$1=TIME(HOUR(Schedule!$D42),ROUNDDOWN(MINUTE(Schedule!$D42)/15,0)*15,0),_xlfn.CONCAT(TEXT(Schedule!$D42,"H:MM AM/PM")," - ",Schedule!$E42),IF(S$1=TIME(HOUR(Schedule!$F42),ROUNDDOWN(MINUTE(Schedule!$F42)/15,0)*15,0),_xlfn.CONCAT(TEXT(Schedule!$F42,"H:MM AM/PM")," - ",Schedule!$G42),IF(S$1=TIME(HOUR(Schedule!$H42),ROUNDDOWN(MINUTE(Schedule!$H42)/15,0)*15,0),_xlfn.CONCAT(TEXT(Schedule!$H42,"H:MM AM/PM")," - ",Schedule!$I42),IF(Schedule!$B42&lt;&gt;"",IF(OR(S$1=Schedule!$B42,S$1=(Schedule!$B42+TIME(0,15,0))),_xlfn.CONCAT("Judge - ",Schedule!$C42), ""),"")))),"")</f>
        <v/>
      </c>
      <c r="T42" s="8" t="str">
        <f ca="1">IF($A42&lt;&gt;"",IF(T$1=TIME(HOUR(Schedule!$D42),ROUNDDOWN(MINUTE(Schedule!$D42)/15,0)*15,0),_xlfn.CONCAT(TEXT(Schedule!$D42,"H:MM AM/PM")," - ",Schedule!$E42),IF(T$1=TIME(HOUR(Schedule!$F42),ROUNDDOWN(MINUTE(Schedule!$F42)/15,0)*15,0),_xlfn.CONCAT(TEXT(Schedule!$F42,"H:MM AM/PM")," - ",Schedule!$G42),IF(T$1=TIME(HOUR(Schedule!$H42),ROUNDDOWN(MINUTE(Schedule!$H42)/15,0)*15,0),_xlfn.CONCAT(TEXT(Schedule!$H42,"H:MM AM/PM")," - ",Schedule!$I42),IF(Schedule!$B42&lt;&gt;"",IF(OR(T$1=Schedule!$B42,T$1=(Schedule!$B42+TIME(0,15,0))),_xlfn.CONCAT("Judge - ",Schedule!$C42), ""),"")))),"")</f>
        <v/>
      </c>
      <c r="U42" s="8" t="str">
        <f ca="1">IF($A42&lt;&gt;"",IF(U$1=TIME(HOUR(Schedule!$D42),ROUNDDOWN(MINUTE(Schedule!$D42)/15,0)*15,0),_xlfn.CONCAT(TEXT(Schedule!$D42,"H:MM AM/PM")," - ",Schedule!$E42),IF(U$1=TIME(HOUR(Schedule!$F42),ROUNDDOWN(MINUTE(Schedule!$F42)/15,0)*15,0),_xlfn.CONCAT(TEXT(Schedule!$F42,"H:MM AM/PM")," - ",Schedule!$G42),IF(U$1=TIME(HOUR(Schedule!$H42),ROUNDDOWN(MINUTE(Schedule!$H42)/15,0)*15,0),_xlfn.CONCAT(TEXT(Schedule!$H42,"H:MM AM/PM")," - ",Schedule!$I42),IF(Schedule!$B42&lt;&gt;"",IF(OR(U$1=Schedule!$B42,U$1=(Schedule!$B42+TIME(0,15,0))),_xlfn.CONCAT("Judge - ",Schedule!$C42), ""),"")))),"")</f>
        <v/>
      </c>
      <c r="V42" s="8" t="str">
        <f ca="1">IF($A42&lt;&gt;"",IF(V$1=TIME(HOUR(Schedule!$D42),ROUNDDOWN(MINUTE(Schedule!$D42)/15,0)*15,0),_xlfn.CONCAT(TEXT(Schedule!$D42,"H:MM AM/PM")," - ",Schedule!$E42),IF(V$1=TIME(HOUR(Schedule!$F42),ROUNDDOWN(MINUTE(Schedule!$F42)/15,0)*15,0),_xlfn.CONCAT(TEXT(Schedule!$F42,"H:MM AM/PM")," - ",Schedule!$G42),IF(V$1=TIME(HOUR(Schedule!$H42),ROUNDDOWN(MINUTE(Schedule!$H42)/15,0)*15,0),_xlfn.CONCAT(TEXT(Schedule!$H42,"H:MM AM/PM")," - ",Schedule!$I42),IF(Schedule!$B42&lt;&gt;"",IF(OR(V$1=Schedule!$B42,V$1=(Schedule!$B42+TIME(0,15,0))),_xlfn.CONCAT("Judge - ",Schedule!$C42), ""),"")))),"")</f>
        <v/>
      </c>
      <c r="W42" s="8" t="str">
        <f ca="1">IF($A42&lt;&gt;"",IF(W$1=TIME(HOUR(Schedule!$D42),ROUNDDOWN(MINUTE(Schedule!$D42)/15,0)*15,0),_xlfn.CONCAT(TEXT(Schedule!$D42,"H:MM AM/PM")," - ",Schedule!$E42),IF(W$1=TIME(HOUR(Schedule!$F42),ROUNDDOWN(MINUTE(Schedule!$F42)/15,0)*15,0),_xlfn.CONCAT(TEXT(Schedule!$F42,"H:MM AM/PM")," - ",Schedule!$G42),IF(W$1=TIME(HOUR(Schedule!$H42),ROUNDDOWN(MINUTE(Schedule!$H42)/15,0)*15,0),_xlfn.CONCAT(TEXT(Schedule!$H42,"H:MM AM/PM")," - ",Schedule!$I42),IF(Schedule!$B42&lt;&gt;"",IF(OR(W$1=Schedule!$B42,W$1=(Schedule!$B42+TIME(0,15,0))),_xlfn.CONCAT("Judge - ",Schedule!$C42), ""),"")))),"")</f>
        <v/>
      </c>
      <c r="X42" s="8" t="str">
        <f ca="1">IF($A42&lt;&gt;"",IF(X$1=TIME(HOUR(Schedule!$D42),ROUNDDOWN(MINUTE(Schedule!$D42)/15,0)*15,0),_xlfn.CONCAT(TEXT(Schedule!$D42,"H:MM AM/PM")," - ",Schedule!$E42),IF(X$1=TIME(HOUR(Schedule!$F42),ROUNDDOWN(MINUTE(Schedule!$F42)/15,0)*15,0),_xlfn.CONCAT(TEXT(Schedule!$F42,"H:MM AM/PM")," - ",Schedule!$G42),IF(X$1=TIME(HOUR(Schedule!$H42),ROUNDDOWN(MINUTE(Schedule!$H42)/15,0)*15,0),_xlfn.CONCAT(TEXT(Schedule!$H42,"H:MM AM/PM")," - ",Schedule!$I42),IF(Schedule!$B42&lt;&gt;"",IF(OR(X$1=Schedule!$B42,X$1=(Schedule!$B42+TIME(0,15,0))),_xlfn.CONCAT("Judge - ",Schedule!$C42), ""),"")))),"")</f>
        <v/>
      </c>
      <c r="Y42" s="8" t="str">
        <f ca="1">IF($A42&lt;&gt;"",IF(Y$1=TIME(HOUR(Schedule!$D42),ROUNDDOWN(MINUTE(Schedule!$D42)/15,0)*15,0),_xlfn.CONCAT(TEXT(Schedule!$D42,"H:MM AM/PM")," - ",Schedule!$E42),IF(Y$1=TIME(HOUR(Schedule!$F42),ROUNDDOWN(MINUTE(Schedule!$F42)/15,0)*15,0),_xlfn.CONCAT(TEXT(Schedule!$F42,"H:MM AM/PM")," - ",Schedule!$G42),IF(Y$1=TIME(HOUR(Schedule!$H42),ROUNDDOWN(MINUTE(Schedule!$H42)/15,0)*15,0),_xlfn.CONCAT(TEXT(Schedule!$H42,"H:MM AM/PM")," - ",Schedule!$I42),IF(Schedule!$B42&lt;&gt;"",IF(OR(Y$1=Schedule!$B42,Y$1=(Schedule!$B42+TIME(0,15,0))),_xlfn.CONCAT("Judge - ",Schedule!$C42), ""),"")))),"")</f>
        <v/>
      </c>
      <c r="Z42" s="8" t="str">
        <f ca="1">IF($A42&lt;&gt;"",IF(Z$1=TIME(HOUR(Schedule!$D42),ROUNDDOWN(MINUTE(Schedule!$D42)/15,0)*15,0),_xlfn.CONCAT(TEXT(Schedule!$D42,"H:MM AM/PM")," - ",Schedule!$E42),IF(Z$1=TIME(HOUR(Schedule!$F42),ROUNDDOWN(MINUTE(Schedule!$F42)/15,0)*15,0),_xlfn.CONCAT(TEXT(Schedule!$F42,"H:MM AM/PM")," - ",Schedule!$G42),IF(Z$1=TIME(HOUR(Schedule!$H42),ROUNDDOWN(MINUTE(Schedule!$H42)/15,0)*15,0),_xlfn.CONCAT(TEXT(Schedule!$H42,"H:MM AM/PM")," - ",Schedule!$I42),IF(Schedule!$B42&lt;&gt;"",IF(OR(Z$1=Schedule!$B42,Z$1=(Schedule!$B42+TIME(0,15,0))),_xlfn.CONCAT("Judge - ",Schedule!$C42), ""),"")))),"")</f>
        <v/>
      </c>
      <c r="AA42" s="8" t="str">
        <f ca="1">IF($A42&lt;&gt;"",IF(AA$1=TIME(HOUR(Schedule!$D42),ROUNDDOWN(MINUTE(Schedule!$D42)/15,0)*15,0),_xlfn.CONCAT(TEXT(Schedule!$D42,"H:MM AM/PM")," - ",Schedule!$E42),IF(AA$1=TIME(HOUR(Schedule!$F42),ROUNDDOWN(MINUTE(Schedule!$F42)/15,0)*15,0),_xlfn.CONCAT(TEXT(Schedule!$F42,"H:MM AM/PM")," - ",Schedule!$G42),IF(AA$1=TIME(HOUR(Schedule!$H42),ROUNDDOWN(MINUTE(Schedule!$H42)/15,0)*15,0),_xlfn.CONCAT(TEXT(Schedule!$H42,"H:MM AM/PM")," - ",Schedule!$I42),IF(Schedule!$B42&lt;&gt;"",IF(OR(AA$1=Schedule!$B42,AA$1=(Schedule!$B42+TIME(0,15,0))),_xlfn.CONCAT("Judge - ",Schedule!$C42), ""),"")))),"")</f>
        <v/>
      </c>
      <c r="AB42" s="8" t="str">
        <f ca="1">IF($A42&lt;&gt;"",IF(AB$1=TIME(HOUR(Schedule!$D42),ROUNDDOWN(MINUTE(Schedule!$D42)/15,0)*15,0),_xlfn.CONCAT(TEXT(Schedule!$D42,"H:MM AM/PM")," - ",Schedule!$E42),IF(AB$1=TIME(HOUR(Schedule!$F42),ROUNDDOWN(MINUTE(Schedule!$F42)/15,0)*15,0),_xlfn.CONCAT(TEXT(Schedule!$F42,"H:MM AM/PM")," - ",Schedule!$G42),IF(AB$1=TIME(HOUR(Schedule!$H42),ROUNDDOWN(MINUTE(Schedule!$H42)/15,0)*15,0),_xlfn.CONCAT(TEXT(Schedule!$H42,"H:MM AM/PM")," - ",Schedule!$I42),IF(Schedule!$B42&lt;&gt;"",IF(OR(AB$1=Schedule!$B42,AB$1=(Schedule!$B42+TIME(0,15,0))),_xlfn.CONCAT("Judge - ",Schedule!$C42), ""),"")))),"")</f>
        <v/>
      </c>
      <c r="AC42" s="8" t="str">
        <f ca="1">IF($A42&lt;&gt;"",IF(AC$1=TIME(HOUR(Schedule!$D42),ROUNDDOWN(MINUTE(Schedule!$D42)/15,0)*15,0),_xlfn.CONCAT(TEXT(Schedule!$D42,"H:MM AM/PM")," - ",Schedule!$E42),IF(AC$1=TIME(HOUR(Schedule!$F42),ROUNDDOWN(MINUTE(Schedule!$F42)/15,0)*15,0),_xlfn.CONCAT(TEXT(Schedule!$F42,"H:MM AM/PM")," - ",Schedule!$G42),IF(AC$1=TIME(HOUR(Schedule!$H42),ROUNDDOWN(MINUTE(Schedule!$H42)/15,0)*15,0),_xlfn.CONCAT(TEXT(Schedule!$H42,"H:MM AM/PM")," - ",Schedule!$I42),IF(Schedule!$B42&lt;&gt;"",IF(OR(AC$1=Schedule!$B42,AC$1=(Schedule!$B42+TIME(0,15,0))),_xlfn.CONCAT("Judge - ",Schedule!$C42), ""),"")))),"")</f>
        <v/>
      </c>
      <c r="AD42" s="8" t="str">
        <f ca="1">IF($A42&lt;&gt;"",IF(AD$1=TIME(HOUR(Schedule!$D42),ROUNDDOWN(MINUTE(Schedule!$D42)/15,0)*15,0),_xlfn.CONCAT(TEXT(Schedule!$D42,"H:MM AM/PM")," - ",Schedule!$E42),IF(AD$1=TIME(HOUR(Schedule!$F42),ROUNDDOWN(MINUTE(Schedule!$F42)/15,0)*15,0),_xlfn.CONCAT(TEXT(Schedule!$F42,"H:MM AM/PM")," - ",Schedule!$G42),IF(AD$1=TIME(HOUR(Schedule!$H42),ROUNDDOWN(MINUTE(Schedule!$H42)/15,0)*15,0),_xlfn.CONCAT(TEXT(Schedule!$H42,"H:MM AM/PM")," - ",Schedule!$I42),IF(Schedule!$B42&lt;&gt;"",IF(OR(AD$1=Schedule!$B42,AD$1=(Schedule!$B42+TIME(0,15,0))),_xlfn.CONCAT("Judge - ",Schedule!$C42), ""),"")))),"")</f>
        <v/>
      </c>
      <c r="AE42" s="8" t="str">
        <f ca="1">IF($A42&lt;&gt;"",IF(AE$1=TIME(HOUR(Schedule!$D42),ROUNDDOWN(MINUTE(Schedule!$D42)/15,0)*15,0),_xlfn.CONCAT(TEXT(Schedule!$D42,"H:MM AM/PM")," - ",Schedule!$E42),IF(AE$1=TIME(HOUR(Schedule!$F42),ROUNDDOWN(MINUTE(Schedule!$F42)/15,0)*15,0),_xlfn.CONCAT(TEXT(Schedule!$F42,"H:MM AM/PM")," - ",Schedule!$G42),IF(AE$1=TIME(HOUR(Schedule!$H42),ROUNDDOWN(MINUTE(Schedule!$H42)/15,0)*15,0),_xlfn.CONCAT(TEXT(Schedule!$H42,"H:MM AM/PM")," - ",Schedule!$I42),IF(Schedule!$B42&lt;&gt;"",IF(OR(AE$1=Schedule!$B42,AE$1=(Schedule!$B42+TIME(0,15,0))),_xlfn.CONCAT("Judge - ",Schedule!$C42), ""),"")))),"")</f>
        <v/>
      </c>
      <c r="AF42" s="8" t="str">
        <f ca="1">IF($A42&lt;&gt;"",IF(AF$1=TIME(HOUR(Schedule!$D42),ROUNDDOWN(MINUTE(Schedule!$D42)/15,0)*15,0),_xlfn.CONCAT(TEXT(Schedule!$D42,"H:MM AM/PM")," - ",Schedule!$E42),IF(AF$1=TIME(HOUR(Schedule!$F42),ROUNDDOWN(MINUTE(Schedule!$F42)/15,0)*15,0),_xlfn.CONCAT(TEXT(Schedule!$F42,"H:MM AM/PM")," - ",Schedule!$G42),IF(AF$1=TIME(HOUR(Schedule!$H42),ROUNDDOWN(MINUTE(Schedule!$H42)/15,0)*15,0),_xlfn.CONCAT(TEXT(Schedule!$H42,"H:MM AM/PM")," - ",Schedule!$I42),IF(Schedule!$B42&lt;&gt;"",IF(OR(AF$1=Schedule!$B42,AF$1=(Schedule!$B42+TIME(0,15,0))),_xlfn.CONCAT("Judge - ",Schedule!$C42), ""),"")))),"")</f>
        <v/>
      </c>
      <c r="AG42" s="8" t="str">
        <f ca="1">IF($A42&lt;&gt;"",IF(AG$1=TIME(HOUR(Schedule!$D42),ROUNDDOWN(MINUTE(Schedule!$D42)/15,0)*15,0),_xlfn.CONCAT(TEXT(Schedule!$D42,"H:MM AM/PM")," - ",Schedule!$E42),IF(AG$1=TIME(HOUR(Schedule!$F42),ROUNDDOWN(MINUTE(Schedule!$F42)/15,0)*15,0),_xlfn.CONCAT(TEXT(Schedule!$F42,"H:MM AM/PM")," - ",Schedule!$G42),IF(AG$1=TIME(HOUR(Schedule!$H42),ROUNDDOWN(MINUTE(Schedule!$H42)/15,0)*15,0),_xlfn.CONCAT(TEXT(Schedule!$H42,"H:MM AM/PM")," - ",Schedule!$I42),IF(Schedule!$B42&lt;&gt;"",IF(OR(AG$1=Schedule!$B42,AG$1=(Schedule!$B42+TIME(0,15,0))),_xlfn.CONCAT("Judge - ",Schedule!$C42), ""),"")))),"")</f>
        <v/>
      </c>
    </row>
    <row r="43" spans="1:33" x14ac:dyDescent="0.2">
      <c r="A43" t="str">
        <f ca="1">Schedule!A43</f>
        <v/>
      </c>
      <c r="B43" s="8" t="str">
        <f ca="1">IF($A43&lt;&gt;"",IF(B$1=TIME(HOUR(Schedule!$D43),ROUNDDOWN(MINUTE(Schedule!$D43)/15,0)*15,0),_xlfn.CONCAT(TEXT(Schedule!$D43,"H:MM AM/PM")," - ",Schedule!$E43),IF(B$1=TIME(HOUR(Schedule!$F43),ROUNDDOWN(MINUTE(Schedule!$F43)/15,0)*15,0),_xlfn.CONCAT(TEXT(Schedule!$F43,"H:MM AM/PM")," - ",Schedule!$G43),IF(B$1=TIME(HOUR(Schedule!$H43),ROUNDDOWN(MINUTE(Schedule!$H43)/15,0)*15,0),_xlfn.CONCAT(TEXT(Schedule!$H43,"H:MM AM/PM")," - ",Schedule!$I43),IF(Schedule!$B43&lt;&gt;"",IF(OR(B$1=Schedule!$B43,B$1=(Schedule!$B43+TIME(0,15,0))),_xlfn.CONCAT("Judge - ",Schedule!$C43), ""),"")))),"")</f>
        <v/>
      </c>
      <c r="C43" s="8" t="str">
        <f ca="1">IF($A43&lt;&gt;"",IF(C$1=TIME(HOUR(Schedule!$D43),ROUNDDOWN(MINUTE(Schedule!$D43)/15,0)*15,0),_xlfn.CONCAT(TEXT(Schedule!$D43,"H:MM AM/PM")," - ",Schedule!$E43),IF(C$1=TIME(HOUR(Schedule!$F43),ROUNDDOWN(MINUTE(Schedule!$F43)/15,0)*15,0),_xlfn.CONCAT(TEXT(Schedule!$F43,"H:MM AM/PM")," - ",Schedule!$G43),IF(C$1=TIME(HOUR(Schedule!$H43),ROUNDDOWN(MINUTE(Schedule!$H43)/15,0)*15,0),_xlfn.CONCAT(TEXT(Schedule!$H43,"H:MM AM/PM")," - ",Schedule!$I43),IF(Schedule!$B43&lt;&gt;"",IF(OR(C$1=Schedule!$B43,C$1=(Schedule!$B43+TIME(0,15,0))),_xlfn.CONCAT("Judge - ",Schedule!$C43), ""),"")))),"")</f>
        <v/>
      </c>
      <c r="D43" s="8" t="str">
        <f ca="1">IF($A43&lt;&gt;"",IF(D$1=TIME(HOUR(Schedule!$D43),ROUNDDOWN(MINUTE(Schedule!$D43)/15,0)*15,0),_xlfn.CONCAT(TEXT(Schedule!$D43,"H:MM AM/PM")," - ",Schedule!$E43),IF(D$1=TIME(HOUR(Schedule!$F43),ROUNDDOWN(MINUTE(Schedule!$F43)/15,0)*15,0),_xlfn.CONCAT(TEXT(Schedule!$F43,"H:MM AM/PM")," - ",Schedule!$G43),IF(D$1=TIME(HOUR(Schedule!$H43),ROUNDDOWN(MINUTE(Schedule!$H43)/15,0)*15,0),_xlfn.CONCAT(TEXT(Schedule!$H43,"H:MM AM/PM")," - ",Schedule!$I43),IF(Schedule!$B43&lt;&gt;"",IF(OR(D$1=Schedule!$B43,D$1=(Schedule!$B43+TIME(0,15,0))),_xlfn.CONCAT("Judge - ",Schedule!$C43), ""),"")))),"")</f>
        <v/>
      </c>
      <c r="E43" s="8" t="str">
        <f ca="1">IF($A43&lt;&gt;"",IF(E$1=TIME(HOUR(Schedule!$D43),ROUNDDOWN(MINUTE(Schedule!$D43)/15,0)*15,0),_xlfn.CONCAT(TEXT(Schedule!$D43,"H:MM AM/PM")," - ",Schedule!$E43),IF(E$1=TIME(HOUR(Schedule!$F43),ROUNDDOWN(MINUTE(Schedule!$F43)/15,0)*15,0),_xlfn.CONCAT(TEXT(Schedule!$F43,"H:MM AM/PM")," - ",Schedule!$G43),IF(E$1=TIME(HOUR(Schedule!$H43),ROUNDDOWN(MINUTE(Schedule!$H43)/15,0)*15,0),_xlfn.CONCAT(TEXT(Schedule!$H43,"H:MM AM/PM")," - ",Schedule!$I43),IF(Schedule!$B43&lt;&gt;"",IF(OR(E$1=Schedule!$B43,E$1=(Schedule!$B43+TIME(0,15,0))),_xlfn.CONCAT("Judge - ",Schedule!$C43), ""),"")))),"")</f>
        <v/>
      </c>
      <c r="F43" s="8" t="str">
        <f ca="1">IF($A43&lt;&gt;"",IF(F$1=TIME(HOUR(Schedule!$D43),ROUNDDOWN(MINUTE(Schedule!$D43)/15,0)*15,0),_xlfn.CONCAT(TEXT(Schedule!$D43,"H:MM AM/PM")," - ",Schedule!$E43),IF(F$1=TIME(HOUR(Schedule!$F43),ROUNDDOWN(MINUTE(Schedule!$F43)/15,0)*15,0),_xlfn.CONCAT(TEXT(Schedule!$F43,"H:MM AM/PM")," - ",Schedule!$G43),IF(F$1=TIME(HOUR(Schedule!$H43),ROUNDDOWN(MINUTE(Schedule!$H43)/15,0)*15,0),_xlfn.CONCAT(TEXT(Schedule!$H43,"H:MM AM/PM")," - ",Schedule!$I43),IF(Schedule!$B43&lt;&gt;"",IF(OR(F$1=Schedule!$B43,F$1=(Schedule!$B43+TIME(0,15,0))),_xlfn.CONCAT("Judge - ",Schedule!$C43), ""),"")))),"")</f>
        <v/>
      </c>
      <c r="G43" s="8" t="str">
        <f ca="1">IF($A43&lt;&gt;"",IF(G$1=TIME(HOUR(Schedule!$D43),ROUNDDOWN(MINUTE(Schedule!$D43)/15,0)*15,0),_xlfn.CONCAT(TEXT(Schedule!$D43,"H:MM AM/PM")," - ",Schedule!$E43),IF(G$1=TIME(HOUR(Schedule!$F43),ROUNDDOWN(MINUTE(Schedule!$F43)/15,0)*15,0),_xlfn.CONCAT(TEXT(Schedule!$F43,"H:MM AM/PM")," - ",Schedule!$G43),IF(G$1=TIME(HOUR(Schedule!$H43),ROUNDDOWN(MINUTE(Schedule!$H43)/15,0)*15,0),_xlfn.CONCAT(TEXT(Schedule!$H43,"H:MM AM/PM")," - ",Schedule!$I43),IF(Schedule!$B43&lt;&gt;"",IF(OR(G$1=Schedule!$B43,G$1=(Schedule!$B43+TIME(0,15,0))),_xlfn.CONCAT("Judge - ",Schedule!$C43), ""),"")))),"")</f>
        <v/>
      </c>
      <c r="H43" s="8" t="str">
        <f ca="1">IF($A43&lt;&gt;"",IF(H$1=TIME(HOUR(Schedule!$D43),ROUNDDOWN(MINUTE(Schedule!$D43)/15,0)*15,0),_xlfn.CONCAT(TEXT(Schedule!$D43,"H:MM AM/PM")," - ",Schedule!$E43),IF(H$1=TIME(HOUR(Schedule!$F43),ROUNDDOWN(MINUTE(Schedule!$F43)/15,0)*15,0),_xlfn.CONCAT(TEXT(Schedule!$F43,"H:MM AM/PM")," - ",Schedule!$G43),IF(H$1=TIME(HOUR(Schedule!$H43),ROUNDDOWN(MINUTE(Schedule!$H43)/15,0)*15,0),_xlfn.CONCAT(TEXT(Schedule!$H43,"H:MM AM/PM")," - ",Schedule!$I43),IF(Schedule!$B43&lt;&gt;"",IF(OR(H$1=Schedule!$B43,H$1=(Schedule!$B43+TIME(0,15,0))),_xlfn.CONCAT("Judge - ",Schedule!$C43), ""),"")))),"")</f>
        <v/>
      </c>
      <c r="I43" s="8" t="str">
        <f ca="1">IF($A43&lt;&gt;"",IF(I$1=TIME(HOUR(Schedule!$D43),ROUNDDOWN(MINUTE(Schedule!$D43)/15,0)*15,0),_xlfn.CONCAT(TEXT(Schedule!$D43,"H:MM AM/PM")," - ",Schedule!$E43),IF(I$1=TIME(HOUR(Schedule!$F43),ROUNDDOWN(MINUTE(Schedule!$F43)/15,0)*15,0),_xlfn.CONCAT(TEXT(Schedule!$F43,"H:MM AM/PM")," - ",Schedule!$G43),IF(I$1=TIME(HOUR(Schedule!$H43),ROUNDDOWN(MINUTE(Schedule!$H43)/15,0)*15,0),_xlfn.CONCAT(TEXT(Schedule!$H43,"H:MM AM/PM")," - ",Schedule!$I43),IF(Schedule!$B43&lt;&gt;"",IF(OR(I$1=Schedule!$B43,I$1=(Schedule!$B43+TIME(0,15,0))),_xlfn.CONCAT("Judge - ",Schedule!$C43), ""),"")))),"")</f>
        <v/>
      </c>
      <c r="J43" s="8" t="str">
        <f ca="1">IF($A43&lt;&gt;"",IF(J$1=TIME(HOUR(Schedule!$D43),ROUNDDOWN(MINUTE(Schedule!$D43)/15,0)*15,0),_xlfn.CONCAT(TEXT(Schedule!$D43,"H:MM AM/PM")," - ",Schedule!$E43),IF(J$1=TIME(HOUR(Schedule!$F43),ROUNDDOWN(MINUTE(Schedule!$F43)/15,0)*15,0),_xlfn.CONCAT(TEXT(Schedule!$F43,"H:MM AM/PM")," - ",Schedule!$G43),IF(J$1=TIME(HOUR(Schedule!$H43),ROUNDDOWN(MINUTE(Schedule!$H43)/15,0)*15,0),_xlfn.CONCAT(TEXT(Schedule!$H43,"H:MM AM/PM")," - ",Schedule!$I43),IF(Schedule!$B43&lt;&gt;"",IF(OR(J$1=Schedule!$B43,J$1=(Schedule!$B43+TIME(0,15,0))),_xlfn.CONCAT("Judge - ",Schedule!$C43), ""),"")))),"")</f>
        <v/>
      </c>
      <c r="K43" s="8" t="str">
        <f ca="1">IF($A43&lt;&gt;"",IF(K$1=TIME(HOUR(Schedule!$D43),ROUNDDOWN(MINUTE(Schedule!$D43)/15,0)*15,0),_xlfn.CONCAT(TEXT(Schedule!$D43,"H:MM AM/PM")," - ",Schedule!$E43),IF(K$1=TIME(HOUR(Schedule!$F43),ROUNDDOWN(MINUTE(Schedule!$F43)/15,0)*15,0),_xlfn.CONCAT(TEXT(Schedule!$F43,"H:MM AM/PM")," - ",Schedule!$G43),IF(K$1=TIME(HOUR(Schedule!$H43),ROUNDDOWN(MINUTE(Schedule!$H43)/15,0)*15,0),_xlfn.CONCAT(TEXT(Schedule!$H43,"H:MM AM/PM")," - ",Schedule!$I43),IF(Schedule!$B43&lt;&gt;"",IF(OR(K$1=Schedule!$B43,K$1=(Schedule!$B43+TIME(0,15,0))),_xlfn.CONCAT("Judge - ",Schedule!$C43), ""),"")))),"")</f>
        <v/>
      </c>
      <c r="L43" s="8" t="str">
        <f ca="1">IF($A43&lt;&gt;"",IF(L$1=TIME(HOUR(Schedule!$D43),ROUNDDOWN(MINUTE(Schedule!$D43)/15,0)*15,0),_xlfn.CONCAT(TEXT(Schedule!$D43,"H:MM AM/PM")," - ",Schedule!$E43),IF(L$1=TIME(HOUR(Schedule!$F43),ROUNDDOWN(MINUTE(Schedule!$F43)/15,0)*15,0),_xlfn.CONCAT(TEXT(Schedule!$F43,"H:MM AM/PM")," - ",Schedule!$G43),IF(L$1=TIME(HOUR(Schedule!$H43),ROUNDDOWN(MINUTE(Schedule!$H43)/15,0)*15,0),_xlfn.CONCAT(TEXT(Schedule!$H43,"H:MM AM/PM")," - ",Schedule!$I43),IF(Schedule!$B43&lt;&gt;"",IF(OR(L$1=Schedule!$B43,L$1=(Schedule!$B43+TIME(0,15,0))),_xlfn.CONCAT("Judge - ",Schedule!$C43), ""),"")))),"")</f>
        <v/>
      </c>
      <c r="M43" s="8" t="str">
        <f ca="1">IF($A43&lt;&gt;"",IF(M$1=TIME(HOUR(Schedule!$D43),ROUNDDOWN(MINUTE(Schedule!$D43)/15,0)*15,0),_xlfn.CONCAT(TEXT(Schedule!$D43,"H:MM AM/PM")," - ",Schedule!$E43),IF(M$1=TIME(HOUR(Schedule!$F43),ROUNDDOWN(MINUTE(Schedule!$F43)/15,0)*15,0),_xlfn.CONCAT(TEXT(Schedule!$F43,"H:MM AM/PM")," - ",Schedule!$G43),IF(M$1=TIME(HOUR(Schedule!$H43),ROUNDDOWN(MINUTE(Schedule!$H43)/15,0)*15,0),_xlfn.CONCAT(TEXT(Schedule!$H43,"H:MM AM/PM")," - ",Schedule!$I43),IF(Schedule!$B43&lt;&gt;"",IF(OR(M$1=Schedule!$B43,M$1=(Schedule!$B43+TIME(0,15,0))),_xlfn.CONCAT("Judge - ",Schedule!$C43), ""),"")))),"")</f>
        <v/>
      </c>
      <c r="N43" s="8" t="str">
        <f ca="1">IF($A43&lt;&gt;"",IF(N$1=TIME(HOUR(Schedule!$D43),ROUNDDOWN(MINUTE(Schedule!$D43)/15,0)*15,0),_xlfn.CONCAT(TEXT(Schedule!$D43,"H:MM AM/PM")," - ",Schedule!$E43),IF(N$1=TIME(HOUR(Schedule!$F43),ROUNDDOWN(MINUTE(Schedule!$F43)/15,0)*15,0),_xlfn.CONCAT(TEXT(Schedule!$F43,"H:MM AM/PM")," - ",Schedule!$G43),IF(N$1=TIME(HOUR(Schedule!$H43),ROUNDDOWN(MINUTE(Schedule!$H43)/15,0)*15,0),_xlfn.CONCAT(TEXT(Schedule!$H43,"H:MM AM/PM")," - ",Schedule!$I43),IF(Schedule!$B43&lt;&gt;"",IF(OR(N$1=Schedule!$B43,N$1=(Schedule!$B43+TIME(0,15,0))),_xlfn.CONCAT("Judge - ",Schedule!$C43), ""),"")))),"")</f>
        <v/>
      </c>
      <c r="O43" s="8" t="str">
        <f ca="1">IF($A43&lt;&gt;"",IF(O$1=TIME(HOUR(Schedule!$D43),ROUNDDOWN(MINUTE(Schedule!$D43)/15,0)*15,0),_xlfn.CONCAT(TEXT(Schedule!$D43,"H:MM AM/PM")," - ",Schedule!$E43),IF(O$1=TIME(HOUR(Schedule!$F43),ROUNDDOWN(MINUTE(Schedule!$F43)/15,0)*15,0),_xlfn.CONCAT(TEXT(Schedule!$F43,"H:MM AM/PM")," - ",Schedule!$G43),IF(O$1=TIME(HOUR(Schedule!$H43),ROUNDDOWN(MINUTE(Schedule!$H43)/15,0)*15,0),_xlfn.CONCAT(TEXT(Schedule!$H43,"H:MM AM/PM")," - ",Schedule!$I43),IF(Schedule!$B43&lt;&gt;"",IF(OR(O$1=Schedule!$B43,O$1=(Schedule!$B43+TIME(0,15,0))),_xlfn.CONCAT("Judge - ",Schedule!$C43), ""),"")))),"")</f>
        <v/>
      </c>
      <c r="P43" s="8" t="str">
        <f ca="1">IF($A43&lt;&gt;"",IF(P$1=TIME(HOUR(Schedule!$D43),ROUNDDOWN(MINUTE(Schedule!$D43)/15,0)*15,0),_xlfn.CONCAT(TEXT(Schedule!$D43,"H:MM AM/PM")," - ",Schedule!$E43),IF(P$1=TIME(HOUR(Schedule!$F43),ROUNDDOWN(MINUTE(Schedule!$F43)/15,0)*15,0),_xlfn.CONCAT(TEXT(Schedule!$F43,"H:MM AM/PM")," - ",Schedule!$G43),IF(P$1=TIME(HOUR(Schedule!$H43),ROUNDDOWN(MINUTE(Schedule!$H43)/15,0)*15,0),_xlfn.CONCAT(TEXT(Schedule!$H43,"H:MM AM/PM")," - ",Schedule!$I43),IF(Schedule!$B43&lt;&gt;"",IF(OR(P$1=Schedule!$B43,P$1=(Schedule!$B43+TIME(0,15,0))),_xlfn.CONCAT("Judge - ",Schedule!$C43), ""),"")))),"")</f>
        <v/>
      </c>
      <c r="Q43" s="8" t="str">
        <f ca="1">IF($A43&lt;&gt;"",IF(Q$1=TIME(HOUR(Schedule!$D43),ROUNDDOWN(MINUTE(Schedule!$D43)/15,0)*15,0),_xlfn.CONCAT(TEXT(Schedule!$D43,"H:MM AM/PM")," - ",Schedule!$E43),IF(Q$1=TIME(HOUR(Schedule!$F43),ROUNDDOWN(MINUTE(Schedule!$F43)/15,0)*15,0),_xlfn.CONCAT(TEXT(Schedule!$F43,"H:MM AM/PM")," - ",Schedule!$G43),IF(Q$1=TIME(HOUR(Schedule!$H43),ROUNDDOWN(MINUTE(Schedule!$H43)/15,0)*15,0),_xlfn.CONCAT(TEXT(Schedule!$H43,"H:MM AM/PM")," - ",Schedule!$I43),IF(Schedule!$B43&lt;&gt;"",IF(OR(Q$1=Schedule!$B43,Q$1=(Schedule!$B43+TIME(0,15,0))),_xlfn.CONCAT("Judge - ",Schedule!$C43), ""),"")))),"")</f>
        <v/>
      </c>
      <c r="R43" s="8" t="str">
        <f ca="1">IF($A43&lt;&gt;"",IF(R$1=TIME(HOUR(Schedule!$D43),ROUNDDOWN(MINUTE(Schedule!$D43)/15,0)*15,0),_xlfn.CONCAT(TEXT(Schedule!$D43,"H:MM AM/PM")," - ",Schedule!$E43),IF(R$1=TIME(HOUR(Schedule!$F43),ROUNDDOWN(MINUTE(Schedule!$F43)/15,0)*15,0),_xlfn.CONCAT(TEXT(Schedule!$F43,"H:MM AM/PM")," - ",Schedule!$G43),IF(R$1=TIME(HOUR(Schedule!$H43),ROUNDDOWN(MINUTE(Schedule!$H43)/15,0)*15,0),_xlfn.CONCAT(TEXT(Schedule!$H43,"H:MM AM/PM")," - ",Schedule!$I43),IF(Schedule!$B43&lt;&gt;"",IF(OR(R$1=Schedule!$B43,R$1=(Schedule!$B43+TIME(0,15,0))),_xlfn.CONCAT("Judge - ",Schedule!$C43), ""),"")))),"")</f>
        <v/>
      </c>
      <c r="S43" s="8" t="str">
        <f ca="1">IF($A43&lt;&gt;"",IF(S$1=TIME(HOUR(Schedule!$D43),ROUNDDOWN(MINUTE(Schedule!$D43)/15,0)*15,0),_xlfn.CONCAT(TEXT(Schedule!$D43,"H:MM AM/PM")," - ",Schedule!$E43),IF(S$1=TIME(HOUR(Schedule!$F43),ROUNDDOWN(MINUTE(Schedule!$F43)/15,0)*15,0),_xlfn.CONCAT(TEXT(Schedule!$F43,"H:MM AM/PM")," - ",Schedule!$G43),IF(S$1=TIME(HOUR(Schedule!$H43),ROUNDDOWN(MINUTE(Schedule!$H43)/15,0)*15,0),_xlfn.CONCAT(TEXT(Schedule!$H43,"H:MM AM/PM")," - ",Schedule!$I43),IF(Schedule!$B43&lt;&gt;"",IF(OR(S$1=Schedule!$B43,S$1=(Schedule!$B43+TIME(0,15,0))),_xlfn.CONCAT("Judge - ",Schedule!$C43), ""),"")))),"")</f>
        <v/>
      </c>
      <c r="T43" s="8" t="str">
        <f ca="1">IF($A43&lt;&gt;"",IF(T$1=TIME(HOUR(Schedule!$D43),ROUNDDOWN(MINUTE(Schedule!$D43)/15,0)*15,0),_xlfn.CONCAT(TEXT(Schedule!$D43,"H:MM AM/PM")," - ",Schedule!$E43),IF(T$1=TIME(HOUR(Schedule!$F43),ROUNDDOWN(MINUTE(Schedule!$F43)/15,0)*15,0),_xlfn.CONCAT(TEXT(Schedule!$F43,"H:MM AM/PM")," - ",Schedule!$G43),IF(T$1=TIME(HOUR(Schedule!$H43),ROUNDDOWN(MINUTE(Schedule!$H43)/15,0)*15,0),_xlfn.CONCAT(TEXT(Schedule!$H43,"H:MM AM/PM")," - ",Schedule!$I43),IF(Schedule!$B43&lt;&gt;"",IF(OR(T$1=Schedule!$B43,T$1=(Schedule!$B43+TIME(0,15,0))),_xlfn.CONCAT("Judge - ",Schedule!$C43), ""),"")))),"")</f>
        <v/>
      </c>
      <c r="U43" s="8" t="str">
        <f ca="1">IF($A43&lt;&gt;"",IF(U$1=TIME(HOUR(Schedule!$D43),ROUNDDOWN(MINUTE(Schedule!$D43)/15,0)*15,0),_xlfn.CONCAT(TEXT(Schedule!$D43,"H:MM AM/PM")," - ",Schedule!$E43),IF(U$1=TIME(HOUR(Schedule!$F43),ROUNDDOWN(MINUTE(Schedule!$F43)/15,0)*15,0),_xlfn.CONCAT(TEXT(Schedule!$F43,"H:MM AM/PM")," - ",Schedule!$G43),IF(U$1=TIME(HOUR(Schedule!$H43),ROUNDDOWN(MINUTE(Schedule!$H43)/15,0)*15,0),_xlfn.CONCAT(TEXT(Schedule!$H43,"H:MM AM/PM")," - ",Schedule!$I43),IF(Schedule!$B43&lt;&gt;"",IF(OR(U$1=Schedule!$B43,U$1=(Schedule!$B43+TIME(0,15,0))),_xlfn.CONCAT("Judge - ",Schedule!$C43), ""),"")))),"")</f>
        <v/>
      </c>
      <c r="V43" s="8" t="str">
        <f ca="1">IF($A43&lt;&gt;"",IF(V$1=TIME(HOUR(Schedule!$D43),ROUNDDOWN(MINUTE(Schedule!$D43)/15,0)*15,0),_xlfn.CONCAT(TEXT(Schedule!$D43,"H:MM AM/PM")," - ",Schedule!$E43),IF(V$1=TIME(HOUR(Schedule!$F43),ROUNDDOWN(MINUTE(Schedule!$F43)/15,0)*15,0),_xlfn.CONCAT(TEXT(Schedule!$F43,"H:MM AM/PM")," - ",Schedule!$G43),IF(V$1=TIME(HOUR(Schedule!$H43),ROUNDDOWN(MINUTE(Schedule!$H43)/15,0)*15,0),_xlfn.CONCAT(TEXT(Schedule!$H43,"H:MM AM/PM")," - ",Schedule!$I43),IF(Schedule!$B43&lt;&gt;"",IF(OR(V$1=Schedule!$B43,V$1=(Schedule!$B43+TIME(0,15,0))),_xlfn.CONCAT("Judge - ",Schedule!$C43), ""),"")))),"")</f>
        <v/>
      </c>
      <c r="W43" s="8" t="str">
        <f ca="1">IF($A43&lt;&gt;"",IF(W$1=TIME(HOUR(Schedule!$D43),ROUNDDOWN(MINUTE(Schedule!$D43)/15,0)*15,0),_xlfn.CONCAT(TEXT(Schedule!$D43,"H:MM AM/PM")," - ",Schedule!$E43),IF(W$1=TIME(HOUR(Schedule!$F43),ROUNDDOWN(MINUTE(Schedule!$F43)/15,0)*15,0),_xlfn.CONCAT(TEXT(Schedule!$F43,"H:MM AM/PM")," - ",Schedule!$G43),IF(W$1=TIME(HOUR(Schedule!$H43),ROUNDDOWN(MINUTE(Schedule!$H43)/15,0)*15,0),_xlfn.CONCAT(TEXT(Schedule!$H43,"H:MM AM/PM")," - ",Schedule!$I43),IF(Schedule!$B43&lt;&gt;"",IF(OR(W$1=Schedule!$B43,W$1=(Schedule!$B43+TIME(0,15,0))),_xlfn.CONCAT("Judge - ",Schedule!$C43), ""),"")))),"")</f>
        <v/>
      </c>
      <c r="X43" s="8" t="str">
        <f ca="1">IF($A43&lt;&gt;"",IF(X$1=TIME(HOUR(Schedule!$D43),ROUNDDOWN(MINUTE(Schedule!$D43)/15,0)*15,0),_xlfn.CONCAT(TEXT(Schedule!$D43,"H:MM AM/PM")," - ",Schedule!$E43),IF(X$1=TIME(HOUR(Schedule!$F43),ROUNDDOWN(MINUTE(Schedule!$F43)/15,0)*15,0),_xlfn.CONCAT(TEXT(Schedule!$F43,"H:MM AM/PM")," - ",Schedule!$G43),IF(X$1=TIME(HOUR(Schedule!$H43),ROUNDDOWN(MINUTE(Schedule!$H43)/15,0)*15,0),_xlfn.CONCAT(TEXT(Schedule!$H43,"H:MM AM/PM")," - ",Schedule!$I43),IF(Schedule!$B43&lt;&gt;"",IF(OR(X$1=Schedule!$B43,X$1=(Schedule!$B43+TIME(0,15,0))),_xlfn.CONCAT("Judge - ",Schedule!$C43), ""),"")))),"")</f>
        <v/>
      </c>
      <c r="Y43" s="8" t="str">
        <f ca="1">IF($A43&lt;&gt;"",IF(Y$1=TIME(HOUR(Schedule!$D43),ROUNDDOWN(MINUTE(Schedule!$D43)/15,0)*15,0),_xlfn.CONCAT(TEXT(Schedule!$D43,"H:MM AM/PM")," - ",Schedule!$E43),IF(Y$1=TIME(HOUR(Schedule!$F43),ROUNDDOWN(MINUTE(Schedule!$F43)/15,0)*15,0),_xlfn.CONCAT(TEXT(Schedule!$F43,"H:MM AM/PM")," - ",Schedule!$G43),IF(Y$1=TIME(HOUR(Schedule!$H43),ROUNDDOWN(MINUTE(Schedule!$H43)/15,0)*15,0),_xlfn.CONCAT(TEXT(Schedule!$H43,"H:MM AM/PM")," - ",Schedule!$I43),IF(Schedule!$B43&lt;&gt;"",IF(OR(Y$1=Schedule!$B43,Y$1=(Schedule!$B43+TIME(0,15,0))),_xlfn.CONCAT("Judge - ",Schedule!$C43), ""),"")))),"")</f>
        <v/>
      </c>
      <c r="Z43" s="8" t="str">
        <f ca="1">IF($A43&lt;&gt;"",IF(Z$1=TIME(HOUR(Schedule!$D43),ROUNDDOWN(MINUTE(Schedule!$D43)/15,0)*15,0),_xlfn.CONCAT(TEXT(Schedule!$D43,"H:MM AM/PM")," - ",Schedule!$E43),IF(Z$1=TIME(HOUR(Schedule!$F43),ROUNDDOWN(MINUTE(Schedule!$F43)/15,0)*15,0),_xlfn.CONCAT(TEXT(Schedule!$F43,"H:MM AM/PM")," - ",Schedule!$G43),IF(Z$1=TIME(HOUR(Schedule!$H43),ROUNDDOWN(MINUTE(Schedule!$H43)/15,0)*15,0),_xlfn.CONCAT(TEXT(Schedule!$H43,"H:MM AM/PM")," - ",Schedule!$I43),IF(Schedule!$B43&lt;&gt;"",IF(OR(Z$1=Schedule!$B43,Z$1=(Schedule!$B43+TIME(0,15,0))),_xlfn.CONCAT("Judge - ",Schedule!$C43), ""),"")))),"")</f>
        <v/>
      </c>
      <c r="AA43" s="8" t="str">
        <f ca="1">IF($A43&lt;&gt;"",IF(AA$1=TIME(HOUR(Schedule!$D43),ROUNDDOWN(MINUTE(Schedule!$D43)/15,0)*15,0),_xlfn.CONCAT(TEXT(Schedule!$D43,"H:MM AM/PM")," - ",Schedule!$E43),IF(AA$1=TIME(HOUR(Schedule!$F43),ROUNDDOWN(MINUTE(Schedule!$F43)/15,0)*15,0),_xlfn.CONCAT(TEXT(Schedule!$F43,"H:MM AM/PM")," - ",Schedule!$G43),IF(AA$1=TIME(HOUR(Schedule!$H43),ROUNDDOWN(MINUTE(Schedule!$H43)/15,0)*15,0),_xlfn.CONCAT(TEXT(Schedule!$H43,"H:MM AM/PM")," - ",Schedule!$I43),IF(Schedule!$B43&lt;&gt;"",IF(OR(AA$1=Schedule!$B43,AA$1=(Schedule!$B43+TIME(0,15,0))),_xlfn.CONCAT("Judge - ",Schedule!$C43), ""),"")))),"")</f>
        <v/>
      </c>
      <c r="AB43" s="8" t="str">
        <f ca="1">IF($A43&lt;&gt;"",IF(AB$1=TIME(HOUR(Schedule!$D43),ROUNDDOWN(MINUTE(Schedule!$D43)/15,0)*15,0),_xlfn.CONCAT(TEXT(Schedule!$D43,"H:MM AM/PM")," - ",Schedule!$E43),IF(AB$1=TIME(HOUR(Schedule!$F43),ROUNDDOWN(MINUTE(Schedule!$F43)/15,0)*15,0),_xlfn.CONCAT(TEXT(Schedule!$F43,"H:MM AM/PM")," - ",Schedule!$G43),IF(AB$1=TIME(HOUR(Schedule!$H43),ROUNDDOWN(MINUTE(Schedule!$H43)/15,0)*15,0),_xlfn.CONCAT(TEXT(Schedule!$H43,"H:MM AM/PM")," - ",Schedule!$I43),IF(Schedule!$B43&lt;&gt;"",IF(OR(AB$1=Schedule!$B43,AB$1=(Schedule!$B43+TIME(0,15,0))),_xlfn.CONCAT("Judge - ",Schedule!$C43), ""),"")))),"")</f>
        <v/>
      </c>
      <c r="AC43" s="8" t="str">
        <f ca="1">IF($A43&lt;&gt;"",IF(AC$1=TIME(HOUR(Schedule!$D43),ROUNDDOWN(MINUTE(Schedule!$D43)/15,0)*15,0),_xlfn.CONCAT(TEXT(Schedule!$D43,"H:MM AM/PM")," - ",Schedule!$E43),IF(AC$1=TIME(HOUR(Schedule!$F43),ROUNDDOWN(MINUTE(Schedule!$F43)/15,0)*15,0),_xlfn.CONCAT(TEXT(Schedule!$F43,"H:MM AM/PM")," - ",Schedule!$G43),IF(AC$1=TIME(HOUR(Schedule!$H43),ROUNDDOWN(MINUTE(Schedule!$H43)/15,0)*15,0),_xlfn.CONCAT(TEXT(Schedule!$H43,"H:MM AM/PM")," - ",Schedule!$I43),IF(Schedule!$B43&lt;&gt;"",IF(OR(AC$1=Schedule!$B43,AC$1=(Schedule!$B43+TIME(0,15,0))),_xlfn.CONCAT("Judge - ",Schedule!$C43), ""),"")))),"")</f>
        <v/>
      </c>
      <c r="AD43" s="8" t="str">
        <f ca="1">IF($A43&lt;&gt;"",IF(AD$1=TIME(HOUR(Schedule!$D43),ROUNDDOWN(MINUTE(Schedule!$D43)/15,0)*15,0),_xlfn.CONCAT(TEXT(Schedule!$D43,"H:MM AM/PM")," - ",Schedule!$E43),IF(AD$1=TIME(HOUR(Schedule!$F43),ROUNDDOWN(MINUTE(Schedule!$F43)/15,0)*15,0),_xlfn.CONCAT(TEXT(Schedule!$F43,"H:MM AM/PM")," - ",Schedule!$G43),IF(AD$1=TIME(HOUR(Schedule!$H43),ROUNDDOWN(MINUTE(Schedule!$H43)/15,0)*15,0),_xlfn.CONCAT(TEXT(Schedule!$H43,"H:MM AM/PM")," - ",Schedule!$I43),IF(Schedule!$B43&lt;&gt;"",IF(OR(AD$1=Schedule!$B43,AD$1=(Schedule!$B43+TIME(0,15,0))),_xlfn.CONCAT("Judge - ",Schedule!$C43), ""),"")))),"")</f>
        <v/>
      </c>
      <c r="AE43" s="8" t="str">
        <f ca="1">IF($A43&lt;&gt;"",IF(AE$1=TIME(HOUR(Schedule!$D43),ROUNDDOWN(MINUTE(Schedule!$D43)/15,0)*15,0),_xlfn.CONCAT(TEXT(Schedule!$D43,"H:MM AM/PM")," - ",Schedule!$E43),IF(AE$1=TIME(HOUR(Schedule!$F43),ROUNDDOWN(MINUTE(Schedule!$F43)/15,0)*15,0),_xlfn.CONCAT(TEXT(Schedule!$F43,"H:MM AM/PM")," - ",Schedule!$G43),IF(AE$1=TIME(HOUR(Schedule!$H43),ROUNDDOWN(MINUTE(Schedule!$H43)/15,0)*15,0),_xlfn.CONCAT(TEXT(Schedule!$H43,"H:MM AM/PM")," - ",Schedule!$I43),IF(Schedule!$B43&lt;&gt;"",IF(OR(AE$1=Schedule!$B43,AE$1=(Schedule!$B43+TIME(0,15,0))),_xlfn.CONCAT("Judge - ",Schedule!$C43), ""),"")))),"")</f>
        <v/>
      </c>
      <c r="AF43" s="8" t="str">
        <f ca="1">IF($A43&lt;&gt;"",IF(AF$1=TIME(HOUR(Schedule!$D43),ROUNDDOWN(MINUTE(Schedule!$D43)/15,0)*15,0),_xlfn.CONCAT(TEXT(Schedule!$D43,"H:MM AM/PM")," - ",Schedule!$E43),IF(AF$1=TIME(HOUR(Schedule!$F43),ROUNDDOWN(MINUTE(Schedule!$F43)/15,0)*15,0),_xlfn.CONCAT(TEXT(Schedule!$F43,"H:MM AM/PM")," - ",Schedule!$G43),IF(AF$1=TIME(HOUR(Schedule!$H43),ROUNDDOWN(MINUTE(Schedule!$H43)/15,0)*15,0),_xlfn.CONCAT(TEXT(Schedule!$H43,"H:MM AM/PM")," - ",Schedule!$I43),IF(Schedule!$B43&lt;&gt;"",IF(OR(AF$1=Schedule!$B43,AF$1=(Schedule!$B43+TIME(0,15,0))),_xlfn.CONCAT("Judge - ",Schedule!$C43), ""),"")))),"")</f>
        <v/>
      </c>
      <c r="AG43" s="8" t="str">
        <f ca="1">IF($A43&lt;&gt;"",IF(AG$1=TIME(HOUR(Schedule!$D43),ROUNDDOWN(MINUTE(Schedule!$D43)/15,0)*15,0),_xlfn.CONCAT(TEXT(Schedule!$D43,"H:MM AM/PM")," - ",Schedule!$E43),IF(AG$1=TIME(HOUR(Schedule!$F43),ROUNDDOWN(MINUTE(Schedule!$F43)/15,0)*15,0),_xlfn.CONCAT(TEXT(Schedule!$F43,"H:MM AM/PM")," - ",Schedule!$G43),IF(AG$1=TIME(HOUR(Schedule!$H43),ROUNDDOWN(MINUTE(Schedule!$H43)/15,0)*15,0),_xlfn.CONCAT(TEXT(Schedule!$H43,"H:MM AM/PM")," - ",Schedule!$I43),IF(Schedule!$B43&lt;&gt;"",IF(OR(AG$1=Schedule!$B43,AG$1=(Schedule!$B43+TIME(0,15,0))),_xlfn.CONCAT("Judge - ",Schedule!$C43), ""),"")))),"")</f>
        <v/>
      </c>
    </row>
    <row r="44" spans="1:33" x14ac:dyDescent="0.2">
      <c r="A44" t="str">
        <f ca="1">Schedule!A44</f>
        <v/>
      </c>
      <c r="B44" s="8" t="str">
        <f ca="1">IF($A44&lt;&gt;"",IF(B$1=TIME(HOUR(Schedule!$D44),ROUNDDOWN(MINUTE(Schedule!$D44)/15,0)*15,0),_xlfn.CONCAT(TEXT(Schedule!$D44,"H:MM AM/PM")," - ",Schedule!$E44),IF(B$1=TIME(HOUR(Schedule!$F44),ROUNDDOWN(MINUTE(Schedule!$F44)/15,0)*15,0),_xlfn.CONCAT(TEXT(Schedule!$F44,"H:MM AM/PM")," - ",Schedule!$G44),IF(B$1=TIME(HOUR(Schedule!$H44),ROUNDDOWN(MINUTE(Schedule!$H44)/15,0)*15,0),_xlfn.CONCAT(TEXT(Schedule!$H44,"H:MM AM/PM")," - ",Schedule!$I44),IF(Schedule!$B44&lt;&gt;"",IF(OR(B$1=Schedule!$B44,B$1=(Schedule!$B44+TIME(0,15,0))),_xlfn.CONCAT("Judge - ",Schedule!$C44), ""),"")))),"")</f>
        <v/>
      </c>
      <c r="C44" s="8" t="str">
        <f ca="1">IF($A44&lt;&gt;"",IF(C$1=TIME(HOUR(Schedule!$D44),ROUNDDOWN(MINUTE(Schedule!$D44)/15,0)*15,0),_xlfn.CONCAT(TEXT(Schedule!$D44,"H:MM AM/PM")," - ",Schedule!$E44),IF(C$1=TIME(HOUR(Schedule!$F44),ROUNDDOWN(MINUTE(Schedule!$F44)/15,0)*15,0),_xlfn.CONCAT(TEXT(Schedule!$F44,"H:MM AM/PM")," - ",Schedule!$G44),IF(C$1=TIME(HOUR(Schedule!$H44),ROUNDDOWN(MINUTE(Schedule!$H44)/15,0)*15,0),_xlfn.CONCAT(TEXT(Schedule!$H44,"H:MM AM/PM")," - ",Schedule!$I44),IF(Schedule!$B44&lt;&gt;"",IF(OR(C$1=Schedule!$B44,C$1=(Schedule!$B44+TIME(0,15,0))),_xlfn.CONCAT("Judge - ",Schedule!$C44), ""),"")))),"")</f>
        <v/>
      </c>
      <c r="D44" s="8" t="str">
        <f ca="1">IF($A44&lt;&gt;"",IF(D$1=TIME(HOUR(Schedule!$D44),ROUNDDOWN(MINUTE(Schedule!$D44)/15,0)*15,0),_xlfn.CONCAT(TEXT(Schedule!$D44,"H:MM AM/PM")," - ",Schedule!$E44),IF(D$1=TIME(HOUR(Schedule!$F44),ROUNDDOWN(MINUTE(Schedule!$F44)/15,0)*15,0),_xlfn.CONCAT(TEXT(Schedule!$F44,"H:MM AM/PM")," - ",Schedule!$G44),IF(D$1=TIME(HOUR(Schedule!$H44),ROUNDDOWN(MINUTE(Schedule!$H44)/15,0)*15,0),_xlfn.CONCAT(TEXT(Schedule!$H44,"H:MM AM/PM")," - ",Schedule!$I44),IF(Schedule!$B44&lt;&gt;"",IF(OR(D$1=Schedule!$B44,D$1=(Schedule!$B44+TIME(0,15,0))),_xlfn.CONCAT("Judge - ",Schedule!$C44), ""),"")))),"")</f>
        <v/>
      </c>
      <c r="E44" s="8" t="str">
        <f ca="1">IF($A44&lt;&gt;"",IF(E$1=TIME(HOUR(Schedule!$D44),ROUNDDOWN(MINUTE(Schedule!$D44)/15,0)*15,0),_xlfn.CONCAT(TEXT(Schedule!$D44,"H:MM AM/PM")," - ",Schedule!$E44),IF(E$1=TIME(HOUR(Schedule!$F44),ROUNDDOWN(MINUTE(Schedule!$F44)/15,0)*15,0),_xlfn.CONCAT(TEXT(Schedule!$F44,"H:MM AM/PM")," - ",Schedule!$G44),IF(E$1=TIME(HOUR(Schedule!$H44),ROUNDDOWN(MINUTE(Schedule!$H44)/15,0)*15,0),_xlfn.CONCAT(TEXT(Schedule!$H44,"H:MM AM/PM")," - ",Schedule!$I44),IF(Schedule!$B44&lt;&gt;"",IF(OR(E$1=Schedule!$B44,E$1=(Schedule!$B44+TIME(0,15,0))),_xlfn.CONCAT("Judge - ",Schedule!$C44), ""),"")))),"")</f>
        <v/>
      </c>
      <c r="F44" s="8" t="str">
        <f ca="1">IF($A44&lt;&gt;"",IF(F$1=TIME(HOUR(Schedule!$D44),ROUNDDOWN(MINUTE(Schedule!$D44)/15,0)*15,0),_xlfn.CONCAT(TEXT(Schedule!$D44,"H:MM AM/PM")," - ",Schedule!$E44),IF(F$1=TIME(HOUR(Schedule!$F44),ROUNDDOWN(MINUTE(Schedule!$F44)/15,0)*15,0),_xlfn.CONCAT(TEXT(Schedule!$F44,"H:MM AM/PM")," - ",Schedule!$G44),IF(F$1=TIME(HOUR(Schedule!$H44),ROUNDDOWN(MINUTE(Schedule!$H44)/15,0)*15,0),_xlfn.CONCAT(TEXT(Schedule!$H44,"H:MM AM/PM")," - ",Schedule!$I44),IF(Schedule!$B44&lt;&gt;"",IF(OR(F$1=Schedule!$B44,F$1=(Schedule!$B44+TIME(0,15,0))),_xlfn.CONCAT("Judge - ",Schedule!$C44), ""),"")))),"")</f>
        <v/>
      </c>
      <c r="G44" s="8" t="str">
        <f ca="1">IF($A44&lt;&gt;"",IF(G$1=TIME(HOUR(Schedule!$D44),ROUNDDOWN(MINUTE(Schedule!$D44)/15,0)*15,0),_xlfn.CONCAT(TEXT(Schedule!$D44,"H:MM AM/PM")," - ",Schedule!$E44),IF(G$1=TIME(HOUR(Schedule!$F44),ROUNDDOWN(MINUTE(Schedule!$F44)/15,0)*15,0),_xlfn.CONCAT(TEXT(Schedule!$F44,"H:MM AM/PM")," - ",Schedule!$G44),IF(G$1=TIME(HOUR(Schedule!$H44),ROUNDDOWN(MINUTE(Schedule!$H44)/15,0)*15,0),_xlfn.CONCAT(TEXT(Schedule!$H44,"H:MM AM/PM")," - ",Schedule!$I44),IF(Schedule!$B44&lt;&gt;"",IF(OR(G$1=Schedule!$B44,G$1=(Schedule!$B44+TIME(0,15,0))),_xlfn.CONCAT("Judge - ",Schedule!$C44), ""),"")))),"")</f>
        <v/>
      </c>
      <c r="H44" s="8" t="str">
        <f ca="1">IF($A44&lt;&gt;"",IF(H$1=TIME(HOUR(Schedule!$D44),ROUNDDOWN(MINUTE(Schedule!$D44)/15,0)*15,0),_xlfn.CONCAT(TEXT(Schedule!$D44,"H:MM AM/PM")," - ",Schedule!$E44),IF(H$1=TIME(HOUR(Schedule!$F44),ROUNDDOWN(MINUTE(Schedule!$F44)/15,0)*15,0),_xlfn.CONCAT(TEXT(Schedule!$F44,"H:MM AM/PM")," - ",Schedule!$G44),IF(H$1=TIME(HOUR(Schedule!$H44),ROUNDDOWN(MINUTE(Schedule!$H44)/15,0)*15,0),_xlfn.CONCAT(TEXT(Schedule!$H44,"H:MM AM/PM")," - ",Schedule!$I44),IF(Schedule!$B44&lt;&gt;"",IF(OR(H$1=Schedule!$B44,H$1=(Schedule!$B44+TIME(0,15,0))),_xlfn.CONCAT("Judge - ",Schedule!$C44), ""),"")))),"")</f>
        <v/>
      </c>
      <c r="I44" s="8" t="str">
        <f ca="1">IF($A44&lt;&gt;"",IF(I$1=TIME(HOUR(Schedule!$D44),ROUNDDOWN(MINUTE(Schedule!$D44)/15,0)*15,0),_xlfn.CONCAT(TEXT(Schedule!$D44,"H:MM AM/PM")," - ",Schedule!$E44),IF(I$1=TIME(HOUR(Schedule!$F44),ROUNDDOWN(MINUTE(Schedule!$F44)/15,0)*15,0),_xlfn.CONCAT(TEXT(Schedule!$F44,"H:MM AM/PM")," - ",Schedule!$G44),IF(I$1=TIME(HOUR(Schedule!$H44),ROUNDDOWN(MINUTE(Schedule!$H44)/15,0)*15,0),_xlfn.CONCAT(TEXT(Schedule!$H44,"H:MM AM/PM")," - ",Schedule!$I44),IF(Schedule!$B44&lt;&gt;"",IF(OR(I$1=Schedule!$B44,I$1=(Schedule!$B44+TIME(0,15,0))),_xlfn.CONCAT("Judge - ",Schedule!$C44), ""),"")))),"")</f>
        <v/>
      </c>
      <c r="J44" s="8" t="str">
        <f ca="1">IF($A44&lt;&gt;"",IF(J$1=TIME(HOUR(Schedule!$D44),ROUNDDOWN(MINUTE(Schedule!$D44)/15,0)*15,0),_xlfn.CONCAT(TEXT(Schedule!$D44,"H:MM AM/PM")," - ",Schedule!$E44),IF(J$1=TIME(HOUR(Schedule!$F44),ROUNDDOWN(MINUTE(Schedule!$F44)/15,0)*15,0),_xlfn.CONCAT(TEXT(Schedule!$F44,"H:MM AM/PM")," - ",Schedule!$G44),IF(J$1=TIME(HOUR(Schedule!$H44),ROUNDDOWN(MINUTE(Schedule!$H44)/15,0)*15,0),_xlfn.CONCAT(TEXT(Schedule!$H44,"H:MM AM/PM")," - ",Schedule!$I44),IF(Schedule!$B44&lt;&gt;"",IF(OR(J$1=Schedule!$B44,J$1=(Schedule!$B44+TIME(0,15,0))),_xlfn.CONCAT("Judge - ",Schedule!$C44), ""),"")))),"")</f>
        <v/>
      </c>
      <c r="K44" s="8" t="str">
        <f ca="1">IF($A44&lt;&gt;"",IF(K$1=TIME(HOUR(Schedule!$D44),ROUNDDOWN(MINUTE(Schedule!$D44)/15,0)*15,0),_xlfn.CONCAT(TEXT(Schedule!$D44,"H:MM AM/PM")," - ",Schedule!$E44),IF(K$1=TIME(HOUR(Schedule!$F44),ROUNDDOWN(MINUTE(Schedule!$F44)/15,0)*15,0),_xlfn.CONCAT(TEXT(Schedule!$F44,"H:MM AM/PM")," - ",Schedule!$G44),IF(K$1=TIME(HOUR(Schedule!$H44),ROUNDDOWN(MINUTE(Schedule!$H44)/15,0)*15,0),_xlfn.CONCAT(TEXT(Schedule!$H44,"H:MM AM/PM")," - ",Schedule!$I44),IF(Schedule!$B44&lt;&gt;"",IF(OR(K$1=Schedule!$B44,K$1=(Schedule!$B44+TIME(0,15,0))),_xlfn.CONCAT("Judge - ",Schedule!$C44), ""),"")))),"")</f>
        <v/>
      </c>
      <c r="L44" s="8" t="str">
        <f ca="1">IF($A44&lt;&gt;"",IF(L$1=TIME(HOUR(Schedule!$D44),ROUNDDOWN(MINUTE(Schedule!$D44)/15,0)*15,0),_xlfn.CONCAT(TEXT(Schedule!$D44,"H:MM AM/PM")," - ",Schedule!$E44),IF(L$1=TIME(HOUR(Schedule!$F44),ROUNDDOWN(MINUTE(Schedule!$F44)/15,0)*15,0),_xlfn.CONCAT(TEXT(Schedule!$F44,"H:MM AM/PM")," - ",Schedule!$G44),IF(L$1=TIME(HOUR(Schedule!$H44),ROUNDDOWN(MINUTE(Schedule!$H44)/15,0)*15,0),_xlfn.CONCAT(TEXT(Schedule!$H44,"H:MM AM/PM")," - ",Schedule!$I44),IF(Schedule!$B44&lt;&gt;"",IF(OR(L$1=Schedule!$B44,L$1=(Schedule!$B44+TIME(0,15,0))),_xlfn.CONCAT("Judge - ",Schedule!$C44), ""),"")))),"")</f>
        <v/>
      </c>
      <c r="M44" s="8" t="str">
        <f ca="1">IF($A44&lt;&gt;"",IF(M$1=TIME(HOUR(Schedule!$D44),ROUNDDOWN(MINUTE(Schedule!$D44)/15,0)*15,0),_xlfn.CONCAT(TEXT(Schedule!$D44,"H:MM AM/PM")," - ",Schedule!$E44),IF(M$1=TIME(HOUR(Schedule!$F44),ROUNDDOWN(MINUTE(Schedule!$F44)/15,0)*15,0),_xlfn.CONCAT(TEXT(Schedule!$F44,"H:MM AM/PM")," - ",Schedule!$G44),IF(M$1=TIME(HOUR(Schedule!$H44),ROUNDDOWN(MINUTE(Schedule!$H44)/15,0)*15,0),_xlfn.CONCAT(TEXT(Schedule!$H44,"H:MM AM/PM")," - ",Schedule!$I44),IF(Schedule!$B44&lt;&gt;"",IF(OR(M$1=Schedule!$B44,M$1=(Schedule!$B44+TIME(0,15,0))),_xlfn.CONCAT("Judge - ",Schedule!$C44), ""),"")))),"")</f>
        <v/>
      </c>
      <c r="N44" s="8" t="str">
        <f ca="1">IF($A44&lt;&gt;"",IF(N$1=TIME(HOUR(Schedule!$D44),ROUNDDOWN(MINUTE(Schedule!$D44)/15,0)*15,0),_xlfn.CONCAT(TEXT(Schedule!$D44,"H:MM AM/PM")," - ",Schedule!$E44),IF(N$1=TIME(HOUR(Schedule!$F44),ROUNDDOWN(MINUTE(Schedule!$F44)/15,0)*15,0),_xlfn.CONCAT(TEXT(Schedule!$F44,"H:MM AM/PM")," - ",Schedule!$G44),IF(N$1=TIME(HOUR(Schedule!$H44),ROUNDDOWN(MINUTE(Schedule!$H44)/15,0)*15,0),_xlfn.CONCAT(TEXT(Schedule!$H44,"H:MM AM/PM")," - ",Schedule!$I44),IF(Schedule!$B44&lt;&gt;"",IF(OR(N$1=Schedule!$B44,N$1=(Schedule!$B44+TIME(0,15,0))),_xlfn.CONCAT("Judge - ",Schedule!$C44), ""),"")))),"")</f>
        <v/>
      </c>
      <c r="O44" s="8" t="str">
        <f ca="1">IF($A44&lt;&gt;"",IF(O$1=TIME(HOUR(Schedule!$D44),ROUNDDOWN(MINUTE(Schedule!$D44)/15,0)*15,0),_xlfn.CONCAT(TEXT(Schedule!$D44,"H:MM AM/PM")," - ",Schedule!$E44),IF(O$1=TIME(HOUR(Schedule!$F44),ROUNDDOWN(MINUTE(Schedule!$F44)/15,0)*15,0),_xlfn.CONCAT(TEXT(Schedule!$F44,"H:MM AM/PM")," - ",Schedule!$G44),IF(O$1=TIME(HOUR(Schedule!$H44),ROUNDDOWN(MINUTE(Schedule!$H44)/15,0)*15,0),_xlfn.CONCAT(TEXT(Schedule!$H44,"H:MM AM/PM")," - ",Schedule!$I44),IF(Schedule!$B44&lt;&gt;"",IF(OR(O$1=Schedule!$B44,O$1=(Schedule!$B44+TIME(0,15,0))),_xlfn.CONCAT("Judge - ",Schedule!$C44), ""),"")))),"")</f>
        <v/>
      </c>
      <c r="P44" s="8" t="str">
        <f ca="1">IF($A44&lt;&gt;"",IF(P$1=TIME(HOUR(Schedule!$D44),ROUNDDOWN(MINUTE(Schedule!$D44)/15,0)*15,0),_xlfn.CONCAT(TEXT(Schedule!$D44,"H:MM AM/PM")," - ",Schedule!$E44),IF(P$1=TIME(HOUR(Schedule!$F44),ROUNDDOWN(MINUTE(Schedule!$F44)/15,0)*15,0),_xlfn.CONCAT(TEXT(Schedule!$F44,"H:MM AM/PM")," - ",Schedule!$G44),IF(P$1=TIME(HOUR(Schedule!$H44),ROUNDDOWN(MINUTE(Schedule!$H44)/15,0)*15,0),_xlfn.CONCAT(TEXT(Schedule!$H44,"H:MM AM/PM")," - ",Schedule!$I44),IF(Schedule!$B44&lt;&gt;"",IF(OR(P$1=Schedule!$B44,P$1=(Schedule!$B44+TIME(0,15,0))),_xlfn.CONCAT("Judge - ",Schedule!$C44), ""),"")))),"")</f>
        <v/>
      </c>
      <c r="Q44" s="8" t="str">
        <f ca="1">IF($A44&lt;&gt;"",IF(Q$1=TIME(HOUR(Schedule!$D44),ROUNDDOWN(MINUTE(Schedule!$D44)/15,0)*15,0),_xlfn.CONCAT(TEXT(Schedule!$D44,"H:MM AM/PM")," - ",Schedule!$E44),IF(Q$1=TIME(HOUR(Schedule!$F44),ROUNDDOWN(MINUTE(Schedule!$F44)/15,0)*15,0),_xlfn.CONCAT(TEXT(Schedule!$F44,"H:MM AM/PM")," - ",Schedule!$G44),IF(Q$1=TIME(HOUR(Schedule!$H44),ROUNDDOWN(MINUTE(Schedule!$H44)/15,0)*15,0),_xlfn.CONCAT(TEXT(Schedule!$H44,"H:MM AM/PM")," - ",Schedule!$I44),IF(Schedule!$B44&lt;&gt;"",IF(OR(Q$1=Schedule!$B44,Q$1=(Schedule!$B44+TIME(0,15,0))),_xlfn.CONCAT("Judge - ",Schedule!$C44), ""),"")))),"")</f>
        <v/>
      </c>
      <c r="R44" s="8" t="str">
        <f ca="1">IF($A44&lt;&gt;"",IF(R$1=TIME(HOUR(Schedule!$D44),ROUNDDOWN(MINUTE(Schedule!$D44)/15,0)*15,0),_xlfn.CONCAT(TEXT(Schedule!$D44,"H:MM AM/PM")," - ",Schedule!$E44),IF(R$1=TIME(HOUR(Schedule!$F44),ROUNDDOWN(MINUTE(Schedule!$F44)/15,0)*15,0),_xlfn.CONCAT(TEXT(Schedule!$F44,"H:MM AM/PM")," - ",Schedule!$G44),IF(R$1=TIME(HOUR(Schedule!$H44),ROUNDDOWN(MINUTE(Schedule!$H44)/15,0)*15,0),_xlfn.CONCAT(TEXT(Schedule!$H44,"H:MM AM/PM")," - ",Schedule!$I44),IF(Schedule!$B44&lt;&gt;"",IF(OR(R$1=Schedule!$B44,R$1=(Schedule!$B44+TIME(0,15,0))),_xlfn.CONCAT("Judge - ",Schedule!$C44), ""),"")))),"")</f>
        <v/>
      </c>
      <c r="S44" s="8" t="str">
        <f ca="1">IF($A44&lt;&gt;"",IF(S$1=TIME(HOUR(Schedule!$D44),ROUNDDOWN(MINUTE(Schedule!$D44)/15,0)*15,0),_xlfn.CONCAT(TEXT(Schedule!$D44,"H:MM AM/PM")," - ",Schedule!$E44),IF(S$1=TIME(HOUR(Schedule!$F44),ROUNDDOWN(MINUTE(Schedule!$F44)/15,0)*15,0),_xlfn.CONCAT(TEXT(Schedule!$F44,"H:MM AM/PM")," - ",Schedule!$G44),IF(S$1=TIME(HOUR(Schedule!$H44),ROUNDDOWN(MINUTE(Schedule!$H44)/15,0)*15,0),_xlfn.CONCAT(TEXT(Schedule!$H44,"H:MM AM/PM")," - ",Schedule!$I44),IF(Schedule!$B44&lt;&gt;"",IF(OR(S$1=Schedule!$B44,S$1=(Schedule!$B44+TIME(0,15,0))),_xlfn.CONCAT("Judge - ",Schedule!$C44), ""),"")))),"")</f>
        <v/>
      </c>
      <c r="T44" s="8" t="str">
        <f ca="1">IF($A44&lt;&gt;"",IF(T$1=TIME(HOUR(Schedule!$D44),ROUNDDOWN(MINUTE(Schedule!$D44)/15,0)*15,0),_xlfn.CONCAT(TEXT(Schedule!$D44,"H:MM AM/PM")," - ",Schedule!$E44),IF(T$1=TIME(HOUR(Schedule!$F44),ROUNDDOWN(MINUTE(Schedule!$F44)/15,0)*15,0),_xlfn.CONCAT(TEXT(Schedule!$F44,"H:MM AM/PM")," - ",Schedule!$G44),IF(T$1=TIME(HOUR(Schedule!$H44),ROUNDDOWN(MINUTE(Schedule!$H44)/15,0)*15,0),_xlfn.CONCAT(TEXT(Schedule!$H44,"H:MM AM/PM")," - ",Schedule!$I44),IF(Schedule!$B44&lt;&gt;"",IF(OR(T$1=Schedule!$B44,T$1=(Schedule!$B44+TIME(0,15,0))),_xlfn.CONCAT("Judge - ",Schedule!$C44), ""),"")))),"")</f>
        <v/>
      </c>
      <c r="U44" s="8" t="str">
        <f ca="1">IF($A44&lt;&gt;"",IF(U$1=TIME(HOUR(Schedule!$D44),ROUNDDOWN(MINUTE(Schedule!$D44)/15,0)*15,0),_xlfn.CONCAT(TEXT(Schedule!$D44,"H:MM AM/PM")," - ",Schedule!$E44),IF(U$1=TIME(HOUR(Schedule!$F44),ROUNDDOWN(MINUTE(Schedule!$F44)/15,0)*15,0),_xlfn.CONCAT(TEXT(Schedule!$F44,"H:MM AM/PM")," - ",Schedule!$G44),IF(U$1=TIME(HOUR(Schedule!$H44),ROUNDDOWN(MINUTE(Schedule!$H44)/15,0)*15,0),_xlfn.CONCAT(TEXT(Schedule!$H44,"H:MM AM/PM")," - ",Schedule!$I44),IF(Schedule!$B44&lt;&gt;"",IF(OR(U$1=Schedule!$B44,U$1=(Schedule!$B44+TIME(0,15,0))),_xlfn.CONCAT("Judge - ",Schedule!$C44), ""),"")))),"")</f>
        <v/>
      </c>
      <c r="V44" s="8" t="str">
        <f ca="1">IF($A44&lt;&gt;"",IF(V$1=TIME(HOUR(Schedule!$D44),ROUNDDOWN(MINUTE(Schedule!$D44)/15,0)*15,0),_xlfn.CONCAT(TEXT(Schedule!$D44,"H:MM AM/PM")," - ",Schedule!$E44),IF(V$1=TIME(HOUR(Schedule!$F44),ROUNDDOWN(MINUTE(Schedule!$F44)/15,0)*15,0),_xlfn.CONCAT(TEXT(Schedule!$F44,"H:MM AM/PM")," - ",Schedule!$G44),IF(V$1=TIME(HOUR(Schedule!$H44),ROUNDDOWN(MINUTE(Schedule!$H44)/15,0)*15,0),_xlfn.CONCAT(TEXT(Schedule!$H44,"H:MM AM/PM")," - ",Schedule!$I44),IF(Schedule!$B44&lt;&gt;"",IF(OR(V$1=Schedule!$B44,V$1=(Schedule!$B44+TIME(0,15,0))),_xlfn.CONCAT("Judge - ",Schedule!$C44), ""),"")))),"")</f>
        <v/>
      </c>
      <c r="W44" s="8" t="str">
        <f ca="1">IF($A44&lt;&gt;"",IF(W$1=TIME(HOUR(Schedule!$D44),ROUNDDOWN(MINUTE(Schedule!$D44)/15,0)*15,0),_xlfn.CONCAT(TEXT(Schedule!$D44,"H:MM AM/PM")," - ",Schedule!$E44),IF(W$1=TIME(HOUR(Schedule!$F44),ROUNDDOWN(MINUTE(Schedule!$F44)/15,0)*15,0),_xlfn.CONCAT(TEXT(Schedule!$F44,"H:MM AM/PM")," - ",Schedule!$G44),IF(W$1=TIME(HOUR(Schedule!$H44),ROUNDDOWN(MINUTE(Schedule!$H44)/15,0)*15,0),_xlfn.CONCAT(TEXT(Schedule!$H44,"H:MM AM/PM")," - ",Schedule!$I44),IF(Schedule!$B44&lt;&gt;"",IF(OR(W$1=Schedule!$B44,W$1=(Schedule!$B44+TIME(0,15,0))),_xlfn.CONCAT("Judge - ",Schedule!$C44), ""),"")))),"")</f>
        <v/>
      </c>
      <c r="X44" s="8" t="str">
        <f ca="1">IF($A44&lt;&gt;"",IF(X$1=TIME(HOUR(Schedule!$D44),ROUNDDOWN(MINUTE(Schedule!$D44)/15,0)*15,0),_xlfn.CONCAT(TEXT(Schedule!$D44,"H:MM AM/PM")," - ",Schedule!$E44),IF(X$1=TIME(HOUR(Schedule!$F44),ROUNDDOWN(MINUTE(Schedule!$F44)/15,0)*15,0),_xlfn.CONCAT(TEXT(Schedule!$F44,"H:MM AM/PM")," - ",Schedule!$G44),IF(X$1=TIME(HOUR(Schedule!$H44),ROUNDDOWN(MINUTE(Schedule!$H44)/15,0)*15,0),_xlfn.CONCAT(TEXT(Schedule!$H44,"H:MM AM/PM")," - ",Schedule!$I44),IF(Schedule!$B44&lt;&gt;"",IF(OR(X$1=Schedule!$B44,X$1=(Schedule!$B44+TIME(0,15,0))),_xlfn.CONCAT("Judge - ",Schedule!$C44), ""),"")))),"")</f>
        <v/>
      </c>
      <c r="Y44" s="8" t="str">
        <f ca="1">IF($A44&lt;&gt;"",IF(Y$1=TIME(HOUR(Schedule!$D44),ROUNDDOWN(MINUTE(Schedule!$D44)/15,0)*15,0),_xlfn.CONCAT(TEXT(Schedule!$D44,"H:MM AM/PM")," - ",Schedule!$E44),IF(Y$1=TIME(HOUR(Schedule!$F44),ROUNDDOWN(MINUTE(Schedule!$F44)/15,0)*15,0),_xlfn.CONCAT(TEXT(Schedule!$F44,"H:MM AM/PM")," - ",Schedule!$G44),IF(Y$1=TIME(HOUR(Schedule!$H44),ROUNDDOWN(MINUTE(Schedule!$H44)/15,0)*15,0),_xlfn.CONCAT(TEXT(Schedule!$H44,"H:MM AM/PM")," - ",Schedule!$I44),IF(Schedule!$B44&lt;&gt;"",IF(OR(Y$1=Schedule!$B44,Y$1=(Schedule!$B44+TIME(0,15,0))),_xlfn.CONCAT("Judge - ",Schedule!$C44), ""),"")))),"")</f>
        <v/>
      </c>
      <c r="Z44" s="8" t="str">
        <f ca="1">IF($A44&lt;&gt;"",IF(Z$1=TIME(HOUR(Schedule!$D44),ROUNDDOWN(MINUTE(Schedule!$D44)/15,0)*15,0),_xlfn.CONCAT(TEXT(Schedule!$D44,"H:MM AM/PM")," - ",Schedule!$E44),IF(Z$1=TIME(HOUR(Schedule!$F44),ROUNDDOWN(MINUTE(Schedule!$F44)/15,0)*15,0),_xlfn.CONCAT(TEXT(Schedule!$F44,"H:MM AM/PM")," - ",Schedule!$G44),IF(Z$1=TIME(HOUR(Schedule!$H44),ROUNDDOWN(MINUTE(Schedule!$H44)/15,0)*15,0),_xlfn.CONCAT(TEXT(Schedule!$H44,"H:MM AM/PM")," - ",Schedule!$I44),IF(Schedule!$B44&lt;&gt;"",IF(OR(Z$1=Schedule!$B44,Z$1=(Schedule!$B44+TIME(0,15,0))),_xlfn.CONCAT("Judge - ",Schedule!$C44), ""),"")))),"")</f>
        <v/>
      </c>
      <c r="AA44" s="8" t="str">
        <f ca="1">IF($A44&lt;&gt;"",IF(AA$1=TIME(HOUR(Schedule!$D44),ROUNDDOWN(MINUTE(Schedule!$D44)/15,0)*15,0),_xlfn.CONCAT(TEXT(Schedule!$D44,"H:MM AM/PM")," - ",Schedule!$E44),IF(AA$1=TIME(HOUR(Schedule!$F44),ROUNDDOWN(MINUTE(Schedule!$F44)/15,0)*15,0),_xlfn.CONCAT(TEXT(Schedule!$F44,"H:MM AM/PM")," - ",Schedule!$G44),IF(AA$1=TIME(HOUR(Schedule!$H44),ROUNDDOWN(MINUTE(Schedule!$H44)/15,0)*15,0),_xlfn.CONCAT(TEXT(Schedule!$H44,"H:MM AM/PM")," - ",Schedule!$I44),IF(Schedule!$B44&lt;&gt;"",IF(OR(AA$1=Schedule!$B44,AA$1=(Schedule!$B44+TIME(0,15,0))),_xlfn.CONCAT("Judge - ",Schedule!$C44), ""),"")))),"")</f>
        <v/>
      </c>
      <c r="AB44" s="8" t="str">
        <f ca="1">IF($A44&lt;&gt;"",IF(AB$1=TIME(HOUR(Schedule!$D44),ROUNDDOWN(MINUTE(Schedule!$D44)/15,0)*15,0),_xlfn.CONCAT(TEXT(Schedule!$D44,"H:MM AM/PM")," - ",Schedule!$E44),IF(AB$1=TIME(HOUR(Schedule!$F44),ROUNDDOWN(MINUTE(Schedule!$F44)/15,0)*15,0),_xlfn.CONCAT(TEXT(Schedule!$F44,"H:MM AM/PM")," - ",Schedule!$G44),IF(AB$1=TIME(HOUR(Schedule!$H44),ROUNDDOWN(MINUTE(Schedule!$H44)/15,0)*15,0),_xlfn.CONCAT(TEXT(Schedule!$H44,"H:MM AM/PM")," - ",Schedule!$I44),IF(Schedule!$B44&lt;&gt;"",IF(OR(AB$1=Schedule!$B44,AB$1=(Schedule!$B44+TIME(0,15,0))),_xlfn.CONCAT("Judge - ",Schedule!$C44), ""),"")))),"")</f>
        <v/>
      </c>
      <c r="AC44" s="8" t="str">
        <f ca="1">IF($A44&lt;&gt;"",IF(AC$1=TIME(HOUR(Schedule!$D44),ROUNDDOWN(MINUTE(Schedule!$D44)/15,0)*15,0),_xlfn.CONCAT(TEXT(Schedule!$D44,"H:MM AM/PM")," - ",Schedule!$E44),IF(AC$1=TIME(HOUR(Schedule!$F44),ROUNDDOWN(MINUTE(Schedule!$F44)/15,0)*15,0),_xlfn.CONCAT(TEXT(Schedule!$F44,"H:MM AM/PM")," - ",Schedule!$G44),IF(AC$1=TIME(HOUR(Schedule!$H44),ROUNDDOWN(MINUTE(Schedule!$H44)/15,0)*15,0),_xlfn.CONCAT(TEXT(Schedule!$H44,"H:MM AM/PM")," - ",Schedule!$I44),IF(Schedule!$B44&lt;&gt;"",IF(OR(AC$1=Schedule!$B44,AC$1=(Schedule!$B44+TIME(0,15,0))),_xlfn.CONCAT("Judge - ",Schedule!$C44), ""),"")))),"")</f>
        <v/>
      </c>
      <c r="AD44" s="8" t="str">
        <f ca="1">IF($A44&lt;&gt;"",IF(AD$1=TIME(HOUR(Schedule!$D44),ROUNDDOWN(MINUTE(Schedule!$D44)/15,0)*15,0),_xlfn.CONCAT(TEXT(Schedule!$D44,"H:MM AM/PM")," - ",Schedule!$E44),IF(AD$1=TIME(HOUR(Schedule!$F44),ROUNDDOWN(MINUTE(Schedule!$F44)/15,0)*15,0),_xlfn.CONCAT(TEXT(Schedule!$F44,"H:MM AM/PM")," - ",Schedule!$G44),IF(AD$1=TIME(HOUR(Schedule!$H44),ROUNDDOWN(MINUTE(Schedule!$H44)/15,0)*15,0),_xlfn.CONCAT(TEXT(Schedule!$H44,"H:MM AM/PM")," - ",Schedule!$I44),IF(Schedule!$B44&lt;&gt;"",IF(OR(AD$1=Schedule!$B44,AD$1=(Schedule!$B44+TIME(0,15,0))),_xlfn.CONCAT("Judge - ",Schedule!$C44), ""),"")))),"")</f>
        <v/>
      </c>
      <c r="AE44" s="8" t="str">
        <f ca="1">IF($A44&lt;&gt;"",IF(AE$1=TIME(HOUR(Schedule!$D44),ROUNDDOWN(MINUTE(Schedule!$D44)/15,0)*15,0),_xlfn.CONCAT(TEXT(Schedule!$D44,"H:MM AM/PM")," - ",Schedule!$E44),IF(AE$1=TIME(HOUR(Schedule!$F44),ROUNDDOWN(MINUTE(Schedule!$F44)/15,0)*15,0),_xlfn.CONCAT(TEXT(Schedule!$F44,"H:MM AM/PM")," - ",Schedule!$G44),IF(AE$1=TIME(HOUR(Schedule!$H44),ROUNDDOWN(MINUTE(Schedule!$H44)/15,0)*15,0),_xlfn.CONCAT(TEXT(Schedule!$H44,"H:MM AM/PM")," - ",Schedule!$I44),IF(Schedule!$B44&lt;&gt;"",IF(OR(AE$1=Schedule!$B44,AE$1=(Schedule!$B44+TIME(0,15,0))),_xlfn.CONCAT("Judge - ",Schedule!$C44), ""),"")))),"")</f>
        <v/>
      </c>
      <c r="AF44" s="8" t="str">
        <f ca="1">IF($A44&lt;&gt;"",IF(AF$1=TIME(HOUR(Schedule!$D44),ROUNDDOWN(MINUTE(Schedule!$D44)/15,0)*15,0),_xlfn.CONCAT(TEXT(Schedule!$D44,"H:MM AM/PM")," - ",Schedule!$E44),IF(AF$1=TIME(HOUR(Schedule!$F44),ROUNDDOWN(MINUTE(Schedule!$F44)/15,0)*15,0),_xlfn.CONCAT(TEXT(Schedule!$F44,"H:MM AM/PM")," - ",Schedule!$G44),IF(AF$1=TIME(HOUR(Schedule!$H44),ROUNDDOWN(MINUTE(Schedule!$H44)/15,0)*15,0),_xlfn.CONCAT(TEXT(Schedule!$H44,"H:MM AM/PM")," - ",Schedule!$I44),IF(Schedule!$B44&lt;&gt;"",IF(OR(AF$1=Schedule!$B44,AF$1=(Schedule!$B44+TIME(0,15,0))),_xlfn.CONCAT("Judge - ",Schedule!$C44), ""),"")))),"")</f>
        <v/>
      </c>
      <c r="AG44" s="8" t="str">
        <f ca="1">IF($A44&lt;&gt;"",IF(AG$1=TIME(HOUR(Schedule!$D44),ROUNDDOWN(MINUTE(Schedule!$D44)/15,0)*15,0),_xlfn.CONCAT(TEXT(Schedule!$D44,"H:MM AM/PM")," - ",Schedule!$E44),IF(AG$1=TIME(HOUR(Schedule!$F44),ROUNDDOWN(MINUTE(Schedule!$F44)/15,0)*15,0),_xlfn.CONCAT(TEXT(Schedule!$F44,"H:MM AM/PM")," - ",Schedule!$G44),IF(AG$1=TIME(HOUR(Schedule!$H44),ROUNDDOWN(MINUTE(Schedule!$H44)/15,0)*15,0),_xlfn.CONCAT(TEXT(Schedule!$H44,"H:MM AM/PM")," - ",Schedule!$I44),IF(Schedule!$B44&lt;&gt;"",IF(OR(AG$1=Schedule!$B44,AG$1=(Schedule!$B44+TIME(0,15,0))),_xlfn.CONCAT("Judge - ",Schedule!$C44), ""),"")))),"")</f>
        <v/>
      </c>
    </row>
    <row r="45" spans="1:33" x14ac:dyDescent="0.2">
      <c r="A45" t="str">
        <f ca="1">Schedule!A45</f>
        <v/>
      </c>
      <c r="B45" s="8" t="str">
        <f ca="1">IF($A45&lt;&gt;"",IF(B$1=TIME(HOUR(Schedule!$D45),ROUNDDOWN(MINUTE(Schedule!$D45)/15,0)*15,0),_xlfn.CONCAT(TEXT(Schedule!$D45,"H:MM AM/PM")," - ",Schedule!$E45),IF(B$1=TIME(HOUR(Schedule!$F45),ROUNDDOWN(MINUTE(Schedule!$F45)/15,0)*15,0),_xlfn.CONCAT(TEXT(Schedule!$F45,"H:MM AM/PM")," - ",Schedule!$G45),IF(B$1=TIME(HOUR(Schedule!$H45),ROUNDDOWN(MINUTE(Schedule!$H45)/15,0)*15,0),_xlfn.CONCAT(TEXT(Schedule!$H45,"H:MM AM/PM")," - ",Schedule!$I45),IF(Schedule!$B45&lt;&gt;"",IF(OR(B$1=Schedule!$B45,B$1=(Schedule!$B45+TIME(0,15,0))),_xlfn.CONCAT("Judge - ",Schedule!$C45), ""),"")))),"")</f>
        <v/>
      </c>
      <c r="C45" s="8" t="str">
        <f ca="1">IF($A45&lt;&gt;"",IF(C$1=TIME(HOUR(Schedule!$D45),ROUNDDOWN(MINUTE(Schedule!$D45)/15,0)*15,0),_xlfn.CONCAT(TEXT(Schedule!$D45,"H:MM AM/PM")," - ",Schedule!$E45),IF(C$1=TIME(HOUR(Schedule!$F45),ROUNDDOWN(MINUTE(Schedule!$F45)/15,0)*15,0),_xlfn.CONCAT(TEXT(Schedule!$F45,"H:MM AM/PM")," - ",Schedule!$G45),IF(C$1=TIME(HOUR(Schedule!$H45),ROUNDDOWN(MINUTE(Schedule!$H45)/15,0)*15,0),_xlfn.CONCAT(TEXT(Schedule!$H45,"H:MM AM/PM")," - ",Schedule!$I45),IF(Schedule!$B45&lt;&gt;"",IF(OR(C$1=Schedule!$B45,C$1=(Schedule!$B45+TIME(0,15,0))),_xlfn.CONCAT("Judge - ",Schedule!$C45), ""),"")))),"")</f>
        <v/>
      </c>
      <c r="D45" s="8" t="str">
        <f ca="1">IF($A45&lt;&gt;"",IF(D$1=TIME(HOUR(Schedule!$D45),ROUNDDOWN(MINUTE(Schedule!$D45)/15,0)*15,0),_xlfn.CONCAT(TEXT(Schedule!$D45,"H:MM AM/PM")," - ",Schedule!$E45),IF(D$1=TIME(HOUR(Schedule!$F45),ROUNDDOWN(MINUTE(Schedule!$F45)/15,0)*15,0),_xlfn.CONCAT(TEXT(Schedule!$F45,"H:MM AM/PM")," - ",Schedule!$G45),IF(D$1=TIME(HOUR(Schedule!$H45),ROUNDDOWN(MINUTE(Schedule!$H45)/15,0)*15,0),_xlfn.CONCAT(TEXT(Schedule!$H45,"H:MM AM/PM")," - ",Schedule!$I45),IF(Schedule!$B45&lt;&gt;"",IF(OR(D$1=Schedule!$B45,D$1=(Schedule!$B45+TIME(0,15,0))),_xlfn.CONCAT("Judge - ",Schedule!$C45), ""),"")))),"")</f>
        <v/>
      </c>
      <c r="E45" s="8" t="str">
        <f ca="1">IF($A45&lt;&gt;"",IF(E$1=TIME(HOUR(Schedule!$D45),ROUNDDOWN(MINUTE(Schedule!$D45)/15,0)*15,0),_xlfn.CONCAT(TEXT(Schedule!$D45,"H:MM AM/PM")," - ",Schedule!$E45),IF(E$1=TIME(HOUR(Schedule!$F45),ROUNDDOWN(MINUTE(Schedule!$F45)/15,0)*15,0),_xlfn.CONCAT(TEXT(Schedule!$F45,"H:MM AM/PM")," - ",Schedule!$G45),IF(E$1=TIME(HOUR(Schedule!$H45),ROUNDDOWN(MINUTE(Schedule!$H45)/15,0)*15,0),_xlfn.CONCAT(TEXT(Schedule!$H45,"H:MM AM/PM")," - ",Schedule!$I45),IF(Schedule!$B45&lt;&gt;"",IF(OR(E$1=Schedule!$B45,E$1=(Schedule!$B45+TIME(0,15,0))),_xlfn.CONCAT("Judge - ",Schedule!$C45), ""),"")))),"")</f>
        <v/>
      </c>
      <c r="F45" s="8" t="str">
        <f ca="1">IF($A45&lt;&gt;"",IF(F$1=TIME(HOUR(Schedule!$D45),ROUNDDOWN(MINUTE(Schedule!$D45)/15,0)*15,0),_xlfn.CONCAT(TEXT(Schedule!$D45,"H:MM AM/PM")," - ",Schedule!$E45),IF(F$1=TIME(HOUR(Schedule!$F45),ROUNDDOWN(MINUTE(Schedule!$F45)/15,0)*15,0),_xlfn.CONCAT(TEXT(Schedule!$F45,"H:MM AM/PM")," - ",Schedule!$G45),IF(F$1=TIME(HOUR(Schedule!$H45),ROUNDDOWN(MINUTE(Schedule!$H45)/15,0)*15,0),_xlfn.CONCAT(TEXT(Schedule!$H45,"H:MM AM/PM")," - ",Schedule!$I45),IF(Schedule!$B45&lt;&gt;"",IF(OR(F$1=Schedule!$B45,F$1=(Schedule!$B45+TIME(0,15,0))),_xlfn.CONCAT("Judge - ",Schedule!$C45), ""),"")))),"")</f>
        <v/>
      </c>
      <c r="G45" s="8" t="str">
        <f ca="1">IF($A45&lt;&gt;"",IF(G$1=TIME(HOUR(Schedule!$D45),ROUNDDOWN(MINUTE(Schedule!$D45)/15,0)*15,0),_xlfn.CONCAT(TEXT(Schedule!$D45,"H:MM AM/PM")," - ",Schedule!$E45),IF(G$1=TIME(HOUR(Schedule!$F45),ROUNDDOWN(MINUTE(Schedule!$F45)/15,0)*15,0),_xlfn.CONCAT(TEXT(Schedule!$F45,"H:MM AM/PM")," - ",Schedule!$G45),IF(G$1=TIME(HOUR(Schedule!$H45),ROUNDDOWN(MINUTE(Schedule!$H45)/15,0)*15,0),_xlfn.CONCAT(TEXT(Schedule!$H45,"H:MM AM/PM")," - ",Schedule!$I45),IF(Schedule!$B45&lt;&gt;"",IF(OR(G$1=Schedule!$B45,G$1=(Schedule!$B45+TIME(0,15,0))),_xlfn.CONCAT("Judge - ",Schedule!$C45), ""),"")))),"")</f>
        <v/>
      </c>
      <c r="H45" s="8" t="str">
        <f ca="1">IF($A45&lt;&gt;"",IF(H$1=TIME(HOUR(Schedule!$D45),ROUNDDOWN(MINUTE(Schedule!$D45)/15,0)*15,0),_xlfn.CONCAT(TEXT(Schedule!$D45,"H:MM AM/PM")," - ",Schedule!$E45),IF(H$1=TIME(HOUR(Schedule!$F45),ROUNDDOWN(MINUTE(Schedule!$F45)/15,0)*15,0),_xlfn.CONCAT(TEXT(Schedule!$F45,"H:MM AM/PM")," - ",Schedule!$G45),IF(H$1=TIME(HOUR(Schedule!$H45),ROUNDDOWN(MINUTE(Schedule!$H45)/15,0)*15,0),_xlfn.CONCAT(TEXT(Schedule!$H45,"H:MM AM/PM")," - ",Schedule!$I45),IF(Schedule!$B45&lt;&gt;"",IF(OR(H$1=Schedule!$B45,H$1=(Schedule!$B45+TIME(0,15,0))),_xlfn.CONCAT("Judge - ",Schedule!$C45), ""),"")))),"")</f>
        <v/>
      </c>
      <c r="I45" s="8" t="str">
        <f ca="1">IF($A45&lt;&gt;"",IF(I$1=TIME(HOUR(Schedule!$D45),ROUNDDOWN(MINUTE(Schedule!$D45)/15,0)*15,0),_xlfn.CONCAT(TEXT(Schedule!$D45,"H:MM AM/PM")," - ",Schedule!$E45),IF(I$1=TIME(HOUR(Schedule!$F45),ROUNDDOWN(MINUTE(Schedule!$F45)/15,0)*15,0),_xlfn.CONCAT(TEXT(Schedule!$F45,"H:MM AM/PM")," - ",Schedule!$G45),IF(I$1=TIME(HOUR(Schedule!$H45),ROUNDDOWN(MINUTE(Schedule!$H45)/15,0)*15,0),_xlfn.CONCAT(TEXT(Schedule!$H45,"H:MM AM/PM")," - ",Schedule!$I45),IF(Schedule!$B45&lt;&gt;"",IF(OR(I$1=Schedule!$B45,I$1=(Schedule!$B45+TIME(0,15,0))),_xlfn.CONCAT("Judge - ",Schedule!$C45), ""),"")))),"")</f>
        <v/>
      </c>
      <c r="J45" s="8" t="str">
        <f ca="1">IF($A45&lt;&gt;"",IF(J$1=TIME(HOUR(Schedule!$D45),ROUNDDOWN(MINUTE(Schedule!$D45)/15,0)*15,0),_xlfn.CONCAT(TEXT(Schedule!$D45,"H:MM AM/PM")," - ",Schedule!$E45),IF(J$1=TIME(HOUR(Schedule!$F45),ROUNDDOWN(MINUTE(Schedule!$F45)/15,0)*15,0),_xlfn.CONCAT(TEXT(Schedule!$F45,"H:MM AM/PM")," - ",Schedule!$G45),IF(J$1=TIME(HOUR(Schedule!$H45),ROUNDDOWN(MINUTE(Schedule!$H45)/15,0)*15,0),_xlfn.CONCAT(TEXT(Schedule!$H45,"H:MM AM/PM")," - ",Schedule!$I45),IF(Schedule!$B45&lt;&gt;"",IF(OR(J$1=Schedule!$B45,J$1=(Schedule!$B45+TIME(0,15,0))),_xlfn.CONCAT("Judge - ",Schedule!$C45), ""),"")))),"")</f>
        <v/>
      </c>
      <c r="K45" s="8" t="str">
        <f ca="1">IF($A45&lt;&gt;"",IF(K$1=TIME(HOUR(Schedule!$D45),ROUNDDOWN(MINUTE(Schedule!$D45)/15,0)*15,0),_xlfn.CONCAT(TEXT(Schedule!$D45,"H:MM AM/PM")," - ",Schedule!$E45),IF(K$1=TIME(HOUR(Schedule!$F45),ROUNDDOWN(MINUTE(Schedule!$F45)/15,0)*15,0),_xlfn.CONCAT(TEXT(Schedule!$F45,"H:MM AM/PM")," - ",Schedule!$G45),IF(K$1=TIME(HOUR(Schedule!$H45),ROUNDDOWN(MINUTE(Schedule!$H45)/15,0)*15,0),_xlfn.CONCAT(TEXT(Schedule!$H45,"H:MM AM/PM")," - ",Schedule!$I45),IF(Schedule!$B45&lt;&gt;"",IF(OR(K$1=Schedule!$B45,K$1=(Schedule!$B45+TIME(0,15,0))),_xlfn.CONCAT("Judge - ",Schedule!$C45), ""),"")))),"")</f>
        <v/>
      </c>
      <c r="L45" s="8" t="str">
        <f ca="1">IF($A45&lt;&gt;"",IF(L$1=TIME(HOUR(Schedule!$D45),ROUNDDOWN(MINUTE(Schedule!$D45)/15,0)*15,0),_xlfn.CONCAT(TEXT(Schedule!$D45,"H:MM AM/PM")," - ",Schedule!$E45),IF(L$1=TIME(HOUR(Schedule!$F45),ROUNDDOWN(MINUTE(Schedule!$F45)/15,0)*15,0),_xlfn.CONCAT(TEXT(Schedule!$F45,"H:MM AM/PM")," - ",Schedule!$G45),IF(L$1=TIME(HOUR(Schedule!$H45),ROUNDDOWN(MINUTE(Schedule!$H45)/15,0)*15,0),_xlfn.CONCAT(TEXT(Schedule!$H45,"H:MM AM/PM")," - ",Schedule!$I45),IF(Schedule!$B45&lt;&gt;"",IF(OR(L$1=Schedule!$B45,L$1=(Schedule!$B45+TIME(0,15,0))),_xlfn.CONCAT("Judge - ",Schedule!$C45), ""),"")))),"")</f>
        <v/>
      </c>
      <c r="M45" s="8" t="str">
        <f ca="1">IF($A45&lt;&gt;"",IF(M$1=TIME(HOUR(Schedule!$D45),ROUNDDOWN(MINUTE(Schedule!$D45)/15,0)*15,0),_xlfn.CONCAT(TEXT(Schedule!$D45,"H:MM AM/PM")," - ",Schedule!$E45),IF(M$1=TIME(HOUR(Schedule!$F45),ROUNDDOWN(MINUTE(Schedule!$F45)/15,0)*15,0),_xlfn.CONCAT(TEXT(Schedule!$F45,"H:MM AM/PM")," - ",Schedule!$G45),IF(M$1=TIME(HOUR(Schedule!$H45),ROUNDDOWN(MINUTE(Schedule!$H45)/15,0)*15,0),_xlfn.CONCAT(TEXT(Schedule!$H45,"H:MM AM/PM")," - ",Schedule!$I45),IF(Schedule!$B45&lt;&gt;"",IF(OR(M$1=Schedule!$B45,M$1=(Schedule!$B45+TIME(0,15,0))),_xlfn.CONCAT("Judge - ",Schedule!$C45), ""),"")))),"")</f>
        <v/>
      </c>
      <c r="N45" s="8" t="str">
        <f ca="1">IF($A45&lt;&gt;"",IF(N$1=TIME(HOUR(Schedule!$D45),ROUNDDOWN(MINUTE(Schedule!$D45)/15,0)*15,0),_xlfn.CONCAT(TEXT(Schedule!$D45,"H:MM AM/PM")," - ",Schedule!$E45),IF(N$1=TIME(HOUR(Schedule!$F45),ROUNDDOWN(MINUTE(Schedule!$F45)/15,0)*15,0),_xlfn.CONCAT(TEXT(Schedule!$F45,"H:MM AM/PM")," - ",Schedule!$G45),IF(N$1=TIME(HOUR(Schedule!$H45),ROUNDDOWN(MINUTE(Schedule!$H45)/15,0)*15,0),_xlfn.CONCAT(TEXT(Schedule!$H45,"H:MM AM/PM")," - ",Schedule!$I45),IF(Schedule!$B45&lt;&gt;"",IF(OR(N$1=Schedule!$B45,N$1=(Schedule!$B45+TIME(0,15,0))),_xlfn.CONCAT("Judge - ",Schedule!$C45), ""),"")))),"")</f>
        <v/>
      </c>
      <c r="O45" s="8" t="str">
        <f ca="1">IF($A45&lt;&gt;"",IF(O$1=TIME(HOUR(Schedule!$D45),ROUNDDOWN(MINUTE(Schedule!$D45)/15,0)*15,0),_xlfn.CONCAT(TEXT(Schedule!$D45,"H:MM AM/PM")," - ",Schedule!$E45),IF(O$1=TIME(HOUR(Schedule!$F45),ROUNDDOWN(MINUTE(Schedule!$F45)/15,0)*15,0),_xlfn.CONCAT(TEXT(Schedule!$F45,"H:MM AM/PM")," - ",Schedule!$G45),IF(O$1=TIME(HOUR(Schedule!$H45),ROUNDDOWN(MINUTE(Schedule!$H45)/15,0)*15,0),_xlfn.CONCAT(TEXT(Schedule!$H45,"H:MM AM/PM")," - ",Schedule!$I45),IF(Schedule!$B45&lt;&gt;"",IF(OR(O$1=Schedule!$B45,O$1=(Schedule!$B45+TIME(0,15,0))),_xlfn.CONCAT("Judge - ",Schedule!$C45), ""),"")))),"")</f>
        <v/>
      </c>
      <c r="P45" s="8" t="str">
        <f ca="1">IF($A45&lt;&gt;"",IF(P$1=TIME(HOUR(Schedule!$D45),ROUNDDOWN(MINUTE(Schedule!$D45)/15,0)*15,0),_xlfn.CONCAT(TEXT(Schedule!$D45,"H:MM AM/PM")," - ",Schedule!$E45),IF(P$1=TIME(HOUR(Schedule!$F45),ROUNDDOWN(MINUTE(Schedule!$F45)/15,0)*15,0),_xlfn.CONCAT(TEXT(Schedule!$F45,"H:MM AM/PM")," - ",Schedule!$G45),IF(P$1=TIME(HOUR(Schedule!$H45),ROUNDDOWN(MINUTE(Schedule!$H45)/15,0)*15,0),_xlfn.CONCAT(TEXT(Schedule!$H45,"H:MM AM/PM")," - ",Schedule!$I45),IF(Schedule!$B45&lt;&gt;"",IF(OR(P$1=Schedule!$B45,P$1=(Schedule!$B45+TIME(0,15,0))),_xlfn.CONCAT("Judge - ",Schedule!$C45), ""),"")))),"")</f>
        <v/>
      </c>
      <c r="Q45" s="8" t="str">
        <f ca="1">IF($A45&lt;&gt;"",IF(Q$1=TIME(HOUR(Schedule!$D45),ROUNDDOWN(MINUTE(Schedule!$D45)/15,0)*15,0),_xlfn.CONCAT(TEXT(Schedule!$D45,"H:MM AM/PM")," - ",Schedule!$E45),IF(Q$1=TIME(HOUR(Schedule!$F45),ROUNDDOWN(MINUTE(Schedule!$F45)/15,0)*15,0),_xlfn.CONCAT(TEXT(Schedule!$F45,"H:MM AM/PM")," - ",Schedule!$G45),IF(Q$1=TIME(HOUR(Schedule!$H45),ROUNDDOWN(MINUTE(Schedule!$H45)/15,0)*15,0),_xlfn.CONCAT(TEXT(Schedule!$H45,"H:MM AM/PM")," - ",Schedule!$I45),IF(Schedule!$B45&lt;&gt;"",IF(OR(Q$1=Schedule!$B45,Q$1=(Schedule!$B45+TIME(0,15,0))),_xlfn.CONCAT("Judge - ",Schedule!$C45), ""),"")))),"")</f>
        <v/>
      </c>
      <c r="R45" s="8" t="str">
        <f ca="1">IF($A45&lt;&gt;"",IF(R$1=TIME(HOUR(Schedule!$D45),ROUNDDOWN(MINUTE(Schedule!$D45)/15,0)*15,0),_xlfn.CONCAT(TEXT(Schedule!$D45,"H:MM AM/PM")," - ",Schedule!$E45),IF(R$1=TIME(HOUR(Schedule!$F45),ROUNDDOWN(MINUTE(Schedule!$F45)/15,0)*15,0),_xlfn.CONCAT(TEXT(Schedule!$F45,"H:MM AM/PM")," - ",Schedule!$G45),IF(R$1=TIME(HOUR(Schedule!$H45),ROUNDDOWN(MINUTE(Schedule!$H45)/15,0)*15,0),_xlfn.CONCAT(TEXT(Schedule!$H45,"H:MM AM/PM")," - ",Schedule!$I45),IF(Schedule!$B45&lt;&gt;"",IF(OR(R$1=Schedule!$B45,R$1=(Schedule!$B45+TIME(0,15,0))),_xlfn.CONCAT("Judge - ",Schedule!$C45), ""),"")))),"")</f>
        <v/>
      </c>
      <c r="S45" s="8" t="str">
        <f ca="1">IF($A45&lt;&gt;"",IF(S$1=TIME(HOUR(Schedule!$D45),ROUNDDOWN(MINUTE(Schedule!$D45)/15,0)*15,0),_xlfn.CONCAT(TEXT(Schedule!$D45,"H:MM AM/PM")," - ",Schedule!$E45),IF(S$1=TIME(HOUR(Schedule!$F45),ROUNDDOWN(MINUTE(Schedule!$F45)/15,0)*15,0),_xlfn.CONCAT(TEXT(Schedule!$F45,"H:MM AM/PM")," - ",Schedule!$G45),IF(S$1=TIME(HOUR(Schedule!$H45),ROUNDDOWN(MINUTE(Schedule!$H45)/15,0)*15,0),_xlfn.CONCAT(TEXT(Schedule!$H45,"H:MM AM/PM")," - ",Schedule!$I45),IF(Schedule!$B45&lt;&gt;"",IF(OR(S$1=Schedule!$B45,S$1=(Schedule!$B45+TIME(0,15,0))),_xlfn.CONCAT("Judge - ",Schedule!$C45), ""),"")))),"")</f>
        <v/>
      </c>
      <c r="T45" s="8" t="str">
        <f ca="1">IF($A45&lt;&gt;"",IF(T$1=TIME(HOUR(Schedule!$D45),ROUNDDOWN(MINUTE(Schedule!$D45)/15,0)*15,0),_xlfn.CONCAT(TEXT(Schedule!$D45,"H:MM AM/PM")," - ",Schedule!$E45),IF(T$1=TIME(HOUR(Schedule!$F45),ROUNDDOWN(MINUTE(Schedule!$F45)/15,0)*15,0),_xlfn.CONCAT(TEXT(Schedule!$F45,"H:MM AM/PM")," - ",Schedule!$G45),IF(T$1=TIME(HOUR(Schedule!$H45),ROUNDDOWN(MINUTE(Schedule!$H45)/15,0)*15,0),_xlfn.CONCAT(TEXT(Schedule!$H45,"H:MM AM/PM")," - ",Schedule!$I45),IF(Schedule!$B45&lt;&gt;"",IF(OR(T$1=Schedule!$B45,T$1=(Schedule!$B45+TIME(0,15,0))),_xlfn.CONCAT("Judge - ",Schedule!$C45), ""),"")))),"")</f>
        <v/>
      </c>
      <c r="U45" s="8" t="str">
        <f ca="1">IF($A45&lt;&gt;"",IF(U$1=TIME(HOUR(Schedule!$D45),ROUNDDOWN(MINUTE(Schedule!$D45)/15,0)*15,0),_xlfn.CONCAT(TEXT(Schedule!$D45,"H:MM AM/PM")," - ",Schedule!$E45),IF(U$1=TIME(HOUR(Schedule!$F45),ROUNDDOWN(MINUTE(Schedule!$F45)/15,0)*15,0),_xlfn.CONCAT(TEXT(Schedule!$F45,"H:MM AM/PM")," - ",Schedule!$G45),IF(U$1=TIME(HOUR(Schedule!$H45),ROUNDDOWN(MINUTE(Schedule!$H45)/15,0)*15,0),_xlfn.CONCAT(TEXT(Schedule!$H45,"H:MM AM/PM")," - ",Schedule!$I45),IF(Schedule!$B45&lt;&gt;"",IF(OR(U$1=Schedule!$B45,U$1=(Schedule!$B45+TIME(0,15,0))),_xlfn.CONCAT("Judge - ",Schedule!$C45), ""),"")))),"")</f>
        <v/>
      </c>
      <c r="V45" s="8" t="str">
        <f ca="1">IF($A45&lt;&gt;"",IF(V$1=TIME(HOUR(Schedule!$D45),ROUNDDOWN(MINUTE(Schedule!$D45)/15,0)*15,0),_xlfn.CONCAT(TEXT(Schedule!$D45,"H:MM AM/PM")," - ",Schedule!$E45),IF(V$1=TIME(HOUR(Schedule!$F45),ROUNDDOWN(MINUTE(Schedule!$F45)/15,0)*15,0),_xlfn.CONCAT(TEXT(Schedule!$F45,"H:MM AM/PM")," - ",Schedule!$G45),IF(V$1=TIME(HOUR(Schedule!$H45),ROUNDDOWN(MINUTE(Schedule!$H45)/15,0)*15,0),_xlfn.CONCAT(TEXT(Schedule!$H45,"H:MM AM/PM")," - ",Schedule!$I45),IF(Schedule!$B45&lt;&gt;"",IF(OR(V$1=Schedule!$B45,V$1=(Schedule!$B45+TIME(0,15,0))),_xlfn.CONCAT("Judge - ",Schedule!$C45), ""),"")))),"")</f>
        <v/>
      </c>
      <c r="W45" s="8" t="str">
        <f ca="1">IF($A45&lt;&gt;"",IF(W$1=TIME(HOUR(Schedule!$D45),ROUNDDOWN(MINUTE(Schedule!$D45)/15,0)*15,0),_xlfn.CONCAT(TEXT(Schedule!$D45,"H:MM AM/PM")," - ",Schedule!$E45),IF(W$1=TIME(HOUR(Schedule!$F45),ROUNDDOWN(MINUTE(Schedule!$F45)/15,0)*15,0),_xlfn.CONCAT(TEXT(Schedule!$F45,"H:MM AM/PM")," - ",Schedule!$G45),IF(W$1=TIME(HOUR(Schedule!$H45),ROUNDDOWN(MINUTE(Schedule!$H45)/15,0)*15,0),_xlfn.CONCAT(TEXT(Schedule!$H45,"H:MM AM/PM")," - ",Schedule!$I45),IF(Schedule!$B45&lt;&gt;"",IF(OR(W$1=Schedule!$B45,W$1=(Schedule!$B45+TIME(0,15,0))),_xlfn.CONCAT("Judge - ",Schedule!$C45), ""),"")))),"")</f>
        <v/>
      </c>
      <c r="X45" s="8" t="str">
        <f ca="1">IF($A45&lt;&gt;"",IF(X$1=TIME(HOUR(Schedule!$D45),ROUNDDOWN(MINUTE(Schedule!$D45)/15,0)*15,0),_xlfn.CONCAT(TEXT(Schedule!$D45,"H:MM AM/PM")," - ",Schedule!$E45),IF(X$1=TIME(HOUR(Schedule!$F45),ROUNDDOWN(MINUTE(Schedule!$F45)/15,0)*15,0),_xlfn.CONCAT(TEXT(Schedule!$F45,"H:MM AM/PM")," - ",Schedule!$G45),IF(X$1=TIME(HOUR(Schedule!$H45),ROUNDDOWN(MINUTE(Schedule!$H45)/15,0)*15,0),_xlfn.CONCAT(TEXT(Schedule!$H45,"H:MM AM/PM")," - ",Schedule!$I45),IF(Schedule!$B45&lt;&gt;"",IF(OR(X$1=Schedule!$B45,X$1=(Schedule!$B45+TIME(0,15,0))),_xlfn.CONCAT("Judge - ",Schedule!$C45), ""),"")))),"")</f>
        <v/>
      </c>
      <c r="Y45" s="8" t="str">
        <f ca="1">IF($A45&lt;&gt;"",IF(Y$1=TIME(HOUR(Schedule!$D45),ROUNDDOWN(MINUTE(Schedule!$D45)/15,0)*15,0),_xlfn.CONCAT(TEXT(Schedule!$D45,"H:MM AM/PM")," - ",Schedule!$E45),IF(Y$1=TIME(HOUR(Schedule!$F45),ROUNDDOWN(MINUTE(Schedule!$F45)/15,0)*15,0),_xlfn.CONCAT(TEXT(Schedule!$F45,"H:MM AM/PM")," - ",Schedule!$G45),IF(Y$1=TIME(HOUR(Schedule!$H45),ROUNDDOWN(MINUTE(Schedule!$H45)/15,0)*15,0),_xlfn.CONCAT(TEXT(Schedule!$H45,"H:MM AM/PM")," - ",Schedule!$I45),IF(Schedule!$B45&lt;&gt;"",IF(OR(Y$1=Schedule!$B45,Y$1=(Schedule!$B45+TIME(0,15,0))),_xlfn.CONCAT("Judge - ",Schedule!$C45), ""),"")))),"")</f>
        <v/>
      </c>
      <c r="Z45" s="8" t="str">
        <f ca="1">IF($A45&lt;&gt;"",IF(Z$1=TIME(HOUR(Schedule!$D45),ROUNDDOWN(MINUTE(Schedule!$D45)/15,0)*15,0),_xlfn.CONCAT(TEXT(Schedule!$D45,"H:MM AM/PM")," - ",Schedule!$E45),IF(Z$1=TIME(HOUR(Schedule!$F45),ROUNDDOWN(MINUTE(Schedule!$F45)/15,0)*15,0),_xlfn.CONCAT(TEXT(Schedule!$F45,"H:MM AM/PM")," - ",Schedule!$G45),IF(Z$1=TIME(HOUR(Schedule!$H45),ROUNDDOWN(MINUTE(Schedule!$H45)/15,0)*15,0),_xlfn.CONCAT(TEXT(Schedule!$H45,"H:MM AM/PM")," - ",Schedule!$I45),IF(Schedule!$B45&lt;&gt;"",IF(OR(Z$1=Schedule!$B45,Z$1=(Schedule!$B45+TIME(0,15,0))),_xlfn.CONCAT("Judge - ",Schedule!$C45), ""),"")))),"")</f>
        <v/>
      </c>
      <c r="AA45" s="8" t="str">
        <f ca="1">IF($A45&lt;&gt;"",IF(AA$1=TIME(HOUR(Schedule!$D45),ROUNDDOWN(MINUTE(Schedule!$D45)/15,0)*15,0),_xlfn.CONCAT(TEXT(Schedule!$D45,"H:MM AM/PM")," - ",Schedule!$E45),IF(AA$1=TIME(HOUR(Schedule!$F45),ROUNDDOWN(MINUTE(Schedule!$F45)/15,0)*15,0),_xlfn.CONCAT(TEXT(Schedule!$F45,"H:MM AM/PM")," - ",Schedule!$G45),IF(AA$1=TIME(HOUR(Schedule!$H45),ROUNDDOWN(MINUTE(Schedule!$H45)/15,0)*15,0),_xlfn.CONCAT(TEXT(Schedule!$H45,"H:MM AM/PM")," - ",Schedule!$I45),IF(Schedule!$B45&lt;&gt;"",IF(OR(AA$1=Schedule!$B45,AA$1=(Schedule!$B45+TIME(0,15,0))),_xlfn.CONCAT("Judge - ",Schedule!$C45), ""),"")))),"")</f>
        <v/>
      </c>
      <c r="AB45" s="8" t="str">
        <f ca="1">IF($A45&lt;&gt;"",IF(AB$1=TIME(HOUR(Schedule!$D45),ROUNDDOWN(MINUTE(Schedule!$D45)/15,0)*15,0),_xlfn.CONCAT(TEXT(Schedule!$D45,"H:MM AM/PM")," - ",Schedule!$E45),IF(AB$1=TIME(HOUR(Schedule!$F45),ROUNDDOWN(MINUTE(Schedule!$F45)/15,0)*15,0),_xlfn.CONCAT(TEXT(Schedule!$F45,"H:MM AM/PM")," - ",Schedule!$G45),IF(AB$1=TIME(HOUR(Schedule!$H45),ROUNDDOWN(MINUTE(Schedule!$H45)/15,0)*15,0),_xlfn.CONCAT(TEXT(Schedule!$H45,"H:MM AM/PM")," - ",Schedule!$I45),IF(Schedule!$B45&lt;&gt;"",IF(OR(AB$1=Schedule!$B45,AB$1=(Schedule!$B45+TIME(0,15,0))),_xlfn.CONCAT("Judge - ",Schedule!$C45), ""),"")))),"")</f>
        <v/>
      </c>
      <c r="AC45" s="8" t="str">
        <f ca="1">IF($A45&lt;&gt;"",IF(AC$1=TIME(HOUR(Schedule!$D45),ROUNDDOWN(MINUTE(Schedule!$D45)/15,0)*15,0),_xlfn.CONCAT(TEXT(Schedule!$D45,"H:MM AM/PM")," - ",Schedule!$E45),IF(AC$1=TIME(HOUR(Schedule!$F45),ROUNDDOWN(MINUTE(Schedule!$F45)/15,0)*15,0),_xlfn.CONCAT(TEXT(Schedule!$F45,"H:MM AM/PM")," - ",Schedule!$G45),IF(AC$1=TIME(HOUR(Schedule!$H45),ROUNDDOWN(MINUTE(Schedule!$H45)/15,0)*15,0),_xlfn.CONCAT(TEXT(Schedule!$H45,"H:MM AM/PM")," - ",Schedule!$I45),IF(Schedule!$B45&lt;&gt;"",IF(OR(AC$1=Schedule!$B45,AC$1=(Schedule!$B45+TIME(0,15,0))),_xlfn.CONCAT("Judge - ",Schedule!$C45), ""),"")))),"")</f>
        <v/>
      </c>
      <c r="AD45" s="8" t="str">
        <f ca="1">IF($A45&lt;&gt;"",IF(AD$1=TIME(HOUR(Schedule!$D45),ROUNDDOWN(MINUTE(Schedule!$D45)/15,0)*15,0),_xlfn.CONCAT(TEXT(Schedule!$D45,"H:MM AM/PM")," - ",Schedule!$E45),IF(AD$1=TIME(HOUR(Schedule!$F45),ROUNDDOWN(MINUTE(Schedule!$F45)/15,0)*15,0),_xlfn.CONCAT(TEXT(Schedule!$F45,"H:MM AM/PM")," - ",Schedule!$G45),IF(AD$1=TIME(HOUR(Schedule!$H45),ROUNDDOWN(MINUTE(Schedule!$H45)/15,0)*15,0),_xlfn.CONCAT(TEXT(Schedule!$H45,"H:MM AM/PM")," - ",Schedule!$I45),IF(Schedule!$B45&lt;&gt;"",IF(OR(AD$1=Schedule!$B45,AD$1=(Schedule!$B45+TIME(0,15,0))),_xlfn.CONCAT("Judge - ",Schedule!$C45), ""),"")))),"")</f>
        <v/>
      </c>
      <c r="AE45" s="8" t="str">
        <f ca="1">IF($A45&lt;&gt;"",IF(AE$1=TIME(HOUR(Schedule!$D45),ROUNDDOWN(MINUTE(Schedule!$D45)/15,0)*15,0),_xlfn.CONCAT(TEXT(Schedule!$D45,"H:MM AM/PM")," - ",Schedule!$E45),IF(AE$1=TIME(HOUR(Schedule!$F45),ROUNDDOWN(MINUTE(Schedule!$F45)/15,0)*15,0),_xlfn.CONCAT(TEXT(Schedule!$F45,"H:MM AM/PM")," - ",Schedule!$G45),IF(AE$1=TIME(HOUR(Schedule!$H45),ROUNDDOWN(MINUTE(Schedule!$H45)/15,0)*15,0),_xlfn.CONCAT(TEXT(Schedule!$H45,"H:MM AM/PM")," - ",Schedule!$I45),IF(Schedule!$B45&lt;&gt;"",IF(OR(AE$1=Schedule!$B45,AE$1=(Schedule!$B45+TIME(0,15,0))),_xlfn.CONCAT("Judge - ",Schedule!$C45), ""),"")))),"")</f>
        <v/>
      </c>
      <c r="AF45" s="8" t="str">
        <f ca="1">IF($A45&lt;&gt;"",IF(AF$1=TIME(HOUR(Schedule!$D45),ROUNDDOWN(MINUTE(Schedule!$D45)/15,0)*15,0),_xlfn.CONCAT(TEXT(Schedule!$D45,"H:MM AM/PM")," - ",Schedule!$E45),IF(AF$1=TIME(HOUR(Schedule!$F45),ROUNDDOWN(MINUTE(Schedule!$F45)/15,0)*15,0),_xlfn.CONCAT(TEXT(Schedule!$F45,"H:MM AM/PM")," - ",Schedule!$G45),IF(AF$1=TIME(HOUR(Schedule!$H45),ROUNDDOWN(MINUTE(Schedule!$H45)/15,0)*15,0),_xlfn.CONCAT(TEXT(Schedule!$H45,"H:MM AM/PM")," - ",Schedule!$I45),IF(Schedule!$B45&lt;&gt;"",IF(OR(AF$1=Schedule!$B45,AF$1=(Schedule!$B45+TIME(0,15,0))),_xlfn.CONCAT("Judge - ",Schedule!$C45), ""),"")))),"")</f>
        <v/>
      </c>
      <c r="AG45" s="8" t="str">
        <f ca="1">IF($A45&lt;&gt;"",IF(AG$1=TIME(HOUR(Schedule!$D45),ROUNDDOWN(MINUTE(Schedule!$D45)/15,0)*15,0),_xlfn.CONCAT(TEXT(Schedule!$D45,"H:MM AM/PM")," - ",Schedule!$E45),IF(AG$1=TIME(HOUR(Schedule!$F45),ROUNDDOWN(MINUTE(Schedule!$F45)/15,0)*15,0),_xlfn.CONCAT(TEXT(Schedule!$F45,"H:MM AM/PM")," - ",Schedule!$G45),IF(AG$1=TIME(HOUR(Schedule!$H45),ROUNDDOWN(MINUTE(Schedule!$H45)/15,0)*15,0),_xlfn.CONCAT(TEXT(Schedule!$H45,"H:MM AM/PM")," - ",Schedule!$I45),IF(Schedule!$B45&lt;&gt;"",IF(OR(AG$1=Schedule!$B45,AG$1=(Schedule!$B45+TIME(0,15,0))),_xlfn.CONCAT("Judge - ",Schedule!$C45), ""),"")))),"")</f>
        <v/>
      </c>
    </row>
    <row r="46" spans="1:33" x14ac:dyDescent="0.2">
      <c r="A46" t="str">
        <f ca="1">Schedule!A46</f>
        <v/>
      </c>
      <c r="B46" s="8" t="str">
        <f ca="1">IF($A46&lt;&gt;"",IF(B$1=TIME(HOUR(Schedule!$D46),ROUNDDOWN(MINUTE(Schedule!$D46)/15,0)*15,0),_xlfn.CONCAT(TEXT(Schedule!$D46,"H:MM AM/PM")," - ",Schedule!$E46),IF(B$1=TIME(HOUR(Schedule!$F46),ROUNDDOWN(MINUTE(Schedule!$F46)/15,0)*15,0),_xlfn.CONCAT(TEXT(Schedule!$F46,"H:MM AM/PM")," - ",Schedule!$G46),IF(B$1=TIME(HOUR(Schedule!$H46),ROUNDDOWN(MINUTE(Schedule!$H46)/15,0)*15,0),_xlfn.CONCAT(TEXT(Schedule!$H46,"H:MM AM/PM")," - ",Schedule!$I46),IF(Schedule!$B46&lt;&gt;"",IF(OR(B$1=Schedule!$B46,B$1=(Schedule!$B46+TIME(0,15,0))),_xlfn.CONCAT("Judge - ",Schedule!$C46), ""),"")))),"")</f>
        <v/>
      </c>
      <c r="C46" s="8" t="str">
        <f ca="1">IF($A46&lt;&gt;"",IF(C$1=TIME(HOUR(Schedule!$D46),ROUNDDOWN(MINUTE(Schedule!$D46)/15,0)*15,0),_xlfn.CONCAT(TEXT(Schedule!$D46,"H:MM AM/PM")," - ",Schedule!$E46),IF(C$1=TIME(HOUR(Schedule!$F46),ROUNDDOWN(MINUTE(Schedule!$F46)/15,0)*15,0),_xlfn.CONCAT(TEXT(Schedule!$F46,"H:MM AM/PM")," - ",Schedule!$G46),IF(C$1=TIME(HOUR(Schedule!$H46),ROUNDDOWN(MINUTE(Schedule!$H46)/15,0)*15,0),_xlfn.CONCAT(TEXT(Schedule!$H46,"H:MM AM/PM")," - ",Schedule!$I46),IF(Schedule!$B46&lt;&gt;"",IF(OR(C$1=Schedule!$B46,C$1=(Schedule!$B46+TIME(0,15,0))),_xlfn.CONCAT("Judge - ",Schedule!$C46), ""),"")))),"")</f>
        <v/>
      </c>
      <c r="D46" s="8" t="str">
        <f ca="1">IF($A46&lt;&gt;"",IF(D$1=TIME(HOUR(Schedule!$D46),ROUNDDOWN(MINUTE(Schedule!$D46)/15,0)*15,0),_xlfn.CONCAT(TEXT(Schedule!$D46,"H:MM AM/PM")," - ",Schedule!$E46),IF(D$1=TIME(HOUR(Schedule!$F46),ROUNDDOWN(MINUTE(Schedule!$F46)/15,0)*15,0),_xlfn.CONCAT(TEXT(Schedule!$F46,"H:MM AM/PM")," - ",Schedule!$G46),IF(D$1=TIME(HOUR(Schedule!$H46),ROUNDDOWN(MINUTE(Schedule!$H46)/15,0)*15,0),_xlfn.CONCAT(TEXT(Schedule!$H46,"H:MM AM/PM")," - ",Schedule!$I46),IF(Schedule!$B46&lt;&gt;"",IF(OR(D$1=Schedule!$B46,D$1=(Schedule!$B46+TIME(0,15,0))),_xlfn.CONCAT("Judge - ",Schedule!$C46), ""),"")))),"")</f>
        <v/>
      </c>
      <c r="E46" s="8" t="str">
        <f ca="1">IF($A46&lt;&gt;"",IF(E$1=TIME(HOUR(Schedule!$D46),ROUNDDOWN(MINUTE(Schedule!$D46)/15,0)*15,0),_xlfn.CONCAT(TEXT(Schedule!$D46,"H:MM AM/PM")," - ",Schedule!$E46),IF(E$1=TIME(HOUR(Schedule!$F46),ROUNDDOWN(MINUTE(Schedule!$F46)/15,0)*15,0),_xlfn.CONCAT(TEXT(Schedule!$F46,"H:MM AM/PM")," - ",Schedule!$G46),IF(E$1=TIME(HOUR(Schedule!$H46),ROUNDDOWN(MINUTE(Schedule!$H46)/15,0)*15,0),_xlfn.CONCAT(TEXT(Schedule!$H46,"H:MM AM/PM")," - ",Schedule!$I46),IF(Schedule!$B46&lt;&gt;"",IF(OR(E$1=Schedule!$B46,E$1=(Schedule!$B46+TIME(0,15,0))),_xlfn.CONCAT("Judge - ",Schedule!$C46), ""),"")))),"")</f>
        <v/>
      </c>
      <c r="F46" s="8" t="str">
        <f ca="1">IF($A46&lt;&gt;"",IF(F$1=TIME(HOUR(Schedule!$D46),ROUNDDOWN(MINUTE(Schedule!$D46)/15,0)*15,0),_xlfn.CONCAT(TEXT(Schedule!$D46,"H:MM AM/PM")," - ",Schedule!$E46),IF(F$1=TIME(HOUR(Schedule!$F46),ROUNDDOWN(MINUTE(Schedule!$F46)/15,0)*15,0),_xlfn.CONCAT(TEXT(Schedule!$F46,"H:MM AM/PM")," - ",Schedule!$G46),IF(F$1=TIME(HOUR(Schedule!$H46),ROUNDDOWN(MINUTE(Schedule!$H46)/15,0)*15,0),_xlfn.CONCAT(TEXT(Schedule!$H46,"H:MM AM/PM")," - ",Schedule!$I46),IF(Schedule!$B46&lt;&gt;"",IF(OR(F$1=Schedule!$B46,F$1=(Schedule!$B46+TIME(0,15,0))),_xlfn.CONCAT("Judge - ",Schedule!$C46), ""),"")))),"")</f>
        <v/>
      </c>
      <c r="G46" s="8" t="str">
        <f ca="1">IF($A46&lt;&gt;"",IF(G$1=TIME(HOUR(Schedule!$D46),ROUNDDOWN(MINUTE(Schedule!$D46)/15,0)*15,0),_xlfn.CONCAT(TEXT(Schedule!$D46,"H:MM AM/PM")," - ",Schedule!$E46),IF(G$1=TIME(HOUR(Schedule!$F46),ROUNDDOWN(MINUTE(Schedule!$F46)/15,0)*15,0),_xlfn.CONCAT(TEXT(Schedule!$F46,"H:MM AM/PM")," - ",Schedule!$G46),IF(G$1=TIME(HOUR(Schedule!$H46),ROUNDDOWN(MINUTE(Schedule!$H46)/15,0)*15,0),_xlfn.CONCAT(TEXT(Schedule!$H46,"H:MM AM/PM")," - ",Schedule!$I46),IF(Schedule!$B46&lt;&gt;"",IF(OR(G$1=Schedule!$B46,G$1=(Schedule!$B46+TIME(0,15,0))),_xlfn.CONCAT("Judge - ",Schedule!$C46), ""),"")))),"")</f>
        <v/>
      </c>
      <c r="H46" s="8" t="str">
        <f ca="1">IF($A46&lt;&gt;"",IF(H$1=TIME(HOUR(Schedule!$D46),ROUNDDOWN(MINUTE(Schedule!$D46)/15,0)*15,0),_xlfn.CONCAT(TEXT(Schedule!$D46,"H:MM AM/PM")," - ",Schedule!$E46),IF(H$1=TIME(HOUR(Schedule!$F46),ROUNDDOWN(MINUTE(Schedule!$F46)/15,0)*15,0),_xlfn.CONCAT(TEXT(Schedule!$F46,"H:MM AM/PM")," - ",Schedule!$G46),IF(H$1=TIME(HOUR(Schedule!$H46),ROUNDDOWN(MINUTE(Schedule!$H46)/15,0)*15,0),_xlfn.CONCAT(TEXT(Schedule!$H46,"H:MM AM/PM")," - ",Schedule!$I46),IF(Schedule!$B46&lt;&gt;"",IF(OR(H$1=Schedule!$B46,H$1=(Schedule!$B46+TIME(0,15,0))),_xlfn.CONCAT("Judge - ",Schedule!$C46), ""),"")))),"")</f>
        <v/>
      </c>
      <c r="I46" s="8" t="str">
        <f ca="1">IF($A46&lt;&gt;"",IF(I$1=TIME(HOUR(Schedule!$D46),ROUNDDOWN(MINUTE(Schedule!$D46)/15,0)*15,0),_xlfn.CONCAT(TEXT(Schedule!$D46,"H:MM AM/PM")," - ",Schedule!$E46),IF(I$1=TIME(HOUR(Schedule!$F46),ROUNDDOWN(MINUTE(Schedule!$F46)/15,0)*15,0),_xlfn.CONCAT(TEXT(Schedule!$F46,"H:MM AM/PM")," - ",Schedule!$G46),IF(I$1=TIME(HOUR(Schedule!$H46),ROUNDDOWN(MINUTE(Schedule!$H46)/15,0)*15,0),_xlfn.CONCAT(TEXT(Schedule!$H46,"H:MM AM/PM")," - ",Schedule!$I46),IF(Schedule!$B46&lt;&gt;"",IF(OR(I$1=Schedule!$B46,I$1=(Schedule!$B46+TIME(0,15,0))),_xlfn.CONCAT("Judge - ",Schedule!$C46), ""),"")))),"")</f>
        <v/>
      </c>
      <c r="J46" s="8" t="str">
        <f ca="1">IF($A46&lt;&gt;"",IF(J$1=TIME(HOUR(Schedule!$D46),ROUNDDOWN(MINUTE(Schedule!$D46)/15,0)*15,0),_xlfn.CONCAT(TEXT(Schedule!$D46,"H:MM AM/PM")," - ",Schedule!$E46),IF(J$1=TIME(HOUR(Schedule!$F46),ROUNDDOWN(MINUTE(Schedule!$F46)/15,0)*15,0),_xlfn.CONCAT(TEXT(Schedule!$F46,"H:MM AM/PM")," - ",Schedule!$G46),IF(J$1=TIME(HOUR(Schedule!$H46),ROUNDDOWN(MINUTE(Schedule!$H46)/15,0)*15,0),_xlfn.CONCAT(TEXT(Schedule!$H46,"H:MM AM/PM")," - ",Schedule!$I46),IF(Schedule!$B46&lt;&gt;"",IF(OR(J$1=Schedule!$B46,J$1=(Schedule!$B46+TIME(0,15,0))),_xlfn.CONCAT("Judge - ",Schedule!$C46), ""),"")))),"")</f>
        <v/>
      </c>
      <c r="K46" s="8" t="str">
        <f ca="1">IF($A46&lt;&gt;"",IF(K$1=TIME(HOUR(Schedule!$D46),ROUNDDOWN(MINUTE(Schedule!$D46)/15,0)*15,0),_xlfn.CONCAT(TEXT(Schedule!$D46,"H:MM AM/PM")," - ",Schedule!$E46),IF(K$1=TIME(HOUR(Schedule!$F46),ROUNDDOWN(MINUTE(Schedule!$F46)/15,0)*15,0),_xlfn.CONCAT(TEXT(Schedule!$F46,"H:MM AM/PM")," - ",Schedule!$G46),IF(K$1=TIME(HOUR(Schedule!$H46),ROUNDDOWN(MINUTE(Schedule!$H46)/15,0)*15,0),_xlfn.CONCAT(TEXT(Schedule!$H46,"H:MM AM/PM")," - ",Schedule!$I46),IF(Schedule!$B46&lt;&gt;"",IF(OR(K$1=Schedule!$B46,K$1=(Schedule!$B46+TIME(0,15,0))),_xlfn.CONCAT("Judge - ",Schedule!$C46), ""),"")))),"")</f>
        <v/>
      </c>
      <c r="L46" s="8" t="str">
        <f ca="1">IF($A46&lt;&gt;"",IF(L$1=TIME(HOUR(Schedule!$D46),ROUNDDOWN(MINUTE(Schedule!$D46)/15,0)*15,0),_xlfn.CONCAT(TEXT(Schedule!$D46,"H:MM AM/PM")," - ",Schedule!$E46),IF(L$1=TIME(HOUR(Schedule!$F46),ROUNDDOWN(MINUTE(Schedule!$F46)/15,0)*15,0),_xlfn.CONCAT(TEXT(Schedule!$F46,"H:MM AM/PM")," - ",Schedule!$G46),IF(L$1=TIME(HOUR(Schedule!$H46),ROUNDDOWN(MINUTE(Schedule!$H46)/15,0)*15,0),_xlfn.CONCAT(TEXT(Schedule!$H46,"H:MM AM/PM")," - ",Schedule!$I46),IF(Schedule!$B46&lt;&gt;"",IF(OR(L$1=Schedule!$B46,L$1=(Schedule!$B46+TIME(0,15,0))),_xlfn.CONCAT("Judge - ",Schedule!$C46), ""),"")))),"")</f>
        <v/>
      </c>
      <c r="M46" s="8" t="str">
        <f ca="1">IF($A46&lt;&gt;"",IF(M$1=TIME(HOUR(Schedule!$D46),ROUNDDOWN(MINUTE(Schedule!$D46)/15,0)*15,0),_xlfn.CONCAT(TEXT(Schedule!$D46,"H:MM AM/PM")," - ",Schedule!$E46),IF(M$1=TIME(HOUR(Schedule!$F46),ROUNDDOWN(MINUTE(Schedule!$F46)/15,0)*15,0),_xlfn.CONCAT(TEXT(Schedule!$F46,"H:MM AM/PM")," - ",Schedule!$G46),IF(M$1=TIME(HOUR(Schedule!$H46),ROUNDDOWN(MINUTE(Schedule!$H46)/15,0)*15,0),_xlfn.CONCAT(TEXT(Schedule!$H46,"H:MM AM/PM")," - ",Schedule!$I46),IF(Schedule!$B46&lt;&gt;"",IF(OR(M$1=Schedule!$B46,M$1=(Schedule!$B46+TIME(0,15,0))),_xlfn.CONCAT("Judge - ",Schedule!$C46), ""),"")))),"")</f>
        <v/>
      </c>
      <c r="N46" s="8" t="str">
        <f ca="1">IF($A46&lt;&gt;"",IF(N$1=TIME(HOUR(Schedule!$D46),ROUNDDOWN(MINUTE(Schedule!$D46)/15,0)*15,0),_xlfn.CONCAT(TEXT(Schedule!$D46,"H:MM AM/PM")," - ",Schedule!$E46),IF(N$1=TIME(HOUR(Schedule!$F46),ROUNDDOWN(MINUTE(Schedule!$F46)/15,0)*15,0),_xlfn.CONCAT(TEXT(Schedule!$F46,"H:MM AM/PM")," - ",Schedule!$G46),IF(N$1=TIME(HOUR(Schedule!$H46),ROUNDDOWN(MINUTE(Schedule!$H46)/15,0)*15,0),_xlfn.CONCAT(TEXT(Schedule!$H46,"H:MM AM/PM")," - ",Schedule!$I46),IF(Schedule!$B46&lt;&gt;"",IF(OR(N$1=Schedule!$B46,N$1=(Schedule!$B46+TIME(0,15,0))),_xlfn.CONCAT("Judge - ",Schedule!$C46), ""),"")))),"")</f>
        <v/>
      </c>
      <c r="O46" s="8" t="str">
        <f ca="1">IF($A46&lt;&gt;"",IF(O$1=TIME(HOUR(Schedule!$D46),ROUNDDOWN(MINUTE(Schedule!$D46)/15,0)*15,0),_xlfn.CONCAT(TEXT(Schedule!$D46,"H:MM AM/PM")," - ",Schedule!$E46),IF(O$1=TIME(HOUR(Schedule!$F46),ROUNDDOWN(MINUTE(Schedule!$F46)/15,0)*15,0),_xlfn.CONCAT(TEXT(Schedule!$F46,"H:MM AM/PM")," - ",Schedule!$G46),IF(O$1=TIME(HOUR(Schedule!$H46),ROUNDDOWN(MINUTE(Schedule!$H46)/15,0)*15,0),_xlfn.CONCAT(TEXT(Schedule!$H46,"H:MM AM/PM")," - ",Schedule!$I46),IF(Schedule!$B46&lt;&gt;"",IF(OR(O$1=Schedule!$B46,O$1=(Schedule!$B46+TIME(0,15,0))),_xlfn.CONCAT("Judge - ",Schedule!$C46), ""),"")))),"")</f>
        <v/>
      </c>
      <c r="P46" s="8" t="str">
        <f ca="1">IF($A46&lt;&gt;"",IF(P$1=TIME(HOUR(Schedule!$D46),ROUNDDOWN(MINUTE(Schedule!$D46)/15,0)*15,0),_xlfn.CONCAT(TEXT(Schedule!$D46,"H:MM AM/PM")," - ",Schedule!$E46),IF(P$1=TIME(HOUR(Schedule!$F46),ROUNDDOWN(MINUTE(Schedule!$F46)/15,0)*15,0),_xlfn.CONCAT(TEXT(Schedule!$F46,"H:MM AM/PM")," - ",Schedule!$G46),IF(P$1=TIME(HOUR(Schedule!$H46),ROUNDDOWN(MINUTE(Schedule!$H46)/15,0)*15,0),_xlfn.CONCAT(TEXT(Schedule!$H46,"H:MM AM/PM")," - ",Schedule!$I46),IF(Schedule!$B46&lt;&gt;"",IF(OR(P$1=Schedule!$B46,P$1=(Schedule!$B46+TIME(0,15,0))),_xlfn.CONCAT("Judge - ",Schedule!$C46), ""),"")))),"")</f>
        <v/>
      </c>
      <c r="Q46" s="8" t="str">
        <f ca="1">IF($A46&lt;&gt;"",IF(Q$1=TIME(HOUR(Schedule!$D46),ROUNDDOWN(MINUTE(Schedule!$D46)/15,0)*15,0),_xlfn.CONCAT(TEXT(Schedule!$D46,"H:MM AM/PM")," - ",Schedule!$E46),IF(Q$1=TIME(HOUR(Schedule!$F46),ROUNDDOWN(MINUTE(Schedule!$F46)/15,0)*15,0),_xlfn.CONCAT(TEXT(Schedule!$F46,"H:MM AM/PM")," - ",Schedule!$G46),IF(Q$1=TIME(HOUR(Schedule!$H46),ROUNDDOWN(MINUTE(Schedule!$H46)/15,0)*15,0),_xlfn.CONCAT(TEXT(Schedule!$H46,"H:MM AM/PM")," - ",Schedule!$I46),IF(Schedule!$B46&lt;&gt;"",IF(OR(Q$1=Schedule!$B46,Q$1=(Schedule!$B46+TIME(0,15,0))),_xlfn.CONCAT("Judge - ",Schedule!$C46), ""),"")))),"")</f>
        <v/>
      </c>
      <c r="R46" s="8" t="str">
        <f ca="1">IF($A46&lt;&gt;"",IF(R$1=TIME(HOUR(Schedule!$D46),ROUNDDOWN(MINUTE(Schedule!$D46)/15,0)*15,0),_xlfn.CONCAT(TEXT(Schedule!$D46,"H:MM AM/PM")," - ",Schedule!$E46),IF(R$1=TIME(HOUR(Schedule!$F46),ROUNDDOWN(MINUTE(Schedule!$F46)/15,0)*15,0),_xlfn.CONCAT(TEXT(Schedule!$F46,"H:MM AM/PM")," - ",Schedule!$G46),IF(R$1=TIME(HOUR(Schedule!$H46),ROUNDDOWN(MINUTE(Schedule!$H46)/15,0)*15,0),_xlfn.CONCAT(TEXT(Schedule!$H46,"H:MM AM/PM")," - ",Schedule!$I46),IF(Schedule!$B46&lt;&gt;"",IF(OR(R$1=Schedule!$B46,R$1=(Schedule!$B46+TIME(0,15,0))),_xlfn.CONCAT("Judge - ",Schedule!$C46), ""),"")))),"")</f>
        <v/>
      </c>
      <c r="S46" s="8" t="str">
        <f ca="1">IF($A46&lt;&gt;"",IF(S$1=TIME(HOUR(Schedule!$D46),ROUNDDOWN(MINUTE(Schedule!$D46)/15,0)*15,0),_xlfn.CONCAT(TEXT(Schedule!$D46,"H:MM AM/PM")," - ",Schedule!$E46),IF(S$1=TIME(HOUR(Schedule!$F46),ROUNDDOWN(MINUTE(Schedule!$F46)/15,0)*15,0),_xlfn.CONCAT(TEXT(Schedule!$F46,"H:MM AM/PM")," - ",Schedule!$G46),IF(S$1=TIME(HOUR(Schedule!$H46),ROUNDDOWN(MINUTE(Schedule!$H46)/15,0)*15,0),_xlfn.CONCAT(TEXT(Schedule!$H46,"H:MM AM/PM")," - ",Schedule!$I46),IF(Schedule!$B46&lt;&gt;"",IF(OR(S$1=Schedule!$B46,S$1=(Schedule!$B46+TIME(0,15,0))),_xlfn.CONCAT("Judge - ",Schedule!$C46), ""),"")))),"")</f>
        <v/>
      </c>
      <c r="T46" s="8" t="str">
        <f ca="1">IF($A46&lt;&gt;"",IF(T$1=TIME(HOUR(Schedule!$D46),ROUNDDOWN(MINUTE(Schedule!$D46)/15,0)*15,0),_xlfn.CONCAT(TEXT(Schedule!$D46,"H:MM AM/PM")," - ",Schedule!$E46),IF(T$1=TIME(HOUR(Schedule!$F46),ROUNDDOWN(MINUTE(Schedule!$F46)/15,0)*15,0),_xlfn.CONCAT(TEXT(Schedule!$F46,"H:MM AM/PM")," - ",Schedule!$G46),IF(T$1=TIME(HOUR(Schedule!$H46),ROUNDDOWN(MINUTE(Schedule!$H46)/15,0)*15,0),_xlfn.CONCAT(TEXT(Schedule!$H46,"H:MM AM/PM")," - ",Schedule!$I46),IF(Schedule!$B46&lt;&gt;"",IF(OR(T$1=Schedule!$B46,T$1=(Schedule!$B46+TIME(0,15,0))),_xlfn.CONCAT("Judge - ",Schedule!$C46), ""),"")))),"")</f>
        <v/>
      </c>
      <c r="U46" s="8" t="str">
        <f ca="1">IF($A46&lt;&gt;"",IF(U$1=TIME(HOUR(Schedule!$D46),ROUNDDOWN(MINUTE(Schedule!$D46)/15,0)*15,0),_xlfn.CONCAT(TEXT(Schedule!$D46,"H:MM AM/PM")," - ",Schedule!$E46),IF(U$1=TIME(HOUR(Schedule!$F46),ROUNDDOWN(MINUTE(Schedule!$F46)/15,0)*15,0),_xlfn.CONCAT(TEXT(Schedule!$F46,"H:MM AM/PM")," - ",Schedule!$G46),IF(U$1=TIME(HOUR(Schedule!$H46),ROUNDDOWN(MINUTE(Schedule!$H46)/15,0)*15,0),_xlfn.CONCAT(TEXT(Schedule!$H46,"H:MM AM/PM")," - ",Schedule!$I46),IF(Schedule!$B46&lt;&gt;"",IF(OR(U$1=Schedule!$B46,U$1=(Schedule!$B46+TIME(0,15,0))),_xlfn.CONCAT("Judge - ",Schedule!$C46), ""),"")))),"")</f>
        <v/>
      </c>
      <c r="V46" s="8" t="str">
        <f ca="1">IF($A46&lt;&gt;"",IF(V$1=TIME(HOUR(Schedule!$D46),ROUNDDOWN(MINUTE(Schedule!$D46)/15,0)*15,0),_xlfn.CONCAT(TEXT(Schedule!$D46,"H:MM AM/PM")," - ",Schedule!$E46),IF(V$1=TIME(HOUR(Schedule!$F46),ROUNDDOWN(MINUTE(Schedule!$F46)/15,0)*15,0),_xlfn.CONCAT(TEXT(Schedule!$F46,"H:MM AM/PM")," - ",Schedule!$G46),IF(V$1=TIME(HOUR(Schedule!$H46),ROUNDDOWN(MINUTE(Schedule!$H46)/15,0)*15,0),_xlfn.CONCAT(TEXT(Schedule!$H46,"H:MM AM/PM")," - ",Schedule!$I46),IF(Schedule!$B46&lt;&gt;"",IF(OR(V$1=Schedule!$B46,V$1=(Schedule!$B46+TIME(0,15,0))),_xlfn.CONCAT("Judge - ",Schedule!$C46), ""),"")))),"")</f>
        <v/>
      </c>
      <c r="W46" s="8" t="str">
        <f ca="1">IF($A46&lt;&gt;"",IF(W$1=TIME(HOUR(Schedule!$D46),ROUNDDOWN(MINUTE(Schedule!$D46)/15,0)*15,0),_xlfn.CONCAT(TEXT(Schedule!$D46,"H:MM AM/PM")," - ",Schedule!$E46),IF(W$1=TIME(HOUR(Schedule!$F46),ROUNDDOWN(MINUTE(Schedule!$F46)/15,0)*15,0),_xlfn.CONCAT(TEXT(Schedule!$F46,"H:MM AM/PM")," - ",Schedule!$G46),IF(W$1=TIME(HOUR(Schedule!$H46),ROUNDDOWN(MINUTE(Schedule!$H46)/15,0)*15,0),_xlfn.CONCAT(TEXT(Schedule!$H46,"H:MM AM/PM")," - ",Schedule!$I46),IF(Schedule!$B46&lt;&gt;"",IF(OR(W$1=Schedule!$B46,W$1=(Schedule!$B46+TIME(0,15,0))),_xlfn.CONCAT("Judge - ",Schedule!$C46), ""),"")))),"")</f>
        <v/>
      </c>
      <c r="X46" s="8" t="str">
        <f ca="1">IF($A46&lt;&gt;"",IF(X$1=TIME(HOUR(Schedule!$D46),ROUNDDOWN(MINUTE(Schedule!$D46)/15,0)*15,0),_xlfn.CONCAT(TEXT(Schedule!$D46,"H:MM AM/PM")," - ",Schedule!$E46),IF(X$1=TIME(HOUR(Schedule!$F46),ROUNDDOWN(MINUTE(Schedule!$F46)/15,0)*15,0),_xlfn.CONCAT(TEXT(Schedule!$F46,"H:MM AM/PM")," - ",Schedule!$G46),IF(X$1=TIME(HOUR(Schedule!$H46),ROUNDDOWN(MINUTE(Schedule!$H46)/15,0)*15,0),_xlfn.CONCAT(TEXT(Schedule!$H46,"H:MM AM/PM")," - ",Schedule!$I46),IF(Schedule!$B46&lt;&gt;"",IF(OR(X$1=Schedule!$B46,X$1=(Schedule!$B46+TIME(0,15,0))),_xlfn.CONCAT("Judge - ",Schedule!$C46), ""),"")))),"")</f>
        <v/>
      </c>
      <c r="Y46" s="8" t="str">
        <f ca="1">IF($A46&lt;&gt;"",IF(Y$1=TIME(HOUR(Schedule!$D46),ROUNDDOWN(MINUTE(Schedule!$D46)/15,0)*15,0),_xlfn.CONCAT(TEXT(Schedule!$D46,"H:MM AM/PM")," - ",Schedule!$E46),IF(Y$1=TIME(HOUR(Schedule!$F46),ROUNDDOWN(MINUTE(Schedule!$F46)/15,0)*15,0),_xlfn.CONCAT(TEXT(Schedule!$F46,"H:MM AM/PM")," - ",Schedule!$G46),IF(Y$1=TIME(HOUR(Schedule!$H46),ROUNDDOWN(MINUTE(Schedule!$H46)/15,0)*15,0),_xlfn.CONCAT(TEXT(Schedule!$H46,"H:MM AM/PM")," - ",Schedule!$I46),IF(Schedule!$B46&lt;&gt;"",IF(OR(Y$1=Schedule!$B46,Y$1=(Schedule!$B46+TIME(0,15,0))),_xlfn.CONCAT("Judge - ",Schedule!$C46), ""),"")))),"")</f>
        <v/>
      </c>
      <c r="Z46" s="8" t="str">
        <f ca="1">IF($A46&lt;&gt;"",IF(Z$1=TIME(HOUR(Schedule!$D46),ROUNDDOWN(MINUTE(Schedule!$D46)/15,0)*15,0),_xlfn.CONCAT(TEXT(Schedule!$D46,"H:MM AM/PM")," - ",Schedule!$E46),IF(Z$1=TIME(HOUR(Schedule!$F46),ROUNDDOWN(MINUTE(Schedule!$F46)/15,0)*15,0),_xlfn.CONCAT(TEXT(Schedule!$F46,"H:MM AM/PM")," - ",Schedule!$G46),IF(Z$1=TIME(HOUR(Schedule!$H46),ROUNDDOWN(MINUTE(Schedule!$H46)/15,0)*15,0),_xlfn.CONCAT(TEXT(Schedule!$H46,"H:MM AM/PM")," - ",Schedule!$I46),IF(Schedule!$B46&lt;&gt;"",IF(OR(Z$1=Schedule!$B46,Z$1=(Schedule!$B46+TIME(0,15,0))),_xlfn.CONCAT("Judge - ",Schedule!$C46), ""),"")))),"")</f>
        <v/>
      </c>
      <c r="AA46" s="8" t="str">
        <f ca="1">IF($A46&lt;&gt;"",IF(AA$1=TIME(HOUR(Schedule!$D46),ROUNDDOWN(MINUTE(Schedule!$D46)/15,0)*15,0),_xlfn.CONCAT(TEXT(Schedule!$D46,"H:MM AM/PM")," - ",Schedule!$E46),IF(AA$1=TIME(HOUR(Schedule!$F46),ROUNDDOWN(MINUTE(Schedule!$F46)/15,0)*15,0),_xlfn.CONCAT(TEXT(Schedule!$F46,"H:MM AM/PM")," - ",Schedule!$G46),IF(AA$1=TIME(HOUR(Schedule!$H46),ROUNDDOWN(MINUTE(Schedule!$H46)/15,0)*15,0),_xlfn.CONCAT(TEXT(Schedule!$H46,"H:MM AM/PM")," - ",Schedule!$I46),IF(Schedule!$B46&lt;&gt;"",IF(OR(AA$1=Schedule!$B46,AA$1=(Schedule!$B46+TIME(0,15,0))),_xlfn.CONCAT("Judge - ",Schedule!$C46), ""),"")))),"")</f>
        <v/>
      </c>
      <c r="AB46" s="8" t="str">
        <f ca="1">IF($A46&lt;&gt;"",IF(AB$1=TIME(HOUR(Schedule!$D46),ROUNDDOWN(MINUTE(Schedule!$D46)/15,0)*15,0),_xlfn.CONCAT(TEXT(Schedule!$D46,"H:MM AM/PM")," - ",Schedule!$E46),IF(AB$1=TIME(HOUR(Schedule!$F46),ROUNDDOWN(MINUTE(Schedule!$F46)/15,0)*15,0),_xlfn.CONCAT(TEXT(Schedule!$F46,"H:MM AM/PM")," - ",Schedule!$G46),IF(AB$1=TIME(HOUR(Schedule!$H46),ROUNDDOWN(MINUTE(Schedule!$H46)/15,0)*15,0),_xlfn.CONCAT(TEXT(Schedule!$H46,"H:MM AM/PM")," - ",Schedule!$I46),IF(Schedule!$B46&lt;&gt;"",IF(OR(AB$1=Schedule!$B46,AB$1=(Schedule!$B46+TIME(0,15,0))),_xlfn.CONCAT("Judge - ",Schedule!$C46), ""),"")))),"")</f>
        <v/>
      </c>
      <c r="AC46" s="8" t="str">
        <f ca="1">IF($A46&lt;&gt;"",IF(AC$1=TIME(HOUR(Schedule!$D46),ROUNDDOWN(MINUTE(Schedule!$D46)/15,0)*15,0),_xlfn.CONCAT(TEXT(Schedule!$D46,"H:MM AM/PM")," - ",Schedule!$E46),IF(AC$1=TIME(HOUR(Schedule!$F46),ROUNDDOWN(MINUTE(Schedule!$F46)/15,0)*15,0),_xlfn.CONCAT(TEXT(Schedule!$F46,"H:MM AM/PM")," - ",Schedule!$G46),IF(AC$1=TIME(HOUR(Schedule!$H46),ROUNDDOWN(MINUTE(Schedule!$H46)/15,0)*15,0),_xlfn.CONCAT(TEXT(Schedule!$H46,"H:MM AM/PM")," - ",Schedule!$I46),IF(Schedule!$B46&lt;&gt;"",IF(OR(AC$1=Schedule!$B46,AC$1=(Schedule!$B46+TIME(0,15,0))),_xlfn.CONCAT("Judge - ",Schedule!$C46), ""),"")))),"")</f>
        <v/>
      </c>
      <c r="AD46" s="8" t="str">
        <f ca="1">IF($A46&lt;&gt;"",IF(AD$1=TIME(HOUR(Schedule!$D46),ROUNDDOWN(MINUTE(Schedule!$D46)/15,0)*15,0),_xlfn.CONCAT(TEXT(Schedule!$D46,"H:MM AM/PM")," - ",Schedule!$E46),IF(AD$1=TIME(HOUR(Schedule!$F46),ROUNDDOWN(MINUTE(Schedule!$F46)/15,0)*15,0),_xlfn.CONCAT(TEXT(Schedule!$F46,"H:MM AM/PM")," - ",Schedule!$G46),IF(AD$1=TIME(HOUR(Schedule!$H46),ROUNDDOWN(MINUTE(Schedule!$H46)/15,0)*15,0),_xlfn.CONCAT(TEXT(Schedule!$H46,"H:MM AM/PM")," - ",Schedule!$I46),IF(Schedule!$B46&lt;&gt;"",IF(OR(AD$1=Schedule!$B46,AD$1=(Schedule!$B46+TIME(0,15,0))),_xlfn.CONCAT("Judge - ",Schedule!$C46), ""),"")))),"")</f>
        <v/>
      </c>
      <c r="AE46" s="8" t="str">
        <f ca="1">IF($A46&lt;&gt;"",IF(AE$1=TIME(HOUR(Schedule!$D46),ROUNDDOWN(MINUTE(Schedule!$D46)/15,0)*15,0),_xlfn.CONCAT(TEXT(Schedule!$D46,"H:MM AM/PM")," - ",Schedule!$E46),IF(AE$1=TIME(HOUR(Schedule!$F46),ROUNDDOWN(MINUTE(Schedule!$F46)/15,0)*15,0),_xlfn.CONCAT(TEXT(Schedule!$F46,"H:MM AM/PM")," - ",Schedule!$G46),IF(AE$1=TIME(HOUR(Schedule!$H46),ROUNDDOWN(MINUTE(Schedule!$H46)/15,0)*15,0),_xlfn.CONCAT(TEXT(Schedule!$H46,"H:MM AM/PM")," - ",Schedule!$I46),IF(Schedule!$B46&lt;&gt;"",IF(OR(AE$1=Schedule!$B46,AE$1=(Schedule!$B46+TIME(0,15,0))),_xlfn.CONCAT("Judge - ",Schedule!$C46), ""),"")))),"")</f>
        <v/>
      </c>
      <c r="AF46" s="8" t="str">
        <f ca="1">IF($A46&lt;&gt;"",IF(AF$1=TIME(HOUR(Schedule!$D46),ROUNDDOWN(MINUTE(Schedule!$D46)/15,0)*15,0),_xlfn.CONCAT(TEXT(Schedule!$D46,"H:MM AM/PM")," - ",Schedule!$E46),IF(AF$1=TIME(HOUR(Schedule!$F46),ROUNDDOWN(MINUTE(Schedule!$F46)/15,0)*15,0),_xlfn.CONCAT(TEXT(Schedule!$F46,"H:MM AM/PM")," - ",Schedule!$G46),IF(AF$1=TIME(HOUR(Schedule!$H46),ROUNDDOWN(MINUTE(Schedule!$H46)/15,0)*15,0),_xlfn.CONCAT(TEXT(Schedule!$H46,"H:MM AM/PM")," - ",Schedule!$I46),IF(Schedule!$B46&lt;&gt;"",IF(OR(AF$1=Schedule!$B46,AF$1=(Schedule!$B46+TIME(0,15,0))),_xlfn.CONCAT("Judge - ",Schedule!$C46), ""),"")))),"")</f>
        <v/>
      </c>
      <c r="AG46" s="8" t="str">
        <f ca="1">IF($A46&lt;&gt;"",IF(AG$1=TIME(HOUR(Schedule!$D46),ROUNDDOWN(MINUTE(Schedule!$D46)/15,0)*15,0),_xlfn.CONCAT(TEXT(Schedule!$D46,"H:MM AM/PM")," - ",Schedule!$E46),IF(AG$1=TIME(HOUR(Schedule!$F46),ROUNDDOWN(MINUTE(Schedule!$F46)/15,0)*15,0),_xlfn.CONCAT(TEXT(Schedule!$F46,"H:MM AM/PM")," - ",Schedule!$G46),IF(AG$1=TIME(HOUR(Schedule!$H46),ROUNDDOWN(MINUTE(Schedule!$H46)/15,0)*15,0),_xlfn.CONCAT(TEXT(Schedule!$H46,"H:MM AM/PM")," - ",Schedule!$I46),IF(Schedule!$B46&lt;&gt;"",IF(OR(AG$1=Schedule!$B46,AG$1=(Schedule!$B46+TIME(0,15,0))),_xlfn.CONCAT("Judge - ",Schedule!$C46), ""),"")))),"")</f>
        <v/>
      </c>
    </row>
    <row r="47" spans="1:33" x14ac:dyDescent="0.2">
      <c r="A47" t="str">
        <f ca="1">Schedule!A47</f>
        <v/>
      </c>
      <c r="B47" s="8" t="str">
        <f ca="1">IF($A47&lt;&gt;"",IF(B$1=TIME(HOUR(Schedule!$D47),ROUNDDOWN(MINUTE(Schedule!$D47)/15,0)*15,0),_xlfn.CONCAT(TEXT(Schedule!$D47,"H:MM AM/PM")," - ",Schedule!$E47),IF(B$1=TIME(HOUR(Schedule!$F47),ROUNDDOWN(MINUTE(Schedule!$F47)/15,0)*15,0),_xlfn.CONCAT(TEXT(Schedule!$F47,"H:MM AM/PM")," - ",Schedule!$G47),IF(B$1=TIME(HOUR(Schedule!$H47),ROUNDDOWN(MINUTE(Schedule!$H47)/15,0)*15,0),_xlfn.CONCAT(TEXT(Schedule!$H47,"H:MM AM/PM")," - ",Schedule!$I47),IF(Schedule!$B47&lt;&gt;"",IF(OR(B$1=Schedule!$B47,B$1=(Schedule!$B47+TIME(0,15,0))),_xlfn.CONCAT("Judge - ",Schedule!$C47), ""),"")))),"")</f>
        <v/>
      </c>
      <c r="C47" s="8" t="str">
        <f ca="1">IF($A47&lt;&gt;"",IF(C$1=TIME(HOUR(Schedule!$D47),ROUNDDOWN(MINUTE(Schedule!$D47)/15,0)*15,0),_xlfn.CONCAT(TEXT(Schedule!$D47,"H:MM AM/PM")," - ",Schedule!$E47),IF(C$1=TIME(HOUR(Schedule!$F47),ROUNDDOWN(MINUTE(Schedule!$F47)/15,0)*15,0),_xlfn.CONCAT(TEXT(Schedule!$F47,"H:MM AM/PM")," - ",Schedule!$G47),IF(C$1=TIME(HOUR(Schedule!$H47),ROUNDDOWN(MINUTE(Schedule!$H47)/15,0)*15,0),_xlfn.CONCAT(TEXT(Schedule!$H47,"H:MM AM/PM")," - ",Schedule!$I47),IF(Schedule!$B47&lt;&gt;"",IF(OR(C$1=Schedule!$B47,C$1=(Schedule!$B47+TIME(0,15,0))),_xlfn.CONCAT("Judge - ",Schedule!$C47), ""),"")))),"")</f>
        <v/>
      </c>
      <c r="D47" s="8" t="str">
        <f ca="1">IF($A47&lt;&gt;"",IF(D$1=TIME(HOUR(Schedule!$D47),ROUNDDOWN(MINUTE(Schedule!$D47)/15,0)*15,0),_xlfn.CONCAT(TEXT(Schedule!$D47,"H:MM AM/PM")," - ",Schedule!$E47),IF(D$1=TIME(HOUR(Schedule!$F47),ROUNDDOWN(MINUTE(Schedule!$F47)/15,0)*15,0),_xlfn.CONCAT(TEXT(Schedule!$F47,"H:MM AM/PM")," - ",Schedule!$G47),IF(D$1=TIME(HOUR(Schedule!$H47),ROUNDDOWN(MINUTE(Schedule!$H47)/15,0)*15,0),_xlfn.CONCAT(TEXT(Schedule!$H47,"H:MM AM/PM")," - ",Schedule!$I47),IF(Schedule!$B47&lt;&gt;"",IF(OR(D$1=Schedule!$B47,D$1=(Schedule!$B47+TIME(0,15,0))),_xlfn.CONCAT("Judge - ",Schedule!$C47), ""),"")))),"")</f>
        <v/>
      </c>
      <c r="E47" s="8" t="str">
        <f ca="1">IF($A47&lt;&gt;"",IF(E$1=TIME(HOUR(Schedule!$D47),ROUNDDOWN(MINUTE(Schedule!$D47)/15,0)*15,0),_xlfn.CONCAT(TEXT(Schedule!$D47,"H:MM AM/PM")," - ",Schedule!$E47),IF(E$1=TIME(HOUR(Schedule!$F47),ROUNDDOWN(MINUTE(Schedule!$F47)/15,0)*15,0),_xlfn.CONCAT(TEXT(Schedule!$F47,"H:MM AM/PM")," - ",Schedule!$G47),IF(E$1=TIME(HOUR(Schedule!$H47),ROUNDDOWN(MINUTE(Schedule!$H47)/15,0)*15,0),_xlfn.CONCAT(TEXT(Schedule!$H47,"H:MM AM/PM")," - ",Schedule!$I47),IF(Schedule!$B47&lt;&gt;"",IF(OR(E$1=Schedule!$B47,E$1=(Schedule!$B47+TIME(0,15,0))),_xlfn.CONCAT("Judge - ",Schedule!$C47), ""),"")))),"")</f>
        <v/>
      </c>
      <c r="F47" s="8" t="str">
        <f ca="1">IF($A47&lt;&gt;"",IF(F$1=TIME(HOUR(Schedule!$D47),ROUNDDOWN(MINUTE(Schedule!$D47)/15,0)*15,0),_xlfn.CONCAT(TEXT(Schedule!$D47,"H:MM AM/PM")," - ",Schedule!$E47),IF(F$1=TIME(HOUR(Schedule!$F47),ROUNDDOWN(MINUTE(Schedule!$F47)/15,0)*15,0),_xlfn.CONCAT(TEXT(Schedule!$F47,"H:MM AM/PM")," - ",Schedule!$G47),IF(F$1=TIME(HOUR(Schedule!$H47),ROUNDDOWN(MINUTE(Schedule!$H47)/15,0)*15,0),_xlfn.CONCAT(TEXT(Schedule!$H47,"H:MM AM/PM")," - ",Schedule!$I47),IF(Schedule!$B47&lt;&gt;"",IF(OR(F$1=Schedule!$B47,F$1=(Schedule!$B47+TIME(0,15,0))),_xlfn.CONCAT("Judge - ",Schedule!$C47), ""),"")))),"")</f>
        <v/>
      </c>
      <c r="G47" s="8" t="str">
        <f ca="1">IF($A47&lt;&gt;"",IF(G$1=TIME(HOUR(Schedule!$D47),ROUNDDOWN(MINUTE(Schedule!$D47)/15,0)*15,0),_xlfn.CONCAT(TEXT(Schedule!$D47,"H:MM AM/PM")," - ",Schedule!$E47),IF(G$1=TIME(HOUR(Schedule!$F47),ROUNDDOWN(MINUTE(Schedule!$F47)/15,0)*15,0),_xlfn.CONCAT(TEXT(Schedule!$F47,"H:MM AM/PM")," - ",Schedule!$G47),IF(G$1=TIME(HOUR(Schedule!$H47),ROUNDDOWN(MINUTE(Schedule!$H47)/15,0)*15,0),_xlfn.CONCAT(TEXT(Schedule!$H47,"H:MM AM/PM")," - ",Schedule!$I47),IF(Schedule!$B47&lt;&gt;"",IF(OR(G$1=Schedule!$B47,G$1=(Schedule!$B47+TIME(0,15,0))),_xlfn.CONCAT("Judge - ",Schedule!$C47), ""),"")))),"")</f>
        <v/>
      </c>
      <c r="H47" s="8" t="str">
        <f ca="1">IF($A47&lt;&gt;"",IF(H$1=TIME(HOUR(Schedule!$D47),ROUNDDOWN(MINUTE(Schedule!$D47)/15,0)*15,0),_xlfn.CONCAT(TEXT(Schedule!$D47,"H:MM AM/PM")," - ",Schedule!$E47),IF(H$1=TIME(HOUR(Schedule!$F47),ROUNDDOWN(MINUTE(Schedule!$F47)/15,0)*15,0),_xlfn.CONCAT(TEXT(Schedule!$F47,"H:MM AM/PM")," - ",Schedule!$G47),IF(H$1=TIME(HOUR(Schedule!$H47),ROUNDDOWN(MINUTE(Schedule!$H47)/15,0)*15,0),_xlfn.CONCAT(TEXT(Schedule!$H47,"H:MM AM/PM")," - ",Schedule!$I47),IF(Schedule!$B47&lt;&gt;"",IF(OR(H$1=Schedule!$B47,H$1=(Schedule!$B47+TIME(0,15,0))),_xlfn.CONCAT("Judge - ",Schedule!$C47), ""),"")))),"")</f>
        <v/>
      </c>
      <c r="I47" s="8" t="str">
        <f ca="1">IF($A47&lt;&gt;"",IF(I$1=TIME(HOUR(Schedule!$D47),ROUNDDOWN(MINUTE(Schedule!$D47)/15,0)*15,0),_xlfn.CONCAT(TEXT(Schedule!$D47,"H:MM AM/PM")," - ",Schedule!$E47),IF(I$1=TIME(HOUR(Schedule!$F47),ROUNDDOWN(MINUTE(Schedule!$F47)/15,0)*15,0),_xlfn.CONCAT(TEXT(Schedule!$F47,"H:MM AM/PM")," - ",Schedule!$G47),IF(I$1=TIME(HOUR(Schedule!$H47),ROUNDDOWN(MINUTE(Schedule!$H47)/15,0)*15,0),_xlfn.CONCAT(TEXT(Schedule!$H47,"H:MM AM/PM")," - ",Schedule!$I47),IF(Schedule!$B47&lt;&gt;"",IF(OR(I$1=Schedule!$B47,I$1=(Schedule!$B47+TIME(0,15,0))),_xlfn.CONCAT("Judge - ",Schedule!$C47), ""),"")))),"")</f>
        <v/>
      </c>
      <c r="J47" s="8" t="str">
        <f ca="1">IF($A47&lt;&gt;"",IF(J$1=TIME(HOUR(Schedule!$D47),ROUNDDOWN(MINUTE(Schedule!$D47)/15,0)*15,0),_xlfn.CONCAT(TEXT(Schedule!$D47,"H:MM AM/PM")," - ",Schedule!$E47),IF(J$1=TIME(HOUR(Schedule!$F47),ROUNDDOWN(MINUTE(Schedule!$F47)/15,0)*15,0),_xlfn.CONCAT(TEXT(Schedule!$F47,"H:MM AM/PM")," - ",Schedule!$G47),IF(J$1=TIME(HOUR(Schedule!$H47),ROUNDDOWN(MINUTE(Schedule!$H47)/15,0)*15,0),_xlfn.CONCAT(TEXT(Schedule!$H47,"H:MM AM/PM")," - ",Schedule!$I47),IF(Schedule!$B47&lt;&gt;"",IF(OR(J$1=Schedule!$B47,J$1=(Schedule!$B47+TIME(0,15,0))),_xlfn.CONCAT("Judge - ",Schedule!$C47), ""),"")))),"")</f>
        <v/>
      </c>
      <c r="K47" s="8" t="str">
        <f ca="1">IF($A47&lt;&gt;"",IF(K$1=TIME(HOUR(Schedule!$D47),ROUNDDOWN(MINUTE(Schedule!$D47)/15,0)*15,0),_xlfn.CONCAT(TEXT(Schedule!$D47,"H:MM AM/PM")," - ",Schedule!$E47),IF(K$1=TIME(HOUR(Schedule!$F47),ROUNDDOWN(MINUTE(Schedule!$F47)/15,0)*15,0),_xlfn.CONCAT(TEXT(Schedule!$F47,"H:MM AM/PM")," - ",Schedule!$G47),IF(K$1=TIME(HOUR(Schedule!$H47),ROUNDDOWN(MINUTE(Schedule!$H47)/15,0)*15,0),_xlfn.CONCAT(TEXT(Schedule!$H47,"H:MM AM/PM")," - ",Schedule!$I47),IF(Schedule!$B47&lt;&gt;"",IF(OR(K$1=Schedule!$B47,K$1=(Schedule!$B47+TIME(0,15,0))),_xlfn.CONCAT("Judge - ",Schedule!$C47), ""),"")))),"")</f>
        <v/>
      </c>
      <c r="L47" s="8" t="str">
        <f ca="1">IF($A47&lt;&gt;"",IF(L$1=TIME(HOUR(Schedule!$D47),ROUNDDOWN(MINUTE(Schedule!$D47)/15,0)*15,0),_xlfn.CONCAT(TEXT(Schedule!$D47,"H:MM AM/PM")," - ",Schedule!$E47),IF(L$1=TIME(HOUR(Schedule!$F47),ROUNDDOWN(MINUTE(Schedule!$F47)/15,0)*15,0),_xlfn.CONCAT(TEXT(Schedule!$F47,"H:MM AM/PM")," - ",Schedule!$G47),IF(L$1=TIME(HOUR(Schedule!$H47),ROUNDDOWN(MINUTE(Schedule!$H47)/15,0)*15,0),_xlfn.CONCAT(TEXT(Schedule!$H47,"H:MM AM/PM")," - ",Schedule!$I47),IF(Schedule!$B47&lt;&gt;"",IF(OR(L$1=Schedule!$B47,L$1=(Schedule!$B47+TIME(0,15,0))),_xlfn.CONCAT("Judge - ",Schedule!$C47), ""),"")))),"")</f>
        <v/>
      </c>
      <c r="M47" s="8" t="str">
        <f ca="1">IF($A47&lt;&gt;"",IF(M$1=TIME(HOUR(Schedule!$D47),ROUNDDOWN(MINUTE(Schedule!$D47)/15,0)*15,0),_xlfn.CONCAT(TEXT(Schedule!$D47,"H:MM AM/PM")," - ",Schedule!$E47),IF(M$1=TIME(HOUR(Schedule!$F47),ROUNDDOWN(MINUTE(Schedule!$F47)/15,0)*15,0),_xlfn.CONCAT(TEXT(Schedule!$F47,"H:MM AM/PM")," - ",Schedule!$G47),IF(M$1=TIME(HOUR(Schedule!$H47),ROUNDDOWN(MINUTE(Schedule!$H47)/15,0)*15,0),_xlfn.CONCAT(TEXT(Schedule!$H47,"H:MM AM/PM")," - ",Schedule!$I47),IF(Schedule!$B47&lt;&gt;"",IF(OR(M$1=Schedule!$B47,M$1=(Schedule!$B47+TIME(0,15,0))),_xlfn.CONCAT("Judge - ",Schedule!$C47), ""),"")))),"")</f>
        <v/>
      </c>
      <c r="N47" s="8" t="str">
        <f ca="1">IF($A47&lt;&gt;"",IF(N$1=TIME(HOUR(Schedule!$D47),ROUNDDOWN(MINUTE(Schedule!$D47)/15,0)*15,0),_xlfn.CONCAT(TEXT(Schedule!$D47,"H:MM AM/PM")," - ",Schedule!$E47),IF(N$1=TIME(HOUR(Schedule!$F47),ROUNDDOWN(MINUTE(Schedule!$F47)/15,0)*15,0),_xlfn.CONCAT(TEXT(Schedule!$F47,"H:MM AM/PM")," - ",Schedule!$G47),IF(N$1=TIME(HOUR(Schedule!$H47),ROUNDDOWN(MINUTE(Schedule!$H47)/15,0)*15,0),_xlfn.CONCAT(TEXT(Schedule!$H47,"H:MM AM/PM")," - ",Schedule!$I47),IF(Schedule!$B47&lt;&gt;"",IF(OR(N$1=Schedule!$B47,N$1=(Schedule!$B47+TIME(0,15,0))),_xlfn.CONCAT("Judge - ",Schedule!$C47), ""),"")))),"")</f>
        <v/>
      </c>
      <c r="O47" s="8" t="str">
        <f ca="1">IF($A47&lt;&gt;"",IF(O$1=TIME(HOUR(Schedule!$D47),ROUNDDOWN(MINUTE(Schedule!$D47)/15,0)*15,0),_xlfn.CONCAT(TEXT(Schedule!$D47,"H:MM AM/PM")," - ",Schedule!$E47),IF(O$1=TIME(HOUR(Schedule!$F47),ROUNDDOWN(MINUTE(Schedule!$F47)/15,0)*15,0),_xlfn.CONCAT(TEXT(Schedule!$F47,"H:MM AM/PM")," - ",Schedule!$G47),IF(O$1=TIME(HOUR(Schedule!$H47),ROUNDDOWN(MINUTE(Schedule!$H47)/15,0)*15,0),_xlfn.CONCAT(TEXT(Schedule!$H47,"H:MM AM/PM")," - ",Schedule!$I47),IF(Schedule!$B47&lt;&gt;"",IF(OR(O$1=Schedule!$B47,O$1=(Schedule!$B47+TIME(0,15,0))),_xlfn.CONCAT("Judge - ",Schedule!$C47), ""),"")))),"")</f>
        <v/>
      </c>
      <c r="P47" s="8" t="str">
        <f ca="1">IF($A47&lt;&gt;"",IF(P$1=TIME(HOUR(Schedule!$D47),ROUNDDOWN(MINUTE(Schedule!$D47)/15,0)*15,0),_xlfn.CONCAT(TEXT(Schedule!$D47,"H:MM AM/PM")," - ",Schedule!$E47),IF(P$1=TIME(HOUR(Schedule!$F47),ROUNDDOWN(MINUTE(Schedule!$F47)/15,0)*15,0),_xlfn.CONCAT(TEXT(Schedule!$F47,"H:MM AM/PM")," - ",Schedule!$G47),IF(P$1=TIME(HOUR(Schedule!$H47),ROUNDDOWN(MINUTE(Schedule!$H47)/15,0)*15,0),_xlfn.CONCAT(TEXT(Schedule!$H47,"H:MM AM/PM")," - ",Schedule!$I47),IF(Schedule!$B47&lt;&gt;"",IF(OR(P$1=Schedule!$B47,P$1=(Schedule!$B47+TIME(0,15,0))),_xlfn.CONCAT("Judge - ",Schedule!$C47), ""),"")))),"")</f>
        <v/>
      </c>
      <c r="Q47" s="8" t="str">
        <f ca="1">IF($A47&lt;&gt;"",IF(Q$1=TIME(HOUR(Schedule!$D47),ROUNDDOWN(MINUTE(Schedule!$D47)/15,0)*15,0),_xlfn.CONCAT(TEXT(Schedule!$D47,"H:MM AM/PM")," - ",Schedule!$E47),IF(Q$1=TIME(HOUR(Schedule!$F47),ROUNDDOWN(MINUTE(Schedule!$F47)/15,0)*15,0),_xlfn.CONCAT(TEXT(Schedule!$F47,"H:MM AM/PM")," - ",Schedule!$G47),IF(Q$1=TIME(HOUR(Schedule!$H47),ROUNDDOWN(MINUTE(Schedule!$H47)/15,0)*15,0),_xlfn.CONCAT(TEXT(Schedule!$H47,"H:MM AM/PM")," - ",Schedule!$I47),IF(Schedule!$B47&lt;&gt;"",IF(OR(Q$1=Schedule!$B47,Q$1=(Schedule!$B47+TIME(0,15,0))),_xlfn.CONCAT("Judge - ",Schedule!$C47), ""),"")))),"")</f>
        <v/>
      </c>
      <c r="R47" s="8" t="str">
        <f ca="1">IF($A47&lt;&gt;"",IF(R$1=TIME(HOUR(Schedule!$D47),ROUNDDOWN(MINUTE(Schedule!$D47)/15,0)*15,0),_xlfn.CONCAT(TEXT(Schedule!$D47,"H:MM AM/PM")," - ",Schedule!$E47),IF(R$1=TIME(HOUR(Schedule!$F47),ROUNDDOWN(MINUTE(Schedule!$F47)/15,0)*15,0),_xlfn.CONCAT(TEXT(Schedule!$F47,"H:MM AM/PM")," - ",Schedule!$G47),IF(R$1=TIME(HOUR(Schedule!$H47),ROUNDDOWN(MINUTE(Schedule!$H47)/15,0)*15,0),_xlfn.CONCAT(TEXT(Schedule!$H47,"H:MM AM/PM")," - ",Schedule!$I47),IF(Schedule!$B47&lt;&gt;"",IF(OR(R$1=Schedule!$B47,R$1=(Schedule!$B47+TIME(0,15,0))),_xlfn.CONCAT("Judge - ",Schedule!$C47), ""),"")))),"")</f>
        <v/>
      </c>
      <c r="S47" s="8" t="str">
        <f ca="1">IF($A47&lt;&gt;"",IF(S$1=TIME(HOUR(Schedule!$D47),ROUNDDOWN(MINUTE(Schedule!$D47)/15,0)*15,0),_xlfn.CONCAT(TEXT(Schedule!$D47,"H:MM AM/PM")," - ",Schedule!$E47),IF(S$1=TIME(HOUR(Schedule!$F47),ROUNDDOWN(MINUTE(Schedule!$F47)/15,0)*15,0),_xlfn.CONCAT(TEXT(Schedule!$F47,"H:MM AM/PM")," - ",Schedule!$G47),IF(S$1=TIME(HOUR(Schedule!$H47),ROUNDDOWN(MINUTE(Schedule!$H47)/15,0)*15,0),_xlfn.CONCAT(TEXT(Schedule!$H47,"H:MM AM/PM")," - ",Schedule!$I47),IF(Schedule!$B47&lt;&gt;"",IF(OR(S$1=Schedule!$B47,S$1=(Schedule!$B47+TIME(0,15,0))),_xlfn.CONCAT("Judge - ",Schedule!$C47), ""),"")))),"")</f>
        <v/>
      </c>
      <c r="T47" s="8" t="str">
        <f ca="1">IF($A47&lt;&gt;"",IF(T$1=TIME(HOUR(Schedule!$D47),ROUNDDOWN(MINUTE(Schedule!$D47)/15,0)*15,0),_xlfn.CONCAT(TEXT(Schedule!$D47,"H:MM AM/PM")," - ",Schedule!$E47),IF(T$1=TIME(HOUR(Schedule!$F47),ROUNDDOWN(MINUTE(Schedule!$F47)/15,0)*15,0),_xlfn.CONCAT(TEXT(Schedule!$F47,"H:MM AM/PM")," - ",Schedule!$G47),IF(T$1=TIME(HOUR(Schedule!$H47),ROUNDDOWN(MINUTE(Schedule!$H47)/15,0)*15,0),_xlfn.CONCAT(TEXT(Schedule!$H47,"H:MM AM/PM")," - ",Schedule!$I47),IF(Schedule!$B47&lt;&gt;"",IF(OR(T$1=Schedule!$B47,T$1=(Schedule!$B47+TIME(0,15,0))),_xlfn.CONCAT("Judge - ",Schedule!$C47), ""),"")))),"")</f>
        <v/>
      </c>
      <c r="U47" s="8" t="str">
        <f ca="1">IF($A47&lt;&gt;"",IF(U$1=TIME(HOUR(Schedule!$D47),ROUNDDOWN(MINUTE(Schedule!$D47)/15,0)*15,0),_xlfn.CONCAT(TEXT(Schedule!$D47,"H:MM AM/PM")," - ",Schedule!$E47),IF(U$1=TIME(HOUR(Schedule!$F47),ROUNDDOWN(MINUTE(Schedule!$F47)/15,0)*15,0),_xlfn.CONCAT(TEXT(Schedule!$F47,"H:MM AM/PM")," - ",Schedule!$G47),IF(U$1=TIME(HOUR(Schedule!$H47),ROUNDDOWN(MINUTE(Schedule!$H47)/15,0)*15,0),_xlfn.CONCAT(TEXT(Schedule!$H47,"H:MM AM/PM")," - ",Schedule!$I47),IF(Schedule!$B47&lt;&gt;"",IF(OR(U$1=Schedule!$B47,U$1=(Schedule!$B47+TIME(0,15,0))),_xlfn.CONCAT("Judge - ",Schedule!$C47), ""),"")))),"")</f>
        <v/>
      </c>
      <c r="V47" s="8" t="str">
        <f ca="1">IF($A47&lt;&gt;"",IF(V$1=TIME(HOUR(Schedule!$D47),ROUNDDOWN(MINUTE(Schedule!$D47)/15,0)*15,0),_xlfn.CONCAT(TEXT(Schedule!$D47,"H:MM AM/PM")," - ",Schedule!$E47),IF(V$1=TIME(HOUR(Schedule!$F47),ROUNDDOWN(MINUTE(Schedule!$F47)/15,0)*15,0),_xlfn.CONCAT(TEXT(Schedule!$F47,"H:MM AM/PM")," - ",Schedule!$G47),IF(V$1=TIME(HOUR(Schedule!$H47),ROUNDDOWN(MINUTE(Schedule!$H47)/15,0)*15,0),_xlfn.CONCAT(TEXT(Schedule!$H47,"H:MM AM/PM")," - ",Schedule!$I47),IF(Schedule!$B47&lt;&gt;"",IF(OR(V$1=Schedule!$B47,V$1=(Schedule!$B47+TIME(0,15,0))),_xlfn.CONCAT("Judge - ",Schedule!$C47), ""),"")))),"")</f>
        <v/>
      </c>
      <c r="W47" s="8" t="str">
        <f ca="1">IF($A47&lt;&gt;"",IF(W$1=TIME(HOUR(Schedule!$D47),ROUNDDOWN(MINUTE(Schedule!$D47)/15,0)*15,0),_xlfn.CONCAT(TEXT(Schedule!$D47,"H:MM AM/PM")," - ",Schedule!$E47),IF(W$1=TIME(HOUR(Schedule!$F47),ROUNDDOWN(MINUTE(Schedule!$F47)/15,0)*15,0),_xlfn.CONCAT(TEXT(Schedule!$F47,"H:MM AM/PM")," - ",Schedule!$G47),IF(W$1=TIME(HOUR(Schedule!$H47),ROUNDDOWN(MINUTE(Schedule!$H47)/15,0)*15,0),_xlfn.CONCAT(TEXT(Schedule!$H47,"H:MM AM/PM")," - ",Schedule!$I47),IF(Schedule!$B47&lt;&gt;"",IF(OR(W$1=Schedule!$B47,W$1=(Schedule!$B47+TIME(0,15,0))),_xlfn.CONCAT("Judge - ",Schedule!$C47), ""),"")))),"")</f>
        <v/>
      </c>
      <c r="X47" s="8" t="str">
        <f ca="1">IF($A47&lt;&gt;"",IF(X$1=TIME(HOUR(Schedule!$D47),ROUNDDOWN(MINUTE(Schedule!$D47)/15,0)*15,0),_xlfn.CONCAT(TEXT(Schedule!$D47,"H:MM AM/PM")," - ",Schedule!$E47),IF(X$1=TIME(HOUR(Schedule!$F47),ROUNDDOWN(MINUTE(Schedule!$F47)/15,0)*15,0),_xlfn.CONCAT(TEXT(Schedule!$F47,"H:MM AM/PM")," - ",Schedule!$G47),IF(X$1=TIME(HOUR(Schedule!$H47),ROUNDDOWN(MINUTE(Schedule!$H47)/15,0)*15,0),_xlfn.CONCAT(TEXT(Schedule!$H47,"H:MM AM/PM")," - ",Schedule!$I47),IF(Schedule!$B47&lt;&gt;"",IF(OR(X$1=Schedule!$B47,X$1=(Schedule!$B47+TIME(0,15,0))),_xlfn.CONCAT("Judge - ",Schedule!$C47), ""),"")))),"")</f>
        <v/>
      </c>
      <c r="Y47" s="8" t="str">
        <f ca="1">IF($A47&lt;&gt;"",IF(Y$1=TIME(HOUR(Schedule!$D47),ROUNDDOWN(MINUTE(Schedule!$D47)/15,0)*15,0),_xlfn.CONCAT(TEXT(Schedule!$D47,"H:MM AM/PM")," - ",Schedule!$E47),IF(Y$1=TIME(HOUR(Schedule!$F47),ROUNDDOWN(MINUTE(Schedule!$F47)/15,0)*15,0),_xlfn.CONCAT(TEXT(Schedule!$F47,"H:MM AM/PM")," - ",Schedule!$G47),IF(Y$1=TIME(HOUR(Schedule!$H47),ROUNDDOWN(MINUTE(Schedule!$H47)/15,0)*15,0),_xlfn.CONCAT(TEXT(Schedule!$H47,"H:MM AM/PM")," - ",Schedule!$I47),IF(Schedule!$B47&lt;&gt;"",IF(OR(Y$1=Schedule!$B47,Y$1=(Schedule!$B47+TIME(0,15,0))),_xlfn.CONCAT("Judge - ",Schedule!$C47), ""),"")))),"")</f>
        <v/>
      </c>
      <c r="Z47" s="8" t="str">
        <f ca="1">IF($A47&lt;&gt;"",IF(Z$1=TIME(HOUR(Schedule!$D47),ROUNDDOWN(MINUTE(Schedule!$D47)/15,0)*15,0),_xlfn.CONCAT(TEXT(Schedule!$D47,"H:MM AM/PM")," - ",Schedule!$E47),IF(Z$1=TIME(HOUR(Schedule!$F47),ROUNDDOWN(MINUTE(Schedule!$F47)/15,0)*15,0),_xlfn.CONCAT(TEXT(Schedule!$F47,"H:MM AM/PM")," - ",Schedule!$G47),IF(Z$1=TIME(HOUR(Schedule!$H47),ROUNDDOWN(MINUTE(Schedule!$H47)/15,0)*15,0),_xlfn.CONCAT(TEXT(Schedule!$H47,"H:MM AM/PM")," - ",Schedule!$I47),IF(Schedule!$B47&lt;&gt;"",IF(OR(Z$1=Schedule!$B47,Z$1=(Schedule!$B47+TIME(0,15,0))),_xlfn.CONCAT("Judge - ",Schedule!$C47), ""),"")))),"")</f>
        <v/>
      </c>
      <c r="AA47" s="8" t="str">
        <f ca="1">IF($A47&lt;&gt;"",IF(AA$1=TIME(HOUR(Schedule!$D47),ROUNDDOWN(MINUTE(Schedule!$D47)/15,0)*15,0),_xlfn.CONCAT(TEXT(Schedule!$D47,"H:MM AM/PM")," - ",Schedule!$E47),IF(AA$1=TIME(HOUR(Schedule!$F47),ROUNDDOWN(MINUTE(Schedule!$F47)/15,0)*15,0),_xlfn.CONCAT(TEXT(Schedule!$F47,"H:MM AM/PM")," - ",Schedule!$G47),IF(AA$1=TIME(HOUR(Schedule!$H47),ROUNDDOWN(MINUTE(Schedule!$H47)/15,0)*15,0),_xlfn.CONCAT(TEXT(Schedule!$H47,"H:MM AM/PM")," - ",Schedule!$I47),IF(Schedule!$B47&lt;&gt;"",IF(OR(AA$1=Schedule!$B47,AA$1=(Schedule!$B47+TIME(0,15,0))),_xlfn.CONCAT("Judge - ",Schedule!$C47), ""),"")))),"")</f>
        <v/>
      </c>
      <c r="AB47" s="8" t="str">
        <f ca="1">IF($A47&lt;&gt;"",IF(AB$1=TIME(HOUR(Schedule!$D47),ROUNDDOWN(MINUTE(Schedule!$D47)/15,0)*15,0),_xlfn.CONCAT(TEXT(Schedule!$D47,"H:MM AM/PM")," - ",Schedule!$E47),IF(AB$1=TIME(HOUR(Schedule!$F47),ROUNDDOWN(MINUTE(Schedule!$F47)/15,0)*15,0),_xlfn.CONCAT(TEXT(Schedule!$F47,"H:MM AM/PM")," - ",Schedule!$G47),IF(AB$1=TIME(HOUR(Schedule!$H47),ROUNDDOWN(MINUTE(Schedule!$H47)/15,0)*15,0),_xlfn.CONCAT(TEXT(Schedule!$H47,"H:MM AM/PM")," - ",Schedule!$I47),IF(Schedule!$B47&lt;&gt;"",IF(OR(AB$1=Schedule!$B47,AB$1=(Schedule!$B47+TIME(0,15,0))),_xlfn.CONCAT("Judge - ",Schedule!$C47), ""),"")))),"")</f>
        <v/>
      </c>
      <c r="AC47" s="8" t="str">
        <f ca="1">IF($A47&lt;&gt;"",IF(AC$1=TIME(HOUR(Schedule!$D47),ROUNDDOWN(MINUTE(Schedule!$D47)/15,0)*15,0),_xlfn.CONCAT(TEXT(Schedule!$D47,"H:MM AM/PM")," - ",Schedule!$E47),IF(AC$1=TIME(HOUR(Schedule!$F47),ROUNDDOWN(MINUTE(Schedule!$F47)/15,0)*15,0),_xlfn.CONCAT(TEXT(Schedule!$F47,"H:MM AM/PM")," - ",Schedule!$G47),IF(AC$1=TIME(HOUR(Schedule!$H47),ROUNDDOWN(MINUTE(Schedule!$H47)/15,0)*15,0),_xlfn.CONCAT(TEXT(Schedule!$H47,"H:MM AM/PM")," - ",Schedule!$I47),IF(Schedule!$B47&lt;&gt;"",IF(OR(AC$1=Schedule!$B47,AC$1=(Schedule!$B47+TIME(0,15,0))),_xlfn.CONCAT("Judge - ",Schedule!$C47), ""),"")))),"")</f>
        <v/>
      </c>
      <c r="AD47" s="8" t="str">
        <f ca="1">IF($A47&lt;&gt;"",IF(AD$1=TIME(HOUR(Schedule!$D47),ROUNDDOWN(MINUTE(Schedule!$D47)/15,0)*15,0),_xlfn.CONCAT(TEXT(Schedule!$D47,"H:MM AM/PM")," - ",Schedule!$E47),IF(AD$1=TIME(HOUR(Schedule!$F47),ROUNDDOWN(MINUTE(Schedule!$F47)/15,0)*15,0),_xlfn.CONCAT(TEXT(Schedule!$F47,"H:MM AM/PM")," - ",Schedule!$G47),IF(AD$1=TIME(HOUR(Schedule!$H47),ROUNDDOWN(MINUTE(Schedule!$H47)/15,0)*15,0),_xlfn.CONCAT(TEXT(Schedule!$H47,"H:MM AM/PM")," - ",Schedule!$I47),IF(Schedule!$B47&lt;&gt;"",IF(OR(AD$1=Schedule!$B47,AD$1=(Schedule!$B47+TIME(0,15,0))),_xlfn.CONCAT("Judge - ",Schedule!$C47), ""),"")))),"")</f>
        <v/>
      </c>
      <c r="AE47" s="8" t="str">
        <f ca="1">IF($A47&lt;&gt;"",IF(AE$1=TIME(HOUR(Schedule!$D47),ROUNDDOWN(MINUTE(Schedule!$D47)/15,0)*15,0),_xlfn.CONCAT(TEXT(Schedule!$D47,"H:MM AM/PM")," - ",Schedule!$E47),IF(AE$1=TIME(HOUR(Schedule!$F47),ROUNDDOWN(MINUTE(Schedule!$F47)/15,0)*15,0),_xlfn.CONCAT(TEXT(Schedule!$F47,"H:MM AM/PM")," - ",Schedule!$G47),IF(AE$1=TIME(HOUR(Schedule!$H47),ROUNDDOWN(MINUTE(Schedule!$H47)/15,0)*15,0),_xlfn.CONCAT(TEXT(Schedule!$H47,"H:MM AM/PM")," - ",Schedule!$I47),IF(Schedule!$B47&lt;&gt;"",IF(OR(AE$1=Schedule!$B47,AE$1=(Schedule!$B47+TIME(0,15,0))),_xlfn.CONCAT("Judge - ",Schedule!$C47), ""),"")))),"")</f>
        <v/>
      </c>
      <c r="AF47" s="8" t="str">
        <f ca="1">IF($A47&lt;&gt;"",IF(AF$1=TIME(HOUR(Schedule!$D47),ROUNDDOWN(MINUTE(Schedule!$D47)/15,0)*15,0),_xlfn.CONCAT(TEXT(Schedule!$D47,"H:MM AM/PM")," - ",Schedule!$E47),IF(AF$1=TIME(HOUR(Schedule!$F47),ROUNDDOWN(MINUTE(Schedule!$F47)/15,0)*15,0),_xlfn.CONCAT(TEXT(Schedule!$F47,"H:MM AM/PM")," - ",Schedule!$G47),IF(AF$1=TIME(HOUR(Schedule!$H47),ROUNDDOWN(MINUTE(Schedule!$H47)/15,0)*15,0),_xlfn.CONCAT(TEXT(Schedule!$H47,"H:MM AM/PM")," - ",Schedule!$I47),IF(Schedule!$B47&lt;&gt;"",IF(OR(AF$1=Schedule!$B47,AF$1=(Schedule!$B47+TIME(0,15,0))),_xlfn.CONCAT("Judge - ",Schedule!$C47), ""),"")))),"")</f>
        <v/>
      </c>
      <c r="AG47" s="8" t="str">
        <f ca="1">IF($A47&lt;&gt;"",IF(AG$1=TIME(HOUR(Schedule!$D47),ROUNDDOWN(MINUTE(Schedule!$D47)/15,0)*15,0),_xlfn.CONCAT(TEXT(Schedule!$D47,"H:MM AM/PM")," - ",Schedule!$E47),IF(AG$1=TIME(HOUR(Schedule!$F47),ROUNDDOWN(MINUTE(Schedule!$F47)/15,0)*15,0),_xlfn.CONCAT(TEXT(Schedule!$F47,"H:MM AM/PM")," - ",Schedule!$G47),IF(AG$1=TIME(HOUR(Schedule!$H47),ROUNDDOWN(MINUTE(Schedule!$H47)/15,0)*15,0),_xlfn.CONCAT(TEXT(Schedule!$H47,"H:MM AM/PM")," - ",Schedule!$I47),IF(Schedule!$B47&lt;&gt;"",IF(OR(AG$1=Schedule!$B47,AG$1=(Schedule!$B47+TIME(0,15,0))),_xlfn.CONCAT("Judge - ",Schedule!$C47), ""),"")))),"")</f>
        <v/>
      </c>
    </row>
    <row r="48" spans="1:33" x14ac:dyDescent="0.2">
      <c r="A48" t="str">
        <f ca="1">Schedule!A48</f>
        <v/>
      </c>
      <c r="B48" s="8" t="str">
        <f ca="1">IF($A48&lt;&gt;"",IF(B$1=TIME(HOUR(Schedule!$D48),ROUNDDOWN(MINUTE(Schedule!$D48)/15,0)*15,0),_xlfn.CONCAT(TEXT(Schedule!$D48,"H:MM AM/PM")," - ",Schedule!$E48),IF(B$1=TIME(HOUR(Schedule!$F48),ROUNDDOWN(MINUTE(Schedule!$F48)/15,0)*15,0),_xlfn.CONCAT(TEXT(Schedule!$F48,"H:MM AM/PM")," - ",Schedule!$G48),IF(B$1=TIME(HOUR(Schedule!$H48),ROUNDDOWN(MINUTE(Schedule!$H48)/15,0)*15,0),_xlfn.CONCAT(TEXT(Schedule!$H48,"H:MM AM/PM")," - ",Schedule!$I48),IF(Schedule!$B48&lt;&gt;"",IF(OR(B$1=Schedule!$B48,B$1=(Schedule!$B48+TIME(0,15,0))),_xlfn.CONCAT("Judge - ",Schedule!$C48), ""),"")))),"")</f>
        <v/>
      </c>
      <c r="C48" s="8" t="str">
        <f ca="1">IF($A48&lt;&gt;"",IF(C$1=TIME(HOUR(Schedule!$D48),ROUNDDOWN(MINUTE(Schedule!$D48)/15,0)*15,0),_xlfn.CONCAT(TEXT(Schedule!$D48,"H:MM AM/PM")," - ",Schedule!$E48),IF(C$1=TIME(HOUR(Schedule!$F48),ROUNDDOWN(MINUTE(Schedule!$F48)/15,0)*15,0),_xlfn.CONCAT(TEXT(Schedule!$F48,"H:MM AM/PM")," - ",Schedule!$G48),IF(C$1=TIME(HOUR(Schedule!$H48),ROUNDDOWN(MINUTE(Schedule!$H48)/15,0)*15,0),_xlfn.CONCAT(TEXT(Schedule!$H48,"H:MM AM/PM")," - ",Schedule!$I48),IF(Schedule!$B48&lt;&gt;"",IF(OR(C$1=Schedule!$B48,C$1=(Schedule!$B48+TIME(0,15,0))),_xlfn.CONCAT("Judge - ",Schedule!$C48), ""),"")))),"")</f>
        <v/>
      </c>
      <c r="D48" s="8" t="str">
        <f ca="1">IF($A48&lt;&gt;"",IF(D$1=TIME(HOUR(Schedule!$D48),ROUNDDOWN(MINUTE(Schedule!$D48)/15,0)*15,0),_xlfn.CONCAT(TEXT(Schedule!$D48,"H:MM AM/PM")," - ",Schedule!$E48),IF(D$1=TIME(HOUR(Schedule!$F48),ROUNDDOWN(MINUTE(Schedule!$F48)/15,0)*15,0),_xlfn.CONCAT(TEXT(Schedule!$F48,"H:MM AM/PM")," - ",Schedule!$G48),IF(D$1=TIME(HOUR(Schedule!$H48),ROUNDDOWN(MINUTE(Schedule!$H48)/15,0)*15,0),_xlfn.CONCAT(TEXT(Schedule!$H48,"H:MM AM/PM")," - ",Schedule!$I48),IF(Schedule!$B48&lt;&gt;"",IF(OR(D$1=Schedule!$B48,D$1=(Schedule!$B48+TIME(0,15,0))),_xlfn.CONCAT("Judge - ",Schedule!$C48), ""),"")))),"")</f>
        <v/>
      </c>
      <c r="E48" s="8" t="str">
        <f ca="1">IF($A48&lt;&gt;"",IF(E$1=TIME(HOUR(Schedule!$D48),ROUNDDOWN(MINUTE(Schedule!$D48)/15,0)*15,0),_xlfn.CONCAT(TEXT(Schedule!$D48,"H:MM AM/PM")," - ",Schedule!$E48),IF(E$1=TIME(HOUR(Schedule!$F48),ROUNDDOWN(MINUTE(Schedule!$F48)/15,0)*15,0),_xlfn.CONCAT(TEXT(Schedule!$F48,"H:MM AM/PM")," - ",Schedule!$G48),IF(E$1=TIME(HOUR(Schedule!$H48),ROUNDDOWN(MINUTE(Schedule!$H48)/15,0)*15,0),_xlfn.CONCAT(TEXT(Schedule!$H48,"H:MM AM/PM")," - ",Schedule!$I48),IF(Schedule!$B48&lt;&gt;"",IF(OR(E$1=Schedule!$B48,E$1=(Schedule!$B48+TIME(0,15,0))),_xlfn.CONCAT("Judge - ",Schedule!$C48), ""),"")))),"")</f>
        <v/>
      </c>
      <c r="F48" s="8" t="str">
        <f ca="1">IF($A48&lt;&gt;"",IF(F$1=TIME(HOUR(Schedule!$D48),ROUNDDOWN(MINUTE(Schedule!$D48)/15,0)*15,0),_xlfn.CONCAT(TEXT(Schedule!$D48,"H:MM AM/PM")," - ",Schedule!$E48),IF(F$1=TIME(HOUR(Schedule!$F48),ROUNDDOWN(MINUTE(Schedule!$F48)/15,0)*15,0),_xlfn.CONCAT(TEXT(Schedule!$F48,"H:MM AM/PM")," - ",Schedule!$G48),IF(F$1=TIME(HOUR(Schedule!$H48),ROUNDDOWN(MINUTE(Schedule!$H48)/15,0)*15,0),_xlfn.CONCAT(TEXT(Schedule!$H48,"H:MM AM/PM")," - ",Schedule!$I48),IF(Schedule!$B48&lt;&gt;"",IF(OR(F$1=Schedule!$B48,F$1=(Schedule!$B48+TIME(0,15,0))),_xlfn.CONCAT("Judge - ",Schedule!$C48), ""),"")))),"")</f>
        <v/>
      </c>
      <c r="G48" s="8" t="str">
        <f ca="1">IF($A48&lt;&gt;"",IF(G$1=TIME(HOUR(Schedule!$D48),ROUNDDOWN(MINUTE(Schedule!$D48)/15,0)*15,0),_xlfn.CONCAT(TEXT(Schedule!$D48,"H:MM AM/PM")," - ",Schedule!$E48),IF(G$1=TIME(HOUR(Schedule!$F48),ROUNDDOWN(MINUTE(Schedule!$F48)/15,0)*15,0),_xlfn.CONCAT(TEXT(Schedule!$F48,"H:MM AM/PM")," - ",Schedule!$G48),IF(G$1=TIME(HOUR(Schedule!$H48),ROUNDDOWN(MINUTE(Schedule!$H48)/15,0)*15,0),_xlfn.CONCAT(TEXT(Schedule!$H48,"H:MM AM/PM")," - ",Schedule!$I48),IF(Schedule!$B48&lt;&gt;"",IF(OR(G$1=Schedule!$B48,G$1=(Schedule!$B48+TIME(0,15,0))),_xlfn.CONCAT("Judge - ",Schedule!$C48), ""),"")))),"")</f>
        <v/>
      </c>
      <c r="H48" s="8" t="str">
        <f ca="1">IF($A48&lt;&gt;"",IF(H$1=TIME(HOUR(Schedule!$D48),ROUNDDOWN(MINUTE(Schedule!$D48)/15,0)*15,0),_xlfn.CONCAT(TEXT(Schedule!$D48,"H:MM AM/PM")," - ",Schedule!$E48),IF(H$1=TIME(HOUR(Schedule!$F48),ROUNDDOWN(MINUTE(Schedule!$F48)/15,0)*15,0),_xlfn.CONCAT(TEXT(Schedule!$F48,"H:MM AM/PM")," - ",Schedule!$G48),IF(H$1=TIME(HOUR(Schedule!$H48),ROUNDDOWN(MINUTE(Schedule!$H48)/15,0)*15,0),_xlfn.CONCAT(TEXT(Schedule!$H48,"H:MM AM/PM")," - ",Schedule!$I48),IF(Schedule!$B48&lt;&gt;"",IF(OR(H$1=Schedule!$B48,H$1=(Schedule!$B48+TIME(0,15,0))),_xlfn.CONCAT("Judge - ",Schedule!$C48), ""),"")))),"")</f>
        <v/>
      </c>
      <c r="I48" s="8" t="str">
        <f ca="1">IF($A48&lt;&gt;"",IF(I$1=TIME(HOUR(Schedule!$D48),ROUNDDOWN(MINUTE(Schedule!$D48)/15,0)*15,0),_xlfn.CONCAT(TEXT(Schedule!$D48,"H:MM AM/PM")," - ",Schedule!$E48),IF(I$1=TIME(HOUR(Schedule!$F48),ROUNDDOWN(MINUTE(Schedule!$F48)/15,0)*15,0),_xlfn.CONCAT(TEXT(Schedule!$F48,"H:MM AM/PM")," - ",Schedule!$G48),IF(I$1=TIME(HOUR(Schedule!$H48),ROUNDDOWN(MINUTE(Schedule!$H48)/15,0)*15,0),_xlfn.CONCAT(TEXT(Schedule!$H48,"H:MM AM/PM")," - ",Schedule!$I48),IF(Schedule!$B48&lt;&gt;"",IF(OR(I$1=Schedule!$B48,I$1=(Schedule!$B48+TIME(0,15,0))),_xlfn.CONCAT("Judge - ",Schedule!$C48), ""),"")))),"")</f>
        <v/>
      </c>
      <c r="J48" s="8" t="str">
        <f ca="1">IF($A48&lt;&gt;"",IF(J$1=TIME(HOUR(Schedule!$D48),ROUNDDOWN(MINUTE(Schedule!$D48)/15,0)*15,0),_xlfn.CONCAT(TEXT(Schedule!$D48,"H:MM AM/PM")," - ",Schedule!$E48),IF(J$1=TIME(HOUR(Schedule!$F48),ROUNDDOWN(MINUTE(Schedule!$F48)/15,0)*15,0),_xlfn.CONCAT(TEXT(Schedule!$F48,"H:MM AM/PM")," - ",Schedule!$G48),IF(J$1=TIME(HOUR(Schedule!$H48),ROUNDDOWN(MINUTE(Schedule!$H48)/15,0)*15,0),_xlfn.CONCAT(TEXT(Schedule!$H48,"H:MM AM/PM")," - ",Schedule!$I48),IF(Schedule!$B48&lt;&gt;"",IF(OR(J$1=Schedule!$B48,J$1=(Schedule!$B48+TIME(0,15,0))),_xlfn.CONCAT("Judge - ",Schedule!$C48), ""),"")))),"")</f>
        <v/>
      </c>
      <c r="K48" s="8" t="str">
        <f ca="1">IF($A48&lt;&gt;"",IF(K$1=TIME(HOUR(Schedule!$D48),ROUNDDOWN(MINUTE(Schedule!$D48)/15,0)*15,0),_xlfn.CONCAT(TEXT(Schedule!$D48,"H:MM AM/PM")," - ",Schedule!$E48),IF(K$1=TIME(HOUR(Schedule!$F48),ROUNDDOWN(MINUTE(Schedule!$F48)/15,0)*15,0),_xlfn.CONCAT(TEXT(Schedule!$F48,"H:MM AM/PM")," - ",Schedule!$G48),IF(K$1=TIME(HOUR(Schedule!$H48),ROUNDDOWN(MINUTE(Schedule!$H48)/15,0)*15,0),_xlfn.CONCAT(TEXT(Schedule!$H48,"H:MM AM/PM")," - ",Schedule!$I48),IF(Schedule!$B48&lt;&gt;"",IF(OR(K$1=Schedule!$B48,K$1=(Schedule!$B48+TIME(0,15,0))),_xlfn.CONCAT("Judge - ",Schedule!$C48), ""),"")))),"")</f>
        <v/>
      </c>
      <c r="L48" s="8" t="str">
        <f ca="1">IF($A48&lt;&gt;"",IF(L$1=TIME(HOUR(Schedule!$D48),ROUNDDOWN(MINUTE(Schedule!$D48)/15,0)*15,0),_xlfn.CONCAT(TEXT(Schedule!$D48,"H:MM AM/PM")," - ",Schedule!$E48),IF(L$1=TIME(HOUR(Schedule!$F48),ROUNDDOWN(MINUTE(Schedule!$F48)/15,0)*15,0),_xlfn.CONCAT(TEXT(Schedule!$F48,"H:MM AM/PM")," - ",Schedule!$G48),IF(L$1=TIME(HOUR(Schedule!$H48),ROUNDDOWN(MINUTE(Schedule!$H48)/15,0)*15,0),_xlfn.CONCAT(TEXT(Schedule!$H48,"H:MM AM/PM")," - ",Schedule!$I48),IF(Schedule!$B48&lt;&gt;"",IF(OR(L$1=Schedule!$B48,L$1=(Schedule!$B48+TIME(0,15,0))),_xlfn.CONCAT("Judge - ",Schedule!$C48), ""),"")))),"")</f>
        <v/>
      </c>
      <c r="M48" s="8" t="str">
        <f ca="1">IF($A48&lt;&gt;"",IF(M$1=TIME(HOUR(Schedule!$D48),ROUNDDOWN(MINUTE(Schedule!$D48)/15,0)*15,0),_xlfn.CONCAT(TEXT(Schedule!$D48,"H:MM AM/PM")," - ",Schedule!$E48),IF(M$1=TIME(HOUR(Schedule!$F48),ROUNDDOWN(MINUTE(Schedule!$F48)/15,0)*15,0),_xlfn.CONCAT(TEXT(Schedule!$F48,"H:MM AM/PM")," - ",Schedule!$G48),IF(M$1=TIME(HOUR(Schedule!$H48),ROUNDDOWN(MINUTE(Schedule!$H48)/15,0)*15,0),_xlfn.CONCAT(TEXT(Schedule!$H48,"H:MM AM/PM")," - ",Schedule!$I48),IF(Schedule!$B48&lt;&gt;"",IF(OR(M$1=Schedule!$B48,M$1=(Schedule!$B48+TIME(0,15,0))),_xlfn.CONCAT("Judge - ",Schedule!$C48), ""),"")))),"")</f>
        <v/>
      </c>
      <c r="N48" s="8" t="str">
        <f ca="1">IF($A48&lt;&gt;"",IF(N$1=TIME(HOUR(Schedule!$D48),ROUNDDOWN(MINUTE(Schedule!$D48)/15,0)*15,0),_xlfn.CONCAT(TEXT(Schedule!$D48,"H:MM AM/PM")," - ",Schedule!$E48),IF(N$1=TIME(HOUR(Schedule!$F48),ROUNDDOWN(MINUTE(Schedule!$F48)/15,0)*15,0),_xlfn.CONCAT(TEXT(Schedule!$F48,"H:MM AM/PM")," - ",Schedule!$G48),IF(N$1=TIME(HOUR(Schedule!$H48),ROUNDDOWN(MINUTE(Schedule!$H48)/15,0)*15,0),_xlfn.CONCAT(TEXT(Schedule!$H48,"H:MM AM/PM")," - ",Schedule!$I48),IF(Schedule!$B48&lt;&gt;"",IF(OR(N$1=Schedule!$B48,N$1=(Schedule!$B48+TIME(0,15,0))),_xlfn.CONCAT("Judge - ",Schedule!$C48), ""),"")))),"")</f>
        <v/>
      </c>
      <c r="O48" s="8" t="str">
        <f ca="1">IF($A48&lt;&gt;"",IF(O$1=TIME(HOUR(Schedule!$D48),ROUNDDOWN(MINUTE(Schedule!$D48)/15,0)*15,0),_xlfn.CONCAT(TEXT(Schedule!$D48,"H:MM AM/PM")," - ",Schedule!$E48),IF(O$1=TIME(HOUR(Schedule!$F48),ROUNDDOWN(MINUTE(Schedule!$F48)/15,0)*15,0),_xlfn.CONCAT(TEXT(Schedule!$F48,"H:MM AM/PM")," - ",Schedule!$G48),IF(O$1=TIME(HOUR(Schedule!$H48),ROUNDDOWN(MINUTE(Schedule!$H48)/15,0)*15,0),_xlfn.CONCAT(TEXT(Schedule!$H48,"H:MM AM/PM")," - ",Schedule!$I48),IF(Schedule!$B48&lt;&gt;"",IF(OR(O$1=Schedule!$B48,O$1=(Schedule!$B48+TIME(0,15,0))),_xlfn.CONCAT("Judge - ",Schedule!$C48), ""),"")))),"")</f>
        <v/>
      </c>
      <c r="P48" s="8" t="str">
        <f ca="1">IF($A48&lt;&gt;"",IF(P$1=TIME(HOUR(Schedule!$D48),ROUNDDOWN(MINUTE(Schedule!$D48)/15,0)*15,0),_xlfn.CONCAT(TEXT(Schedule!$D48,"H:MM AM/PM")," - ",Schedule!$E48),IF(P$1=TIME(HOUR(Schedule!$F48),ROUNDDOWN(MINUTE(Schedule!$F48)/15,0)*15,0),_xlfn.CONCAT(TEXT(Schedule!$F48,"H:MM AM/PM")," - ",Schedule!$G48),IF(P$1=TIME(HOUR(Schedule!$H48),ROUNDDOWN(MINUTE(Schedule!$H48)/15,0)*15,0),_xlfn.CONCAT(TEXT(Schedule!$H48,"H:MM AM/PM")," - ",Schedule!$I48),IF(Schedule!$B48&lt;&gt;"",IF(OR(P$1=Schedule!$B48,P$1=(Schedule!$B48+TIME(0,15,0))),_xlfn.CONCAT("Judge - ",Schedule!$C48), ""),"")))),"")</f>
        <v/>
      </c>
      <c r="Q48" s="8" t="str">
        <f ca="1">IF($A48&lt;&gt;"",IF(Q$1=TIME(HOUR(Schedule!$D48),ROUNDDOWN(MINUTE(Schedule!$D48)/15,0)*15,0),_xlfn.CONCAT(TEXT(Schedule!$D48,"H:MM AM/PM")," - ",Schedule!$E48),IF(Q$1=TIME(HOUR(Schedule!$F48),ROUNDDOWN(MINUTE(Schedule!$F48)/15,0)*15,0),_xlfn.CONCAT(TEXT(Schedule!$F48,"H:MM AM/PM")," - ",Schedule!$G48),IF(Q$1=TIME(HOUR(Schedule!$H48),ROUNDDOWN(MINUTE(Schedule!$H48)/15,0)*15,0),_xlfn.CONCAT(TEXT(Schedule!$H48,"H:MM AM/PM")," - ",Schedule!$I48),IF(Schedule!$B48&lt;&gt;"",IF(OR(Q$1=Schedule!$B48,Q$1=(Schedule!$B48+TIME(0,15,0))),_xlfn.CONCAT("Judge - ",Schedule!$C48), ""),"")))),"")</f>
        <v/>
      </c>
      <c r="R48" s="8" t="str">
        <f ca="1">IF($A48&lt;&gt;"",IF(R$1=TIME(HOUR(Schedule!$D48),ROUNDDOWN(MINUTE(Schedule!$D48)/15,0)*15,0),_xlfn.CONCAT(TEXT(Schedule!$D48,"H:MM AM/PM")," - ",Schedule!$E48),IF(R$1=TIME(HOUR(Schedule!$F48),ROUNDDOWN(MINUTE(Schedule!$F48)/15,0)*15,0),_xlfn.CONCAT(TEXT(Schedule!$F48,"H:MM AM/PM")," - ",Schedule!$G48),IF(R$1=TIME(HOUR(Schedule!$H48),ROUNDDOWN(MINUTE(Schedule!$H48)/15,0)*15,0),_xlfn.CONCAT(TEXT(Schedule!$H48,"H:MM AM/PM")," - ",Schedule!$I48),IF(Schedule!$B48&lt;&gt;"",IF(OR(R$1=Schedule!$B48,R$1=(Schedule!$B48+TIME(0,15,0))),_xlfn.CONCAT("Judge - ",Schedule!$C48), ""),"")))),"")</f>
        <v/>
      </c>
      <c r="S48" s="8" t="str">
        <f ca="1">IF($A48&lt;&gt;"",IF(S$1=TIME(HOUR(Schedule!$D48),ROUNDDOWN(MINUTE(Schedule!$D48)/15,0)*15,0),_xlfn.CONCAT(TEXT(Schedule!$D48,"H:MM AM/PM")," - ",Schedule!$E48),IF(S$1=TIME(HOUR(Schedule!$F48),ROUNDDOWN(MINUTE(Schedule!$F48)/15,0)*15,0),_xlfn.CONCAT(TEXT(Schedule!$F48,"H:MM AM/PM")," - ",Schedule!$G48),IF(S$1=TIME(HOUR(Schedule!$H48),ROUNDDOWN(MINUTE(Schedule!$H48)/15,0)*15,0),_xlfn.CONCAT(TEXT(Schedule!$H48,"H:MM AM/PM")," - ",Schedule!$I48),IF(Schedule!$B48&lt;&gt;"",IF(OR(S$1=Schedule!$B48,S$1=(Schedule!$B48+TIME(0,15,0))),_xlfn.CONCAT("Judge - ",Schedule!$C48), ""),"")))),"")</f>
        <v/>
      </c>
      <c r="T48" s="8" t="str">
        <f ca="1">IF($A48&lt;&gt;"",IF(T$1=TIME(HOUR(Schedule!$D48),ROUNDDOWN(MINUTE(Schedule!$D48)/15,0)*15,0),_xlfn.CONCAT(TEXT(Schedule!$D48,"H:MM AM/PM")," - ",Schedule!$E48),IF(T$1=TIME(HOUR(Schedule!$F48),ROUNDDOWN(MINUTE(Schedule!$F48)/15,0)*15,0),_xlfn.CONCAT(TEXT(Schedule!$F48,"H:MM AM/PM")," - ",Schedule!$G48),IF(T$1=TIME(HOUR(Schedule!$H48),ROUNDDOWN(MINUTE(Schedule!$H48)/15,0)*15,0),_xlfn.CONCAT(TEXT(Schedule!$H48,"H:MM AM/PM")," - ",Schedule!$I48),IF(Schedule!$B48&lt;&gt;"",IF(OR(T$1=Schedule!$B48,T$1=(Schedule!$B48+TIME(0,15,0))),_xlfn.CONCAT("Judge - ",Schedule!$C48), ""),"")))),"")</f>
        <v/>
      </c>
      <c r="U48" s="8" t="str">
        <f ca="1">IF($A48&lt;&gt;"",IF(U$1=TIME(HOUR(Schedule!$D48),ROUNDDOWN(MINUTE(Schedule!$D48)/15,0)*15,0),_xlfn.CONCAT(TEXT(Schedule!$D48,"H:MM AM/PM")," - ",Schedule!$E48),IF(U$1=TIME(HOUR(Schedule!$F48),ROUNDDOWN(MINUTE(Schedule!$F48)/15,0)*15,0),_xlfn.CONCAT(TEXT(Schedule!$F48,"H:MM AM/PM")," - ",Schedule!$G48),IF(U$1=TIME(HOUR(Schedule!$H48),ROUNDDOWN(MINUTE(Schedule!$H48)/15,0)*15,0),_xlfn.CONCAT(TEXT(Schedule!$H48,"H:MM AM/PM")," - ",Schedule!$I48),IF(Schedule!$B48&lt;&gt;"",IF(OR(U$1=Schedule!$B48,U$1=(Schedule!$B48+TIME(0,15,0))),_xlfn.CONCAT("Judge - ",Schedule!$C48), ""),"")))),"")</f>
        <v/>
      </c>
      <c r="V48" s="8" t="str">
        <f ca="1">IF($A48&lt;&gt;"",IF(V$1=TIME(HOUR(Schedule!$D48),ROUNDDOWN(MINUTE(Schedule!$D48)/15,0)*15,0),_xlfn.CONCAT(TEXT(Schedule!$D48,"H:MM AM/PM")," - ",Schedule!$E48),IF(V$1=TIME(HOUR(Schedule!$F48),ROUNDDOWN(MINUTE(Schedule!$F48)/15,0)*15,0),_xlfn.CONCAT(TEXT(Schedule!$F48,"H:MM AM/PM")," - ",Schedule!$G48),IF(V$1=TIME(HOUR(Schedule!$H48),ROUNDDOWN(MINUTE(Schedule!$H48)/15,0)*15,0),_xlfn.CONCAT(TEXT(Schedule!$H48,"H:MM AM/PM")," - ",Schedule!$I48),IF(Schedule!$B48&lt;&gt;"",IF(OR(V$1=Schedule!$B48,V$1=(Schedule!$B48+TIME(0,15,0))),_xlfn.CONCAT("Judge - ",Schedule!$C48), ""),"")))),"")</f>
        <v/>
      </c>
      <c r="W48" s="8" t="str">
        <f ca="1">IF($A48&lt;&gt;"",IF(W$1=TIME(HOUR(Schedule!$D48),ROUNDDOWN(MINUTE(Schedule!$D48)/15,0)*15,0),_xlfn.CONCAT(TEXT(Schedule!$D48,"H:MM AM/PM")," - ",Schedule!$E48),IF(W$1=TIME(HOUR(Schedule!$F48),ROUNDDOWN(MINUTE(Schedule!$F48)/15,0)*15,0),_xlfn.CONCAT(TEXT(Schedule!$F48,"H:MM AM/PM")," - ",Schedule!$G48),IF(W$1=TIME(HOUR(Schedule!$H48),ROUNDDOWN(MINUTE(Schedule!$H48)/15,0)*15,0),_xlfn.CONCAT(TEXT(Schedule!$H48,"H:MM AM/PM")," - ",Schedule!$I48),IF(Schedule!$B48&lt;&gt;"",IF(OR(W$1=Schedule!$B48,W$1=(Schedule!$B48+TIME(0,15,0))),_xlfn.CONCAT("Judge - ",Schedule!$C48), ""),"")))),"")</f>
        <v/>
      </c>
      <c r="X48" s="8" t="str">
        <f ca="1">IF($A48&lt;&gt;"",IF(X$1=TIME(HOUR(Schedule!$D48),ROUNDDOWN(MINUTE(Schedule!$D48)/15,0)*15,0),_xlfn.CONCAT(TEXT(Schedule!$D48,"H:MM AM/PM")," - ",Schedule!$E48),IF(X$1=TIME(HOUR(Schedule!$F48),ROUNDDOWN(MINUTE(Schedule!$F48)/15,0)*15,0),_xlfn.CONCAT(TEXT(Schedule!$F48,"H:MM AM/PM")," - ",Schedule!$G48),IF(X$1=TIME(HOUR(Schedule!$H48),ROUNDDOWN(MINUTE(Schedule!$H48)/15,0)*15,0),_xlfn.CONCAT(TEXT(Schedule!$H48,"H:MM AM/PM")," - ",Schedule!$I48),IF(Schedule!$B48&lt;&gt;"",IF(OR(X$1=Schedule!$B48,X$1=(Schedule!$B48+TIME(0,15,0))),_xlfn.CONCAT("Judge - ",Schedule!$C48), ""),"")))),"")</f>
        <v/>
      </c>
      <c r="Y48" s="8" t="str">
        <f ca="1">IF($A48&lt;&gt;"",IF(Y$1=TIME(HOUR(Schedule!$D48),ROUNDDOWN(MINUTE(Schedule!$D48)/15,0)*15,0),_xlfn.CONCAT(TEXT(Schedule!$D48,"H:MM AM/PM")," - ",Schedule!$E48),IF(Y$1=TIME(HOUR(Schedule!$F48),ROUNDDOWN(MINUTE(Schedule!$F48)/15,0)*15,0),_xlfn.CONCAT(TEXT(Schedule!$F48,"H:MM AM/PM")," - ",Schedule!$G48),IF(Y$1=TIME(HOUR(Schedule!$H48),ROUNDDOWN(MINUTE(Schedule!$H48)/15,0)*15,0),_xlfn.CONCAT(TEXT(Schedule!$H48,"H:MM AM/PM")," - ",Schedule!$I48),IF(Schedule!$B48&lt;&gt;"",IF(OR(Y$1=Schedule!$B48,Y$1=(Schedule!$B48+TIME(0,15,0))),_xlfn.CONCAT("Judge - ",Schedule!$C48), ""),"")))),"")</f>
        <v/>
      </c>
      <c r="Z48" s="8" t="str">
        <f ca="1">IF($A48&lt;&gt;"",IF(Z$1=TIME(HOUR(Schedule!$D48),ROUNDDOWN(MINUTE(Schedule!$D48)/15,0)*15,0),_xlfn.CONCAT(TEXT(Schedule!$D48,"H:MM AM/PM")," - ",Schedule!$E48),IF(Z$1=TIME(HOUR(Schedule!$F48),ROUNDDOWN(MINUTE(Schedule!$F48)/15,0)*15,0),_xlfn.CONCAT(TEXT(Schedule!$F48,"H:MM AM/PM")," - ",Schedule!$G48),IF(Z$1=TIME(HOUR(Schedule!$H48),ROUNDDOWN(MINUTE(Schedule!$H48)/15,0)*15,0),_xlfn.CONCAT(TEXT(Schedule!$H48,"H:MM AM/PM")," - ",Schedule!$I48),IF(Schedule!$B48&lt;&gt;"",IF(OR(Z$1=Schedule!$B48,Z$1=(Schedule!$B48+TIME(0,15,0))),_xlfn.CONCAT("Judge - ",Schedule!$C48), ""),"")))),"")</f>
        <v/>
      </c>
      <c r="AA48" s="8" t="str">
        <f ca="1">IF($A48&lt;&gt;"",IF(AA$1=TIME(HOUR(Schedule!$D48),ROUNDDOWN(MINUTE(Schedule!$D48)/15,0)*15,0),_xlfn.CONCAT(TEXT(Schedule!$D48,"H:MM AM/PM")," - ",Schedule!$E48),IF(AA$1=TIME(HOUR(Schedule!$F48),ROUNDDOWN(MINUTE(Schedule!$F48)/15,0)*15,0),_xlfn.CONCAT(TEXT(Schedule!$F48,"H:MM AM/PM")," - ",Schedule!$G48),IF(AA$1=TIME(HOUR(Schedule!$H48),ROUNDDOWN(MINUTE(Schedule!$H48)/15,0)*15,0),_xlfn.CONCAT(TEXT(Schedule!$H48,"H:MM AM/PM")," - ",Schedule!$I48),IF(Schedule!$B48&lt;&gt;"",IF(OR(AA$1=Schedule!$B48,AA$1=(Schedule!$B48+TIME(0,15,0))),_xlfn.CONCAT("Judge - ",Schedule!$C48), ""),"")))),"")</f>
        <v/>
      </c>
      <c r="AB48" s="8" t="str">
        <f ca="1">IF($A48&lt;&gt;"",IF(AB$1=TIME(HOUR(Schedule!$D48),ROUNDDOWN(MINUTE(Schedule!$D48)/15,0)*15,0),_xlfn.CONCAT(TEXT(Schedule!$D48,"H:MM AM/PM")," - ",Schedule!$E48),IF(AB$1=TIME(HOUR(Schedule!$F48),ROUNDDOWN(MINUTE(Schedule!$F48)/15,0)*15,0),_xlfn.CONCAT(TEXT(Schedule!$F48,"H:MM AM/PM")," - ",Schedule!$G48),IF(AB$1=TIME(HOUR(Schedule!$H48),ROUNDDOWN(MINUTE(Schedule!$H48)/15,0)*15,0),_xlfn.CONCAT(TEXT(Schedule!$H48,"H:MM AM/PM")," - ",Schedule!$I48),IF(Schedule!$B48&lt;&gt;"",IF(OR(AB$1=Schedule!$B48,AB$1=(Schedule!$B48+TIME(0,15,0))),_xlfn.CONCAT("Judge - ",Schedule!$C48), ""),"")))),"")</f>
        <v/>
      </c>
      <c r="AC48" s="8" t="str">
        <f ca="1">IF($A48&lt;&gt;"",IF(AC$1=TIME(HOUR(Schedule!$D48),ROUNDDOWN(MINUTE(Schedule!$D48)/15,0)*15,0),_xlfn.CONCAT(TEXT(Schedule!$D48,"H:MM AM/PM")," - ",Schedule!$E48),IF(AC$1=TIME(HOUR(Schedule!$F48),ROUNDDOWN(MINUTE(Schedule!$F48)/15,0)*15,0),_xlfn.CONCAT(TEXT(Schedule!$F48,"H:MM AM/PM")," - ",Schedule!$G48),IF(AC$1=TIME(HOUR(Schedule!$H48),ROUNDDOWN(MINUTE(Schedule!$H48)/15,0)*15,0),_xlfn.CONCAT(TEXT(Schedule!$H48,"H:MM AM/PM")," - ",Schedule!$I48),IF(Schedule!$B48&lt;&gt;"",IF(OR(AC$1=Schedule!$B48,AC$1=(Schedule!$B48+TIME(0,15,0))),_xlfn.CONCAT("Judge - ",Schedule!$C48), ""),"")))),"")</f>
        <v/>
      </c>
      <c r="AD48" s="8" t="str">
        <f ca="1">IF($A48&lt;&gt;"",IF(AD$1=TIME(HOUR(Schedule!$D48),ROUNDDOWN(MINUTE(Schedule!$D48)/15,0)*15,0),_xlfn.CONCAT(TEXT(Schedule!$D48,"H:MM AM/PM")," - ",Schedule!$E48),IF(AD$1=TIME(HOUR(Schedule!$F48),ROUNDDOWN(MINUTE(Schedule!$F48)/15,0)*15,0),_xlfn.CONCAT(TEXT(Schedule!$F48,"H:MM AM/PM")," - ",Schedule!$G48),IF(AD$1=TIME(HOUR(Schedule!$H48),ROUNDDOWN(MINUTE(Schedule!$H48)/15,0)*15,0),_xlfn.CONCAT(TEXT(Schedule!$H48,"H:MM AM/PM")," - ",Schedule!$I48),IF(Schedule!$B48&lt;&gt;"",IF(OR(AD$1=Schedule!$B48,AD$1=(Schedule!$B48+TIME(0,15,0))),_xlfn.CONCAT("Judge - ",Schedule!$C48), ""),"")))),"")</f>
        <v/>
      </c>
      <c r="AE48" s="8" t="str">
        <f ca="1">IF($A48&lt;&gt;"",IF(AE$1=TIME(HOUR(Schedule!$D48),ROUNDDOWN(MINUTE(Schedule!$D48)/15,0)*15,0),_xlfn.CONCAT(TEXT(Schedule!$D48,"H:MM AM/PM")," - ",Schedule!$E48),IF(AE$1=TIME(HOUR(Schedule!$F48),ROUNDDOWN(MINUTE(Schedule!$F48)/15,0)*15,0),_xlfn.CONCAT(TEXT(Schedule!$F48,"H:MM AM/PM")," - ",Schedule!$G48),IF(AE$1=TIME(HOUR(Schedule!$H48),ROUNDDOWN(MINUTE(Schedule!$H48)/15,0)*15,0),_xlfn.CONCAT(TEXT(Schedule!$H48,"H:MM AM/PM")," - ",Schedule!$I48),IF(Schedule!$B48&lt;&gt;"",IF(OR(AE$1=Schedule!$B48,AE$1=(Schedule!$B48+TIME(0,15,0))),_xlfn.CONCAT("Judge - ",Schedule!$C48), ""),"")))),"")</f>
        <v/>
      </c>
      <c r="AF48" s="8" t="str">
        <f ca="1">IF($A48&lt;&gt;"",IF(AF$1=TIME(HOUR(Schedule!$D48),ROUNDDOWN(MINUTE(Schedule!$D48)/15,0)*15,0),_xlfn.CONCAT(TEXT(Schedule!$D48,"H:MM AM/PM")," - ",Schedule!$E48),IF(AF$1=TIME(HOUR(Schedule!$F48),ROUNDDOWN(MINUTE(Schedule!$F48)/15,0)*15,0),_xlfn.CONCAT(TEXT(Schedule!$F48,"H:MM AM/PM")," - ",Schedule!$G48),IF(AF$1=TIME(HOUR(Schedule!$H48),ROUNDDOWN(MINUTE(Schedule!$H48)/15,0)*15,0),_xlfn.CONCAT(TEXT(Schedule!$H48,"H:MM AM/PM")," - ",Schedule!$I48),IF(Schedule!$B48&lt;&gt;"",IF(OR(AF$1=Schedule!$B48,AF$1=(Schedule!$B48+TIME(0,15,0))),_xlfn.CONCAT("Judge - ",Schedule!$C48), ""),"")))),"")</f>
        <v/>
      </c>
      <c r="AG48" s="8" t="str">
        <f ca="1">IF($A48&lt;&gt;"",IF(AG$1=TIME(HOUR(Schedule!$D48),ROUNDDOWN(MINUTE(Schedule!$D48)/15,0)*15,0),_xlfn.CONCAT(TEXT(Schedule!$D48,"H:MM AM/PM")," - ",Schedule!$E48),IF(AG$1=TIME(HOUR(Schedule!$F48),ROUNDDOWN(MINUTE(Schedule!$F48)/15,0)*15,0),_xlfn.CONCAT(TEXT(Schedule!$F48,"H:MM AM/PM")," - ",Schedule!$G48),IF(AG$1=TIME(HOUR(Schedule!$H48),ROUNDDOWN(MINUTE(Schedule!$H48)/15,0)*15,0),_xlfn.CONCAT(TEXT(Schedule!$H48,"H:MM AM/PM")," - ",Schedule!$I48),IF(Schedule!$B48&lt;&gt;"",IF(OR(AG$1=Schedule!$B48,AG$1=(Schedule!$B48+TIME(0,15,0))),_xlfn.CONCAT("Judge - ",Schedule!$C48), ""),"")))),"")</f>
        <v/>
      </c>
    </row>
    <row r="49" spans="1:33" x14ac:dyDescent="0.2">
      <c r="A49" t="str">
        <f ca="1">Schedule!A49</f>
        <v/>
      </c>
      <c r="B49" s="8" t="str">
        <f ca="1">IF($A49&lt;&gt;"",IF(B$1=TIME(HOUR(Schedule!$D49),ROUNDDOWN(MINUTE(Schedule!$D49)/15,0)*15,0),_xlfn.CONCAT(TEXT(Schedule!$D49,"H:MM AM/PM")," - ",Schedule!$E49),IF(B$1=TIME(HOUR(Schedule!$F49),ROUNDDOWN(MINUTE(Schedule!$F49)/15,0)*15,0),_xlfn.CONCAT(TEXT(Schedule!$F49,"H:MM AM/PM")," - ",Schedule!$G49),IF(B$1=TIME(HOUR(Schedule!$H49),ROUNDDOWN(MINUTE(Schedule!$H49)/15,0)*15,0),_xlfn.CONCAT(TEXT(Schedule!$H49,"H:MM AM/PM")," - ",Schedule!$I49),IF(Schedule!$B49&lt;&gt;"",IF(OR(B$1=Schedule!$B49,B$1=(Schedule!$B49+TIME(0,15,0))),_xlfn.CONCAT("Judge - ",Schedule!$C49), ""),"")))),"")</f>
        <v/>
      </c>
      <c r="C49" s="8" t="str">
        <f ca="1">IF($A49&lt;&gt;"",IF(C$1=TIME(HOUR(Schedule!$D49),ROUNDDOWN(MINUTE(Schedule!$D49)/15,0)*15,0),_xlfn.CONCAT(TEXT(Schedule!$D49,"H:MM AM/PM")," - ",Schedule!$E49),IF(C$1=TIME(HOUR(Schedule!$F49),ROUNDDOWN(MINUTE(Schedule!$F49)/15,0)*15,0),_xlfn.CONCAT(TEXT(Schedule!$F49,"H:MM AM/PM")," - ",Schedule!$G49),IF(C$1=TIME(HOUR(Schedule!$H49),ROUNDDOWN(MINUTE(Schedule!$H49)/15,0)*15,0),_xlfn.CONCAT(TEXT(Schedule!$H49,"H:MM AM/PM")," - ",Schedule!$I49),IF(Schedule!$B49&lt;&gt;"",IF(OR(C$1=Schedule!$B49,C$1=(Schedule!$B49+TIME(0,15,0))),_xlfn.CONCAT("Judge - ",Schedule!$C49), ""),"")))),"")</f>
        <v/>
      </c>
      <c r="D49" s="8" t="str">
        <f ca="1">IF($A49&lt;&gt;"",IF(D$1=TIME(HOUR(Schedule!$D49),ROUNDDOWN(MINUTE(Schedule!$D49)/15,0)*15,0),_xlfn.CONCAT(TEXT(Schedule!$D49,"H:MM AM/PM")," - ",Schedule!$E49),IF(D$1=TIME(HOUR(Schedule!$F49),ROUNDDOWN(MINUTE(Schedule!$F49)/15,0)*15,0),_xlfn.CONCAT(TEXT(Schedule!$F49,"H:MM AM/PM")," - ",Schedule!$G49),IF(D$1=TIME(HOUR(Schedule!$H49),ROUNDDOWN(MINUTE(Schedule!$H49)/15,0)*15,0),_xlfn.CONCAT(TEXT(Schedule!$H49,"H:MM AM/PM")," - ",Schedule!$I49),IF(Schedule!$B49&lt;&gt;"",IF(OR(D$1=Schedule!$B49,D$1=(Schedule!$B49+TIME(0,15,0))),_xlfn.CONCAT("Judge - ",Schedule!$C49), ""),"")))),"")</f>
        <v/>
      </c>
      <c r="E49" s="8" t="str">
        <f ca="1">IF($A49&lt;&gt;"",IF(E$1=TIME(HOUR(Schedule!$D49),ROUNDDOWN(MINUTE(Schedule!$D49)/15,0)*15,0),_xlfn.CONCAT(TEXT(Schedule!$D49,"H:MM AM/PM")," - ",Schedule!$E49),IF(E$1=TIME(HOUR(Schedule!$F49),ROUNDDOWN(MINUTE(Schedule!$F49)/15,0)*15,0),_xlfn.CONCAT(TEXT(Schedule!$F49,"H:MM AM/PM")," - ",Schedule!$G49),IF(E$1=TIME(HOUR(Schedule!$H49),ROUNDDOWN(MINUTE(Schedule!$H49)/15,0)*15,0),_xlfn.CONCAT(TEXT(Schedule!$H49,"H:MM AM/PM")," - ",Schedule!$I49),IF(Schedule!$B49&lt;&gt;"",IF(OR(E$1=Schedule!$B49,E$1=(Schedule!$B49+TIME(0,15,0))),_xlfn.CONCAT("Judge - ",Schedule!$C49), ""),"")))),"")</f>
        <v/>
      </c>
      <c r="F49" s="8" t="str">
        <f ca="1">IF($A49&lt;&gt;"",IF(F$1=TIME(HOUR(Schedule!$D49),ROUNDDOWN(MINUTE(Schedule!$D49)/15,0)*15,0),_xlfn.CONCAT(TEXT(Schedule!$D49,"H:MM AM/PM")," - ",Schedule!$E49),IF(F$1=TIME(HOUR(Schedule!$F49),ROUNDDOWN(MINUTE(Schedule!$F49)/15,0)*15,0),_xlfn.CONCAT(TEXT(Schedule!$F49,"H:MM AM/PM")," - ",Schedule!$G49),IF(F$1=TIME(HOUR(Schedule!$H49),ROUNDDOWN(MINUTE(Schedule!$H49)/15,0)*15,0),_xlfn.CONCAT(TEXT(Schedule!$H49,"H:MM AM/PM")," - ",Schedule!$I49),IF(Schedule!$B49&lt;&gt;"",IF(OR(F$1=Schedule!$B49,F$1=(Schedule!$B49+TIME(0,15,0))),_xlfn.CONCAT("Judge - ",Schedule!$C49), ""),"")))),"")</f>
        <v/>
      </c>
      <c r="G49" s="8" t="str">
        <f ca="1">IF($A49&lt;&gt;"",IF(G$1=TIME(HOUR(Schedule!$D49),ROUNDDOWN(MINUTE(Schedule!$D49)/15,0)*15,0),_xlfn.CONCAT(TEXT(Schedule!$D49,"H:MM AM/PM")," - ",Schedule!$E49),IF(G$1=TIME(HOUR(Schedule!$F49),ROUNDDOWN(MINUTE(Schedule!$F49)/15,0)*15,0),_xlfn.CONCAT(TEXT(Schedule!$F49,"H:MM AM/PM")," - ",Schedule!$G49),IF(G$1=TIME(HOUR(Schedule!$H49),ROUNDDOWN(MINUTE(Schedule!$H49)/15,0)*15,0),_xlfn.CONCAT(TEXT(Schedule!$H49,"H:MM AM/PM")," - ",Schedule!$I49),IF(Schedule!$B49&lt;&gt;"",IF(OR(G$1=Schedule!$B49,G$1=(Schedule!$B49+TIME(0,15,0))),_xlfn.CONCAT("Judge - ",Schedule!$C49), ""),"")))),"")</f>
        <v/>
      </c>
      <c r="H49" s="8" t="str">
        <f ca="1">IF($A49&lt;&gt;"",IF(H$1=TIME(HOUR(Schedule!$D49),ROUNDDOWN(MINUTE(Schedule!$D49)/15,0)*15,0),_xlfn.CONCAT(TEXT(Schedule!$D49,"H:MM AM/PM")," - ",Schedule!$E49),IF(H$1=TIME(HOUR(Schedule!$F49),ROUNDDOWN(MINUTE(Schedule!$F49)/15,0)*15,0),_xlfn.CONCAT(TEXT(Schedule!$F49,"H:MM AM/PM")," - ",Schedule!$G49),IF(H$1=TIME(HOUR(Schedule!$H49),ROUNDDOWN(MINUTE(Schedule!$H49)/15,0)*15,0),_xlfn.CONCAT(TEXT(Schedule!$H49,"H:MM AM/PM")," - ",Schedule!$I49),IF(Schedule!$B49&lt;&gt;"",IF(OR(H$1=Schedule!$B49,H$1=(Schedule!$B49+TIME(0,15,0))),_xlfn.CONCAT("Judge - ",Schedule!$C49), ""),"")))),"")</f>
        <v/>
      </c>
      <c r="I49" s="8" t="str">
        <f ca="1">IF($A49&lt;&gt;"",IF(I$1=TIME(HOUR(Schedule!$D49),ROUNDDOWN(MINUTE(Schedule!$D49)/15,0)*15,0),_xlfn.CONCAT(TEXT(Schedule!$D49,"H:MM AM/PM")," - ",Schedule!$E49),IF(I$1=TIME(HOUR(Schedule!$F49),ROUNDDOWN(MINUTE(Schedule!$F49)/15,0)*15,0),_xlfn.CONCAT(TEXT(Schedule!$F49,"H:MM AM/PM")," - ",Schedule!$G49),IF(I$1=TIME(HOUR(Schedule!$H49),ROUNDDOWN(MINUTE(Schedule!$H49)/15,0)*15,0),_xlfn.CONCAT(TEXT(Schedule!$H49,"H:MM AM/PM")," - ",Schedule!$I49),IF(Schedule!$B49&lt;&gt;"",IF(OR(I$1=Schedule!$B49,I$1=(Schedule!$B49+TIME(0,15,0))),_xlfn.CONCAT("Judge - ",Schedule!$C49), ""),"")))),"")</f>
        <v/>
      </c>
      <c r="J49" s="8" t="str">
        <f ca="1">IF($A49&lt;&gt;"",IF(J$1=TIME(HOUR(Schedule!$D49),ROUNDDOWN(MINUTE(Schedule!$D49)/15,0)*15,0),_xlfn.CONCAT(TEXT(Schedule!$D49,"H:MM AM/PM")," - ",Schedule!$E49),IF(J$1=TIME(HOUR(Schedule!$F49),ROUNDDOWN(MINUTE(Schedule!$F49)/15,0)*15,0),_xlfn.CONCAT(TEXT(Schedule!$F49,"H:MM AM/PM")," - ",Schedule!$G49),IF(J$1=TIME(HOUR(Schedule!$H49),ROUNDDOWN(MINUTE(Schedule!$H49)/15,0)*15,0),_xlfn.CONCAT(TEXT(Schedule!$H49,"H:MM AM/PM")," - ",Schedule!$I49),IF(Schedule!$B49&lt;&gt;"",IF(OR(J$1=Schedule!$B49,J$1=(Schedule!$B49+TIME(0,15,0))),_xlfn.CONCAT("Judge - ",Schedule!$C49), ""),"")))),"")</f>
        <v/>
      </c>
      <c r="K49" s="8" t="str">
        <f ca="1">IF($A49&lt;&gt;"",IF(K$1=TIME(HOUR(Schedule!$D49),ROUNDDOWN(MINUTE(Schedule!$D49)/15,0)*15,0),_xlfn.CONCAT(TEXT(Schedule!$D49,"H:MM AM/PM")," - ",Schedule!$E49),IF(K$1=TIME(HOUR(Schedule!$F49),ROUNDDOWN(MINUTE(Schedule!$F49)/15,0)*15,0),_xlfn.CONCAT(TEXT(Schedule!$F49,"H:MM AM/PM")," - ",Schedule!$G49),IF(K$1=TIME(HOUR(Schedule!$H49),ROUNDDOWN(MINUTE(Schedule!$H49)/15,0)*15,0),_xlfn.CONCAT(TEXT(Schedule!$H49,"H:MM AM/PM")," - ",Schedule!$I49),IF(Schedule!$B49&lt;&gt;"",IF(OR(K$1=Schedule!$B49,K$1=(Schedule!$B49+TIME(0,15,0))),_xlfn.CONCAT("Judge - ",Schedule!$C49), ""),"")))),"")</f>
        <v/>
      </c>
      <c r="L49" s="8" t="str">
        <f ca="1">IF($A49&lt;&gt;"",IF(L$1=TIME(HOUR(Schedule!$D49),ROUNDDOWN(MINUTE(Schedule!$D49)/15,0)*15,0),_xlfn.CONCAT(TEXT(Schedule!$D49,"H:MM AM/PM")," - ",Schedule!$E49),IF(L$1=TIME(HOUR(Schedule!$F49),ROUNDDOWN(MINUTE(Schedule!$F49)/15,0)*15,0),_xlfn.CONCAT(TEXT(Schedule!$F49,"H:MM AM/PM")," - ",Schedule!$G49),IF(L$1=TIME(HOUR(Schedule!$H49),ROUNDDOWN(MINUTE(Schedule!$H49)/15,0)*15,0),_xlfn.CONCAT(TEXT(Schedule!$H49,"H:MM AM/PM")," - ",Schedule!$I49),IF(Schedule!$B49&lt;&gt;"",IF(OR(L$1=Schedule!$B49,L$1=(Schedule!$B49+TIME(0,15,0))),_xlfn.CONCAT("Judge - ",Schedule!$C49), ""),"")))),"")</f>
        <v/>
      </c>
      <c r="M49" s="8" t="str">
        <f ca="1">IF($A49&lt;&gt;"",IF(M$1=TIME(HOUR(Schedule!$D49),ROUNDDOWN(MINUTE(Schedule!$D49)/15,0)*15,0),_xlfn.CONCAT(TEXT(Schedule!$D49,"H:MM AM/PM")," - ",Schedule!$E49),IF(M$1=TIME(HOUR(Schedule!$F49),ROUNDDOWN(MINUTE(Schedule!$F49)/15,0)*15,0),_xlfn.CONCAT(TEXT(Schedule!$F49,"H:MM AM/PM")," - ",Schedule!$G49),IF(M$1=TIME(HOUR(Schedule!$H49),ROUNDDOWN(MINUTE(Schedule!$H49)/15,0)*15,0),_xlfn.CONCAT(TEXT(Schedule!$H49,"H:MM AM/PM")," - ",Schedule!$I49),IF(Schedule!$B49&lt;&gt;"",IF(OR(M$1=Schedule!$B49,M$1=(Schedule!$B49+TIME(0,15,0))),_xlfn.CONCAT("Judge - ",Schedule!$C49), ""),"")))),"")</f>
        <v/>
      </c>
      <c r="N49" s="8" t="str">
        <f ca="1">IF($A49&lt;&gt;"",IF(N$1=TIME(HOUR(Schedule!$D49),ROUNDDOWN(MINUTE(Schedule!$D49)/15,0)*15,0),_xlfn.CONCAT(TEXT(Schedule!$D49,"H:MM AM/PM")," - ",Schedule!$E49),IF(N$1=TIME(HOUR(Schedule!$F49),ROUNDDOWN(MINUTE(Schedule!$F49)/15,0)*15,0),_xlfn.CONCAT(TEXT(Schedule!$F49,"H:MM AM/PM")," - ",Schedule!$G49),IF(N$1=TIME(HOUR(Schedule!$H49),ROUNDDOWN(MINUTE(Schedule!$H49)/15,0)*15,0),_xlfn.CONCAT(TEXT(Schedule!$H49,"H:MM AM/PM")," - ",Schedule!$I49),IF(Schedule!$B49&lt;&gt;"",IF(OR(N$1=Schedule!$B49,N$1=(Schedule!$B49+TIME(0,15,0))),_xlfn.CONCAT("Judge - ",Schedule!$C49), ""),"")))),"")</f>
        <v/>
      </c>
      <c r="O49" s="8" t="str">
        <f ca="1">IF($A49&lt;&gt;"",IF(O$1=TIME(HOUR(Schedule!$D49),ROUNDDOWN(MINUTE(Schedule!$D49)/15,0)*15,0),_xlfn.CONCAT(TEXT(Schedule!$D49,"H:MM AM/PM")," - ",Schedule!$E49),IF(O$1=TIME(HOUR(Schedule!$F49),ROUNDDOWN(MINUTE(Schedule!$F49)/15,0)*15,0),_xlfn.CONCAT(TEXT(Schedule!$F49,"H:MM AM/PM")," - ",Schedule!$G49),IF(O$1=TIME(HOUR(Schedule!$H49),ROUNDDOWN(MINUTE(Schedule!$H49)/15,0)*15,0),_xlfn.CONCAT(TEXT(Schedule!$H49,"H:MM AM/PM")," - ",Schedule!$I49),IF(Schedule!$B49&lt;&gt;"",IF(OR(O$1=Schedule!$B49,O$1=(Schedule!$B49+TIME(0,15,0))),_xlfn.CONCAT("Judge - ",Schedule!$C49), ""),"")))),"")</f>
        <v/>
      </c>
      <c r="P49" s="8" t="str">
        <f ca="1">IF($A49&lt;&gt;"",IF(P$1=TIME(HOUR(Schedule!$D49),ROUNDDOWN(MINUTE(Schedule!$D49)/15,0)*15,0),_xlfn.CONCAT(TEXT(Schedule!$D49,"H:MM AM/PM")," - ",Schedule!$E49),IF(P$1=TIME(HOUR(Schedule!$F49),ROUNDDOWN(MINUTE(Schedule!$F49)/15,0)*15,0),_xlfn.CONCAT(TEXT(Schedule!$F49,"H:MM AM/PM")," - ",Schedule!$G49),IF(P$1=TIME(HOUR(Schedule!$H49),ROUNDDOWN(MINUTE(Schedule!$H49)/15,0)*15,0),_xlfn.CONCAT(TEXT(Schedule!$H49,"H:MM AM/PM")," - ",Schedule!$I49),IF(Schedule!$B49&lt;&gt;"",IF(OR(P$1=Schedule!$B49,P$1=(Schedule!$B49+TIME(0,15,0))),_xlfn.CONCAT("Judge - ",Schedule!$C49), ""),"")))),"")</f>
        <v/>
      </c>
      <c r="Q49" s="8" t="str">
        <f ca="1">IF($A49&lt;&gt;"",IF(Q$1=TIME(HOUR(Schedule!$D49),ROUNDDOWN(MINUTE(Schedule!$D49)/15,0)*15,0),_xlfn.CONCAT(TEXT(Schedule!$D49,"H:MM AM/PM")," - ",Schedule!$E49),IF(Q$1=TIME(HOUR(Schedule!$F49),ROUNDDOWN(MINUTE(Schedule!$F49)/15,0)*15,0),_xlfn.CONCAT(TEXT(Schedule!$F49,"H:MM AM/PM")," - ",Schedule!$G49),IF(Q$1=TIME(HOUR(Schedule!$H49),ROUNDDOWN(MINUTE(Schedule!$H49)/15,0)*15,0),_xlfn.CONCAT(TEXT(Schedule!$H49,"H:MM AM/PM")," - ",Schedule!$I49),IF(Schedule!$B49&lt;&gt;"",IF(OR(Q$1=Schedule!$B49,Q$1=(Schedule!$B49+TIME(0,15,0))),_xlfn.CONCAT("Judge - ",Schedule!$C49), ""),"")))),"")</f>
        <v/>
      </c>
      <c r="R49" s="8" t="str">
        <f ca="1">IF($A49&lt;&gt;"",IF(R$1=TIME(HOUR(Schedule!$D49),ROUNDDOWN(MINUTE(Schedule!$D49)/15,0)*15,0),_xlfn.CONCAT(TEXT(Schedule!$D49,"H:MM AM/PM")," - ",Schedule!$E49),IF(R$1=TIME(HOUR(Schedule!$F49),ROUNDDOWN(MINUTE(Schedule!$F49)/15,0)*15,0),_xlfn.CONCAT(TEXT(Schedule!$F49,"H:MM AM/PM")," - ",Schedule!$G49),IF(R$1=TIME(HOUR(Schedule!$H49),ROUNDDOWN(MINUTE(Schedule!$H49)/15,0)*15,0),_xlfn.CONCAT(TEXT(Schedule!$H49,"H:MM AM/PM")," - ",Schedule!$I49),IF(Schedule!$B49&lt;&gt;"",IF(OR(R$1=Schedule!$B49,R$1=(Schedule!$B49+TIME(0,15,0))),_xlfn.CONCAT("Judge - ",Schedule!$C49), ""),"")))),"")</f>
        <v/>
      </c>
      <c r="S49" s="8" t="str">
        <f ca="1">IF($A49&lt;&gt;"",IF(S$1=TIME(HOUR(Schedule!$D49),ROUNDDOWN(MINUTE(Schedule!$D49)/15,0)*15,0),_xlfn.CONCAT(TEXT(Schedule!$D49,"H:MM AM/PM")," - ",Schedule!$E49),IF(S$1=TIME(HOUR(Schedule!$F49),ROUNDDOWN(MINUTE(Schedule!$F49)/15,0)*15,0),_xlfn.CONCAT(TEXT(Schedule!$F49,"H:MM AM/PM")," - ",Schedule!$G49),IF(S$1=TIME(HOUR(Schedule!$H49),ROUNDDOWN(MINUTE(Schedule!$H49)/15,0)*15,0),_xlfn.CONCAT(TEXT(Schedule!$H49,"H:MM AM/PM")," - ",Schedule!$I49),IF(Schedule!$B49&lt;&gt;"",IF(OR(S$1=Schedule!$B49,S$1=(Schedule!$B49+TIME(0,15,0))),_xlfn.CONCAT("Judge - ",Schedule!$C49), ""),"")))),"")</f>
        <v/>
      </c>
      <c r="T49" s="8" t="str">
        <f ca="1">IF($A49&lt;&gt;"",IF(T$1=TIME(HOUR(Schedule!$D49),ROUNDDOWN(MINUTE(Schedule!$D49)/15,0)*15,0),_xlfn.CONCAT(TEXT(Schedule!$D49,"H:MM AM/PM")," - ",Schedule!$E49),IF(T$1=TIME(HOUR(Schedule!$F49),ROUNDDOWN(MINUTE(Schedule!$F49)/15,0)*15,0),_xlfn.CONCAT(TEXT(Schedule!$F49,"H:MM AM/PM")," - ",Schedule!$G49),IF(T$1=TIME(HOUR(Schedule!$H49),ROUNDDOWN(MINUTE(Schedule!$H49)/15,0)*15,0),_xlfn.CONCAT(TEXT(Schedule!$H49,"H:MM AM/PM")," - ",Schedule!$I49),IF(Schedule!$B49&lt;&gt;"",IF(OR(T$1=Schedule!$B49,T$1=(Schedule!$B49+TIME(0,15,0))),_xlfn.CONCAT("Judge - ",Schedule!$C49), ""),"")))),"")</f>
        <v/>
      </c>
      <c r="U49" s="8" t="str">
        <f ca="1">IF($A49&lt;&gt;"",IF(U$1=TIME(HOUR(Schedule!$D49),ROUNDDOWN(MINUTE(Schedule!$D49)/15,0)*15,0),_xlfn.CONCAT(TEXT(Schedule!$D49,"H:MM AM/PM")," - ",Schedule!$E49),IF(U$1=TIME(HOUR(Schedule!$F49),ROUNDDOWN(MINUTE(Schedule!$F49)/15,0)*15,0),_xlfn.CONCAT(TEXT(Schedule!$F49,"H:MM AM/PM")," - ",Schedule!$G49),IF(U$1=TIME(HOUR(Schedule!$H49),ROUNDDOWN(MINUTE(Schedule!$H49)/15,0)*15,0),_xlfn.CONCAT(TEXT(Schedule!$H49,"H:MM AM/PM")," - ",Schedule!$I49),IF(Schedule!$B49&lt;&gt;"",IF(OR(U$1=Schedule!$B49,U$1=(Schedule!$B49+TIME(0,15,0))),_xlfn.CONCAT("Judge - ",Schedule!$C49), ""),"")))),"")</f>
        <v/>
      </c>
      <c r="V49" s="8" t="str">
        <f ca="1">IF($A49&lt;&gt;"",IF(V$1=TIME(HOUR(Schedule!$D49),ROUNDDOWN(MINUTE(Schedule!$D49)/15,0)*15,0),_xlfn.CONCAT(TEXT(Schedule!$D49,"H:MM AM/PM")," - ",Schedule!$E49),IF(V$1=TIME(HOUR(Schedule!$F49),ROUNDDOWN(MINUTE(Schedule!$F49)/15,0)*15,0),_xlfn.CONCAT(TEXT(Schedule!$F49,"H:MM AM/PM")," - ",Schedule!$G49),IF(V$1=TIME(HOUR(Schedule!$H49),ROUNDDOWN(MINUTE(Schedule!$H49)/15,0)*15,0),_xlfn.CONCAT(TEXT(Schedule!$H49,"H:MM AM/PM")," - ",Schedule!$I49),IF(Schedule!$B49&lt;&gt;"",IF(OR(V$1=Schedule!$B49,V$1=(Schedule!$B49+TIME(0,15,0))),_xlfn.CONCAT("Judge - ",Schedule!$C49), ""),"")))),"")</f>
        <v/>
      </c>
      <c r="W49" s="8" t="str">
        <f ca="1">IF($A49&lt;&gt;"",IF(W$1=TIME(HOUR(Schedule!$D49),ROUNDDOWN(MINUTE(Schedule!$D49)/15,0)*15,0),_xlfn.CONCAT(TEXT(Schedule!$D49,"H:MM AM/PM")," - ",Schedule!$E49),IF(W$1=TIME(HOUR(Schedule!$F49),ROUNDDOWN(MINUTE(Schedule!$F49)/15,0)*15,0),_xlfn.CONCAT(TEXT(Schedule!$F49,"H:MM AM/PM")," - ",Schedule!$G49),IF(W$1=TIME(HOUR(Schedule!$H49),ROUNDDOWN(MINUTE(Schedule!$H49)/15,0)*15,0),_xlfn.CONCAT(TEXT(Schedule!$H49,"H:MM AM/PM")," - ",Schedule!$I49),IF(Schedule!$B49&lt;&gt;"",IF(OR(W$1=Schedule!$B49,W$1=(Schedule!$B49+TIME(0,15,0))),_xlfn.CONCAT("Judge - ",Schedule!$C49), ""),"")))),"")</f>
        <v/>
      </c>
      <c r="X49" s="8" t="str">
        <f ca="1">IF($A49&lt;&gt;"",IF(X$1=TIME(HOUR(Schedule!$D49),ROUNDDOWN(MINUTE(Schedule!$D49)/15,0)*15,0),_xlfn.CONCAT(TEXT(Schedule!$D49,"H:MM AM/PM")," - ",Schedule!$E49),IF(X$1=TIME(HOUR(Schedule!$F49),ROUNDDOWN(MINUTE(Schedule!$F49)/15,0)*15,0),_xlfn.CONCAT(TEXT(Schedule!$F49,"H:MM AM/PM")," - ",Schedule!$G49),IF(X$1=TIME(HOUR(Schedule!$H49),ROUNDDOWN(MINUTE(Schedule!$H49)/15,0)*15,0),_xlfn.CONCAT(TEXT(Schedule!$H49,"H:MM AM/PM")," - ",Schedule!$I49),IF(Schedule!$B49&lt;&gt;"",IF(OR(X$1=Schedule!$B49,X$1=(Schedule!$B49+TIME(0,15,0))),_xlfn.CONCAT("Judge - ",Schedule!$C49), ""),"")))),"")</f>
        <v/>
      </c>
      <c r="Y49" s="8" t="str">
        <f ca="1">IF($A49&lt;&gt;"",IF(Y$1=TIME(HOUR(Schedule!$D49),ROUNDDOWN(MINUTE(Schedule!$D49)/15,0)*15,0),_xlfn.CONCAT(TEXT(Schedule!$D49,"H:MM AM/PM")," - ",Schedule!$E49),IF(Y$1=TIME(HOUR(Schedule!$F49),ROUNDDOWN(MINUTE(Schedule!$F49)/15,0)*15,0),_xlfn.CONCAT(TEXT(Schedule!$F49,"H:MM AM/PM")," - ",Schedule!$G49),IF(Y$1=TIME(HOUR(Schedule!$H49),ROUNDDOWN(MINUTE(Schedule!$H49)/15,0)*15,0),_xlfn.CONCAT(TEXT(Schedule!$H49,"H:MM AM/PM")," - ",Schedule!$I49),IF(Schedule!$B49&lt;&gt;"",IF(OR(Y$1=Schedule!$B49,Y$1=(Schedule!$B49+TIME(0,15,0))),_xlfn.CONCAT("Judge - ",Schedule!$C49), ""),"")))),"")</f>
        <v/>
      </c>
      <c r="Z49" s="8" t="str">
        <f ca="1">IF($A49&lt;&gt;"",IF(Z$1=TIME(HOUR(Schedule!$D49),ROUNDDOWN(MINUTE(Schedule!$D49)/15,0)*15,0),_xlfn.CONCAT(TEXT(Schedule!$D49,"H:MM AM/PM")," - ",Schedule!$E49),IF(Z$1=TIME(HOUR(Schedule!$F49),ROUNDDOWN(MINUTE(Schedule!$F49)/15,0)*15,0),_xlfn.CONCAT(TEXT(Schedule!$F49,"H:MM AM/PM")," - ",Schedule!$G49),IF(Z$1=TIME(HOUR(Schedule!$H49),ROUNDDOWN(MINUTE(Schedule!$H49)/15,0)*15,0),_xlfn.CONCAT(TEXT(Schedule!$H49,"H:MM AM/PM")," - ",Schedule!$I49),IF(Schedule!$B49&lt;&gt;"",IF(OR(Z$1=Schedule!$B49,Z$1=(Schedule!$B49+TIME(0,15,0))),_xlfn.CONCAT("Judge - ",Schedule!$C49), ""),"")))),"")</f>
        <v/>
      </c>
      <c r="AA49" s="8" t="str">
        <f ca="1">IF($A49&lt;&gt;"",IF(AA$1=TIME(HOUR(Schedule!$D49),ROUNDDOWN(MINUTE(Schedule!$D49)/15,0)*15,0),_xlfn.CONCAT(TEXT(Schedule!$D49,"H:MM AM/PM")," - ",Schedule!$E49),IF(AA$1=TIME(HOUR(Schedule!$F49),ROUNDDOWN(MINUTE(Schedule!$F49)/15,0)*15,0),_xlfn.CONCAT(TEXT(Schedule!$F49,"H:MM AM/PM")," - ",Schedule!$G49),IF(AA$1=TIME(HOUR(Schedule!$H49),ROUNDDOWN(MINUTE(Schedule!$H49)/15,0)*15,0),_xlfn.CONCAT(TEXT(Schedule!$H49,"H:MM AM/PM")," - ",Schedule!$I49),IF(Schedule!$B49&lt;&gt;"",IF(OR(AA$1=Schedule!$B49,AA$1=(Schedule!$B49+TIME(0,15,0))),_xlfn.CONCAT("Judge - ",Schedule!$C49), ""),"")))),"")</f>
        <v/>
      </c>
      <c r="AB49" s="8" t="str">
        <f ca="1">IF($A49&lt;&gt;"",IF(AB$1=TIME(HOUR(Schedule!$D49),ROUNDDOWN(MINUTE(Schedule!$D49)/15,0)*15,0),_xlfn.CONCAT(TEXT(Schedule!$D49,"H:MM AM/PM")," - ",Schedule!$E49),IF(AB$1=TIME(HOUR(Schedule!$F49),ROUNDDOWN(MINUTE(Schedule!$F49)/15,0)*15,0),_xlfn.CONCAT(TEXT(Schedule!$F49,"H:MM AM/PM")," - ",Schedule!$G49),IF(AB$1=TIME(HOUR(Schedule!$H49),ROUNDDOWN(MINUTE(Schedule!$H49)/15,0)*15,0),_xlfn.CONCAT(TEXT(Schedule!$H49,"H:MM AM/PM")," - ",Schedule!$I49),IF(Schedule!$B49&lt;&gt;"",IF(OR(AB$1=Schedule!$B49,AB$1=(Schedule!$B49+TIME(0,15,0))),_xlfn.CONCAT("Judge - ",Schedule!$C49), ""),"")))),"")</f>
        <v/>
      </c>
      <c r="AC49" s="8" t="str">
        <f ca="1">IF($A49&lt;&gt;"",IF(AC$1=TIME(HOUR(Schedule!$D49),ROUNDDOWN(MINUTE(Schedule!$D49)/15,0)*15,0),_xlfn.CONCAT(TEXT(Schedule!$D49,"H:MM AM/PM")," - ",Schedule!$E49),IF(AC$1=TIME(HOUR(Schedule!$F49),ROUNDDOWN(MINUTE(Schedule!$F49)/15,0)*15,0),_xlfn.CONCAT(TEXT(Schedule!$F49,"H:MM AM/PM")," - ",Schedule!$G49),IF(AC$1=TIME(HOUR(Schedule!$H49),ROUNDDOWN(MINUTE(Schedule!$H49)/15,0)*15,0),_xlfn.CONCAT(TEXT(Schedule!$H49,"H:MM AM/PM")," - ",Schedule!$I49),IF(Schedule!$B49&lt;&gt;"",IF(OR(AC$1=Schedule!$B49,AC$1=(Schedule!$B49+TIME(0,15,0))),_xlfn.CONCAT("Judge - ",Schedule!$C49), ""),"")))),"")</f>
        <v/>
      </c>
      <c r="AD49" s="8" t="str">
        <f ca="1">IF($A49&lt;&gt;"",IF(AD$1=TIME(HOUR(Schedule!$D49),ROUNDDOWN(MINUTE(Schedule!$D49)/15,0)*15,0),_xlfn.CONCAT(TEXT(Schedule!$D49,"H:MM AM/PM")," - ",Schedule!$E49),IF(AD$1=TIME(HOUR(Schedule!$F49),ROUNDDOWN(MINUTE(Schedule!$F49)/15,0)*15,0),_xlfn.CONCAT(TEXT(Schedule!$F49,"H:MM AM/PM")," - ",Schedule!$G49),IF(AD$1=TIME(HOUR(Schedule!$H49),ROUNDDOWN(MINUTE(Schedule!$H49)/15,0)*15,0),_xlfn.CONCAT(TEXT(Schedule!$H49,"H:MM AM/PM")," - ",Schedule!$I49),IF(Schedule!$B49&lt;&gt;"",IF(OR(AD$1=Schedule!$B49,AD$1=(Schedule!$B49+TIME(0,15,0))),_xlfn.CONCAT("Judge - ",Schedule!$C49), ""),"")))),"")</f>
        <v/>
      </c>
      <c r="AE49" s="8" t="str">
        <f ca="1">IF($A49&lt;&gt;"",IF(AE$1=TIME(HOUR(Schedule!$D49),ROUNDDOWN(MINUTE(Schedule!$D49)/15,0)*15,0),_xlfn.CONCAT(TEXT(Schedule!$D49,"H:MM AM/PM")," - ",Schedule!$E49),IF(AE$1=TIME(HOUR(Schedule!$F49),ROUNDDOWN(MINUTE(Schedule!$F49)/15,0)*15,0),_xlfn.CONCAT(TEXT(Schedule!$F49,"H:MM AM/PM")," - ",Schedule!$G49),IF(AE$1=TIME(HOUR(Schedule!$H49),ROUNDDOWN(MINUTE(Schedule!$H49)/15,0)*15,0),_xlfn.CONCAT(TEXT(Schedule!$H49,"H:MM AM/PM")," - ",Schedule!$I49),IF(Schedule!$B49&lt;&gt;"",IF(OR(AE$1=Schedule!$B49,AE$1=(Schedule!$B49+TIME(0,15,0))),_xlfn.CONCAT("Judge - ",Schedule!$C49), ""),"")))),"")</f>
        <v/>
      </c>
      <c r="AF49" s="8" t="str">
        <f ca="1">IF($A49&lt;&gt;"",IF(AF$1=TIME(HOUR(Schedule!$D49),ROUNDDOWN(MINUTE(Schedule!$D49)/15,0)*15,0),_xlfn.CONCAT(TEXT(Schedule!$D49,"H:MM AM/PM")," - ",Schedule!$E49),IF(AF$1=TIME(HOUR(Schedule!$F49),ROUNDDOWN(MINUTE(Schedule!$F49)/15,0)*15,0),_xlfn.CONCAT(TEXT(Schedule!$F49,"H:MM AM/PM")," - ",Schedule!$G49),IF(AF$1=TIME(HOUR(Schedule!$H49),ROUNDDOWN(MINUTE(Schedule!$H49)/15,0)*15,0),_xlfn.CONCAT(TEXT(Schedule!$H49,"H:MM AM/PM")," - ",Schedule!$I49),IF(Schedule!$B49&lt;&gt;"",IF(OR(AF$1=Schedule!$B49,AF$1=(Schedule!$B49+TIME(0,15,0))),_xlfn.CONCAT("Judge - ",Schedule!$C49), ""),"")))),"")</f>
        <v/>
      </c>
      <c r="AG49" s="8" t="str">
        <f ca="1">IF($A49&lt;&gt;"",IF(AG$1=TIME(HOUR(Schedule!$D49),ROUNDDOWN(MINUTE(Schedule!$D49)/15,0)*15,0),_xlfn.CONCAT(TEXT(Schedule!$D49,"H:MM AM/PM")," - ",Schedule!$E49),IF(AG$1=TIME(HOUR(Schedule!$F49),ROUNDDOWN(MINUTE(Schedule!$F49)/15,0)*15,0),_xlfn.CONCAT(TEXT(Schedule!$F49,"H:MM AM/PM")," - ",Schedule!$G49),IF(AG$1=TIME(HOUR(Schedule!$H49),ROUNDDOWN(MINUTE(Schedule!$H49)/15,0)*15,0),_xlfn.CONCAT(TEXT(Schedule!$H49,"H:MM AM/PM")," - ",Schedule!$I49),IF(Schedule!$B49&lt;&gt;"",IF(OR(AG$1=Schedule!$B49,AG$1=(Schedule!$B49+TIME(0,15,0))),_xlfn.CONCAT("Judge - ",Schedule!$C49), ""),"")))),"")</f>
        <v/>
      </c>
    </row>
    <row r="50" spans="1:33" x14ac:dyDescent="0.2">
      <c r="A50" t="str">
        <f ca="1">Schedule!A50</f>
        <v/>
      </c>
      <c r="B50" s="8" t="str">
        <f ca="1">IF($A50&lt;&gt;"",IF(B$1=TIME(HOUR(Schedule!$D50),ROUNDDOWN(MINUTE(Schedule!$D50)/15,0)*15,0),_xlfn.CONCAT(TEXT(Schedule!$D50,"H:MM AM/PM")," - ",Schedule!$E50),IF(B$1=TIME(HOUR(Schedule!$F50),ROUNDDOWN(MINUTE(Schedule!$F50)/15,0)*15,0),_xlfn.CONCAT(TEXT(Schedule!$F50,"H:MM AM/PM")," - ",Schedule!$G50),IF(B$1=TIME(HOUR(Schedule!$H50),ROUNDDOWN(MINUTE(Schedule!$H50)/15,0)*15,0),_xlfn.CONCAT(TEXT(Schedule!$H50,"H:MM AM/PM")," - ",Schedule!$I50),IF(Schedule!$B50&lt;&gt;"",IF(OR(B$1=Schedule!$B50,B$1=(Schedule!$B50+TIME(0,15,0))),_xlfn.CONCAT("Judge - ",Schedule!$C50), ""),"")))),"")</f>
        <v/>
      </c>
      <c r="C50" s="8" t="str">
        <f ca="1">IF($A50&lt;&gt;"",IF(C$1=TIME(HOUR(Schedule!$D50),ROUNDDOWN(MINUTE(Schedule!$D50)/15,0)*15,0),_xlfn.CONCAT(TEXT(Schedule!$D50,"H:MM AM/PM")," - ",Schedule!$E50),IF(C$1=TIME(HOUR(Schedule!$F50),ROUNDDOWN(MINUTE(Schedule!$F50)/15,0)*15,0),_xlfn.CONCAT(TEXT(Schedule!$F50,"H:MM AM/PM")," - ",Schedule!$G50),IF(C$1=TIME(HOUR(Schedule!$H50),ROUNDDOWN(MINUTE(Schedule!$H50)/15,0)*15,0),_xlfn.CONCAT(TEXT(Schedule!$H50,"H:MM AM/PM")," - ",Schedule!$I50),IF(Schedule!$B50&lt;&gt;"",IF(OR(C$1=Schedule!$B50,C$1=(Schedule!$B50+TIME(0,15,0))),_xlfn.CONCAT("Judge - ",Schedule!$C50), ""),"")))),"")</f>
        <v/>
      </c>
      <c r="D50" s="8" t="str">
        <f ca="1">IF($A50&lt;&gt;"",IF(D$1=TIME(HOUR(Schedule!$D50),ROUNDDOWN(MINUTE(Schedule!$D50)/15,0)*15,0),_xlfn.CONCAT(TEXT(Schedule!$D50,"H:MM AM/PM")," - ",Schedule!$E50),IF(D$1=TIME(HOUR(Schedule!$F50),ROUNDDOWN(MINUTE(Schedule!$F50)/15,0)*15,0),_xlfn.CONCAT(TEXT(Schedule!$F50,"H:MM AM/PM")," - ",Schedule!$G50),IF(D$1=TIME(HOUR(Schedule!$H50),ROUNDDOWN(MINUTE(Schedule!$H50)/15,0)*15,0),_xlfn.CONCAT(TEXT(Schedule!$H50,"H:MM AM/PM")," - ",Schedule!$I50),IF(Schedule!$B50&lt;&gt;"",IF(OR(D$1=Schedule!$B50,D$1=(Schedule!$B50+TIME(0,15,0))),_xlfn.CONCAT("Judge - ",Schedule!$C50), ""),"")))),"")</f>
        <v/>
      </c>
      <c r="E50" s="8" t="str">
        <f ca="1">IF($A50&lt;&gt;"",IF(E$1=TIME(HOUR(Schedule!$D50),ROUNDDOWN(MINUTE(Schedule!$D50)/15,0)*15,0),_xlfn.CONCAT(TEXT(Schedule!$D50,"H:MM AM/PM")," - ",Schedule!$E50),IF(E$1=TIME(HOUR(Schedule!$F50),ROUNDDOWN(MINUTE(Schedule!$F50)/15,0)*15,0),_xlfn.CONCAT(TEXT(Schedule!$F50,"H:MM AM/PM")," - ",Schedule!$G50),IF(E$1=TIME(HOUR(Schedule!$H50),ROUNDDOWN(MINUTE(Schedule!$H50)/15,0)*15,0),_xlfn.CONCAT(TEXT(Schedule!$H50,"H:MM AM/PM")," - ",Schedule!$I50),IF(Schedule!$B50&lt;&gt;"",IF(OR(E$1=Schedule!$B50,E$1=(Schedule!$B50+TIME(0,15,0))),_xlfn.CONCAT("Judge - ",Schedule!$C50), ""),"")))),"")</f>
        <v/>
      </c>
      <c r="F50" s="8" t="str">
        <f ca="1">IF($A50&lt;&gt;"",IF(F$1=TIME(HOUR(Schedule!$D50),ROUNDDOWN(MINUTE(Schedule!$D50)/15,0)*15,0),_xlfn.CONCAT(TEXT(Schedule!$D50,"H:MM AM/PM")," - ",Schedule!$E50),IF(F$1=TIME(HOUR(Schedule!$F50),ROUNDDOWN(MINUTE(Schedule!$F50)/15,0)*15,0),_xlfn.CONCAT(TEXT(Schedule!$F50,"H:MM AM/PM")," - ",Schedule!$G50),IF(F$1=TIME(HOUR(Schedule!$H50),ROUNDDOWN(MINUTE(Schedule!$H50)/15,0)*15,0),_xlfn.CONCAT(TEXT(Schedule!$H50,"H:MM AM/PM")," - ",Schedule!$I50),IF(Schedule!$B50&lt;&gt;"",IF(OR(F$1=Schedule!$B50,F$1=(Schedule!$B50+TIME(0,15,0))),_xlfn.CONCAT("Judge - ",Schedule!$C50), ""),"")))),"")</f>
        <v/>
      </c>
      <c r="G50" s="8" t="str">
        <f ca="1">IF($A50&lt;&gt;"",IF(G$1=TIME(HOUR(Schedule!$D50),ROUNDDOWN(MINUTE(Schedule!$D50)/15,0)*15,0),_xlfn.CONCAT(TEXT(Schedule!$D50,"H:MM AM/PM")," - ",Schedule!$E50),IF(G$1=TIME(HOUR(Schedule!$F50),ROUNDDOWN(MINUTE(Schedule!$F50)/15,0)*15,0),_xlfn.CONCAT(TEXT(Schedule!$F50,"H:MM AM/PM")," - ",Schedule!$G50),IF(G$1=TIME(HOUR(Schedule!$H50),ROUNDDOWN(MINUTE(Schedule!$H50)/15,0)*15,0),_xlfn.CONCAT(TEXT(Schedule!$H50,"H:MM AM/PM")," - ",Schedule!$I50),IF(Schedule!$B50&lt;&gt;"",IF(OR(G$1=Schedule!$B50,G$1=(Schedule!$B50+TIME(0,15,0))),_xlfn.CONCAT("Judge - ",Schedule!$C50), ""),"")))),"")</f>
        <v/>
      </c>
      <c r="H50" s="8" t="str">
        <f ca="1">IF($A50&lt;&gt;"",IF(H$1=TIME(HOUR(Schedule!$D50),ROUNDDOWN(MINUTE(Schedule!$D50)/15,0)*15,0),_xlfn.CONCAT(TEXT(Schedule!$D50,"H:MM AM/PM")," - ",Schedule!$E50),IF(H$1=TIME(HOUR(Schedule!$F50),ROUNDDOWN(MINUTE(Schedule!$F50)/15,0)*15,0),_xlfn.CONCAT(TEXT(Schedule!$F50,"H:MM AM/PM")," - ",Schedule!$G50),IF(H$1=TIME(HOUR(Schedule!$H50),ROUNDDOWN(MINUTE(Schedule!$H50)/15,0)*15,0),_xlfn.CONCAT(TEXT(Schedule!$H50,"H:MM AM/PM")," - ",Schedule!$I50),IF(Schedule!$B50&lt;&gt;"",IF(OR(H$1=Schedule!$B50,H$1=(Schedule!$B50+TIME(0,15,0))),_xlfn.CONCAT("Judge - ",Schedule!$C50), ""),"")))),"")</f>
        <v/>
      </c>
      <c r="I50" s="8" t="str">
        <f ca="1">IF($A50&lt;&gt;"",IF(I$1=TIME(HOUR(Schedule!$D50),ROUNDDOWN(MINUTE(Schedule!$D50)/15,0)*15,0),_xlfn.CONCAT(TEXT(Schedule!$D50,"H:MM AM/PM")," - ",Schedule!$E50),IF(I$1=TIME(HOUR(Schedule!$F50),ROUNDDOWN(MINUTE(Schedule!$F50)/15,0)*15,0),_xlfn.CONCAT(TEXT(Schedule!$F50,"H:MM AM/PM")," - ",Schedule!$G50),IF(I$1=TIME(HOUR(Schedule!$H50),ROUNDDOWN(MINUTE(Schedule!$H50)/15,0)*15,0),_xlfn.CONCAT(TEXT(Schedule!$H50,"H:MM AM/PM")," - ",Schedule!$I50),IF(Schedule!$B50&lt;&gt;"",IF(OR(I$1=Schedule!$B50,I$1=(Schedule!$B50+TIME(0,15,0))),_xlfn.CONCAT("Judge - ",Schedule!$C50), ""),"")))),"")</f>
        <v/>
      </c>
      <c r="J50" s="8" t="str">
        <f ca="1">IF($A50&lt;&gt;"",IF(J$1=TIME(HOUR(Schedule!$D50),ROUNDDOWN(MINUTE(Schedule!$D50)/15,0)*15,0),_xlfn.CONCAT(TEXT(Schedule!$D50,"H:MM AM/PM")," - ",Schedule!$E50),IF(J$1=TIME(HOUR(Schedule!$F50),ROUNDDOWN(MINUTE(Schedule!$F50)/15,0)*15,0),_xlfn.CONCAT(TEXT(Schedule!$F50,"H:MM AM/PM")," - ",Schedule!$G50),IF(J$1=TIME(HOUR(Schedule!$H50),ROUNDDOWN(MINUTE(Schedule!$H50)/15,0)*15,0),_xlfn.CONCAT(TEXT(Schedule!$H50,"H:MM AM/PM")," - ",Schedule!$I50),IF(Schedule!$B50&lt;&gt;"",IF(OR(J$1=Schedule!$B50,J$1=(Schedule!$B50+TIME(0,15,0))),_xlfn.CONCAT("Judge - ",Schedule!$C50), ""),"")))),"")</f>
        <v/>
      </c>
      <c r="K50" s="8" t="str">
        <f ca="1">IF($A50&lt;&gt;"",IF(K$1=TIME(HOUR(Schedule!$D50),ROUNDDOWN(MINUTE(Schedule!$D50)/15,0)*15,0),_xlfn.CONCAT(TEXT(Schedule!$D50,"H:MM AM/PM")," - ",Schedule!$E50),IF(K$1=TIME(HOUR(Schedule!$F50),ROUNDDOWN(MINUTE(Schedule!$F50)/15,0)*15,0),_xlfn.CONCAT(TEXT(Schedule!$F50,"H:MM AM/PM")," - ",Schedule!$G50),IF(K$1=TIME(HOUR(Schedule!$H50),ROUNDDOWN(MINUTE(Schedule!$H50)/15,0)*15,0),_xlfn.CONCAT(TEXT(Schedule!$H50,"H:MM AM/PM")," - ",Schedule!$I50),IF(Schedule!$B50&lt;&gt;"",IF(OR(K$1=Schedule!$B50,K$1=(Schedule!$B50+TIME(0,15,0))),_xlfn.CONCAT("Judge - ",Schedule!$C50), ""),"")))),"")</f>
        <v/>
      </c>
      <c r="L50" s="8" t="str">
        <f ca="1">IF($A50&lt;&gt;"",IF(L$1=TIME(HOUR(Schedule!$D50),ROUNDDOWN(MINUTE(Schedule!$D50)/15,0)*15,0),_xlfn.CONCAT(TEXT(Schedule!$D50,"H:MM AM/PM")," - ",Schedule!$E50),IF(L$1=TIME(HOUR(Schedule!$F50),ROUNDDOWN(MINUTE(Schedule!$F50)/15,0)*15,0),_xlfn.CONCAT(TEXT(Schedule!$F50,"H:MM AM/PM")," - ",Schedule!$G50),IF(L$1=TIME(HOUR(Schedule!$H50),ROUNDDOWN(MINUTE(Schedule!$H50)/15,0)*15,0),_xlfn.CONCAT(TEXT(Schedule!$H50,"H:MM AM/PM")," - ",Schedule!$I50),IF(Schedule!$B50&lt;&gt;"",IF(OR(L$1=Schedule!$B50,L$1=(Schedule!$B50+TIME(0,15,0))),_xlfn.CONCAT("Judge - ",Schedule!$C50), ""),"")))),"")</f>
        <v/>
      </c>
      <c r="M50" s="8" t="str">
        <f ca="1">IF($A50&lt;&gt;"",IF(M$1=TIME(HOUR(Schedule!$D50),ROUNDDOWN(MINUTE(Schedule!$D50)/15,0)*15,0),_xlfn.CONCAT(TEXT(Schedule!$D50,"H:MM AM/PM")," - ",Schedule!$E50),IF(M$1=TIME(HOUR(Schedule!$F50),ROUNDDOWN(MINUTE(Schedule!$F50)/15,0)*15,0),_xlfn.CONCAT(TEXT(Schedule!$F50,"H:MM AM/PM")," - ",Schedule!$G50),IF(M$1=TIME(HOUR(Schedule!$H50),ROUNDDOWN(MINUTE(Schedule!$H50)/15,0)*15,0),_xlfn.CONCAT(TEXT(Schedule!$H50,"H:MM AM/PM")," - ",Schedule!$I50),IF(Schedule!$B50&lt;&gt;"",IF(OR(M$1=Schedule!$B50,M$1=(Schedule!$B50+TIME(0,15,0))),_xlfn.CONCAT("Judge - ",Schedule!$C50), ""),"")))),"")</f>
        <v/>
      </c>
      <c r="N50" s="8" t="str">
        <f ca="1">IF($A50&lt;&gt;"",IF(N$1=TIME(HOUR(Schedule!$D50),ROUNDDOWN(MINUTE(Schedule!$D50)/15,0)*15,0),_xlfn.CONCAT(TEXT(Schedule!$D50,"H:MM AM/PM")," - ",Schedule!$E50),IF(N$1=TIME(HOUR(Schedule!$F50),ROUNDDOWN(MINUTE(Schedule!$F50)/15,0)*15,0),_xlfn.CONCAT(TEXT(Schedule!$F50,"H:MM AM/PM")," - ",Schedule!$G50),IF(N$1=TIME(HOUR(Schedule!$H50),ROUNDDOWN(MINUTE(Schedule!$H50)/15,0)*15,0),_xlfn.CONCAT(TEXT(Schedule!$H50,"H:MM AM/PM")," - ",Schedule!$I50),IF(Schedule!$B50&lt;&gt;"",IF(OR(N$1=Schedule!$B50,N$1=(Schedule!$B50+TIME(0,15,0))),_xlfn.CONCAT("Judge - ",Schedule!$C50), ""),"")))),"")</f>
        <v/>
      </c>
      <c r="O50" s="8" t="str">
        <f ca="1">IF($A50&lt;&gt;"",IF(O$1=TIME(HOUR(Schedule!$D50),ROUNDDOWN(MINUTE(Schedule!$D50)/15,0)*15,0),_xlfn.CONCAT(TEXT(Schedule!$D50,"H:MM AM/PM")," - ",Schedule!$E50),IF(O$1=TIME(HOUR(Schedule!$F50),ROUNDDOWN(MINUTE(Schedule!$F50)/15,0)*15,0),_xlfn.CONCAT(TEXT(Schedule!$F50,"H:MM AM/PM")," - ",Schedule!$G50),IF(O$1=TIME(HOUR(Schedule!$H50),ROUNDDOWN(MINUTE(Schedule!$H50)/15,0)*15,0),_xlfn.CONCAT(TEXT(Schedule!$H50,"H:MM AM/PM")," - ",Schedule!$I50),IF(Schedule!$B50&lt;&gt;"",IF(OR(O$1=Schedule!$B50,O$1=(Schedule!$B50+TIME(0,15,0))),_xlfn.CONCAT("Judge - ",Schedule!$C50), ""),"")))),"")</f>
        <v/>
      </c>
      <c r="P50" s="8" t="str">
        <f ca="1">IF($A50&lt;&gt;"",IF(P$1=TIME(HOUR(Schedule!$D50),ROUNDDOWN(MINUTE(Schedule!$D50)/15,0)*15,0),_xlfn.CONCAT(TEXT(Schedule!$D50,"H:MM AM/PM")," - ",Schedule!$E50),IF(P$1=TIME(HOUR(Schedule!$F50),ROUNDDOWN(MINUTE(Schedule!$F50)/15,0)*15,0),_xlfn.CONCAT(TEXT(Schedule!$F50,"H:MM AM/PM")," - ",Schedule!$G50),IF(P$1=TIME(HOUR(Schedule!$H50),ROUNDDOWN(MINUTE(Schedule!$H50)/15,0)*15,0),_xlfn.CONCAT(TEXT(Schedule!$H50,"H:MM AM/PM")," - ",Schedule!$I50),IF(Schedule!$B50&lt;&gt;"",IF(OR(P$1=Schedule!$B50,P$1=(Schedule!$B50+TIME(0,15,0))),_xlfn.CONCAT("Judge - ",Schedule!$C50), ""),"")))),"")</f>
        <v/>
      </c>
      <c r="Q50" s="8" t="str">
        <f ca="1">IF($A50&lt;&gt;"",IF(Q$1=TIME(HOUR(Schedule!$D50),ROUNDDOWN(MINUTE(Schedule!$D50)/15,0)*15,0),_xlfn.CONCAT(TEXT(Schedule!$D50,"H:MM AM/PM")," - ",Schedule!$E50),IF(Q$1=TIME(HOUR(Schedule!$F50),ROUNDDOWN(MINUTE(Schedule!$F50)/15,0)*15,0),_xlfn.CONCAT(TEXT(Schedule!$F50,"H:MM AM/PM")," - ",Schedule!$G50),IF(Q$1=TIME(HOUR(Schedule!$H50),ROUNDDOWN(MINUTE(Schedule!$H50)/15,0)*15,0),_xlfn.CONCAT(TEXT(Schedule!$H50,"H:MM AM/PM")," - ",Schedule!$I50),IF(Schedule!$B50&lt;&gt;"",IF(OR(Q$1=Schedule!$B50,Q$1=(Schedule!$B50+TIME(0,15,0))),_xlfn.CONCAT("Judge - ",Schedule!$C50), ""),"")))),"")</f>
        <v/>
      </c>
      <c r="R50" s="8" t="str">
        <f ca="1">IF($A50&lt;&gt;"",IF(R$1=TIME(HOUR(Schedule!$D50),ROUNDDOWN(MINUTE(Schedule!$D50)/15,0)*15,0),_xlfn.CONCAT(TEXT(Schedule!$D50,"H:MM AM/PM")," - ",Schedule!$E50),IF(R$1=TIME(HOUR(Schedule!$F50),ROUNDDOWN(MINUTE(Schedule!$F50)/15,0)*15,0),_xlfn.CONCAT(TEXT(Schedule!$F50,"H:MM AM/PM")," - ",Schedule!$G50),IF(R$1=TIME(HOUR(Schedule!$H50),ROUNDDOWN(MINUTE(Schedule!$H50)/15,0)*15,0),_xlfn.CONCAT(TEXT(Schedule!$H50,"H:MM AM/PM")," - ",Schedule!$I50),IF(Schedule!$B50&lt;&gt;"",IF(OR(R$1=Schedule!$B50,R$1=(Schedule!$B50+TIME(0,15,0))),_xlfn.CONCAT("Judge - ",Schedule!$C50), ""),"")))),"")</f>
        <v/>
      </c>
      <c r="S50" s="8" t="str">
        <f ca="1">IF($A50&lt;&gt;"",IF(S$1=TIME(HOUR(Schedule!$D50),ROUNDDOWN(MINUTE(Schedule!$D50)/15,0)*15,0),_xlfn.CONCAT(TEXT(Schedule!$D50,"H:MM AM/PM")," - ",Schedule!$E50),IF(S$1=TIME(HOUR(Schedule!$F50),ROUNDDOWN(MINUTE(Schedule!$F50)/15,0)*15,0),_xlfn.CONCAT(TEXT(Schedule!$F50,"H:MM AM/PM")," - ",Schedule!$G50),IF(S$1=TIME(HOUR(Schedule!$H50),ROUNDDOWN(MINUTE(Schedule!$H50)/15,0)*15,0),_xlfn.CONCAT(TEXT(Schedule!$H50,"H:MM AM/PM")," - ",Schedule!$I50),IF(Schedule!$B50&lt;&gt;"",IF(OR(S$1=Schedule!$B50,S$1=(Schedule!$B50+TIME(0,15,0))),_xlfn.CONCAT("Judge - ",Schedule!$C50), ""),"")))),"")</f>
        <v/>
      </c>
      <c r="T50" s="8" t="str">
        <f ca="1">IF($A50&lt;&gt;"",IF(T$1=TIME(HOUR(Schedule!$D50),ROUNDDOWN(MINUTE(Schedule!$D50)/15,0)*15,0),_xlfn.CONCAT(TEXT(Schedule!$D50,"H:MM AM/PM")," - ",Schedule!$E50),IF(T$1=TIME(HOUR(Schedule!$F50),ROUNDDOWN(MINUTE(Schedule!$F50)/15,0)*15,0),_xlfn.CONCAT(TEXT(Schedule!$F50,"H:MM AM/PM")," - ",Schedule!$G50),IF(T$1=TIME(HOUR(Schedule!$H50),ROUNDDOWN(MINUTE(Schedule!$H50)/15,0)*15,0),_xlfn.CONCAT(TEXT(Schedule!$H50,"H:MM AM/PM")," - ",Schedule!$I50),IF(Schedule!$B50&lt;&gt;"",IF(OR(T$1=Schedule!$B50,T$1=(Schedule!$B50+TIME(0,15,0))),_xlfn.CONCAT("Judge - ",Schedule!$C50), ""),"")))),"")</f>
        <v/>
      </c>
      <c r="U50" s="8" t="str">
        <f ca="1">IF($A50&lt;&gt;"",IF(U$1=TIME(HOUR(Schedule!$D50),ROUNDDOWN(MINUTE(Schedule!$D50)/15,0)*15,0),_xlfn.CONCAT(TEXT(Schedule!$D50,"H:MM AM/PM")," - ",Schedule!$E50),IF(U$1=TIME(HOUR(Schedule!$F50),ROUNDDOWN(MINUTE(Schedule!$F50)/15,0)*15,0),_xlfn.CONCAT(TEXT(Schedule!$F50,"H:MM AM/PM")," - ",Schedule!$G50),IF(U$1=TIME(HOUR(Schedule!$H50),ROUNDDOWN(MINUTE(Schedule!$H50)/15,0)*15,0),_xlfn.CONCAT(TEXT(Schedule!$H50,"H:MM AM/PM")," - ",Schedule!$I50),IF(Schedule!$B50&lt;&gt;"",IF(OR(U$1=Schedule!$B50,U$1=(Schedule!$B50+TIME(0,15,0))),_xlfn.CONCAT("Judge - ",Schedule!$C50), ""),"")))),"")</f>
        <v/>
      </c>
      <c r="V50" s="8" t="str">
        <f ca="1">IF($A50&lt;&gt;"",IF(V$1=TIME(HOUR(Schedule!$D50),ROUNDDOWN(MINUTE(Schedule!$D50)/15,0)*15,0),_xlfn.CONCAT(TEXT(Schedule!$D50,"H:MM AM/PM")," - ",Schedule!$E50),IF(V$1=TIME(HOUR(Schedule!$F50),ROUNDDOWN(MINUTE(Schedule!$F50)/15,0)*15,0),_xlfn.CONCAT(TEXT(Schedule!$F50,"H:MM AM/PM")," - ",Schedule!$G50),IF(V$1=TIME(HOUR(Schedule!$H50),ROUNDDOWN(MINUTE(Schedule!$H50)/15,0)*15,0),_xlfn.CONCAT(TEXT(Schedule!$H50,"H:MM AM/PM")," - ",Schedule!$I50),IF(Schedule!$B50&lt;&gt;"",IF(OR(V$1=Schedule!$B50,V$1=(Schedule!$B50+TIME(0,15,0))),_xlfn.CONCAT("Judge - ",Schedule!$C50), ""),"")))),"")</f>
        <v/>
      </c>
      <c r="W50" s="8" t="str">
        <f ca="1">IF($A50&lt;&gt;"",IF(W$1=TIME(HOUR(Schedule!$D50),ROUNDDOWN(MINUTE(Schedule!$D50)/15,0)*15,0),_xlfn.CONCAT(TEXT(Schedule!$D50,"H:MM AM/PM")," - ",Schedule!$E50),IF(W$1=TIME(HOUR(Schedule!$F50),ROUNDDOWN(MINUTE(Schedule!$F50)/15,0)*15,0),_xlfn.CONCAT(TEXT(Schedule!$F50,"H:MM AM/PM")," - ",Schedule!$G50),IF(W$1=TIME(HOUR(Schedule!$H50),ROUNDDOWN(MINUTE(Schedule!$H50)/15,0)*15,0),_xlfn.CONCAT(TEXT(Schedule!$H50,"H:MM AM/PM")," - ",Schedule!$I50),IF(Schedule!$B50&lt;&gt;"",IF(OR(W$1=Schedule!$B50,W$1=(Schedule!$B50+TIME(0,15,0))),_xlfn.CONCAT("Judge - ",Schedule!$C50), ""),"")))),"")</f>
        <v/>
      </c>
      <c r="X50" s="8" t="str">
        <f ca="1">IF($A50&lt;&gt;"",IF(X$1=TIME(HOUR(Schedule!$D50),ROUNDDOWN(MINUTE(Schedule!$D50)/15,0)*15,0),_xlfn.CONCAT(TEXT(Schedule!$D50,"H:MM AM/PM")," - ",Schedule!$E50),IF(X$1=TIME(HOUR(Schedule!$F50),ROUNDDOWN(MINUTE(Schedule!$F50)/15,0)*15,0),_xlfn.CONCAT(TEXT(Schedule!$F50,"H:MM AM/PM")," - ",Schedule!$G50),IF(X$1=TIME(HOUR(Schedule!$H50),ROUNDDOWN(MINUTE(Schedule!$H50)/15,0)*15,0),_xlfn.CONCAT(TEXT(Schedule!$H50,"H:MM AM/PM")," - ",Schedule!$I50),IF(Schedule!$B50&lt;&gt;"",IF(OR(X$1=Schedule!$B50,X$1=(Schedule!$B50+TIME(0,15,0))),_xlfn.CONCAT("Judge - ",Schedule!$C50), ""),"")))),"")</f>
        <v/>
      </c>
      <c r="Y50" s="8" t="str">
        <f ca="1">IF($A50&lt;&gt;"",IF(Y$1=TIME(HOUR(Schedule!$D50),ROUNDDOWN(MINUTE(Schedule!$D50)/15,0)*15,0),_xlfn.CONCAT(TEXT(Schedule!$D50,"H:MM AM/PM")," - ",Schedule!$E50),IF(Y$1=TIME(HOUR(Schedule!$F50),ROUNDDOWN(MINUTE(Schedule!$F50)/15,0)*15,0),_xlfn.CONCAT(TEXT(Schedule!$F50,"H:MM AM/PM")," - ",Schedule!$G50),IF(Y$1=TIME(HOUR(Schedule!$H50),ROUNDDOWN(MINUTE(Schedule!$H50)/15,0)*15,0),_xlfn.CONCAT(TEXT(Schedule!$H50,"H:MM AM/PM")," - ",Schedule!$I50),IF(Schedule!$B50&lt;&gt;"",IF(OR(Y$1=Schedule!$B50,Y$1=(Schedule!$B50+TIME(0,15,0))),_xlfn.CONCAT("Judge - ",Schedule!$C50), ""),"")))),"")</f>
        <v/>
      </c>
      <c r="Z50" s="8" t="str">
        <f ca="1">IF($A50&lt;&gt;"",IF(Z$1=TIME(HOUR(Schedule!$D50),ROUNDDOWN(MINUTE(Schedule!$D50)/15,0)*15,0),_xlfn.CONCAT(TEXT(Schedule!$D50,"H:MM AM/PM")," - ",Schedule!$E50),IF(Z$1=TIME(HOUR(Schedule!$F50),ROUNDDOWN(MINUTE(Schedule!$F50)/15,0)*15,0),_xlfn.CONCAT(TEXT(Schedule!$F50,"H:MM AM/PM")," - ",Schedule!$G50),IF(Z$1=TIME(HOUR(Schedule!$H50),ROUNDDOWN(MINUTE(Schedule!$H50)/15,0)*15,0),_xlfn.CONCAT(TEXT(Schedule!$H50,"H:MM AM/PM")," - ",Schedule!$I50),IF(Schedule!$B50&lt;&gt;"",IF(OR(Z$1=Schedule!$B50,Z$1=(Schedule!$B50+TIME(0,15,0))),_xlfn.CONCAT("Judge - ",Schedule!$C50), ""),"")))),"")</f>
        <v/>
      </c>
      <c r="AA50" s="8" t="str">
        <f ca="1">IF($A50&lt;&gt;"",IF(AA$1=TIME(HOUR(Schedule!$D50),ROUNDDOWN(MINUTE(Schedule!$D50)/15,0)*15,0),_xlfn.CONCAT(TEXT(Schedule!$D50,"H:MM AM/PM")," - ",Schedule!$E50),IF(AA$1=TIME(HOUR(Schedule!$F50),ROUNDDOWN(MINUTE(Schedule!$F50)/15,0)*15,0),_xlfn.CONCAT(TEXT(Schedule!$F50,"H:MM AM/PM")," - ",Schedule!$G50),IF(AA$1=TIME(HOUR(Schedule!$H50),ROUNDDOWN(MINUTE(Schedule!$H50)/15,0)*15,0),_xlfn.CONCAT(TEXT(Schedule!$H50,"H:MM AM/PM")," - ",Schedule!$I50),IF(Schedule!$B50&lt;&gt;"",IF(OR(AA$1=Schedule!$B50,AA$1=(Schedule!$B50+TIME(0,15,0))),_xlfn.CONCAT("Judge - ",Schedule!$C50), ""),"")))),"")</f>
        <v/>
      </c>
      <c r="AB50" s="8" t="str">
        <f ca="1">IF($A50&lt;&gt;"",IF(AB$1=TIME(HOUR(Schedule!$D50),ROUNDDOWN(MINUTE(Schedule!$D50)/15,0)*15,0),_xlfn.CONCAT(TEXT(Schedule!$D50,"H:MM AM/PM")," - ",Schedule!$E50),IF(AB$1=TIME(HOUR(Schedule!$F50),ROUNDDOWN(MINUTE(Schedule!$F50)/15,0)*15,0),_xlfn.CONCAT(TEXT(Schedule!$F50,"H:MM AM/PM")," - ",Schedule!$G50),IF(AB$1=TIME(HOUR(Schedule!$H50),ROUNDDOWN(MINUTE(Schedule!$H50)/15,0)*15,0),_xlfn.CONCAT(TEXT(Schedule!$H50,"H:MM AM/PM")," - ",Schedule!$I50),IF(Schedule!$B50&lt;&gt;"",IF(OR(AB$1=Schedule!$B50,AB$1=(Schedule!$B50+TIME(0,15,0))),_xlfn.CONCAT("Judge - ",Schedule!$C50), ""),"")))),"")</f>
        <v/>
      </c>
      <c r="AC50" s="8" t="str">
        <f ca="1">IF($A50&lt;&gt;"",IF(AC$1=TIME(HOUR(Schedule!$D50),ROUNDDOWN(MINUTE(Schedule!$D50)/15,0)*15,0),_xlfn.CONCAT(TEXT(Schedule!$D50,"H:MM AM/PM")," - ",Schedule!$E50),IF(AC$1=TIME(HOUR(Schedule!$F50),ROUNDDOWN(MINUTE(Schedule!$F50)/15,0)*15,0),_xlfn.CONCAT(TEXT(Schedule!$F50,"H:MM AM/PM")," - ",Schedule!$G50),IF(AC$1=TIME(HOUR(Schedule!$H50),ROUNDDOWN(MINUTE(Schedule!$H50)/15,0)*15,0),_xlfn.CONCAT(TEXT(Schedule!$H50,"H:MM AM/PM")," - ",Schedule!$I50),IF(Schedule!$B50&lt;&gt;"",IF(OR(AC$1=Schedule!$B50,AC$1=(Schedule!$B50+TIME(0,15,0))),_xlfn.CONCAT("Judge - ",Schedule!$C50), ""),"")))),"")</f>
        <v/>
      </c>
      <c r="AD50" s="8" t="str">
        <f ca="1">IF($A50&lt;&gt;"",IF(AD$1=TIME(HOUR(Schedule!$D50),ROUNDDOWN(MINUTE(Schedule!$D50)/15,0)*15,0),_xlfn.CONCAT(TEXT(Schedule!$D50,"H:MM AM/PM")," - ",Schedule!$E50),IF(AD$1=TIME(HOUR(Schedule!$F50),ROUNDDOWN(MINUTE(Schedule!$F50)/15,0)*15,0),_xlfn.CONCAT(TEXT(Schedule!$F50,"H:MM AM/PM")," - ",Schedule!$G50),IF(AD$1=TIME(HOUR(Schedule!$H50),ROUNDDOWN(MINUTE(Schedule!$H50)/15,0)*15,0),_xlfn.CONCAT(TEXT(Schedule!$H50,"H:MM AM/PM")," - ",Schedule!$I50),IF(Schedule!$B50&lt;&gt;"",IF(OR(AD$1=Schedule!$B50,AD$1=(Schedule!$B50+TIME(0,15,0))),_xlfn.CONCAT("Judge - ",Schedule!$C50), ""),"")))),"")</f>
        <v/>
      </c>
      <c r="AE50" s="8" t="str">
        <f ca="1">IF($A50&lt;&gt;"",IF(AE$1=TIME(HOUR(Schedule!$D50),ROUNDDOWN(MINUTE(Schedule!$D50)/15,0)*15,0),_xlfn.CONCAT(TEXT(Schedule!$D50,"H:MM AM/PM")," - ",Schedule!$E50),IF(AE$1=TIME(HOUR(Schedule!$F50),ROUNDDOWN(MINUTE(Schedule!$F50)/15,0)*15,0),_xlfn.CONCAT(TEXT(Schedule!$F50,"H:MM AM/PM")," - ",Schedule!$G50),IF(AE$1=TIME(HOUR(Schedule!$H50),ROUNDDOWN(MINUTE(Schedule!$H50)/15,0)*15,0),_xlfn.CONCAT(TEXT(Schedule!$H50,"H:MM AM/PM")," - ",Schedule!$I50),IF(Schedule!$B50&lt;&gt;"",IF(OR(AE$1=Schedule!$B50,AE$1=(Schedule!$B50+TIME(0,15,0))),_xlfn.CONCAT("Judge - ",Schedule!$C50), ""),"")))),"")</f>
        <v/>
      </c>
      <c r="AF50" s="8" t="str">
        <f ca="1">IF($A50&lt;&gt;"",IF(AF$1=TIME(HOUR(Schedule!$D50),ROUNDDOWN(MINUTE(Schedule!$D50)/15,0)*15,0),_xlfn.CONCAT(TEXT(Schedule!$D50,"H:MM AM/PM")," - ",Schedule!$E50),IF(AF$1=TIME(HOUR(Schedule!$F50),ROUNDDOWN(MINUTE(Schedule!$F50)/15,0)*15,0),_xlfn.CONCAT(TEXT(Schedule!$F50,"H:MM AM/PM")," - ",Schedule!$G50),IF(AF$1=TIME(HOUR(Schedule!$H50),ROUNDDOWN(MINUTE(Schedule!$H50)/15,0)*15,0),_xlfn.CONCAT(TEXT(Schedule!$H50,"H:MM AM/PM")," - ",Schedule!$I50),IF(Schedule!$B50&lt;&gt;"",IF(OR(AF$1=Schedule!$B50,AF$1=(Schedule!$B50+TIME(0,15,0))),_xlfn.CONCAT("Judge - ",Schedule!$C50), ""),"")))),"")</f>
        <v/>
      </c>
      <c r="AG50" s="8" t="str">
        <f ca="1">IF($A50&lt;&gt;"",IF(AG$1=TIME(HOUR(Schedule!$D50),ROUNDDOWN(MINUTE(Schedule!$D50)/15,0)*15,0),_xlfn.CONCAT(TEXT(Schedule!$D50,"H:MM AM/PM")," - ",Schedule!$E50),IF(AG$1=TIME(HOUR(Schedule!$F50),ROUNDDOWN(MINUTE(Schedule!$F50)/15,0)*15,0),_xlfn.CONCAT(TEXT(Schedule!$F50,"H:MM AM/PM")," - ",Schedule!$G50),IF(AG$1=TIME(HOUR(Schedule!$H50),ROUNDDOWN(MINUTE(Schedule!$H50)/15,0)*15,0),_xlfn.CONCAT(TEXT(Schedule!$H50,"H:MM AM/PM")," - ",Schedule!$I50),IF(Schedule!$B50&lt;&gt;"",IF(OR(AG$1=Schedule!$B50,AG$1=(Schedule!$B50+TIME(0,15,0))),_xlfn.CONCAT("Judge - ",Schedule!$C50), ""),"")))),"")</f>
        <v/>
      </c>
    </row>
    <row r="51" spans="1:33" x14ac:dyDescent="0.2">
      <c r="A51" t="str">
        <f ca="1">Schedule!A51</f>
        <v/>
      </c>
      <c r="B51" s="8" t="str">
        <f ca="1">IF($A51&lt;&gt;"",IF(B$1=TIME(HOUR(Schedule!$D51),ROUNDDOWN(MINUTE(Schedule!$D51)/15,0)*15,0),_xlfn.CONCAT(TEXT(Schedule!$D51,"H:MM AM/PM")," - ",Schedule!$E51),IF(B$1=TIME(HOUR(Schedule!$F51),ROUNDDOWN(MINUTE(Schedule!$F51)/15,0)*15,0),_xlfn.CONCAT(TEXT(Schedule!$F51,"H:MM AM/PM")," - ",Schedule!$G51),IF(B$1=TIME(HOUR(Schedule!$H51),ROUNDDOWN(MINUTE(Schedule!$H51)/15,0)*15,0),_xlfn.CONCAT(TEXT(Schedule!$H51,"H:MM AM/PM")," - ",Schedule!$I51),IF(Schedule!$B51&lt;&gt;"",IF(OR(B$1=Schedule!$B51,B$1=(Schedule!$B51+TIME(0,15,0))),_xlfn.CONCAT("Judge - ",Schedule!$C51), ""),"")))),"")</f>
        <v/>
      </c>
      <c r="C51" s="8" t="str">
        <f ca="1">IF($A51&lt;&gt;"",IF(C$1=TIME(HOUR(Schedule!$D51),ROUNDDOWN(MINUTE(Schedule!$D51)/15,0)*15,0),_xlfn.CONCAT(TEXT(Schedule!$D51,"H:MM AM/PM")," - ",Schedule!$E51),IF(C$1=TIME(HOUR(Schedule!$F51),ROUNDDOWN(MINUTE(Schedule!$F51)/15,0)*15,0),_xlfn.CONCAT(TEXT(Schedule!$F51,"H:MM AM/PM")," - ",Schedule!$G51),IF(C$1=TIME(HOUR(Schedule!$H51),ROUNDDOWN(MINUTE(Schedule!$H51)/15,0)*15,0),_xlfn.CONCAT(TEXT(Schedule!$H51,"H:MM AM/PM")," - ",Schedule!$I51),IF(Schedule!$B51&lt;&gt;"",IF(OR(C$1=Schedule!$B51,C$1=(Schedule!$B51+TIME(0,15,0))),_xlfn.CONCAT("Judge - ",Schedule!$C51), ""),"")))),"")</f>
        <v/>
      </c>
      <c r="D51" s="8" t="str">
        <f ca="1">IF($A51&lt;&gt;"",IF(D$1=TIME(HOUR(Schedule!$D51),ROUNDDOWN(MINUTE(Schedule!$D51)/15,0)*15,0),_xlfn.CONCAT(TEXT(Schedule!$D51,"H:MM AM/PM")," - ",Schedule!$E51),IF(D$1=TIME(HOUR(Schedule!$F51),ROUNDDOWN(MINUTE(Schedule!$F51)/15,0)*15,0),_xlfn.CONCAT(TEXT(Schedule!$F51,"H:MM AM/PM")," - ",Schedule!$G51),IF(D$1=TIME(HOUR(Schedule!$H51),ROUNDDOWN(MINUTE(Schedule!$H51)/15,0)*15,0),_xlfn.CONCAT(TEXT(Schedule!$H51,"H:MM AM/PM")," - ",Schedule!$I51),IF(Schedule!$B51&lt;&gt;"",IF(OR(D$1=Schedule!$B51,D$1=(Schedule!$B51+TIME(0,15,0))),_xlfn.CONCAT("Judge - ",Schedule!$C51), ""),"")))),"")</f>
        <v/>
      </c>
      <c r="E51" s="8" t="str">
        <f ca="1">IF($A51&lt;&gt;"",IF(E$1=TIME(HOUR(Schedule!$D51),ROUNDDOWN(MINUTE(Schedule!$D51)/15,0)*15,0),_xlfn.CONCAT(TEXT(Schedule!$D51,"H:MM AM/PM")," - ",Schedule!$E51),IF(E$1=TIME(HOUR(Schedule!$F51),ROUNDDOWN(MINUTE(Schedule!$F51)/15,0)*15,0),_xlfn.CONCAT(TEXT(Schedule!$F51,"H:MM AM/PM")," - ",Schedule!$G51),IF(E$1=TIME(HOUR(Schedule!$H51),ROUNDDOWN(MINUTE(Schedule!$H51)/15,0)*15,0),_xlfn.CONCAT(TEXT(Schedule!$H51,"H:MM AM/PM")," - ",Schedule!$I51),IF(Schedule!$B51&lt;&gt;"",IF(OR(E$1=Schedule!$B51,E$1=(Schedule!$B51+TIME(0,15,0))),_xlfn.CONCAT("Judge - ",Schedule!$C51), ""),"")))),"")</f>
        <v/>
      </c>
      <c r="F51" s="8" t="str">
        <f ca="1">IF($A51&lt;&gt;"",IF(F$1=TIME(HOUR(Schedule!$D51),ROUNDDOWN(MINUTE(Schedule!$D51)/15,0)*15,0),_xlfn.CONCAT(TEXT(Schedule!$D51,"H:MM AM/PM")," - ",Schedule!$E51),IF(F$1=TIME(HOUR(Schedule!$F51),ROUNDDOWN(MINUTE(Schedule!$F51)/15,0)*15,0),_xlfn.CONCAT(TEXT(Schedule!$F51,"H:MM AM/PM")," - ",Schedule!$G51),IF(F$1=TIME(HOUR(Schedule!$H51),ROUNDDOWN(MINUTE(Schedule!$H51)/15,0)*15,0),_xlfn.CONCAT(TEXT(Schedule!$H51,"H:MM AM/PM")," - ",Schedule!$I51),IF(Schedule!$B51&lt;&gt;"",IF(OR(F$1=Schedule!$B51,F$1=(Schedule!$B51+TIME(0,15,0))),_xlfn.CONCAT("Judge - ",Schedule!$C51), ""),"")))),"")</f>
        <v/>
      </c>
      <c r="G51" s="8" t="str">
        <f ca="1">IF($A51&lt;&gt;"",IF(G$1=TIME(HOUR(Schedule!$D51),ROUNDDOWN(MINUTE(Schedule!$D51)/15,0)*15,0),_xlfn.CONCAT(TEXT(Schedule!$D51,"H:MM AM/PM")," - ",Schedule!$E51),IF(G$1=TIME(HOUR(Schedule!$F51),ROUNDDOWN(MINUTE(Schedule!$F51)/15,0)*15,0),_xlfn.CONCAT(TEXT(Schedule!$F51,"H:MM AM/PM")," - ",Schedule!$G51),IF(G$1=TIME(HOUR(Schedule!$H51),ROUNDDOWN(MINUTE(Schedule!$H51)/15,0)*15,0),_xlfn.CONCAT(TEXT(Schedule!$H51,"H:MM AM/PM")," - ",Schedule!$I51),IF(Schedule!$B51&lt;&gt;"",IF(OR(G$1=Schedule!$B51,G$1=(Schedule!$B51+TIME(0,15,0))),_xlfn.CONCAT("Judge - ",Schedule!$C51), ""),"")))),"")</f>
        <v/>
      </c>
      <c r="H51" s="8" t="str">
        <f ca="1">IF($A51&lt;&gt;"",IF(H$1=TIME(HOUR(Schedule!$D51),ROUNDDOWN(MINUTE(Schedule!$D51)/15,0)*15,0),_xlfn.CONCAT(TEXT(Schedule!$D51,"H:MM AM/PM")," - ",Schedule!$E51),IF(H$1=TIME(HOUR(Schedule!$F51),ROUNDDOWN(MINUTE(Schedule!$F51)/15,0)*15,0),_xlfn.CONCAT(TEXT(Schedule!$F51,"H:MM AM/PM")," - ",Schedule!$G51),IF(H$1=TIME(HOUR(Schedule!$H51),ROUNDDOWN(MINUTE(Schedule!$H51)/15,0)*15,0),_xlfn.CONCAT(TEXT(Schedule!$H51,"H:MM AM/PM")," - ",Schedule!$I51),IF(Schedule!$B51&lt;&gt;"",IF(OR(H$1=Schedule!$B51,H$1=(Schedule!$B51+TIME(0,15,0))),_xlfn.CONCAT("Judge - ",Schedule!$C51), ""),"")))),"")</f>
        <v/>
      </c>
      <c r="I51" s="8" t="str">
        <f ca="1">IF($A51&lt;&gt;"",IF(I$1=TIME(HOUR(Schedule!$D51),ROUNDDOWN(MINUTE(Schedule!$D51)/15,0)*15,0),_xlfn.CONCAT(TEXT(Schedule!$D51,"H:MM AM/PM")," - ",Schedule!$E51),IF(I$1=TIME(HOUR(Schedule!$F51),ROUNDDOWN(MINUTE(Schedule!$F51)/15,0)*15,0),_xlfn.CONCAT(TEXT(Schedule!$F51,"H:MM AM/PM")," - ",Schedule!$G51),IF(I$1=TIME(HOUR(Schedule!$H51),ROUNDDOWN(MINUTE(Schedule!$H51)/15,0)*15,0),_xlfn.CONCAT(TEXT(Schedule!$H51,"H:MM AM/PM")," - ",Schedule!$I51),IF(Schedule!$B51&lt;&gt;"",IF(OR(I$1=Schedule!$B51,I$1=(Schedule!$B51+TIME(0,15,0))),_xlfn.CONCAT("Judge - ",Schedule!$C51), ""),"")))),"")</f>
        <v/>
      </c>
      <c r="J51" s="8" t="str">
        <f ca="1">IF($A51&lt;&gt;"",IF(J$1=TIME(HOUR(Schedule!$D51),ROUNDDOWN(MINUTE(Schedule!$D51)/15,0)*15,0),_xlfn.CONCAT(TEXT(Schedule!$D51,"H:MM AM/PM")," - ",Schedule!$E51),IF(J$1=TIME(HOUR(Schedule!$F51),ROUNDDOWN(MINUTE(Schedule!$F51)/15,0)*15,0),_xlfn.CONCAT(TEXT(Schedule!$F51,"H:MM AM/PM")," - ",Schedule!$G51),IF(J$1=TIME(HOUR(Schedule!$H51),ROUNDDOWN(MINUTE(Schedule!$H51)/15,0)*15,0),_xlfn.CONCAT(TEXT(Schedule!$H51,"H:MM AM/PM")," - ",Schedule!$I51),IF(Schedule!$B51&lt;&gt;"",IF(OR(J$1=Schedule!$B51,J$1=(Schedule!$B51+TIME(0,15,0))),_xlfn.CONCAT("Judge - ",Schedule!$C51), ""),"")))),"")</f>
        <v/>
      </c>
      <c r="K51" s="8" t="str">
        <f ca="1">IF($A51&lt;&gt;"",IF(K$1=TIME(HOUR(Schedule!$D51),ROUNDDOWN(MINUTE(Schedule!$D51)/15,0)*15,0),_xlfn.CONCAT(TEXT(Schedule!$D51,"H:MM AM/PM")," - ",Schedule!$E51),IF(K$1=TIME(HOUR(Schedule!$F51),ROUNDDOWN(MINUTE(Schedule!$F51)/15,0)*15,0),_xlfn.CONCAT(TEXT(Schedule!$F51,"H:MM AM/PM")," - ",Schedule!$G51),IF(K$1=TIME(HOUR(Schedule!$H51),ROUNDDOWN(MINUTE(Schedule!$H51)/15,0)*15,0),_xlfn.CONCAT(TEXT(Schedule!$H51,"H:MM AM/PM")," - ",Schedule!$I51),IF(Schedule!$B51&lt;&gt;"",IF(OR(K$1=Schedule!$B51,K$1=(Schedule!$B51+TIME(0,15,0))),_xlfn.CONCAT("Judge - ",Schedule!$C51), ""),"")))),"")</f>
        <v/>
      </c>
      <c r="L51" s="8" t="str">
        <f ca="1">IF($A51&lt;&gt;"",IF(L$1=TIME(HOUR(Schedule!$D51),ROUNDDOWN(MINUTE(Schedule!$D51)/15,0)*15,0),_xlfn.CONCAT(TEXT(Schedule!$D51,"H:MM AM/PM")," - ",Schedule!$E51),IF(L$1=TIME(HOUR(Schedule!$F51),ROUNDDOWN(MINUTE(Schedule!$F51)/15,0)*15,0),_xlfn.CONCAT(TEXT(Schedule!$F51,"H:MM AM/PM")," - ",Schedule!$G51),IF(L$1=TIME(HOUR(Schedule!$H51),ROUNDDOWN(MINUTE(Schedule!$H51)/15,0)*15,0),_xlfn.CONCAT(TEXT(Schedule!$H51,"H:MM AM/PM")," - ",Schedule!$I51),IF(Schedule!$B51&lt;&gt;"",IF(OR(L$1=Schedule!$B51,L$1=(Schedule!$B51+TIME(0,15,0))),_xlfn.CONCAT("Judge - ",Schedule!$C51), ""),"")))),"")</f>
        <v/>
      </c>
      <c r="M51" s="8" t="str">
        <f ca="1">IF($A51&lt;&gt;"",IF(M$1=TIME(HOUR(Schedule!$D51),ROUNDDOWN(MINUTE(Schedule!$D51)/15,0)*15,0),_xlfn.CONCAT(TEXT(Schedule!$D51,"H:MM AM/PM")," - ",Schedule!$E51),IF(M$1=TIME(HOUR(Schedule!$F51),ROUNDDOWN(MINUTE(Schedule!$F51)/15,0)*15,0),_xlfn.CONCAT(TEXT(Schedule!$F51,"H:MM AM/PM")," - ",Schedule!$G51),IF(M$1=TIME(HOUR(Schedule!$H51),ROUNDDOWN(MINUTE(Schedule!$H51)/15,0)*15,0),_xlfn.CONCAT(TEXT(Schedule!$H51,"H:MM AM/PM")," - ",Schedule!$I51),IF(Schedule!$B51&lt;&gt;"",IF(OR(M$1=Schedule!$B51,M$1=(Schedule!$B51+TIME(0,15,0))),_xlfn.CONCAT("Judge - ",Schedule!$C51), ""),"")))),"")</f>
        <v/>
      </c>
      <c r="N51" s="8" t="str">
        <f ca="1">IF($A51&lt;&gt;"",IF(N$1=TIME(HOUR(Schedule!$D51),ROUNDDOWN(MINUTE(Schedule!$D51)/15,0)*15,0),_xlfn.CONCAT(TEXT(Schedule!$D51,"H:MM AM/PM")," - ",Schedule!$E51),IF(N$1=TIME(HOUR(Schedule!$F51),ROUNDDOWN(MINUTE(Schedule!$F51)/15,0)*15,0),_xlfn.CONCAT(TEXT(Schedule!$F51,"H:MM AM/PM")," - ",Schedule!$G51),IF(N$1=TIME(HOUR(Schedule!$H51),ROUNDDOWN(MINUTE(Schedule!$H51)/15,0)*15,0),_xlfn.CONCAT(TEXT(Schedule!$H51,"H:MM AM/PM")," - ",Schedule!$I51),IF(Schedule!$B51&lt;&gt;"",IF(OR(N$1=Schedule!$B51,N$1=(Schedule!$B51+TIME(0,15,0))),_xlfn.CONCAT("Judge - ",Schedule!$C51), ""),"")))),"")</f>
        <v/>
      </c>
      <c r="O51" s="8" t="str">
        <f ca="1">IF($A51&lt;&gt;"",IF(O$1=TIME(HOUR(Schedule!$D51),ROUNDDOWN(MINUTE(Schedule!$D51)/15,0)*15,0),_xlfn.CONCAT(TEXT(Schedule!$D51,"H:MM AM/PM")," - ",Schedule!$E51),IF(O$1=TIME(HOUR(Schedule!$F51),ROUNDDOWN(MINUTE(Schedule!$F51)/15,0)*15,0),_xlfn.CONCAT(TEXT(Schedule!$F51,"H:MM AM/PM")," - ",Schedule!$G51),IF(O$1=TIME(HOUR(Schedule!$H51),ROUNDDOWN(MINUTE(Schedule!$H51)/15,0)*15,0),_xlfn.CONCAT(TEXT(Schedule!$H51,"H:MM AM/PM")," - ",Schedule!$I51),IF(Schedule!$B51&lt;&gt;"",IF(OR(O$1=Schedule!$B51,O$1=(Schedule!$B51+TIME(0,15,0))),_xlfn.CONCAT("Judge - ",Schedule!$C51), ""),"")))),"")</f>
        <v/>
      </c>
      <c r="P51" s="8" t="str">
        <f ca="1">IF($A51&lt;&gt;"",IF(P$1=TIME(HOUR(Schedule!$D51),ROUNDDOWN(MINUTE(Schedule!$D51)/15,0)*15,0),_xlfn.CONCAT(TEXT(Schedule!$D51,"H:MM AM/PM")," - ",Schedule!$E51),IF(P$1=TIME(HOUR(Schedule!$F51),ROUNDDOWN(MINUTE(Schedule!$F51)/15,0)*15,0),_xlfn.CONCAT(TEXT(Schedule!$F51,"H:MM AM/PM")," - ",Schedule!$G51),IF(P$1=TIME(HOUR(Schedule!$H51),ROUNDDOWN(MINUTE(Schedule!$H51)/15,0)*15,0),_xlfn.CONCAT(TEXT(Schedule!$H51,"H:MM AM/PM")," - ",Schedule!$I51),IF(Schedule!$B51&lt;&gt;"",IF(OR(P$1=Schedule!$B51,P$1=(Schedule!$B51+TIME(0,15,0))),_xlfn.CONCAT("Judge - ",Schedule!$C51), ""),"")))),"")</f>
        <v/>
      </c>
      <c r="Q51" s="8" t="str">
        <f ca="1">IF($A51&lt;&gt;"",IF(Q$1=TIME(HOUR(Schedule!$D51),ROUNDDOWN(MINUTE(Schedule!$D51)/15,0)*15,0),_xlfn.CONCAT(TEXT(Schedule!$D51,"H:MM AM/PM")," - ",Schedule!$E51),IF(Q$1=TIME(HOUR(Schedule!$F51),ROUNDDOWN(MINUTE(Schedule!$F51)/15,0)*15,0),_xlfn.CONCAT(TEXT(Schedule!$F51,"H:MM AM/PM")," - ",Schedule!$G51),IF(Q$1=TIME(HOUR(Schedule!$H51),ROUNDDOWN(MINUTE(Schedule!$H51)/15,0)*15,0),_xlfn.CONCAT(TEXT(Schedule!$H51,"H:MM AM/PM")," - ",Schedule!$I51),IF(Schedule!$B51&lt;&gt;"",IF(OR(Q$1=Schedule!$B51,Q$1=(Schedule!$B51+TIME(0,15,0))),_xlfn.CONCAT("Judge - ",Schedule!$C51), ""),"")))),"")</f>
        <v/>
      </c>
      <c r="R51" s="8" t="str">
        <f ca="1">IF($A51&lt;&gt;"",IF(R$1=TIME(HOUR(Schedule!$D51),ROUNDDOWN(MINUTE(Schedule!$D51)/15,0)*15,0),_xlfn.CONCAT(TEXT(Schedule!$D51,"H:MM AM/PM")," - ",Schedule!$E51),IF(R$1=TIME(HOUR(Schedule!$F51),ROUNDDOWN(MINUTE(Schedule!$F51)/15,0)*15,0),_xlfn.CONCAT(TEXT(Schedule!$F51,"H:MM AM/PM")," - ",Schedule!$G51),IF(R$1=TIME(HOUR(Schedule!$H51),ROUNDDOWN(MINUTE(Schedule!$H51)/15,0)*15,0),_xlfn.CONCAT(TEXT(Schedule!$H51,"H:MM AM/PM")," - ",Schedule!$I51),IF(Schedule!$B51&lt;&gt;"",IF(OR(R$1=Schedule!$B51,R$1=(Schedule!$B51+TIME(0,15,0))),_xlfn.CONCAT("Judge - ",Schedule!$C51), ""),"")))),"")</f>
        <v/>
      </c>
      <c r="S51" s="8" t="str">
        <f ca="1">IF($A51&lt;&gt;"",IF(S$1=TIME(HOUR(Schedule!$D51),ROUNDDOWN(MINUTE(Schedule!$D51)/15,0)*15,0),_xlfn.CONCAT(TEXT(Schedule!$D51,"H:MM AM/PM")," - ",Schedule!$E51),IF(S$1=TIME(HOUR(Schedule!$F51),ROUNDDOWN(MINUTE(Schedule!$F51)/15,0)*15,0),_xlfn.CONCAT(TEXT(Schedule!$F51,"H:MM AM/PM")," - ",Schedule!$G51),IF(S$1=TIME(HOUR(Schedule!$H51),ROUNDDOWN(MINUTE(Schedule!$H51)/15,0)*15,0),_xlfn.CONCAT(TEXT(Schedule!$H51,"H:MM AM/PM")," - ",Schedule!$I51),IF(Schedule!$B51&lt;&gt;"",IF(OR(S$1=Schedule!$B51,S$1=(Schedule!$B51+TIME(0,15,0))),_xlfn.CONCAT("Judge - ",Schedule!$C51), ""),"")))),"")</f>
        <v/>
      </c>
      <c r="T51" s="8" t="str">
        <f ca="1">IF($A51&lt;&gt;"",IF(T$1=TIME(HOUR(Schedule!$D51),ROUNDDOWN(MINUTE(Schedule!$D51)/15,0)*15,0),_xlfn.CONCAT(TEXT(Schedule!$D51,"H:MM AM/PM")," - ",Schedule!$E51),IF(T$1=TIME(HOUR(Schedule!$F51),ROUNDDOWN(MINUTE(Schedule!$F51)/15,0)*15,0),_xlfn.CONCAT(TEXT(Schedule!$F51,"H:MM AM/PM")," - ",Schedule!$G51),IF(T$1=TIME(HOUR(Schedule!$H51),ROUNDDOWN(MINUTE(Schedule!$H51)/15,0)*15,0),_xlfn.CONCAT(TEXT(Schedule!$H51,"H:MM AM/PM")," - ",Schedule!$I51),IF(Schedule!$B51&lt;&gt;"",IF(OR(T$1=Schedule!$B51,T$1=(Schedule!$B51+TIME(0,15,0))),_xlfn.CONCAT("Judge - ",Schedule!$C51), ""),"")))),"")</f>
        <v/>
      </c>
      <c r="U51" s="8" t="str">
        <f ca="1">IF($A51&lt;&gt;"",IF(U$1=TIME(HOUR(Schedule!$D51),ROUNDDOWN(MINUTE(Schedule!$D51)/15,0)*15,0),_xlfn.CONCAT(TEXT(Schedule!$D51,"H:MM AM/PM")," - ",Schedule!$E51),IF(U$1=TIME(HOUR(Schedule!$F51),ROUNDDOWN(MINUTE(Schedule!$F51)/15,0)*15,0),_xlfn.CONCAT(TEXT(Schedule!$F51,"H:MM AM/PM")," - ",Schedule!$G51),IF(U$1=TIME(HOUR(Schedule!$H51),ROUNDDOWN(MINUTE(Schedule!$H51)/15,0)*15,0),_xlfn.CONCAT(TEXT(Schedule!$H51,"H:MM AM/PM")," - ",Schedule!$I51),IF(Schedule!$B51&lt;&gt;"",IF(OR(U$1=Schedule!$B51,U$1=(Schedule!$B51+TIME(0,15,0))),_xlfn.CONCAT("Judge - ",Schedule!$C51), ""),"")))),"")</f>
        <v/>
      </c>
      <c r="V51" s="8" t="str">
        <f ca="1">IF($A51&lt;&gt;"",IF(V$1=TIME(HOUR(Schedule!$D51),ROUNDDOWN(MINUTE(Schedule!$D51)/15,0)*15,0),_xlfn.CONCAT(TEXT(Schedule!$D51,"H:MM AM/PM")," - ",Schedule!$E51),IF(V$1=TIME(HOUR(Schedule!$F51),ROUNDDOWN(MINUTE(Schedule!$F51)/15,0)*15,0),_xlfn.CONCAT(TEXT(Schedule!$F51,"H:MM AM/PM")," - ",Schedule!$G51),IF(V$1=TIME(HOUR(Schedule!$H51),ROUNDDOWN(MINUTE(Schedule!$H51)/15,0)*15,0),_xlfn.CONCAT(TEXT(Schedule!$H51,"H:MM AM/PM")," - ",Schedule!$I51),IF(Schedule!$B51&lt;&gt;"",IF(OR(V$1=Schedule!$B51,V$1=(Schedule!$B51+TIME(0,15,0))),_xlfn.CONCAT("Judge - ",Schedule!$C51), ""),"")))),"")</f>
        <v/>
      </c>
      <c r="W51" s="8" t="str">
        <f ca="1">IF($A51&lt;&gt;"",IF(W$1=TIME(HOUR(Schedule!$D51),ROUNDDOWN(MINUTE(Schedule!$D51)/15,0)*15,0),_xlfn.CONCAT(TEXT(Schedule!$D51,"H:MM AM/PM")," - ",Schedule!$E51),IF(W$1=TIME(HOUR(Schedule!$F51),ROUNDDOWN(MINUTE(Schedule!$F51)/15,0)*15,0),_xlfn.CONCAT(TEXT(Schedule!$F51,"H:MM AM/PM")," - ",Schedule!$G51),IF(W$1=TIME(HOUR(Schedule!$H51),ROUNDDOWN(MINUTE(Schedule!$H51)/15,0)*15,0),_xlfn.CONCAT(TEXT(Schedule!$H51,"H:MM AM/PM")," - ",Schedule!$I51),IF(Schedule!$B51&lt;&gt;"",IF(OR(W$1=Schedule!$B51,W$1=(Schedule!$B51+TIME(0,15,0))),_xlfn.CONCAT("Judge - ",Schedule!$C51), ""),"")))),"")</f>
        <v/>
      </c>
      <c r="X51" s="8" t="str">
        <f ca="1">IF($A51&lt;&gt;"",IF(X$1=TIME(HOUR(Schedule!$D51),ROUNDDOWN(MINUTE(Schedule!$D51)/15,0)*15,0),_xlfn.CONCAT(TEXT(Schedule!$D51,"H:MM AM/PM")," - ",Schedule!$E51),IF(X$1=TIME(HOUR(Schedule!$F51),ROUNDDOWN(MINUTE(Schedule!$F51)/15,0)*15,0),_xlfn.CONCAT(TEXT(Schedule!$F51,"H:MM AM/PM")," - ",Schedule!$G51),IF(X$1=TIME(HOUR(Schedule!$H51),ROUNDDOWN(MINUTE(Schedule!$H51)/15,0)*15,0),_xlfn.CONCAT(TEXT(Schedule!$H51,"H:MM AM/PM")," - ",Schedule!$I51),IF(Schedule!$B51&lt;&gt;"",IF(OR(X$1=Schedule!$B51,X$1=(Schedule!$B51+TIME(0,15,0))),_xlfn.CONCAT("Judge - ",Schedule!$C51), ""),"")))),"")</f>
        <v/>
      </c>
      <c r="Y51" s="8" t="str">
        <f ca="1">IF($A51&lt;&gt;"",IF(Y$1=TIME(HOUR(Schedule!$D51),ROUNDDOWN(MINUTE(Schedule!$D51)/15,0)*15,0),_xlfn.CONCAT(TEXT(Schedule!$D51,"H:MM AM/PM")," - ",Schedule!$E51),IF(Y$1=TIME(HOUR(Schedule!$F51),ROUNDDOWN(MINUTE(Schedule!$F51)/15,0)*15,0),_xlfn.CONCAT(TEXT(Schedule!$F51,"H:MM AM/PM")," - ",Schedule!$G51),IF(Y$1=TIME(HOUR(Schedule!$H51),ROUNDDOWN(MINUTE(Schedule!$H51)/15,0)*15,0),_xlfn.CONCAT(TEXT(Schedule!$H51,"H:MM AM/PM")," - ",Schedule!$I51),IF(Schedule!$B51&lt;&gt;"",IF(OR(Y$1=Schedule!$B51,Y$1=(Schedule!$B51+TIME(0,15,0))),_xlfn.CONCAT("Judge - ",Schedule!$C51), ""),"")))),"")</f>
        <v/>
      </c>
      <c r="Z51" s="8" t="str">
        <f ca="1">IF($A51&lt;&gt;"",IF(Z$1=TIME(HOUR(Schedule!$D51),ROUNDDOWN(MINUTE(Schedule!$D51)/15,0)*15,0),_xlfn.CONCAT(TEXT(Schedule!$D51,"H:MM AM/PM")," - ",Schedule!$E51),IF(Z$1=TIME(HOUR(Schedule!$F51),ROUNDDOWN(MINUTE(Schedule!$F51)/15,0)*15,0),_xlfn.CONCAT(TEXT(Schedule!$F51,"H:MM AM/PM")," - ",Schedule!$G51),IF(Z$1=TIME(HOUR(Schedule!$H51),ROUNDDOWN(MINUTE(Schedule!$H51)/15,0)*15,0),_xlfn.CONCAT(TEXT(Schedule!$H51,"H:MM AM/PM")," - ",Schedule!$I51),IF(Schedule!$B51&lt;&gt;"",IF(OR(Z$1=Schedule!$B51,Z$1=(Schedule!$B51+TIME(0,15,0))),_xlfn.CONCAT("Judge - ",Schedule!$C51), ""),"")))),"")</f>
        <v/>
      </c>
      <c r="AA51" s="8" t="str">
        <f ca="1">IF($A51&lt;&gt;"",IF(AA$1=TIME(HOUR(Schedule!$D51),ROUNDDOWN(MINUTE(Schedule!$D51)/15,0)*15,0),_xlfn.CONCAT(TEXT(Schedule!$D51,"H:MM AM/PM")," - ",Schedule!$E51),IF(AA$1=TIME(HOUR(Schedule!$F51),ROUNDDOWN(MINUTE(Schedule!$F51)/15,0)*15,0),_xlfn.CONCAT(TEXT(Schedule!$F51,"H:MM AM/PM")," - ",Schedule!$G51),IF(AA$1=TIME(HOUR(Schedule!$H51),ROUNDDOWN(MINUTE(Schedule!$H51)/15,0)*15,0),_xlfn.CONCAT(TEXT(Schedule!$H51,"H:MM AM/PM")," - ",Schedule!$I51),IF(Schedule!$B51&lt;&gt;"",IF(OR(AA$1=Schedule!$B51,AA$1=(Schedule!$B51+TIME(0,15,0))),_xlfn.CONCAT("Judge - ",Schedule!$C51), ""),"")))),"")</f>
        <v/>
      </c>
      <c r="AB51" s="8" t="str">
        <f ca="1">IF($A51&lt;&gt;"",IF(AB$1=TIME(HOUR(Schedule!$D51),ROUNDDOWN(MINUTE(Schedule!$D51)/15,0)*15,0),_xlfn.CONCAT(TEXT(Schedule!$D51,"H:MM AM/PM")," - ",Schedule!$E51),IF(AB$1=TIME(HOUR(Schedule!$F51),ROUNDDOWN(MINUTE(Schedule!$F51)/15,0)*15,0),_xlfn.CONCAT(TEXT(Schedule!$F51,"H:MM AM/PM")," - ",Schedule!$G51),IF(AB$1=TIME(HOUR(Schedule!$H51),ROUNDDOWN(MINUTE(Schedule!$H51)/15,0)*15,0),_xlfn.CONCAT(TEXT(Schedule!$H51,"H:MM AM/PM")," - ",Schedule!$I51),IF(Schedule!$B51&lt;&gt;"",IF(OR(AB$1=Schedule!$B51,AB$1=(Schedule!$B51+TIME(0,15,0))),_xlfn.CONCAT("Judge - ",Schedule!$C51), ""),"")))),"")</f>
        <v/>
      </c>
      <c r="AC51" s="8" t="str">
        <f ca="1">IF($A51&lt;&gt;"",IF(AC$1=TIME(HOUR(Schedule!$D51),ROUNDDOWN(MINUTE(Schedule!$D51)/15,0)*15,0),_xlfn.CONCAT(TEXT(Schedule!$D51,"H:MM AM/PM")," - ",Schedule!$E51),IF(AC$1=TIME(HOUR(Schedule!$F51),ROUNDDOWN(MINUTE(Schedule!$F51)/15,0)*15,0),_xlfn.CONCAT(TEXT(Schedule!$F51,"H:MM AM/PM")," - ",Schedule!$G51),IF(AC$1=TIME(HOUR(Schedule!$H51),ROUNDDOWN(MINUTE(Schedule!$H51)/15,0)*15,0),_xlfn.CONCAT(TEXT(Schedule!$H51,"H:MM AM/PM")," - ",Schedule!$I51),IF(Schedule!$B51&lt;&gt;"",IF(OR(AC$1=Schedule!$B51,AC$1=(Schedule!$B51+TIME(0,15,0))),_xlfn.CONCAT("Judge - ",Schedule!$C51), ""),"")))),"")</f>
        <v/>
      </c>
      <c r="AD51" s="8" t="str">
        <f ca="1">IF($A51&lt;&gt;"",IF(AD$1=TIME(HOUR(Schedule!$D51),ROUNDDOWN(MINUTE(Schedule!$D51)/15,0)*15,0),_xlfn.CONCAT(TEXT(Schedule!$D51,"H:MM AM/PM")," - ",Schedule!$E51),IF(AD$1=TIME(HOUR(Schedule!$F51),ROUNDDOWN(MINUTE(Schedule!$F51)/15,0)*15,0),_xlfn.CONCAT(TEXT(Schedule!$F51,"H:MM AM/PM")," - ",Schedule!$G51),IF(AD$1=TIME(HOUR(Schedule!$H51),ROUNDDOWN(MINUTE(Schedule!$H51)/15,0)*15,0),_xlfn.CONCAT(TEXT(Schedule!$H51,"H:MM AM/PM")," - ",Schedule!$I51),IF(Schedule!$B51&lt;&gt;"",IF(OR(AD$1=Schedule!$B51,AD$1=(Schedule!$B51+TIME(0,15,0))),_xlfn.CONCAT("Judge - ",Schedule!$C51), ""),"")))),"")</f>
        <v/>
      </c>
      <c r="AE51" s="8" t="str">
        <f ca="1">IF($A51&lt;&gt;"",IF(AE$1=TIME(HOUR(Schedule!$D51),ROUNDDOWN(MINUTE(Schedule!$D51)/15,0)*15,0),_xlfn.CONCAT(TEXT(Schedule!$D51,"H:MM AM/PM")," - ",Schedule!$E51),IF(AE$1=TIME(HOUR(Schedule!$F51),ROUNDDOWN(MINUTE(Schedule!$F51)/15,0)*15,0),_xlfn.CONCAT(TEXT(Schedule!$F51,"H:MM AM/PM")," - ",Schedule!$G51),IF(AE$1=TIME(HOUR(Schedule!$H51),ROUNDDOWN(MINUTE(Schedule!$H51)/15,0)*15,0),_xlfn.CONCAT(TEXT(Schedule!$H51,"H:MM AM/PM")," - ",Schedule!$I51),IF(Schedule!$B51&lt;&gt;"",IF(OR(AE$1=Schedule!$B51,AE$1=(Schedule!$B51+TIME(0,15,0))),_xlfn.CONCAT("Judge - ",Schedule!$C51), ""),"")))),"")</f>
        <v/>
      </c>
      <c r="AF51" s="8" t="str">
        <f ca="1">IF($A51&lt;&gt;"",IF(AF$1=TIME(HOUR(Schedule!$D51),ROUNDDOWN(MINUTE(Schedule!$D51)/15,0)*15,0),_xlfn.CONCAT(TEXT(Schedule!$D51,"H:MM AM/PM")," - ",Schedule!$E51),IF(AF$1=TIME(HOUR(Schedule!$F51),ROUNDDOWN(MINUTE(Schedule!$F51)/15,0)*15,0),_xlfn.CONCAT(TEXT(Schedule!$F51,"H:MM AM/PM")," - ",Schedule!$G51),IF(AF$1=TIME(HOUR(Schedule!$H51),ROUNDDOWN(MINUTE(Schedule!$H51)/15,0)*15,0),_xlfn.CONCAT(TEXT(Schedule!$H51,"H:MM AM/PM")," - ",Schedule!$I51),IF(Schedule!$B51&lt;&gt;"",IF(OR(AF$1=Schedule!$B51,AF$1=(Schedule!$B51+TIME(0,15,0))),_xlfn.CONCAT("Judge - ",Schedule!$C51), ""),"")))),"")</f>
        <v/>
      </c>
      <c r="AG51" s="8" t="str">
        <f ca="1">IF($A51&lt;&gt;"",IF(AG$1=TIME(HOUR(Schedule!$D51),ROUNDDOWN(MINUTE(Schedule!$D51)/15,0)*15,0),_xlfn.CONCAT(TEXT(Schedule!$D51,"H:MM AM/PM")," - ",Schedule!$E51),IF(AG$1=TIME(HOUR(Schedule!$F51),ROUNDDOWN(MINUTE(Schedule!$F51)/15,0)*15,0),_xlfn.CONCAT(TEXT(Schedule!$F51,"H:MM AM/PM")," - ",Schedule!$G51),IF(AG$1=TIME(HOUR(Schedule!$H51),ROUNDDOWN(MINUTE(Schedule!$H51)/15,0)*15,0),_xlfn.CONCAT(TEXT(Schedule!$H51,"H:MM AM/PM")," - ",Schedule!$I51),IF(Schedule!$B51&lt;&gt;"",IF(OR(AG$1=Schedule!$B51,AG$1=(Schedule!$B51+TIME(0,15,0))),_xlfn.CONCAT("Judge - ",Schedule!$C51), ""),"")))),"")</f>
        <v/>
      </c>
    </row>
    <row r="52" spans="1:33" x14ac:dyDescent="0.2">
      <c r="A52" t="str">
        <f ca="1">Schedule!A52</f>
        <v/>
      </c>
      <c r="B52" s="8" t="str">
        <f ca="1">IF($A52&lt;&gt;"",IF(B$1=TIME(HOUR(Schedule!$D52),ROUNDDOWN(MINUTE(Schedule!$D52)/15,0)*15,0),_xlfn.CONCAT(TEXT(Schedule!$D52,"H:MM AM/PM")," - ",Schedule!$E52),IF(B$1=TIME(HOUR(Schedule!$F52),ROUNDDOWN(MINUTE(Schedule!$F52)/15,0)*15,0),_xlfn.CONCAT(TEXT(Schedule!$F52,"H:MM AM/PM")," - ",Schedule!$G52),IF(B$1=TIME(HOUR(Schedule!$H52),ROUNDDOWN(MINUTE(Schedule!$H52)/15,0)*15,0),_xlfn.CONCAT(TEXT(Schedule!$H52,"H:MM AM/PM")," - ",Schedule!$I52),IF(Schedule!$B52&lt;&gt;"",IF(OR(B$1=Schedule!$B52,B$1=(Schedule!$B52+TIME(0,15,0))),_xlfn.CONCAT("Judge - ",Schedule!$C52), ""),"")))),"")</f>
        <v/>
      </c>
      <c r="C52" s="8" t="str">
        <f ca="1">IF($A52&lt;&gt;"",IF(C$1=TIME(HOUR(Schedule!$D52),ROUNDDOWN(MINUTE(Schedule!$D52)/15,0)*15,0),_xlfn.CONCAT(TEXT(Schedule!$D52,"H:MM AM/PM")," - ",Schedule!$E52),IF(C$1=TIME(HOUR(Schedule!$F52),ROUNDDOWN(MINUTE(Schedule!$F52)/15,0)*15,0),_xlfn.CONCAT(TEXT(Schedule!$F52,"H:MM AM/PM")," - ",Schedule!$G52),IF(C$1=TIME(HOUR(Schedule!$H52),ROUNDDOWN(MINUTE(Schedule!$H52)/15,0)*15,0),_xlfn.CONCAT(TEXT(Schedule!$H52,"H:MM AM/PM")," - ",Schedule!$I52),IF(Schedule!$B52&lt;&gt;"",IF(OR(C$1=Schedule!$B52,C$1=(Schedule!$B52+TIME(0,15,0))),_xlfn.CONCAT("Judge - ",Schedule!$C52), ""),"")))),"")</f>
        <v/>
      </c>
      <c r="D52" s="8" t="str">
        <f ca="1">IF($A52&lt;&gt;"",IF(D$1=TIME(HOUR(Schedule!$D52),ROUNDDOWN(MINUTE(Schedule!$D52)/15,0)*15,0),_xlfn.CONCAT(TEXT(Schedule!$D52,"H:MM AM/PM")," - ",Schedule!$E52),IF(D$1=TIME(HOUR(Schedule!$F52),ROUNDDOWN(MINUTE(Schedule!$F52)/15,0)*15,0),_xlfn.CONCAT(TEXT(Schedule!$F52,"H:MM AM/PM")," - ",Schedule!$G52),IF(D$1=TIME(HOUR(Schedule!$H52),ROUNDDOWN(MINUTE(Schedule!$H52)/15,0)*15,0),_xlfn.CONCAT(TEXT(Schedule!$H52,"H:MM AM/PM")," - ",Schedule!$I52),IF(Schedule!$B52&lt;&gt;"",IF(OR(D$1=Schedule!$B52,D$1=(Schedule!$B52+TIME(0,15,0))),_xlfn.CONCAT("Judge - ",Schedule!$C52), ""),"")))),"")</f>
        <v/>
      </c>
      <c r="E52" s="8" t="str">
        <f ca="1">IF($A52&lt;&gt;"",IF(E$1=TIME(HOUR(Schedule!$D52),ROUNDDOWN(MINUTE(Schedule!$D52)/15,0)*15,0),_xlfn.CONCAT(TEXT(Schedule!$D52,"H:MM AM/PM")," - ",Schedule!$E52),IF(E$1=TIME(HOUR(Schedule!$F52),ROUNDDOWN(MINUTE(Schedule!$F52)/15,0)*15,0),_xlfn.CONCAT(TEXT(Schedule!$F52,"H:MM AM/PM")," - ",Schedule!$G52),IF(E$1=TIME(HOUR(Schedule!$H52),ROUNDDOWN(MINUTE(Schedule!$H52)/15,0)*15,0),_xlfn.CONCAT(TEXT(Schedule!$H52,"H:MM AM/PM")," - ",Schedule!$I52),IF(Schedule!$B52&lt;&gt;"",IF(OR(E$1=Schedule!$B52,E$1=(Schedule!$B52+TIME(0,15,0))),_xlfn.CONCAT("Judge - ",Schedule!$C52), ""),"")))),"")</f>
        <v/>
      </c>
      <c r="F52" s="8" t="str">
        <f ca="1">IF($A52&lt;&gt;"",IF(F$1=TIME(HOUR(Schedule!$D52),ROUNDDOWN(MINUTE(Schedule!$D52)/15,0)*15,0),_xlfn.CONCAT(TEXT(Schedule!$D52,"H:MM AM/PM")," - ",Schedule!$E52),IF(F$1=TIME(HOUR(Schedule!$F52),ROUNDDOWN(MINUTE(Schedule!$F52)/15,0)*15,0),_xlfn.CONCAT(TEXT(Schedule!$F52,"H:MM AM/PM")," - ",Schedule!$G52),IF(F$1=TIME(HOUR(Schedule!$H52),ROUNDDOWN(MINUTE(Schedule!$H52)/15,0)*15,0),_xlfn.CONCAT(TEXT(Schedule!$H52,"H:MM AM/PM")," - ",Schedule!$I52),IF(Schedule!$B52&lt;&gt;"",IF(OR(F$1=Schedule!$B52,F$1=(Schedule!$B52+TIME(0,15,0))),_xlfn.CONCAT("Judge - ",Schedule!$C52), ""),"")))),"")</f>
        <v/>
      </c>
      <c r="G52" s="8" t="str">
        <f ca="1">IF($A52&lt;&gt;"",IF(G$1=TIME(HOUR(Schedule!$D52),ROUNDDOWN(MINUTE(Schedule!$D52)/15,0)*15,0),_xlfn.CONCAT(TEXT(Schedule!$D52,"H:MM AM/PM")," - ",Schedule!$E52),IF(G$1=TIME(HOUR(Schedule!$F52),ROUNDDOWN(MINUTE(Schedule!$F52)/15,0)*15,0),_xlfn.CONCAT(TEXT(Schedule!$F52,"H:MM AM/PM")," - ",Schedule!$G52),IF(G$1=TIME(HOUR(Schedule!$H52),ROUNDDOWN(MINUTE(Schedule!$H52)/15,0)*15,0),_xlfn.CONCAT(TEXT(Schedule!$H52,"H:MM AM/PM")," - ",Schedule!$I52),IF(Schedule!$B52&lt;&gt;"",IF(OR(G$1=Schedule!$B52,G$1=(Schedule!$B52+TIME(0,15,0))),_xlfn.CONCAT("Judge - ",Schedule!$C52), ""),"")))),"")</f>
        <v/>
      </c>
      <c r="H52" s="8" t="str">
        <f ca="1">IF($A52&lt;&gt;"",IF(H$1=TIME(HOUR(Schedule!$D52),ROUNDDOWN(MINUTE(Schedule!$D52)/15,0)*15,0),_xlfn.CONCAT(TEXT(Schedule!$D52,"H:MM AM/PM")," - ",Schedule!$E52),IF(H$1=TIME(HOUR(Schedule!$F52),ROUNDDOWN(MINUTE(Schedule!$F52)/15,0)*15,0),_xlfn.CONCAT(TEXT(Schedule!$F52,"H:MM AM/PM")," - ",Schedule!$G52),IF(H$1=TIME(HOUR(Schedule!$H52),ROUNDDOWN(MINUTE(Schedule!$H52)/15,0)*15,0),_xlfn.CONCAT(TEXT(Schedule!$H52,"H:MM AM/PM")," - ",Schedule!$I52),IF(Schedule!$B52&lt;&gt;"",IF(OR(H$1=Schedule!$B52,H$1=(Schedule!$B52+TIME(0,15,0))),_xlfn.CONCAT("Judge - ",Schedule!$C52), ""),"")))),"")</f>
        <v/>
      </c>
      <c r="I52" s="8" t="str">
        <f ca="1">IF($A52&lt;&gt;"",IF(I$1=TIME(HOUR(Schedule!$D52),ROUNDDOWN(MINUTE(Schedule!$D52)/15,0)*15,0),_xlfn.CONCAT(TEXT(Schedule!$D52,"H:MM AM/PM")," - ",Schedule!$E52),IF(I$1=TIME(HOUR(Schedule!$F52),ROUNDDOWN(MINUTE(Schedule!$F52)/15,0)*15,0),_xlfn.CONCAT(TEXT(Schedule!$F52,"H:MM AM/PM")," - ",Schedule!$G52),IF(I$1=TIME(HOUR(Schedule!$H52),ROUNDDOWN(MINUTE(Schedule!$H52)/15,0)*15,0),_xlfn.CONCAT(TEXT(Schedule!$H52,"H:MM AM/PM")," - ",Schedule!$I52),IF(Schedule!$B52&lt;&gt;"",IF(OR(I$1=Schedule!$B52,I$1=(Schedule!$B52+TIME(0,15,0))),_xlfn.CONCAT("Judge - ",Schedule!$C52), ""),"")))),"")</f>
        <v/>
      </c>
      <c r="J52" s="8" t="str">
        <f ca="1">IF($A52&lt;&gt;"",IF(J$1=TIME(HOUR(Schedule!$D52),ROUNDDOWN(MINUTE(Schedule!$D52)/15,0)*15,0),_xlfn.CONCAT(TEXT(Schedule!$D52,"H:MM AM/PM")," - ",Schedule!$E52),IF(J$1=TIME(HOUR(Schedule!$F52),ROUNDDOWN(MINUTE(Schedule!$F52)/15,0)*15,0),_xlfn.CONCAT(TEXT(Schedule!$F52,"H:MM AM/PM")," - ",Schedule!$G52),IF(J$1=TIME(HOUR(Schedule!$H52),ROUNDDOWN(MINUTE(Schedule!$H52)/15,0)*15,0),_xlfn.CONCAT(TEXT(Schedule!$H52,"H:MM AM/PM")," - ",Schedule!$I52),IF(Schedule!$B52&lt;&gt;"",IF(OR(J$1=Schedule!$B52,J$1=(Schedule!$B52+TIME(0,15,0))),_xlfn.CONCAT("Judge - ",Schedule!$C52), ""),"")))),"")</f>
        <v/>
      </c>
      <c r="K52" s="8" t="str">
        <f ca="1">IF($A52&lt;&gt;"",IF(K$1=TIME(HOUR(Schedule!$D52),ROUNDDOWN(MINUTE(Schedule!$D52)/15,0)*15,0),_xlfn.CONCAT(TEXT(Schedule!$D52,"H:MM AM/PM")," - ",Schedule!$E52),IF(K$1=TIME(HOUR(Schedule!$F52),ROUNDDOWN(MINUTE(Schedule!$F52)/15,0)*15,0),_xlfn.CONCAT(TEXT(Schedule!$F52,"H:MM AM/PM")," - ",Schedule!$G52),IF(K$1=TIME(HOUR(Schedule!$H52),ROUNDDOWN(MINUTE(Schedule!$H52)/15,0)*15,0),_xlfn.CONCAT(TEXT(Schedule!$H52,"H:MM AM/PM")," - ",Schedule!$I52),IF(Schedule!$B52&lt;&gt;"",IF(OR(K$1=Schedule!$B52,K$1=(Schedule!$B52+TIME(0,15,0))),_xlfn.CONCAT("Judge - ",Schedule!$C52), ""),"")))),"")</f>
        <v/>
      </c>
      <c r="L52" s="8" t="str">
        <f ca="1">IF($A52&lt;&gt;"",IF(L$1=TIME(HOUR(Schedule!$D52),ROUNDDOWN(MINUTE(Schedule!$D52)/15,0)*15,0),_xlfn.CONCAT(TEXT(Schedule!$D52,"H:MM AM/PM")," - ",Schedule!$E52),IF(L$1=TIME(HOUR(Schedule!$F52),ROUNDDOWN(MINUTE(Schedule!$F52)/15,0)*15,0),_xlfn.CONCAT(TEXT(Schedule!$F52,"H:MM AM/PM")," - ",Schedule!$G52),IF(L$1=TIME(HOUR(Schedule!$H52),ROUNDDOWN(MINUTE(Schedule!$H52)/15,0)*15,0),_xlfn.CONCAT(TEXT(Schedule!$H52,"H:MM AM/PM")," - ",Schedule!$I52),IF(Schedule!$B52&lt;&gt;"",IF(OR(L$1=Schedule!$B52,L$1=(Schedule!$B52+TIME(0,15,0))),_xlfn.CONCAT("Judge - ",Schedule!$C52), ""),"")))),"")</f>
        <v/>
      </c>
      <c r="M52" s="8" t="str">
        <f ca="1">IF($A52&lt;&gt;"",IF(M$1=TIME(HOUR(Schedule!$D52),ROUNDDOWN(MINUTE(Schedule!$D52)/15,0)*15,0),_xlfn.CONCAT(TEXT(Schedule!$D52,"H:MM AM/PM")," - ",Schedule!$E52),IF(M$1=TIME(HOUR(Schedule!$F52),ROUNDDOWN(MINUTE(Schedule!$F52)/15,0)*15,0),_xlfn.CONCAT(TEXT(Schedule!$F52,"H:MM AM/PM")," - ",Schedule!$G52),IF(M$1=TIME(HOUR(Schedule!$H52),ROUNDDOWN(MINUTE(Schedule!$H52)/15,0)*15,0),_xlfn.CONCAT(TEXT(Schedule!$H52,"H:MM AM/PM")," - ",Schedule!$I52),IF(Schedule!$B52&lt;&gt;"",IF(OR(M$1=Schedule!$B52,M$1=(Schedule!$B52+TIME(0,15,0))),_xlfn.CONCAT("Judge - ",Schedule!$C52), ""),"")))),"")</f>
        <v/>
      </c>
      <c r="N52" s="8" t="str">
        <f ca="1">IF($A52&lt;&gt;"",IF(N$1=TIME(HOUR(Schedule!$D52),ROUNDDOWN(MINUTE(Schedule!$D52)/15,0)*15,0),_xlfn.CONCAT(TEXT(Schedule!$D52,"H:MM AM/PM")," - ",Schedule!$E52),IF(N$1=TIME(HOUR(Schedule!$F52),ROUNDDOWN(MINUTE(Schedule!$F52)/15,0)*15,0),_xlfn.CONCAT(TEXT(Schedule!$F52,"H:MM AM/PM")," - ",Schedule!$G52),IF(N$1=TIME(HOUR(Schedule!$H52),ROUNDDOWN(MINUTE(Schedule!$H52)/15,0)*15,0),_xlfn.CONCAT(TEXT(Schedule!$H52,"H:MM AM/PM")," - ",Schedule!$I52),IF(Schedule!$B52&lt;&gt;"",IF(OR(N$1=Schedule!$B52,N$1=(Schedule!$B52+TIME(0,15,0))),_xlfn.CONCAT("Judge - ",Schedule!$C52), ""),"")))),"")</f>
        <v/>
      </c>
      <c r="O52" s="8" t="str">
        <f ca="1">IF($A52&lt;&gt;"",IF(O$1=TIME(HOUR(Schedule!$D52),ROUNDDOWN(MINUTE(Schedule!$D52)/15,0)*15,0),_xlfn.CONCAT(TEXT(Schedule!$D52,"H:MM AM/PM")," - ",Schedule!$E52),IF(O$1=TIME(HOUR(Schedule!$F52),ROUNDDOWN(MINUTE(Schedule!$F52)/15,0)*15,0),_xlfn.CONCAT(TEXT(Schedule!$F52,"H:MM AM/PM")," - ",Schedule!$G52),IF(O$1=TIME(HOUR(Schedule!$H52),ROUNDDOWN(MINUTE(Schedule!$H52)/15,0)*15,0),_xlfn.CONCAT(TEXT(Schedule!$H52,"H:MM AM/PM")," - ",Schedule!$I52),IF(Schedule!$B52&lt;&gt;"",IF(OR(O$1=Schedule!$B52,O$1=(Schedule!$B52+TIME(0,15,0))),_xlfn.CONCAT("Judge - ",Schedule!$C52), ""),"")))),"")</f>
        <v/>
      </c>
      <c r="P52" s="8" t="str">
        <f ca="1">IF($A52&lt;&gt;"",IF(P$1=TIME(HOUR(Schedule!$D52),ROUNDDOWN(MINUTE(Schedule!$D52)/15,0)*15,0),_xlfn.CONCAT(TEXT(Schedule!$D52,"H:MM AM/PM")," - ",Schedule!$E52),IF(P$1=TIME(HOUR(Schedule!$F52),ROUNDDOWN(MINUTE(Schedule!$F52)/15,0)*15,0),_xlfn.CONCAT(TEXT(Schedule!$F52,"H:MM AM/PM")," - ",Schedule!$G52),IF(P$1=TIME(HOUR(Schedule!$H52),ROUNDDOWN(MINUTE(Schedule!$H52)/15,0)*15,0),_xlfn.CONCAT(TEXT(Schedule!$H52,"H:MM AM/PM")," - ",Schedule!$I52),IF(Schedule!$B52&lt;&gt;"",IF(OR(P$1=Schedule!$B52,P$1=(Schedule!$B52+TIME(0,15,0))),_xlfn.CONCAT("Judge - ",Schedule!$C52), ""),"")))),"")</f>
        <v/>
      </c>
      <c r="Q52" s="8" t="str">
        <f ca="1">IF($A52&lt;&gt;"",IF(Q$1=TIME(HOUR(Schedule!$D52),ROUNDDOWN(MINUTE(Schedule!$D52)/15,0)*15,0),_xlfn.CONCAT(TEXT(Schedule!$D52,"H:MM AM/PM")," - ",Schedule!$E52),IF(Q$1=TIME(HOUR(Schedule!$F52),ROUNDDOWN(MINUTE(Schedule!$F52)/15,0)*15,0),_xlfn.CONCAT(TEXT(Schedule!$F52,"H:MM AM/PM")," - ",Schedule!$G52),IF(Q$1=TIME(HOUR(Schedule!$H52),ROUNDDOWN(MINUTE(Schedule!$H52)/15,0)*15,0),_xlfn.CONCAT(TEXT(Schedule!$H52,"H:MM AM/PM")," - ",Schedule!$I52),IF(Schedule!$B52&lt;&gt;"",IF(OR(Q$1=Schedule!$B52,Q$1=(Schedule!$B52+TIME(0,15,0))),_xlfn.CONCAT("Judge - ",Schedule!$C52), ""),"")))),"")</f>
        <v/>
      </c>
      <c r="R52" s="8" t="str">
        <f ca="1">IF($A52&lt;&gt;"",IF(R$1=TIME(HOUR(Schedule!$D52),ROUNDDOWN(MINUTE(Schedule!$D52)/15,0)*15,0),_xlfn.CONCAT(TEXT(Schedule!$D52,"H:MM AM/PM")," - ",Schedule!$E52),IF(R$1=TIME(HOUR(Schedule!$F52),ROUNDDOWN(MINUTE(Schedule!$F52)/15,0)*15,0),_xlfn.CONCAT(TEXT(Schedule!$F52,"H:MM AM/PM")," - ",Schedule!$G52),IF(R$1=TIME(HOUR(Schedule!$H52),ROUNDDOWN(MINUTE(Schedule!$H52)/15,0)*15,0),_xlfn.CONCAT(TEXT(Schedule!$H52,"H:MM AM/PM")," - ",Schedule!$I52),IF(Schedule!$B52&lt;&gt;"",IF(OR(R$1=Schedule!$B52,R$1=(Schedule!$B52+TIME(0,15,0))),_xlfn.CONCAT("Judge - ",Schedule!$C52), ""),"")))),"")</f>
        <v/>
      </c>
      <c r="S52" s="8" t="str">
        <f ca="1">IF($A52&lt;&gt;"",IF(S$1=TIME(HOUR(Schedule!$D52),ROUNDDOWN(MINUTE(Schedule!$D52)/15,0)*15,0),_xlfn.CONCAT(TEXT(Schedule!$D52,"H:MM AM/PM")," - ",Schedule!$E52),IF(S$1=TIME(HOUR(Schedule!$F52),ROUNDDOWN(MINUTE(Schedule!$F52)/15,0)*15,0),_xlfn.CONCAT(TEXT(Schedule!$F52,"H:MM AM/PM")," - ",Schedule!$G52),IF(S$1=TIME(HOUR(Schedule!$H52),ROUNDDOWN(MINUTE(Schedule!$H52)/15,0)*15,0),_xlfn.CONCAT(TEXT(Schedule!$H52,"H:MM AM/PM")," - ",Schedule!$I52),IF(Schedule!$B52&lt;&gt;"",IF(OR(S$1=Schedule!$B52,S$1=(Schedule!$B52+TIME(0,15,0))),_xlfn.CONCAT("Judge - ",Schedule!$C52), ""),"")))),"")</f>
        <v/>
      </c>
      <c r="T52" s="8" t="str">
        <f ca="1">IF($A52&lt;&gt;"",IF(T$1=TIME(HOUR(Schedule!$D52),ROUNDDOWN(MINUTE(Schedule!$D52)/15,0)*15,0),_xlfn.CONCAT(TEXT(Schedule!$D52,"H:MM AM/PM")," - ",Schedule!$E52),IF(T$1=TIME(HOUR(Schedule!$F52),ROUNDDOWN(MINUTE(Schedule!$F52)/15,0)*15,0),_xlfn.CONCAT(TEXT(Schedule!$F52,"H:MM AM/PM")," - ",Schedule!$G52),IF(T$1=TIME(HOUR(Schedule!$H52),ROUNDDOWN(MINUTE(Schedule!$H52)/15,0)*15,0),_xlfn.CONCAT(TEXT(Schedule!$H52,"H:MM AM/PM")," - ",Schedule!$I52),IF(Schedule!$B52&lt;&gt;"",IF(OR(T$1=Schedule!$B52,T$1=(Schedule!$B52+TIME(0,15,0))),_xlfn.CONCAT("Judge - ",Schedule!$C52), ""),"")))),"")</f>
        <v/>
      </c>
      <c r="U52" s="8" t="str">
        <f ca="1">IF($A52&lt;&gt;"",IF(U$1=TIME(HOUR(Schedule!$D52),ROUNDDOWN(MINUTE(Schedule!$D52)/15,0)*15,0),_xlfn.CONCAT(TEXT(Schedule!$D52,"H:MM AM/PM")," - ",Schedule!$E52),IF(U$1=TIME(HOUR(Schedule!$F52),ROUNDDOWN(MINUTE(Schedule!$F52)/15,0)*15,0),_xlfn.CONCAT(TEXT(Schedule!$F52,"H:MM AM/PM")," - ",Schedule!$G52),IF(U$1=TIME(HOUR(Schedule!$H52),ROUNDDOWN(MINUTE(Schedule!$H52)/15,0)*15,0),_xlfn.CONCAT(TEXT(Schedule!$H52,"H:MM AM/PM")," - ",Schedule!$I52),IF(Schedule!$B52&lt;&gt;"",IF(OR(U$1=Schedule!$B52,U$1=(Schedule!$B52+TIME(0,15,0))),_xlfn.CONCAT("Judge - ",Schedule!$C52), ""),"")))),"")</f>
        <v/>
      </c>
      <c r="V52" s="8" t="str">
        <f ca="1">IF($A52&lt;&gt;"",IF(V$1=TIME(HOUR(Schedule!$D52),ROUNDDOWN(MINUTE(Schedule!$D52)/15,0)*15,0),_xlfn.CONCAT(TEXT(Schedule!$D52,"H:MM AM/PM")," - ",Schedule!$E52),IF(V$1=TIME(HOUR(Schedule!$F52),ROUNDDOWN(MINUTE(Schedule!$F52)/15,0)*15,0),_xlfn.CONCAT(TEXT(Schedule!$F52,"H:MM AM/PM")," - ",Schedule!$G52),IF(V$1=TIME(HOUR(Schedule!$H52),ROUNDDOWN(MINUTE(Schedule!$H52)/15,0)*15,0),_xlfn.CONCAT(TEXT(Schedule!$H52,"H:MM AM/PM")," - ",Schedule!$I52),IF(Schedule!$B52&lt;&gt;"",IF(OR(V$1=Schedule!$B52,V$1=(Schedule!$B52+TIME(0,15,0))),_xlfn.CONCAT("Judge - ",Schedule!$C52), ""),"")))),"")</f>
        <v/>
      </c>
      <c r="W52" s="8" t="str">
        <f ca="1">IF($A52&lt;&gt;"",IF(W$1=TIME(HOUR(Schedule!$D52),ROUNDDOWN(MINUTE(Schedule!$D52)/15,0)*15,0),_xlfn.CONCAT(TEXT(Schedule!$D52,"H:MM AM/PM")," - ",Schedule!$E52),IF(W$1=TIME(HOUR(Schedule!$F52),ROUNDDOWN(MINUTE(Schedule!$F52)/15,0)*15,0),_xlfn.CONCAT(TEXT(Schedule!$F52,"H:MM AM/PM")," - ",Schedule!$G52),IF(W$1=TIME(HOUR(Schedule!$H52),ROUNDDOWN(MINUTE(Schedule!$H52)/15,0)*15,0),_xlfn.CONCAT(TEXT(Schedule!$H52,"H:MM AM/PM")," - ",Schedule!$I52),IF(Schedule!$B52&lt;&gt;"",IF(OR(W$1=Schedule!$B52,W$1=(Schedule!$B52+TIME(0,15,0))),_xlfn.CONCAT("Judge - ",Schedule!$C52), ""),"")))),"")</f>
        <v/>
      </c>
      <c r="X52" s="8" t="str">
        <f ca="1">IF($A52&lt;&gt;"",IF(X$1=TIME(HOUR(Schedule!$D52),ROUNDDOWN(MINUTE(Schedule!$D52)/15,0)*15,0),_xlfn.CONCAT(TEXT(Schedule!$D52,"H:MM AM/PM")," - ",Schedule!$E52),IF(X$1=TIME(HOUR(Schedule!$F52),ROUNDDOWN(MINUTE(Schedule!$F52)/15,0)*15,0),_xlfn.CONCAT(TEXT(Schedule!$F52,"H:MM AM/PM")," - ",Schedule!$G52),IF(X$1=TIME(HOUR(Schedule!$H52),ROUNDDOWN(MINUTE(Schedule!$H52)/15,0)*15,0),_xlfn.CONCAT(TEXT(Schedule!$H52,"H:MM AM/PM")," - ",Schedule!$I52),IF(Schedule!$B52&lt;&gt;"",IF(OR(X$1=Schedule!$B52,X$1=(Schedule!$B52+TIME(0,15,0))),_xlfn.CONCAT("Judge - ",Schedule!$C52), ""),"")))),"")</f>
        <v/>
      </c>
      <c r="Y52" s="8" t="str">
        <f ca="1">IF($A52&lt;&gt;"",IF(Y$1=TIME(HOUR(Schedule!$D52),ROUNDDOWN(MINUTE(Schedule!$D52)/15,0)*15,0),_xlfn.CONCAT(TEXT(Schedule!$D52,"H:MM AM/PM")," - ",Schedule!$E52),IF(Y$1=TIME(HOUR(Schedule!$F52),ROUNDDOWN(MINUTE(Schedule!$F52)/15,0)*15,0),_xlfn.CONCAT(TEXT(Schedule!$F52,"H:MM AM/PM")," - ",Schedule!$G52),IF(Y$1=TIME(HOUR(Schedule!$H52),ROUNDDOWN(MINUTE(Schedule!$H52)/15,0)*15,0),_xlfn.CONCAT(TEXT(Schedule!$H52,"H:MM AM/PM")," - ",Schedule!$I52),IF(Schedule!$B52&lt;&gt;"",IF(OR(Y$1=Schedule!$B52,Y$1=(Schedule!$B52+TIME(0,15,0))),_xlfn.CONCAT("Judge - ",Schedule!$C52), ""),"")))),"")</f>
        <v/>
      </c>
      <c r="Z52" s="8" t="str">
        <f ca="1">IF($A52&lt;&gt;"",IF(Z$1=TIME(HOUR(Schedule!$D52),ROUNDDOWN(MINUTE(Schedule!$D52)/15,0)*15,0),_xlfn.CONCAT(TEXT(Schedule!$D52,"H:MM AM/PM")," - ",Schedule!$E52),IF(Z$1=TIME(HOUR(Schedule!$F52),ROUNDDOWN(MINUTE(Schedule!$F52)/15,0)*15,0),_xlfn.CONCAT(TEXT(Schedule!$F52,"H:MM AM/PM")," - ",Schedule!$G52),IF(Z$1=TIME(HOUR(Schedule!$H52),ROUNDDOWN(MINUTE(Schedule!$H52)/15,0)*15,0),_xlfn.CONCAT(TEXT(Schedule!$H52,"H:MM AM/PM")," - ",Schedule!$I52),IF(Schedule!$B52&lt;&gt;"",IF(OR(Z$1=Schedule!$B52,Z$1=(Schedule!$B52+TIME(0,15,0))),_xlfn.CONCAT("Judge - ",Schedule!$C52), ""),"")))),"")</f>
        <v/>
      </c>
      <c r="AA52" s="8" t="str">
        <f ca="1">IF($A52&lt;&gt;"",IF(AA$1=TIME(HOUR(Schedule!$D52),ROUNDDOWN(MINUTE(Schedule!$D52)/15,0)*15,0),_xlfn.CONCAT(TEXT(Schedule!$D52,"H:MM AM/PM")," - ",Schedule!$E52),IF(AA$1=TIME(HOUR(Schedule!$F52),ROUNDDOWN(MINUTE(Schedule!$F52)/15,0)*15,0),_xlfn.CONCAT(TEXT(Schedule!$F52,"H:MM AM/PM")," - ",Schedule!$G52),IF(AA$1=TIME(HOUR(Schedule!$H52),ROUNDDOWN(MINUTE(Schedule!$H52)/15,0)*15,0),_xlfn.CONCAT(TEXT(Schedule!$H52,"H:MM AM/PM")," - ",Schedule!$I52),IF(Schedule!$B52&lt;&gt;"",IF(OR(AA$1=Schedule!$B52,AA$1=(Schedule!$B52+TIME(0,15,0))),_xlfn.CONCAT("Judge - ",Schedule!$C52), ""),"")))),"")</f>
        <v/>
      </c>
      <c r="AB52" s="8" t="str">
        <f ca="1">IF($A52&lt;&gt;"",IF(AB$1=TIME(HOUR(Schedule!$D52),ROUNDDOWN(MINUTE(Schedule!$D52)/15,0)*15,0),_xlfn.CONCAT(TEXT(Schedule!$D52,"H:MM AM/PM")," - ",Schedule!$E52),IF(AB$1=TIME(HOUR(Schedule!$F52),ROUNDDOWN(MINUTE(Schedule!$F52)/15,0)*15,0),_xlfn.CONCAT(TEXT(Schedule!$F52,"H:MM AM/PM")," - ",Schedule!$G52),IF(AB$1=TIME(HOUR(Schedule!$H52),ROUNDDOWN(MINUTE(Schedule!$H52)/15,0)*15,0),_xlfn.CONCAT(TEXT(Schedule!$H52,"H:MM AM/PM")," - ",Schedule!$I52),IF(Schedule!$B52&lt;&gt;"",IF(OR(AB$1=Schedule!$B52,AB$1=(Schedule!$B52+TIME(0,15,0))),_xlfn.CONCAT("Judge - ",Schedule!$C52), ""),"")))),"")</f>
        <v/>
      </c>
      <c r="AC52" s="8" t="str">
        <f ca="1">IF($A52&lt;&gt;"",IF(AC$1=TIME(HOUR(Schedule!$D52),ROUNDDOWN(MINUTE(Schedule!$D52)/15,0)*15,0),_xlfn.CONCAT(TEXT(Schedule!$D52,"H:MM AM/PM")," - ",Schedule!$E52),IF(AC$1=TIME(HOUR(Schedule!$F52),ROUNDDOWN(MINUTE(Schedule!$F52)/15,0)*15,0),_xlfn.CONCAT(TEXT(Schedule!$F52,"H:MM AM/PM")," - ",Schedule!$G52),IF(AC$1=TIME(HOUR(Schedule!$H52),ROUNDDOWN(MINUTE(Schedule!$H52)/15,0)*15,0),_xlfn.CONCAT(TEXT(Schedule!$H52,"H:MM AM/PM")," - ",Schedule!$I52),IF(Schedule!$B52&lt;&gt;"",IF(OR(AC$1=Schedule!$B52,AC$1=(Schedule!$B52+TIME(0,15,0))),_xlfn.CONCAT("Judge - ",Schedule!$C52), ""),"")))),"")</f>
        <v/>
      </c>
      <c r="AD52" s="8" t="str">
        <f ca="1">IF($A52&lt;&gt;"",IF(AD$1=TIME(HOUR(Schedule!$D52),ROUNDDOWN(MINUTE(Schedule!$D52)/15,0)*15,0),_xlfn.CONCAT(TEXT(Schedule!$D52,"H:MM AM/PM")," - ",Schedule!$E52),IF(AD$1=TIME(HOUR(Schedule!$F52),ROUNDDOWN(MINUTE(Schedule!$F52)/15,0)*15,0),_xlfn.CONCAT(TEXT(Schedule!$F52,"H:MM AM/PM")," - ",Schedule!$G52),IF(AD$1=TIME(HOUR(Schedule!$H52),ROUNDDOWN(MINUTE(Schedule!$H52)/15,0)*15,0),_xlfn.CONCAT(TEXT(Schedule!$H52,"H:MM AM/PM")," - ",Schedule!$I52),IF(Schedule!$B52&lt;&gt;"",IF(OR(AD$1=Schedule!$B52,AD$1=(Schedule!$B52+TIME(0,15,0))),_xlfn.CONCAT("Judge - ",Schedule!$C52), ""),"")))),"")</f>
        <v/>
      </c>
      <c r="AE52" s="8" t="str">
        <f ca="1">IF($A52&lt;&gt;"",IF(AE$1=TIME(HOUR(Schedule!$D52),ROUNDDOWN(MINUTE(Schedule!$D52)/15,0)*15,0),_xlfn.CONCAT(TEXT(Schedule!$D52,"H:MM AM/PM")," - ",Schedule!$E52),IF(AE$1=TIME(HOUR(Schedule!$F52),ROUNDDOWN(MINUTE(Schedule!$F52)/15,0)*15,0),_xlfn.CONCAT(TEXT(Schedule!$F52,"H:MM AM/PM")," - ",Schedule!$G52),IF(AE$1=TIME(HOUR(Schedule!$H52),ROUNDDOWN(MINUTE(Schedule!$H52)/15,0)*15,0),_xlfn.CONCAT(TEXT(Schedule!$H52,"H:MM AM/PM")," - ",Schedule!$I52),IF(Schedule!$B52&lt;&gt;"",IF(OR(AE$1=Schedule!$B52,AE$1=(Schedule!$B52+TIME(0,15,0))),_xlfn.CONCAT("Judge - ",Schedule!$C52), ""),"")))),"")</f>
        <v/>
      </c>
      <c r="AF52" s="8" t="str">
        <f ca="1">IF($A52&lt;&gt;"",IF(AF$1=TIME(HOUR(Schedule!$D52),ROUNDDOWN(MINUTE(Schedule!$D52)/15,0)*15,0),_xlfn.CONCAT(TEXT(Schedule!$D52,"H:MM AM/PM")," - ",Schedule!$E52),IF(AF$1=TIME(HOUR(Schedule!$F52),ROUNDDOWN(MINUTE(Schedule!$F52)/15,0)*15,0),_xlfn.CONCAT(TEXT(Schedule!$F52,"H:MM AM/PM")," - ",Schedule!$G52),IF(AF$1=TIME(HOUR(Schedule!$H52),ROUNDDOWN(MINUTE(Schedule!$H52)/15,0)*15,0),_xlfn.CONCAT(TEXT(Schedule!$H52,"H:MM AM/PM")," - ",Schedule!$I52),IF(Schedule!$B52&lt;&gt;"",IF(OR(AF$1=Schedule!$B52,AF$1=(Schedule!$B52+TIME(0,15,0))),_xlfn.CONCAT("Judge - ",Schedule!$C52), ""),"")))),"")</f>
        <v/>
      </c>
      <c r="AG52" s="8" t="str">
        <f ca="1">IF($A52&lt;&gt;"",IF(AG$1=TIME(HOUR(Schedule!$D52),ROUNDDOWN(MINUTE(Schedule!$D52)/15,0)*15,0),_xlfn.CONCAT(TEXT(Schedule!$D52,"H:MM AM/PM")," - ",Schedule!$E52),IF(AG$1=TIME(HOUR(Schedule!$F52),ROUNDDOWN(MINUTE(Schedule!$F52)/15,0)*15,0),_xlfn.CONCAT(TEXT(Schedule!$F52,"H:MM AM/PM")," - ",Schedule!$G52),IF(AG$1=TIME(HOUR(Schedule!$H52),ROUNDDOWN(MINUTE(Schedule!$H52)/15,0)*15,0),_xlfn.CONCAT(TEXT(Schedule!$H52,"H:MM AM/PM")," - ",Schedule!$I52),IF(Schedule!$B52&lt;&gt;"",IF(OR(AG$1=Schedule!$B52,AG$1=(Schedule!$B52+TIME(0,15,0))),_xlfn.CONCAT("Judge - ",Schedule!$C52), ""),"")))),"")</f>
        <v/>
      </c>
    </row>
    <row r="53" spans="1:33" x14ac:dyDescent="0.2">
      <c r="A53" t="str">
        <f ca="1">Schedule!A53</f>
        <v/>
      </c>
      <c r="B53" s="8" t="str">
        <f ca="1">IF($A53&lt;&gt;"",IF(B$1=TIME(HOUR(Schedule!$D53),ROUNDDOWN(MINUTE(Schedule!$D53)/15,0)*15,0),_xlfn.CONCAT(TEXT(Schedule!$D53,"H:MM AM/PM")," - ",Schedule!$E53),IF(B$1=TIME(HOUR(Schedule!$F53),ROUNDDOWN(MINUTE(Schedule!$F53)/15,0)*15,0),_xlfn.CONCAT(TEXT(Schedule!$F53,"H:MM AM/PM")," - ",Schedule!$G53),IF(B$1=TIME(HOUR(Schedule!$H53),ROUNDDOWN(MINUTE(Schedule!$H53)/15,0)*15,0),_xlfn.CONCAT(TEXT(Schedule!$H53,"H:MM AM/PM")," - ",Schedule!$I53),IF(Schedule!$B53&lt;&gt;"",IF(OR(B$1=Schedule!$B53,B$1=(Schedule!$B53+TIME(0,15,0))),_xlfn.CONCAT("Judge - ",Schedule!$C53), ""),"")))),"")</f>
        <v/>
      </c>
      <c r="C53" s="8" t="str">
        <f ca="1">IF($A53&lt;&gt;"",IF(C$1=TIME(HOUR(Schedule!$D53),ROUNDDOWN(MINUTE(Schedule!$D53)/15,0)*15,0),_xlfn.CONCAT(TEXT(Schedule!$D53,"H:MM AM/PM")," - ",Schedule!$E53),IF(C$1=TIME(HOUR(Schedule!$F53),ROUNDDOWN(MINUTE(Schedule!$F53)/15,0)*15,0),_xlfn.CONCAT(TEXT(Schedule!$F53,"H:MM AM/PM")," - ",Schedule!$G53),IF(C$1=TIME(HOUR(Schedule!$H53),ROUNDDOWN(MINUTE(Schedule!$H53)/15,0)*15,0),_xlfn.CONCAT(TEXT(Schedule!$H53,"H:MM AM/PM")," - ",Schedule!$I53),IF(Schedule!$B53&lt;&gt;"",IF(OR(C$1=Schedule!$B53,C$1=(Schedule!$B53+TIME(0,15,0))),_xlfn.CONCAT("Judge - ",Schedule!$C53), ""),"")))),"")</f>
        <v/>
      </c>
      <c r="D53" s="8" t="str">
        <f ca="1">IF($A53&lt;&gt;"",IF(D$1=TIME(HOUR(Schedule!$D53),ROUNDDOWN(MINUTE(Schedule!$D53)/15,0)*15,0),_xlfn.CONCAT(TEXT(Schedule!$D53,"H:MM AM/PM")," - ",Schedule!$E53),IF(D$1=TIME(HOUR(Schedule!$F53),ROUNDDOWN(MINUTE(Schedule!$F53)/15,0)*15,0),_xlfn.CONCAT(TEXT(Schedule!$F53,"H:MM AM/PM")," - ",Schedule!$G53),IF(D$1=TIME(HOUR(Schedule!$H53),ROUNDDOWN(MINUTE(Schedule!$H53)/15,0)*15,0),_xlfn.CONCAT(TEXT(Schedule!$H53,"H:MM AM/PM")," - ",Schedule!$I53),IF(Schedule!$B53&lt;&gt;"",IF(OR(D$1=Schedule!$B53,D$1=(Schedule!$B53+TIME(0,15,0))),_xlfn.CONCAT("Judge - ",Schedule!$C53), ""),"")))),"")</f>
        <v/>
      </c>
      <c r="E53" s="8" t="str">
        <f ca="1">IF($A53&lt;&gt;"",IF(E$1=TIME(HOUR(Schedule!$D53),ROUNDDOWN(MINUTE(Schedule!$D53)/15,0)*15,0),_xlfn.CONCAT(TEXT(Schedule!$D53,"H:MM AM/PM")," - ",Schedule!$E53),IF(E$1=TIME(HOUR(Schedule!$F53),ROUNDDOWN(MINUTE(Schedule!$F53)/15,0)*15,0),_xlfn.CONCAT(TEXT(Schedule!$F53,"H:MM AM/PM")," - ",Schedule!$G53),IF(E$1=TIME(HOUR(Schedule!$H53),ROUNDDOWN(MINUTE(Schedule!$H53)/15,0)*15,0),_xlfn.CONCAT(TEXT(Schedule!$H53,"H:MM AM/PM")," - ",Schedule!$I53),IF(Schedule!$B53&lt;&gt;"",IF(OR(E$1=Schedule!$B53,E$1=(Schedule!$B53+TIME(0,15,0))),_xlfn.CONCAT("Judge - ",Schedule!$C53), ""),"")))),"")</f>
        <v/>
      </c>
      <c r="F53" s="8" t="str">
        <f ca="1">IF($A53&lt;&gt;"",IF(F$1=TIME(HOUR(Schedule!$D53),ROUNDDOWN(MINUTE(Schedule!$D53)/15,0)*15,0),_xlfn.CONCAT(TEXT(Schedule!$D53,"H:MM AM/PM")," - ",Schedule!$E53),IF(F$1=TIME(HOUR(Schedule!$F53),ROUNDDOWN(MINUTE(Schedule!$F53)/15,0)*15,0),_xlfn.CONCAT(TEXT(Schedule!$F53,"H:MM AM/PM")," - ",Schedule!$G53),IF(F$1=TIME(HOUR(Schedule!$H53),ROUNDDOWN(MINUTE(Schedule!$H53)/15,0)*15,0),_xlfn.CONCAT(TEXT(Schedule!$H53,"H:MM AM/PM")," - ",Schedule!$I53),IF(Schedule!$B53&lt;&gt;"",IF(OR(F$1=Schedule!$B53,F$1=(Schedule!$B53+TIME(0,15,0))),_xlfn.CONCAT("Judge - ",Schedule!$C53), ""),"")))),"")</f>
        <v/>
      </c>
      <c r="G53" s="8" t="str">
        <f ca="1">IF($A53&lt;&gt;"",IF(G$1=TIME(HOUR(Schedule!$D53),ROUNDDOWN(MINUTE(Schedule!$D53)/15,0)*15,0),_xlfn.CONCAT(TEXT(Schedule!$D53,"H:MM AM/PM")," - ",Schedule!$E53),IF(G$1=TIME(HOUR(Schedule!$F53),ROUNDDOWN(MINUTE(Schedule!$F53)/15,0)*15,0),_xlfn.CONCAT(TEXT(Schedule!$F53,"H:MM AM/PM")," - ",Schedule!$G53),IF(G$1=TIME(HOUR(Schedule!$H53),ROUNDDOWN(MINUTE(Schedule!$H53)/15,0)*15,0),_xlfn.CONCAT(TEXT(Schedule!$H53,"H:MM AM/PM")," - ",Schedule!$I53),IF(Schedule!$B53&lt;&gt;"",IF(OR(G$1=Schedule!$B53,G$1=(Schedule!$B53+TIME(0,15,0))),_xlfn.CONCAT("Judge - ",Schedule!$C53), ""),"")))),"")</f>
        <v/>
      </c>
      <c r="H53" s="8" t="str">
        <f ca="1">IF($A53&lt;&gt;"",IF(H$1=TIME(HOUR(Schedule!$D53),ROUNDDOWN(MINUTE(Schedule!$D53)/15,0)*15,0),_xlfn.CONCAT(TEXT(Schedule!$D53,"H:MM AM/PM")," - ",Schedule!$E53),IF(H$1=TIME(HOUR(Schedule!$F53),ROUNDDOWN(MINUTE(Schedule!$F53)/15,0)*15,0),_xlfn.CONCAT(TEXT(Schedule!$F53,"H:MM AM/PM")," - ",Schedule!$G53),IF(H$1=TIME(HOUR(Schedule!$H53),ROUNDDOWN(MINUTE(Schedule!$H53)/15,0)*15,0),_xlfn.CONCAT(TEXT(Schedule!$H53,"H:MM AM/PM")," - ",Schedule!$I53),IF(Schedule!$B53&lt;&gt;"",IF(OR(H$1=Schedule!$B53,H$1=(Schedule!$B53+TIME(0,15,0))),_xlfn.CONCAT("Judge - ",Schedule!$C53), ""),"")))),"")</f>
        <v/>
      </c>
      <c r="I53" s="8" t="str">
        <f ca="1">IF($A53&lt;&gt;"",IF(I$1=TIME(HOUR(Schedule!$D53),ROUNDDOWN(MINUTE(Schedule!$D53)/15,0)*15,0),_xlfn.CONCAT(TEXT(Schedule!$D53,"H:MM AM/PM")," - ",Schedule!$E53),IF(I$1=TIME(HOUR(Schedule!$F53),ROUNDDOWN(MINUTE(Schedule!$F53)/15,0)*15,0),_xlfn.CONCAT(TEXT(Schedule!$F53,"H:MM AM/PM")," - ",Schedule!$G53),IF(I$1=TIME(HOUR(Schedule!$H53),ROUNDDOWN(MINUTE(Schedule!$H53)/15,0)*15,0),_xlfn.CONCAT(TEXT(Schedule!$H53,"H:MM AM/PM")," - ",Schedule!$I53),IF(Schedule!$B53&lt;&gt;"",IF(OR(I$1=Schedule!$B53,I$1=(Schedule!$B53+TIME(0,15,0))),_xlfn.CONCAT("Judge - ",Schedule!$C53), ""),"")))),"")</f>
        <v/>
      </c>
      <c r="J53" s="8" t="str">
        <f ca="1">IF($A53&lt;&gt;"",IF(J$1=TIME(HOUR(Schedule!$D53),ROUNDDOWN(MINUTE(Schedule!$D53)/15,0)*15,0),_xlfn.CONCAT(TEXT(Schedule!$D53,"H:MM AM/PM")," - ",Schedule!$E53),IF(J$1=TIME(HOUR(Schedule!$F53),ROUNDDOWN(MINUTE(Schedule!$F53)/15,0)*15,0),_xlfn.CONCAT(TEXT(Schedule!$F53,"H:MM AM/PM")," - ",Schedule!$G53),IF(J$1=TIME(HOUR(Schedule!$H53),ROUNDDOWN(MINUTE(Schedule!$H53)/15,0)*15,0),_xlfn.CONCAT(TEXT(Schedule!$H53,"H:MM AM/PM")," - ",Schedule!$I53),IF(Schedule!$B53&lt;&gt;"",IF(OR(J$1=Schedule!$B53,J$1=(Schedule!$B53+TIME(0,15,0))),_xlfn.CONCAT("Judge - ",Schedule!$C53), ""),"")))),"")</f>
        <v/>
      </c>
      <c r="K53" s="8" t="str">
        <f ca="1">IF($A53&lt;&gt;"",IF(K$1=TIME(HOUR(Schedule!$D53),ROUNDDOWN(MINUTE(Schedule!$D53)/15,0)*15,0),_xlfn.CONCAT(TEXT(Schedule!$D53,"H:MM AM/PM")," - ",Schedule!$E53),IF(K$1=TIME(HOUR(Schedule!$F53),ROUNDDOWN(MINUTE(Schedule!$F53)/15,0)*15,0),_xlfn.CONCAT(TEXT(Schedule!$F53,"H:MM AM/PM")," - ",Schedule!$G53),IF(K$1=TIME(HOUR(Schedule!$H53),ROUNDDOWN(MINUTE(Schedule!$H53)/15,0)*15,0),_xlfn.CONCAT(TEXT(Schedule!$H53,"H:MM AM/PM")," - ",Schedule!$I53),IF(Schedule!$B53&lt;&gt;"",IF(OR(K$1=Schedule!$B53,K$1=(Schedule!$B53+TIME(0,15,0))),_xlfn.CONCAT("Judge - ",Schedule!$C53), ""),"")))),"")</f>
        <v/>
      </c>
      <c r="L53" s="8" t="str">
        <f ca="1">IF($A53&lt;&gt;"",IF(L$1=TIME(HOUR(Schedule!$D53),ROUNDDOWN(MINUTE(Schedule!$D53)/15,0)*15,0),_xlfn.CONCAT(TEXT(Schedule!$D53,"H:MM AM/PM")," - ",Schedule!$E53),IF(L$1=TIME(HOUR(Schedule!$F53),ROUNDDOWN(MINUTE(Schedule!$F53)/15,0)*15,0),_xlfn.CONCAT(TEXT(Schedule!$F53,"H:MM AM/PM")," - ",Schedule!$G53),IF(L$1=TIME(HOUR(Schedule!$H53),ROUNDDOWN(MINUTE(Schedule!$H53)/15,0)*15,0),_xlfn.CONCAT(TEXT(Schedule!$H53,"H:MM AM/PM")," - ",Schedule!$I53),IF(Schedule!$B53&lt;&gt;"",IF(OR(L$1=Schedule!$B53,L$1=(Schedule!$B53+TIME(0,15,0))),_xlfn.CONCAT("Judge - ",Schedule!$C53), ""),"")))),"")</f>
        <v/>
      </c>
      <c r="M53" s="8" t="str">
        <f ca="1">IF($A53&lt;&gt;"",IF(M$1=TIME(HOUR(Schedule!$D53),ROUNDDOWN(MINUTE(Schedule!$D53)/15,0)*15,0),_xlfn.CONCAT(TEXT(Schedule!$D53,"H:MM AM/PM")," - ",Schedule!$E53),IF(M$1=TIME(HOUR(Schedule!$F53),ROUNDDOWN(MINUTE(Schedule!$F53)/15,0)*15,0),_xlfn.CONCAT(TEXT(Schedule!$F53,"H:MM AM/PM")," - ",Schedule!$G53),IF(M$1=TIME(HOUR(Schedule!$H53),ROUNDDOWN(MINUTE(Schedule!$H53)/15,0)*15,0),_xlfn.CONCAT(TEXT(Schedule!$H53,"H:MM AM/PM")," - ",Schedule!$I53),IF(Schedule!$B53&lt;&gt;"",IF(OR(M$1=Schedule!$B53,M$1=(Schedule!$B53+TIME(0,15,0))),_xlfn.CONCAT("Judge - ",Schedule!$C53), ""),"")))),"")</f>
        <v/>
      </c>
      <c r="N53" s="8" t="str">
        <f ca="1">IF($A53&lt;&gt;"",IF(N$1=TIME(HOUR(Schedule!$D53),ROUNDDOWN(MINUTE(Schedule!$D53)/15,0)*15,0),_xlfn.CONCAT(TEXT(Schedule!$D53,"H:MM AM/PM")," - ",Schedule!$E53),IF(N$1=TIME(HOUR(Schedule!$F53),ROUNDDOWN(MINUTE(Schedule!$F53)/15,0)*15,0),_xlfn.CONCAT(TEXT(Schedule!$F53,"H:MM AM/PM")," - ",Schedule!$G53),IF(N$1=TIME(HOUR(Schedule!$H53),ROUNDDOWN(MINUTE(Schedule!$H53)/15,0)*15,0),_xlfn.CONCAT(TEXT(Schedule!$H53,"H:MM AM/PM")," - ",Schedule!$I53),IF(Schedule!$B53&lt;&gt;"",IF(OR(N$1=Schedule!$B53,N$1=(Schedule!$B53+TIME(0,15,0))),_xlfn.CONCAT("Judge - ",Schedule!$C53), ""),"")))),"")</f>
        <v/>
      </c>
      <c r="O53" s="8" t="str">
        <f ca="1">IF($A53&lt;&gt;"",IF(O$1=TIME(HOUR(Schedule!$D53),ROUNDDOWN(MINUTE(Schedule!$D53)/15,0)*15,0),_xlfn.CONCAT(TEXT(Schedule!$D53,"H:MM AM/PM")," - ",Schedule!$E53),IF(O$1=TIME(HOUR(Schedule!$F53),ROUNDDOWN(MINUTE(Schedule!$F53)/15,0)*15,0),_xlfn.CONCAT(TEXT(Schedule!$F53,"H:MM AM/PM")," - ",Schedule!$G53),IF(O$1=TIME(HOUR(Schedule!$H53),ROUNDDOWN(MINUTE(Schedule!$H53)/15,0)*15,0),_xlfn.CONCAT(TEXT(Schedule!$H53,"H:MM AM/PM")," - ",Schedule!$I53),IF(Schedule!$B53&lt;&gt;"",IF(OR(O$1=Schedule!$B53,O$1=(Schedule!$B53+TIME(0,15,0))),_xlfn.CONCAT("Judge - ",Schedule!$C53), ""),"")))),"")</f>
        <v/>
      </c>
      <c r="P53" s="8" t="str">
        <f ca="1">IF($A53&lt;&gt;"",IF(P$1=TIME(HOUR(Schedule!$D53),ROUNDDOWN(MINUTE(Schedule!$D53)/15,0)*15,0),_xlfn.CONCAT(TEXT(Schedule!$D53,"H:MM AM/PM")," - ",Schedule!$E53),IF(P$1=TIME(HOUR(Schedule!$F53),ROUNDDOWN(MINUTE(Schedule!$F53)/15,0)*15,0),_xlfn.CONCAT(TEXT(Schedule!$F53,"H:MM AM/PM")," - ",Schedule!$G53),IF(P$1=TIME(HOUR(Schedule!$H53),ROUNDDOWN(MINUTE(Schedule!$H53)/15,0)*15,0),_xlfn.CONCAT(TEXT(Schedule!$H53,"H:MM AM/PM")," - ",Schedule!$I53),IF(Schedule!$B53&lt;&gt;"",IF(OR(P$1=Schedule!$B53,P$1=(Schedule!$B53+TIME(0,15,0))),_xlfn.CONCAT("Judge - ",Schedule!$C53), ""),"")))),"")</f>
        <v/>
      </c>
      <c r="Q53" s="8" t="str">
        <f ca="1">IF($A53&lt;&gt;"",IF(Q$1=TIME(HOUR(Schedule!$D53),ROUNDDOWN(MINUTE(Schedule!$D53)/15,0)*15,0),_xlfn.CONCAT(TEXT(Schedule!$D53,"H:MM AM/PM")," - ",Schedule!$E53),IF(Q$1=TIME(HOUR(Schedule!$F53),ROUNDDOWN(MINUTE(Schedule!$F53)/15,0)*15,0),_xlfn.CONCAT(TEXT(Schedule!$F53,"H:MM AM/PM")," - ",Schedule!$G53),IF(Q$1=TIME(HOUR(Schedule!$H53),ROUNDDOWN(MINUTE(Schedule!$H53)/15,0)*15,0),_xlfn.CONCAT(TEXT(Schedule!$H53,"H:MM AM/PM")," - ",Schedule!$I53),IF(Schedule!$B53&lt;&gt;"",IF(OR(Q$1=Schedule!$B53,Q$1=(Schedule!$B53+TIME(0,15,0))),_xlfn.CONCAT("Judge - ",Schedule!$C53), ""),"")))),"")</f>
        <v/>
      </c>
      <c r="R53" s="8" t="str">
        <f ca="1">IF($A53&lt;&gt;"",IF(R$1=TIME(HOUR(Schedule!$D53),ROUNDDOWN(MINUTE(Schedule!$D53)/15,0)*15,0),_xlfn.CONCAT(TEXT(Schedule!$D53,"H:MM AM/PM")," - ",Schedule!$E53),IF(R$1=TIME(HOUR(Schedule!$F53),ROUNDDOWN(MINUTE(Schedule!$F53)/15,0)*15,0),_xlfn.CONCAT(TEXT(Schedule!$F53,"H:MM AM/PM")," - ",Schedule!$G53),IF(R$1=TIME(HOUR(Schedule!$H53),ROUNDDOWN(MINUTE(Schedule!$H53)/15,0)*15,0),_xlfn.CONCAT(TEXT(Schedule!$H53,"H:MM AM/PM")," - ",Schedule!$I53),IF(Schedule!$B53&lt;&gt;"",IF(OR(R$1=Schedule!$B53,R$1=(Schedule!$B53+TIME(0,15,0))),_xlfn.CONCAT("Judge - ",Schedule!$C53), ""),"")))),"")</f>
        <v/>
      </c>
      <c r="S53" s="8" t="str">
        <f ca="1">IF($A53&lt;&gt;"",IF(S$1=TIME(HOUR(Schedule!$D53),ROUNDDOWN(MINUTE(Schedule!$D53)/15,0)*15,0),_xlfn.CONCAT(TEXT(Schedule!$D53,"H:MM AM/PM")," - ",Schedule!$E53),IF(S$1=TIME(HOUR(Schedule!$F53),ROUNDDOWN(MINUTE(Schedule!$F53)/15,0)*15,0),_xlfn.CONCAT(TEXT(Schedule!$F53,"H:MM AM/PM")," - ",Schedule!$G53),IF(S$1=TIME(HOUR(Schedule!$H53),ROUNDDOWN(MINUTE(Schedule!$H53)/15,0)*15,0),_xlfn.CONCAT(TEXT(Schedule!$H53,"H:MM AM/PM")," - ",Schedule!$I53),IF(Schedule!$B53&lt;&gt;"",IF(OR(S$1=Schedule!$B53,S$1=(Schedule!$B53+TIME(0,15,0))),_xlfn.CONCAT("Judge - ",Schedule!$C53), ""),"")))),"")</f>
        <v/>
      </c>
      <c r="T53" s="8" t="str">
        <f ca="1">IF($A53&lt;&gt;"",IF(T$1=TIME(HOUR(Schedule!$D53),ROUNDDOWN(MINUTE(Schedule!$D53)/15,0)*15,0),_xlfn.CONCAT(TEXT(Schedule!$D53,"H:MM AM/PM")," - ",Schedule!$E53),IF(T$1=TIME(HOUR(Schedule!$F53),ROUNDDOWN(MINUTE(Schedule!$F53)/15,0)*15,0),_xlfn.CONCAT(TEXT(Schedule!$F53,"H:MM AM/PM")," - ",Schedule!$G53),IF(T$1=TIME(HOUR(Schedule!$H53),ROUNDDOWN(MINUTE(Schedule!$H53)/15,0)*15,0),_xlfn.CONCAT(TEXT(Schedule!$H53,"H:MM AM/PM")," - ",Schedule!$I53),IF(Schedule!$B53&lt;&gt;"",IF(OR(T$1=Schedule!$B53,T$1=(Schedule!$B53+TIME(0,15,0))),_xlfn.CONCAT("Judge - ",Schedule!$C53), ""),"")))),"")</f>
        <v/>
      </c>
      <c r="U53" s="8" t="str">
        <f ca="1">IF($A53&lt;&gt;"",IF(U$1=TIME(HOUR(Schedule!$D53),ROUNDDOWN(MINUTE(Schedule!$D53)/15,0)*15,0),_xlfn.CONCAT(TEXT(Schedule!$D53,"H:MM AM/PM")," - ",Schedule!$E53),IF(U$1=TIME(HOUR(Schedule!$F53),ROUNDDOWN(MINUTE(Schedule!$F53)/15,0)*15,0),_xlfn.CONCAT(TEXT(Schedule!$F53,"H:MM AM/PM")," - ",Schedule!$G53),IF(U$1=TIME(HOUR(Schedule!$H53),ROUNDDOWN(MINUTE(Schedule!$H53)/15,0)*15,0),_xlfn.CONCAT(TEXT(Schedule!$H53,"H:MM AM/PM")," - ",Schedule!$I53),IF(Schedule!$B53&lt;&gt;"",IF(OR(U$1=Schedule!$B53,U$1=(Schedule!$B53+TIME(0,15,0))),_xlfn.CONCAT("Judge - ",Schedule!$C53), ""),"")))),"")</f>
        <v/>
      </c>
      <c r="V53" s="8" t="str">
        <f ca="1">IF($A53&lt;&gt;"",IF(V$1=TIME(HOUR(Schedule!$D53),ROUNDDOWN(MINUTE(Schedule!$D53)/15,0)*15,0),_xlfn.CONCAT(TEXT(Schedule!$D53,"H:MM AM/PM")," - ",Schedule!$E53),IF(V$1=TIME(HOUR(Schedule!$F53),ROUNDDOWN(MINUTE(Schedule!$F53)/15,0)*15,0),_xlfn.CONCAT(TEXT(Schedule!$F53,"H:MM AM/PM")," - ",Schedule!$G53),IF(V$1=TIME(HOUR(Schedule!$H53),ROUNDDOWN(MINUTE(Schedule!$H53)/15,0)*15,0),_xlfn.CONCAT(TEXT(Schedule!$H53,"H:MM AM/PM")," - ",Schedule!$I53),IF(Schedule!$B53&lt;&gt;"",IF(OR(V$1=Schedule!$B53,V$1=(Schedule!$B53+TIME(0,15,0))),_xlfn.CONCAT("Judge - ",Schedule!$C53), ""),"")))),"")</f>
        <v/>
      </c>
      <c r="W53" s="8" t="str">
        <f ca="1">IF($A53&lt;&gt;"",IF(W$1=TIME(HOUR(Schedule!$D53),ROUNDDOWN(MINUTE(Schedule!$D53)/15,0)*15,0),_xlfn.CONCAT(TEXT(Schedule!$D53,"H:MM AM/PM")," - ",Schedule!$E53),IF(W$1=TIME(HOUR(Schedule!$F53),ROUNDDOWN(MINUTE(Schedule!$F53)/15,0)*15,0),_xlfn.CONCAT(TEXT(Schedule!$F53,"H:MM AM/PM")," - ",Schedule!$G53),IF(W$1=TIME(HOUR(Schedule!$H53),ROUNDDOWN(MINUTE(Schedule!$H53)/15,0)*15,0),_xlfn.CONCAT(TEXT(Schedule!$H53,"H:MM AM/PM")," - ",Schedule!$I53),IF(Schedule!$B53&lt;&gt;"",IF(OR(W$1=Schedule!$B53,W$1=(Schedule!$B53+TIME(0,15,0))),_xlfn.CONCAT("Judge - ",Schedule!$C53), ""),"")))),"")</f>
        <v/>
      </c>
      <c r="X53" s="8" t="str">
        <f ca="1">IF($A53&lt;&gt;"",IF(X$1=TIME(HOUR(Schedule!$D53),ROUNDDOWN(MINUTE(Schedule!$D53)/15,0)*15,0),_xlfn.CONCAT(TEXT(Schedule!$D53,"H:MM AM/PM")," - ",Schedule!$E53),IF(X$1=TIME(HOUR(Schedule!$F53),ROUNDDOWN(MINUTE(Schedule!$F53)/15,0)*15,0),_xlfn.CONCAT(TEXT(Schedule!$F53,"H:MM AM/PM")," - ",Schedule!$G53),IF(X$1=TIME(HOUR(Schedule!$H53),ROUNDDOWN(MINUTE(Schedule!$H53)/15,0)*15,0),_xlfn.CONCAT(TEXT(Schedule!$H53,"H:MM AM/PM")," - ",Schedule!$I53),IF(Schedule!$B53&lt;&gt;"",IF(OR(X$1=Schedule!$B53,X$1=(Schedule!$B53+TIME(0,15,0))),_xlfn.CONCAT("Judge - ",Schedule!$C53), ""),"")))),"")</f>
        <v/>
      </c>
      <c r="Y53" s="8" t="str">
        <f ca="1">IF($A53&lt;&gt;"",IF(Y$1=TIME(HOUR(Schedule!$D53),ROUNDDOWN(MINUTE(Schedule!$D53)/15,0)*15,0),_xlfn.CONCAT(TEXT(Schedule!$D53,"H:MM AM/PM")," - ",Schedule!$E53),IF(Y$1=TIME(HOUR(Schedule!$F53),ROUNDDOWN(MINUTE(Schedule!$F53)/15,0)*15,0),_xlfn.CONCAT(TEXT(Schedule!$F53,"H:MM AM/PM")," - ",Schedule!$G53),IF(Y$1=TIME(HOUR(Schedule!$H53),ROUNDDOWN(MINUTE(Schedule!$H53)/15,0)*15,0),_xlfn.CONCAT(TEXT(Schedule!$H53,"H:MM AM/PM")," - ",Schedule!$I53),IF(Schedule!$B53&lt;&gt;"",IF(OR(Y$1=Schedule!$B53,Y$1=(Schedule!$B53+TIME(0,15,0))),_xlfn.CONCAT("Judge - ",Schedule!$C53), ""),"")))),"")</f>
        <v/>
      </c>
      <c r="Z53" s="8" t="str">
        <f ca="1">IF($A53&lt;&gt;"",IF(Z$1=TIME(HOUR(Schedule!$D53),ROUNDDOWN(MINUTE(Schedule!$D53)/15,0)*15,0),_xlfn.CONCAT(TEXT(Schedule!$D53,"H:MM AM/PM")," - ",Schedule!$E53),IF(Z$1=TIME(HOUR(Schedule!$F53),ROUNDDOWN(MINUTE(Schedule!$F53)/15,0)*15,0),_xlfn.CONCAT(TEXT(Schedule!$F53,"H:MM AM/PM")," - ",Schedule!$G53),IF(Z$1=TIME(HOUR(Schedule!$H53),ROUNDDOWN(MINUTE(Schedule!$H53)/15,0)*15,0),_xlfn.CONCAT(TEXT(Schedule!$H53,"H:MM AM/PM")," - ",Schedule!$I53),IF(Schedule!$B53&lt;&gt;"",IF(OR(Z$1=Schedule!$B53,Z$1=(Schedule!$B53+TIME(0,15,0))),_xlfn.CONCAT("Judge - ",Schedule!$C53), ""),"")))),"")</f>
        <v/>
      </c>
      <c r="AA53" s="8" t="str">
        <f ca="1">IF($A53&lt;&gt;"",IF(AA$1=TIME(HOUR(Schedule!$D53),ROUNDDOWN(MINUTE(Schedule!$D53)/15,0)*15,0),_xlfn.CONCAT(TEXT(Schedule!$D53,"H:MM AM/PM")," - ",Schedule!$E53),IF(AA$1=TIME(HOUR(Schedule!$F53),ROUNDDOWN(MINUTE(Schedule!$F53)/15,0)*15,0),_xlfn.CONCAT(TEXT(Schedule!$F53,"H:MM AM/PM")," - ",Schedule!$G53),IF(AA$1=TIME(HOUR(Schedule!$H53),ROUNDDOWN(MINUTE(Schedule!$H53)/15,0)*15,0),_xlfn.CONCAT(TEXT(Schedule!$H53,"H:MM AM/PM")," - ",Schedule!$I53),IF(Schedule!$B53&lt;&gt;"",IF(OR(AA$1=Schedule!$B53,AA$1=(Schedule!$B53+TIME(0,15,0))),_xlfn.CONCAT("Judge - ",Schedule!$C53), ""),"")))),"")</f>
        <v/>
      </c>
      <c r="AB53" s="8" t="str">
        <f ca="1">IF($A53&lt;&gt;"",IF(AB$1=TIME(HOUR(Schedule!$D53),ROUNDDOWN(MINUTE(Schedule!$D53)/15,0)*15,0),_xlfn.CONCAT(TEXT(Schedule!$D53,"H:MM AM/PM")," - ",Schedule!$E53),IF(AB$1=TIME(HOUR(Schedule!$F53),ROUNDDOWN(MINUTE(Schedule!$F53)/15,0)*15,0),_xlfn.CONCAT(TEXT(Schedule!$F53,"H:MM AM/PM")," - ",Schedule!$G53),IF(AB$1=TIME(HOUR(Schedule!$H53),ROUNDDOWN(MINUTE(Schedule!$H53)/15,0)*15,0),_xlfn.CONCAT(TEXT(Schedule!$H53,"H:MM AM/PM")," - ",Schedule!$I53),IF(Schedule!$B53&lt;&gt;"",IF(OR(AB$1=Schedule!$B53,AB$1=(Schedule!$B53+TIME(0,15,0))),_xlfn.CONCAT("Judge - ",Schedule!$C53), ""),"")))),"")</f>
        <v/>
      </c>
      <c r="AC53" s="8" t="str">
        <f ca="1">IF($A53&lt;&gt;"",IF(AC$1=TIME(HOUR(Schedule!$D53),ROUNDDOWN(MINUTE(Schedule!$D53)/15,0)*15,0),_xlfn.CONCAT(TEXT(Schedule!$D53,"H:MM AM/PM")," - ",Schedule!$E53),IF(AC$1=TIME(HOUR(Schedule!$F53),ROUNDDOWN(MINUTE(Schedule!$F53)/15,0)*15,0),_xlfn.CONCAT(TEXT(Schedule!$F53,"H:MM AM/PM")," - ",Schedule!$G53),IF(AC$1=TIME(HOUR(Schedule!$H53),ROUNDDOWN(MINUTE(Schedule!$H53)/15,0)*15,0),_xlfn.CONCAT(TEXT(Schedule!$H53,"H:MM AM/PM")," - ",Schedule!$I53),IF(Schedule!$B53&lt;&gt;"",IF(OR(AC$1=Schedule!$B53,AC$1=(Schedule!$B53+TIME(0,15,0))),_xlfn.CONCAT("Judge - ",Schedule!$C53), ""),"")))),"")</f>
        <v/>
      </c>
      <c r="AD53" s="8" t="str">
        <f ca="1">IF($A53&lt;&gt;"",IF(AD$1=TIME(HOUR(Schedule!$D53),ROUNDDOWN(MINUTE(Schedule!$D53)/15,0)*15,0),_xlfn.CONCAT(TEXT(Schedule!$D53,"H:MM AM/PM")," - ",Schedule!$E53),IF(AD$1=TIME(HOUR(Schedule!$F53),ROUNDDOWN(MINUTE(Schedule!$F53)/15,0)*15,0),_xlfn.CONCAT(TEXT(Schedule!$F53,"H:MM AM/PM")," - ",Schedule!$G53),IF(AD$1=TIME(HOUR(Schedule!$H53),ROUNDDOWN(MINUTE(Schedule!$H53)/15,0)*15,0),_xlfn.CONCAT(TEXT(Schedule!$H53,"H:MM AM/PM")," - ",Schedule!$I53),IF(Schedule!$B53&lt;&gt;"",IF(OR(AD$1=Schedule!$B53,AD$1=(Schedule!$B53+TIME(0,15,0))),_xlfn.CONCAT("Judge - ",Schedule!$C53), ""),"")))),"")</f>
        <v/>
      </c>
      <c r="AE53" s="8" t="str">
        <f ca="1">IF($A53&lt;&gt;"",IF(AE$1=TIME(HOUR(Schedule!$D53),ROUNDDOWN(MINUTE(Schedule!$D53)/15,0)*15,0),_xlfn.CONCAT(TEXT(Schedule!$D53,"H:MM AM/PM")," - ",Schedule!$E53),IF(AE$1=TIME(HOUR(Schedule!$F53),ROUNDDOWN(MINUTE(Schedule!$F53)/15,0)*15,0),_xlfn.CONCAT(TEXT(Schedule!$F53,"H:MM AM/PM")," - ",Schedule!$G53),IF(AE$1=TIME(HOUR(Schedule!$H53),ROUNDDOWN(MINUTE(Schedule!$H53)/15,0)*15,0),_xlfn.CONCAT(TEXT(Schedule!$H53,"H:MM AM/PM")," - ",Schedule!$I53),IF(Schedule!$B53&lt;&gt;"",IF(OR(AE$1=Schedule!$B53,AE$1=(Schedule!$B53+TIME(0,15,0))),_xlfn.CONCAT("Judge - ",Schedule!$C53), ""),"")))),"")</f>
        <v/>
      </c>
      <c r="AF53" s="8" t="str">
        <f ca="1">IF($A53&lt;&gt;"",IF(AF$1=TIME(HOUR(Schedule!$D53),ROUNDDOWN(MINUTE(Schedule!$D53)/15,0)*15,0),_xlfn.CONCAT(TEXT(Schedule!$D53,"H:MM AM/PM")," - ",Schedule!$E53),IF(AF$1=TIME(HOUR(Schedule!$F53),ROUNDDOWN(MINUTE(Schedule!$F53)/15,0)*15,0),_xlfn.CONCAT(TEXT(Schedule!$F53,"H:MM AM/PM")," - ",Schedule!$G53),IF(AF$1=TIME(HOUR(Schedule!$H53),ROUNDDOWN(MINUTE(Schedule!$H53)/15,0)*15,0),_xlfn.CONCAT(TEXT(Schedule!$H53,"H:MM AM/PM")," - ",Schedule!$I53),IF(Schedule!$B53&lt;&gt;"",IF(OR(AF$1=Schedule!$B53,AF$1=(Schedule!$B53+TIME(0,15,0))),_xlfn.CONCAT("Judge - ",Schedule!$C53), ""),"")))),"")</f>
        <v/>
      </c>
      <c r="AG53" s="8" t="str">
        <f ca="1">IF($A53&lt;&gt;"",IF(AG$1=TIME(HOUR(Schedule!$D53),ROUNDDOWN(MINUTE(Schedule!$D53)/15,0)*15,0),_xlfn.CONCAT(TEXT(Schedule!$D53,"H:MM AM/PM")," - ",Schedule!$E53),IF(AG$1=TIME(HOUR(Schedule!$F53),ROUNDDOWN(MINUTE(Schedule!$F53)/15,0)*15,0),_xlfn.CONCAT(TEXT(Schedule!$F53,"H:MM AM/PM")," - ",Schedule!$G53),IF(AG$1=TIME(HOUR(Schedule!$H53),ROUNDDOWN(MINUTE(Schedule!$H53)/15,0)*15,0),_xlfn.CONCAT(TEXT(Schedule!$H53,"H:MM AM/PM")," - ",Schedule!$I53),IF(Schedule!$B53&lt;&gt;"",IF(OR(AG$1=Schedule!$B53,AG$1=(Schedule!$B53+TIME(0,15,0))),_xlfn.CONCAT("Judge - ",Schedule!$C53), ""),"")))),"")</f>
        <v/>
      </c>
    </row>
    <row r="54" spans="1:33" x14ac:dyDescent="0.2">
      <c r="A54" t="str">
        <f ca="1">Schedule!A54</f>
        <v/>
      </c>
      <c r="B54" s="8" t="str">
        <f ca="1">IF($A54&lt;&gt;"",IF(B$1=TIME(HOUR(Schedule!$D54),ROUNDDOWN(MINUTE(Schedule!$D54)/15,0)*15,0),_xlfn.CONCAT(TEXT(Schedule!$D54,"H:MM AM/PM")," - ",Schedule!$E54),IF(B$1=TIME(HOUR(Schedule!$F54),ROUNDDOWN(MINUTE(Schedule!$F54)/15,0)*15,0),_xlfn.CONCAT(TEXT(Schedule!$F54,"H:MM AM/PM")," - ",Schedule!$G54),IF(B$1=TIME(HOUR(Schedule!$H54),ROUNDDOWN(MINUTE(Schedule!$H54)/15,0)*15,0),_xlfn.CONCAT(TEXT(Schedule!$H54,"H:MM AM/PM")," - ",Schedule!$I54),IF(Schedule!$B54&lt;&gt;"",IF(OR(B$1=Schedule!$B54,B$1=(Schedule!$B54+TIME(0,15,0))),_xlfn.CONCAT("Judge - ",Schedule!$C54), ""),"")))),"")</f>
        <v/>
      </c>
      <c r="C54" s="8" t="str">
        <f ca="1">IF($A54&lt;&gt;"",IF(C$1=TIME(HOUR(Schedule!$D54),ROUNDDOWN(MINUTE(Schedule!$D54)/15,0)*15,0),_xlfn.CONCAT(TEXT(Schedule!$D54,"H:MM AM/PM")," - ",Schedule!$E54),IF(C$1=TIME(HOUR(Schedule!$F54),ROUNDDOWN(MINUTE(Schedule!$F54)/15,0)*15,0),_xlfn.CONCAT(TEXT(Schedule!$F54,"H:MM AM/PM")," - ",Schedule!$G54),IF(C$1=TIME(HOUR(Schedule!$H54),ROUNDDOWN(MINUTE(Schedule!$H54)/15,0)*15,0),_xlfn.CONCAT(TEXT(Schedule!$H54,"H:MM AM/PM")," - ",Schedule!$I54),IF(Schedule!$B54&lt;&gt;"",IF(OR(C$1=Schedule!$B54,C$1=(Schedule!$B54+TIME(0,15,0))),_xlfn.CONCAT("Judge - ",Schedule!$C54), ""),"")))),"")</f>
        <v/>
      </c>
      <c r="D54" s="8" t="str">
        <f ca="1">IF($A54&lt;&gt;"",IF(D$1=TIME(HOUR(Schedule!$D54),ROUNDDOWN(MINUTE(Schedule!$D54)/15,0)*15,0),_xlfn.CONCAT(TEXT(Schedule!$D54,"H:MM AM/PM")," - ",Schedule!$E54),IF(D$1=TIME(HOUR(Schedule!$F54),ROUNDDOWN(MINUTE(Schedule!$F54)/15,0)*15,0),_xlfn.CONCAT(TEXT(Schedule!$F54,"H:MM AM/PM")," - ",Schedule!$G54),IF(D$1=TIME(HOUR(Schedule!$H54),ROUNDDOWN(MINUTE(Schedule!$H54)/15,0)*15,0),_xlfn.CONCAT(TEXT(Schedule!$H54,"H:MM AM/PM")," - ",Schedule!$I54),IF(Schedule!$B54&lt;&gt;"",IF(OR(D$1=Schedule!$B54,D$1=(Schedule!$B54+TIME(0,15,0))),_xlfn.CONCAT("Judge - ",Schedule!$C54), ""),"")))),"")</f>
        <v/>
      </c>
      <c r="E54" s="8" t="str">
        <f ca="1">IF($A54&lt;&gt;"",IF(E$1=TIME(HOUR(Schedule!$D54),ROUNDDOWN(MINUTE(Schedule!$D54)/15,0)*15,0),_xlfn.CONCAT(TEXT(Schedule!$D54,"H:MM AM/PM")," - ",Schedule!$E54),IF(E$1=TIME(HOUR(Schedule!$F54),ROUNDDOWN(MINUTE(Schedule!$F54)/15,0)*15,0),_xlfn.CONCAT(TEXT(Schedule!$F54,"H:MM AM/PM")," - ",Schedule!$G54),IF(E$1=TIME(HOUR(Schedule!$H54),ROUNDDOWN(MINUTE(Schedule!$H54)/15,0)*15,0),_xlfn.CONCAT(TEXT(Schedule!$H54,"H:MM AM/PM")," - ",Schedule!$I54),IF(Schedule!$B54&lt;&gt;"",IF(OR(E$1=Schedule!$B54,E$1=(Schedule!$B54+TIME(0,15,0))),_xlfn.CONCAT("Judge - ",Schedule!$C54), ""),"")))),"")</f>
        <v/>
      </c>
      <c r="F54" s="8" t="str">
        <f ca="1">IF($A54&lt;&gt;"",IF(F$1=TIME(HOUR(Schedule!$D54),ROUNDDOWN(MINUTE(Schedule!$D54)/15,0)*15,0),_xlfn.CONCAT(TEXT(Schedule!$D54,"H:MM AM/PM")," - ",Schedule!$E54),IF(F$1=TIME(HOUR(Schedule!$F54),ROUNDDOWN(MINUTE(Schedule!$F54)/15,0)*15,0),_xlfn.CONCAT(TEXT(Schedule!$F54,"H:MM AM/PM")," - ",Schedule!$G54),IF(F$1=TIME(HOUR(Schedule!$H54),ROUNDDOWN(MINUTE(Schedule!$H54)/15,0)*15,0),_xlfn.CONCAT(TEXT(Schedule!$H54,"H:MM AM/PM")," - ",Schedule!$I54),IF(Schedule!$B54&lt;&gt;"",IF(OR(F$1=Schedule!$B54,F$1=(Schedule!$B54+TIME(0,15,0))),_xlfn.CONCAT("Judge - ",Schedule!$C54), ""),"")))),"")</f>
        <v/>
      </c>
      <c r="G54" s="8" t="str">
        <f ca="1">IF($A54&lt;&gt;"",IF(G$1=TIME(HOUR(Schedule!$D54),ROUNDDOWN(MINUTE(Schedule!$D54)/15,0)*15,0),_xlfn.CONCAT(TEXT(Schedule!$D54,"H:MM AM/PM")," - ",Schedule!$E54),IF(G$1=TIME(HOUR(Schedule!$F54),ROUNDDOWN(MINUTE(Schedule!$F54)/15,0)*15,0),_xlfn.CONCAT(TEXT(Schedule!$F54,"H:MM AM/PM")," - ",Schedule!$G54),IF(G$1=TIME(HOUR(Schedule!$H54),ROUNDDOWN(MINUTE(Schedule!$H54)/15,0)*15,0),_xlfn.CONCAT(TEXT(Schedule!$H54,"H:MM AM/PM")," - ",Schedule!$I54),IF(Schedule!$B54&lt;&gt;"",IF(OR(G$1=Schedule!$B54,G$1=(Schedule!$B54+TIME(0,15,0))),_xlfn.CONCAT("Judge - ",Schedule!$C54), ""),"")))),"")</f>
        <v/>
      </c>
      <c r="H54" s="8" t="str">
        <f ca="1">IF($A54&lt;&gt;"",IF(H$1=TIME(HOUR(Schedule!$D54),ROUNDDOWN(MINUTE(Schedule!$D54)/15,0)*15,0),_xlfn.CONCAT(TEXT(Schedule!$D54,"H:MM AM/PM")," - ",Schedule!$E54),IF(H$1=TIME(HOUR(Schedule!$F54),ROUNDDOWN(MINUTE(Schedule!$F54)/15,0)*15,0),_xlfn.CONCAT(TEXT(Schedule!$F54,"H:MM AM/PM")," - ",Schedule!$G54),IF(H$1=TIME(HOUR(Schedule!$H54),ROUNDDOWN(MINUTE(Schedule!$H54)/15,0)*15,0),_xlfn.CONCAT(TEXT(Schedule!$H54,"H:MM AM/PM")," - ",Schedule!$I54),IF(Schedule!$B54&lt;&gt;"",IF(OR(H$1=Schedule!$B54,H$1=(Schedule!$B54+TIME(0,15,0))),_xlfn.CONCAT("Judge - ",Schedule!$C54), ""),"")))),"")</f>
        <v/>
      </c>
      <c r="I54" s="8" t="str">
        <f ca="1">IF($A54&lt;&gt;"",IF(I$1=TIME(HOUR(Schedule!$D54),ROUNDDOWN(MINUTE(Schedule!$D54)/15,0)*15,0),_xlfn.CONCAT(TEXT(Schedule!$D54,"H:MM AM/PM")," - ",Schedule!$E54),IF(I$1=TIME(HOUR(Schedule!$F54),ROUNDDOWN(MINUTE(Schedule!$F54)/15,0)*15,0),_xlfn.CONCAT(TEXT(Schedule!$F54,"H:MM AM/PM")," - ",Schedule!$G54),IF(I$1=TIME(HOUR(Schedule!$H54),ROUNDDOWN(MINUTE(Schedule!$H54)/15,0)*15,0),_xlfn.CONCAT(TEXT(Schedule!$H54,"H:MM AM/PM")," - ",Schedule!$I54),IF(Schedule!$B54&lt;&gt;"",IF(OR(I$1=Schedule!$B54,I$1=(Schedule!$B54+TIME(0,15,0))),_xlfn.CONCAT("Judge - ",Schedule!$C54), ""),"")))),"")</f>
        <v/>
      </c>
      <c r="J54" s="8" t="str">
        <f ca="1">IF($A54&lt;&gt;"",IF(J$1=TIME(HOUR(Schedule!$D54),ROUNDDOWN(MINUTE(Schedule!$D54)/15,0)*15,0),_xlfn.CONCAT(TEXT(Schedule!$D54,"H:MM AM/PM")," - ",Schedule!$E54),IF(J$1=TIME(HOUR(Schedule!$F54),ROUNDDOWN(MINUTE(Schedule!$F54)/15,0)*15,0),_xlfn.CONCAT(TEXT(Schedule!$F54,"H:MM AM/PM")," - ",Schedule!$G54),IF(J$1=TIME(HOUR(Schedule!$H54),ROUNDDOWN(MINUTE(Schedule!$H54)/15,0)*15,0),_xlfn.CONCAT(TEXT(Schedule!$H54,"H:MM AM/PM")," - ",Schedule!$I54),IF(Schedule!$B54&lt;&gt;"",IF(OR(J$1=Schedule!$B54,J$1=(Schedule!$B54+TIME(0,15,0))),_xlfn.CONCAT("Judge - ",Schedule!$C54), ""),"")))),"")</f>
        <v/>
      </c>
      <c r="K54" s="8" t="str">
        <f ca="1">IF($A54&lt;&gt;"",IF(K$1=TIME(HOUR(Schedule!$D54),ROUNDDOWN(MINUTE(Schedule!$D54)/15,0)*15,0),_xlfn.CONCAT(TEXT(Schedule!$D54,"H:MM AM/PM")," - ",Schedule!$E54),IF(K$1=TIME(HOUR(Schedule!$F54),ROUNDDOWN(MINUTE(Schedule!$F54)/15,0)*15,0),_xlfn.CONCAT(TEXT(Schedule!$F54,"H:MM AM/PM")," - ",Schedule!$G54),IF(K$1=TIME(HOUR(Schedule!$H54),ROUNDDOWN(MINUTE(Schedule!$H54)/15,0)*15,0),_xlfn.CONCAT(TEXT(Schedule!$H54,"H:MM AM/PM")," - ",Schedule!$I54),IF(Schedule!$B54&lt;&gt;"",IF(OR(K$1=Schedule!$B54,K$1=(Schedule!$B54+TIME(0,15,0))),_xlfn.CONCAT("Judge - ",Schedule!$C54), ""),"")))),"")</f>
        <v/>
      </c>
      <c r="L54" s="8" t="str">
        <f ca="1">IF($A54&lt;&gt;"",IF(L$1=TIME(HOUR(Schedule!$D54),ROUNDDOWN(MINUTE(Schedule!$D54)/15,0)*15,0),_xlfn.CONCAT(TEXT(Schedule!$D54,"H:MM AM/PM")," - ",Schedule!$E54),IF(L$1=TIME(HOUR(Schedule!$F54),ROUNDDOWN(MINUTE(Schedule!$F54)/15,0)*15,0),_xlfn.CONCAT(TEXT(Schedule!$F54,"H:MM AM/PM")," - ",Schedule!$G54),IF(L$1=TIME(HOUR(Schedule!$H54),ROUNDDOWN(MINUTE(Schedule!$H54)/15,0)*15,0),_xlfn.CONCAT(TEXT(Schedule!$H54,"H:MM AM/PM")," - ",Schedule!$I54),IF(Schedule!$B54&lt;&gt;"",IF(OR(L$1=Schedule!$B54,L$1=(Schedule!$B54+TIME(0,15,0))),_xlfn.CONCAT("Judge - ",Schedule!$C54), ""),"")))),"")</f>
        <v/>
      </c>
      <c r="M54" s="8" t="str">
        <f ca="1">IF($A54&lt;&gt;"",IF(M$1=TIME(HOUR(Schedule!$D54),ROUNDDOWN(MINUTE(Schedule!$D54)/15,0)*15,0),_xlfn.CONCAT(TEXT(Schedule!$D54,"H:MM AM/PM")," - ",Schedule!$E54),IF(M$1=TIME(HOUR(Schedule!$F54),ROUNDDOWN(MINUTE(Schedule!$F54)/15,0)*15,0),_xlfn.CONCAT(TEXT(Schedule!$F54,"H:MM AM/PM")," - ",Schedule!$G54),IF(M$1=TIME(HOUR(Schedule!$H54),ROUNDDOWN(MINUTE(Schedule!$H54)/15,0)*15,0),_xlfn.CONCAT(TEXT(Schedule!$H54,"H:MM AM/PM")," - ",Schedule!$I54),IF(Schedule!$B54&lt;&gt;"",IF(OR(M$1=Schedule!$B54,M$1=(Schedule!$B54+TIME(0,15,0))),_xlfn.CONCAT("Judge - ",Schedule!$C54), ""),"")))),"")</f>
        <v/>
      </c>
      <c r="N54" s="8" t="str">
        <f ca="1">IF($A54&lt;&gt;"",IF(N$1=TIME(HOUR(Schedule!$D54),ROUNDDOWN(MINUTE(Schedule!$D54)/15,0)*15,0),_xlfn.CONCAT(TEXT(Schedule!$D54,"H:MM AM/PM")," - ",Schedule!$E54),IF(N$1=TIME(HOUR(Schedule!$F54),ROUNDDOWN(MINUTE(Schedule!$F54)/15,0)*15,0),_xlfn.CONCAT(TEXT(Schedule!$F54,"H:MM AM/PM")," - ",Schedule!$G54),IF(N$1=TIME(HOUR(Schedule!$H54),ROUNDDOWN(MINUTE(Schedule!$H54)/15,0)*15,0),_xlfn.CONCAT(TEXT(Schedule!$H54,"H:MM AM/PM")," - ",Schedule!$I54),IF(Schedule!$B54&lt;&gt;"",IF(OR(N$1=Schedule!$B54,N$1=(Schedule!$B54+TIME(0,15,0))),_xlfn.CONCAT("Judge - ",Schedule!$C54), ""),"")))),"")</f>
        <v/>
      </c>
      <c r="O54" s="8" t="str">
        <f ca="1">IF($A54&lt;&gt;"",IF(O$1=TIME(HOUR(Schedule!$D54),ROUNDDOWN(MINUTE(Schedule!$D54)/15,0)*15,0),_xlfn.CONCAT(TEXT(Schedule!$D54,"H:MM AM/PM")," - ",Schedule!$E54),IF(O$1=TIME(HOUR(Schedule!$F54),ROUNDDOWN(MINUTE(Schedule!$F54)/15,0)*15,0),_xlfn.CONCAT(TEXT(Schedule!$F54,"H:MM AM/PM")," - ",Schedule!$G54),IF(O$1=TIME(HOUR(Schedule!$H54),ROUNDDOWN(MINUTE(Schedule!$H54)/15,0)*15,0),_xlfn.CONCAT(TEXT(Schedule!$H54,"H:MM AM/PM")," - ",Schedule!$I54),IF(Schedule!$B54&lt;&gt;"",IF(OR(O$1=Schedule!$B54,O$1=(Schedule!$B54+TIME(0,15,0))),_xlfn.CONCAT("Judge - ",Schedule!$C54), ""),"")))),"")</f>
        <v/>
      </c>
      <c r="P54" s="8" t="str">
        <f ca="1">IF($A54&lt;&gt;"",IF(P$1=TIME(HOUR(Schedule!$D54),ROUNDDOWN(MINUTE(Schedule!$D54)/15,0)*15,0),_xlfn.CONCAT(TEXT(Schedule!$D54,"H:MM AM/PM")," - ",Schedule!$E54),IF(P$1=TIME(HOUR(Schedule!$F54),ROUNDDOWN(MINUTE(Schedule!$F54)/15,0)*15,0),_xlfn.CONCAT(TEXT(Schedule!$F54,"H:MM AM/PM")," - ",Schedule!$G54),IF(P$1=TIME(HOUR(Schedule!$H54),ROUNDDOWN(MINUTE(Schedule!$H54)/15,0)*15,0),_xlfn.CONCAT(TEXT(Schedule!$H54,"H:MM AM/PM")," - ",Schedule!$I54),IF(Schedule!$B54&lt;&gt;"",IF(OR(P$1=Schedule!$B54,P$1=(Schedule!$B54+TIME(0,15,0))),_xlfn.CONCAT("Judge - ",Schedule!$C54), ""),"")))),"")</f>
        <v/>
      </c>
      <c r="Q54" s="8" t="str">
        <f ca="1">IF($A54&lt;&gt;"",IF(Q$1=TIME(HOUR(Schedule!$D54),ROUNDDOWN(MINUTE(Schedule!$D54)/15,0)*15,0),_xlfn.CONCAT(TEXT(Schedule!$D54,"H:MM AM/PM")," - ",Schedule!$E54),IF(Q$1=TIME(HOUR(Schedule!$F54),ROUNDDOWN(MINUTE(Schedule!$F54)/15,0)*15,0),_xlfn.CONCAT(TEXT(Schedule!$F54,"H:MM AM/PM")," - ",Schedule!$G54),IF(Q$1=TIME(HOUR(Schedule!$H54),ROUNDDOWN(MINUTE(Schedule!$H54)/15,0)*15,0),_xlfn.CONCAT(TEXT(Schedule!$H54,"H:MM AM/PM")," - ",Schedule!$I54),IF(Schedule!$B54&lt;&gt;"",IF(OR(Q$1=Schedule!$B54,Q$1=(Schedule!$B54+TIME(0,15,0))),_xlfn.CONCAT("Judge - ",Schedule!$C54), ""),"")))),"")</f>
        <v/>
      </c>
      <c r="R54" s="8" t="str">
        <f ca="1">IF($A54&lt;&gt;"",IF(R$1=TIME(HOUR(Schedule!$D54),ROUNDDOWN(MINUTE(Schedule!$D54)/15,0)*15,0),_xlfn.CONCAT(TEXT(Schedule!$D54,"H:MM AM/PM")," - ",Schedule!$E54),IF(R$1=TIME(HOUR(Schedule!$F54),ROUNDDOWN(MINUTE(Schedule!$F54)/15,0)*15,0),_xlfn.CONCAT(TEXT(Schedule!$F54,"H:MM AM/PM")," - ",Schedule!$G54),IF(R$1=TIME(HOUR(Schedule!$H54),ROUNDDOWN(MINUTE(Schedule!$H54)/15,0)*15,0),_xlfn.CONCAT(TEXT(Schedule!$H54,"H:MM AM/PM")," - ",Schedule!$I54),IF(Schedule!$B54&lt;&gt;"",IF(OR(R$1=Schedule!$B54,R$1=(Schedule!$B54+TIME(0,15,0))),_xlfn.CONCAT("Judge - ",Schedule!$C54), ""),"")))),"")</f>
        <v/>
      </c>
      <c r="S54" s="8" t="str">
        <f ca="1">IF($A54&lt;&gt;"",IF(S$1=TIME(HOUR(Schedule!$D54),ROUNDDOWN(MINUTE(Schedule!$D54)/15,0)*15,0),_xlfn.CONCAT(TEXT(Schedule!$D54,"H:MM AM/PM")," - ",Schedule!$E54),IF(S$1=TIME(HOUR(Schedule!$F54),ROUNDDOWN(MINUTE(Schedule!$F54)/15,0)*15,0),_xlfn.CONCAT(TEXT(Schedule!$F54,"H:MM AM/PM")," - ",Schedule!$G54),IF(S$1=TIME(HOUR(Schedule!$H54),ROUNDDOWN(MINUTE(Schedule!$H54)/15,0)*15,0),_xlfn.CONCAT(TEXT(Schedule!$H54,"H:MM AM/PM")," - ",Schedule!$I54),IF(Schedule!$B54&lt;&gt;"",IF(OR(S$1=Schedule!$B54,S$1=(Schedule!$B54+TIME(0,15,0))),_xlfn.CONCAT("Judge - ",Schedule!$C54), ""),"")))),"")</f>
        <v/>
      </c>
      <c r="T54" s="8" t="str">
        <f ca="1">IF($A54&lt;&gt;"",IF(T$1=TIME(HOUR(Schedule!$D54),ROUNDDOWN(MINUTE(Schedule!$D54)/15,0)*15,0),_xlfn.CONCAT(TEXT(Schedule!$D54,"H:MM AM/PM")," - ",Schedule!$E54),IF(T$1=TIME(HOUR(Schedule!$F54),ROUNDDOWN(MINUTE(Schedule!$F54)/15,0)*15,0),_xlfn.CONCAT(TEXT(Schedule!$F54,"H:MM AM/PM")," - ",Schedule!$G54),IF(T$1=TIME(HOUR(Schedule!$H54),ROUNDDOWN(MINUTE(Schedule!$H54)/15,0)*15,0),_xlfn.CONCAT(TEXT(Schedule!$H54,"H:MM AM/PM")," - ",Schedule!$I54),IF(Schedule!$B54&lt;&gt;"",IF(OR(T$1=Schedule!$B54,T$1=(Schedule!$B54+TIME(0,15,0))),_xlfn.CONCAT("Judge - ",Schedule!$C54), ""),"")))),"")</f>
        <v/>
      </c>
      <c r="U54" s="8" t="str">
        <f ca="1">IF($A54&lt;&gt;"",IF(U$1=TIME(HOUR(Schedule!$D54),ROUNDDOWN(MINUTE(Schedule!$D54)/15,0)*15,0),_xlfn.CONCAT(TEXT(Schedule!$D54,"H:MM AM/PM")," - ",Schedule!$E54),IF(U$1=TIME(HOUR(Schedule!$F54),ROUNDDOWN(MINUTE(Schedule!$F54)/15,0)*15,0),_xlfn.CONCAT(TEXT(Schedule!$F54,"H:MM AM/PM")," - ",Schedule!$G54),IF(U$1=TIME(HOUR(Schedule!$H54),ROUNDDOWN(MINUTE(Schedule!$H54)/15,0)*15,0),_xlfn.CONCAT(TEXT(Schedule!$H54,"H:MM AM/PM")," - ",Schedule!$I54),IF(Schedule!$B54&lt;&gt;"",IF(OR(U$1=Schedule!$B54,U$1=(Schedule!$B54+TIME(0,15,0))),_xlfn.CONCAT("Judge - ",Schedule!$C54), ""),"")))),"")</f>
        <v/>
      </c>
      <c r="V54" s="8" t="str">
        <f ca="1">IF($A54&lt;&gt;"",IF(V$1=TIME(HOUR(Schedule!$D54),ROUNDDOWN(MINUTE(Schedule!$D54)/15,0)*15,0),_xlfn.CONCAT(TEXT(Schedule!$D54,"H:MM AM/PM")," - ",Schedule!$E54),IF(V$1=TIME(HOUR(Schedule!$F54),ROUNDDOWN(MINUTE(Schedule!$F54)/15,0)*15,0),_xlfn.CONCAT(TEXT(Schedule!$F54,"H:MM AM/PM")," - ",Schedule!$G54),IF(V$1=TIME(HOUR(Schedule!$H54),ROUNDDOWN(MINUTE(Schedule!$H54)/15,0)*15,0),_xlfn.CONCAT(TEXT(Schedule!$H54,"H:MM AM/PM")," - ",Schedule!$I54),IF(Schedule!$B54&lt;&gt;"",IF(OR(V$1=Schedule!$B54,V$1=(Schedule!$B54+TIME(0,15,0))),_xlfn.CONCAT("Judge - ",Schedule!$C54), ""),"")))),"")</f>
        <v/>
      </c>
      <c r="W54" s="8" t="str">
        <f ca="1">IF($A54&lt;&gt;"",IF(W$1=TIME(HOUR(Schedule!$D54),ROUNDDOWN(MINUTE(Schedule!$D54)/15,0)*15,0),_xlfn.CONCAT(TEXT(Schedule!$D54,"H:MM AM/PM")," - ",Schedule!$E54),IF(W$1=TIME(HOUR(Schedule!$F54),ROUNDDOWN(MINUTE(Schedule!$F54)/15,0)*15,0),_xlfn.CONCAT(TEXT(Schedule!$F54,"H:MM AM/PM")," - ",Schedule!$G54),IF(W$1=TIME(HOUR(Schedule!$H54),ROUNDDOWN(MINUTE(Schedule!$H54)/15,0)*15,0),_xlfn.CONCAT(TEXT(Schedule!$H54,"H:MM AM/PM")," - ",Schedule!$I54),IF(Schedule!$B54&lt;&gt;"",IF(OR(W$1=Schedule!$B54,W$1=(Schedule!$B54+TIME(0,15,0))),_xlfn.CONCAT("Judge - ",Schedule!$C54), ""),"")))),"")</f>
        <v/>
      </c>
      <c r="X54" s="8" t="str">
        <f ca="1">IF($A54&lt;&gt;"",IF(X$1=TIME(HOUR(Schedule!$D54),ROUNDDOWN(MINUTE(Schedule!$D54)/15,0)*15,0),_xlfn.CONCAT(TEXT(Schedule!$D54,"H:MM AM/PM")," - ",Schedule!$E54),IF(X$1=TIME(HOUR(Schedule!$F54),ROUNDDOWN(MINUTE(Schedule!$F54)/15,0)*15,0),_xlfn.CONCAT(TEXT(Schedule!$F54,"H:MM AM/PM")," - ",Schedule!$G54),IF(X$1=TIME(HOUR(Schedule!$H54),ROUNDDOWN(MINUTE(Schedule!$H54)/15,0)*15,0),_xlfn.CONCAT(TEXT(Schedule!$H54,"H:MM AM/PM")," - ",Schedule!$I54),IF(Schedule!$B54&lt;&gt;"",IF(OR(X$1=Schedule!$B54,X$1=(Schedule!$B54+TIME(0,15,0))),_xlfn.CONCAT("Judge - ",Schedule!$C54), ""),"")))),"")</f>
        <v/>
      </c>
      <c r="Y54" s="8" t="str">
        <f ca="1">IF($A54&lt;&gt;"",IF(Y$1=TIME(HOUR(Schedule!$D54),ROUNDDOWN(MINUTE(Schedule!$D54)/15,0)*15,0),_xlfn.CONCAT(TEXT(Schedule!$D54,"H:MM AM/PM")," - ",Schedule!$E54),IF(Y$1=TIME(HOUR(Schedule!$F54),ROUNDDOWN(MINUTE(Schedule!$F54)/15,0)*15,0),_xlfn.CONCAT(TEXT(Schedule!$F54,"H:MM AM/PM")," - ",Schedule!$G54),IF(Y$1=TIME(HOUR(Schedule!$H54),ROUNDDOWN(MINUTE(Schedule!$H54)/15,0)*15,0),_xlfn.CONCAT(TEXT(Schedule!$H54,"H:MM AM/PM")," - ",Schedule!$I54),IF(Schedule!$B54&lt;&gt;"",IF(OR(Y$1=Schedule!$B54,Y$1=(Schedule!$B54+TIME(0,15,0))),_xlfn.CONCAT("Judge - ",Schedule!$C54), ""),"")))),"")</f>
        <v/>
      </c>
      <c r="Z54" s="8" t="str">
        <f ca="1">IF($A54&lt;&gt;"",IF(Z$1=TIME(HOUR(Schedule!$D54),ROUNDDOWN(MINUTE(Schedule!$D54)/15,0)*15,0),_xlfn.CONCAT(TEXT(Schedule!$D54,"H:MM AM/PM")," - ",Schedule!$E54),IF(Z$1=TIME(HOUR(Schedule!$F54),ROUNDDOWN(MINUTE(Schedule!$F54)/15,0)*15,0),_xlfn.CONCAT(TEXT(Schedule!$F54,"H:MM AM/PM")," - ",Schedule!$G54),IF(Z$1=TIME(HOUR(Schedule!$H54),ROUNDDOWN(MINUTE(Schedule!$H54)/15,0)*15,0),_xlfn.CONCAT(TEXT(Schedule!$H54,"H:MM AM/PM")," - ",Schedule!$I54),IF(Schedule!$B54&lt;&gt;"",IF(OR(Z$1=Schedule!$B54,Z$1=(Schedule!$B54+TIME(0,15,0))),_xlfn.CONCAT("Judge - ",Schedule!$C54), ""),"")))),"")</f>
        <v/>
      </c>
      <c r="AA54" s="8" t="str">
        <f ca="1">IF($A54&lt;&gt;"",IF(AA$1=TIME(HOUR(Schedule!$D54),ROUNDDOWN(MINUTE(Schedule!$D54)/15,0)*15,0),_xlfn.CONCAT(TEXT(Schedule!$D54,"H:MM AM/PM")," - ",Schedule!$E54),IF(AA$1=TIME(HOUR(Schedule!$F54),ROUNDDOWN(MINUTE(Schedule!$F54)/15,0)*15,0),_xlfn.CONCAT(TEXT(Schedule!$F54,"H:MM AM/PM")," - ",Schedule!$G54),IF(AA$1=TIME(HOUR(Schedule!$H54),ROUNDDOWN(MINUTE(Schedule!$H54)/15,0)*15,0),_xlfn.CONCAT(TEXT(Schedule!$H54,"H:MM AM/PM")," - ",Schedule!$I54),IF(Schedule!$B54&lt;&gt;"",IF(OR(AA$1=Schedule!$B54,AA$1=(Schedule!$B54+TIME(0,15,0))),_xlfn.CONCAT("Judge - ",Schedule!$C54), ""),"")))),"")</f>
        <v/>
      </c>
      <c r="AB54" s="8" t="str">
        <f ca="1">IF($A54&lt;&gt;"",IF(AB$1=TIME(HOUR(Schedule!$D54),ROUNDDOWN(MINUTE(Schedule!$D54)/15,0)*15,0),_xlfn.CONCAT(TEXT(Schedule!$D54,"H:MM AM/PM")," - ",Schedule!$E54),IF(AB$1=TIME(HOUR(Schedule!$F54),ROUNDDOWN(MINUTE(Schedule!$F54)/15,0)*15,0),_xlfn.CONCAT(TEXT(Schedule!$F54,"H:MM AM/PM")," - ",Schedule!$G54),IF(AB$1=TIME(HOUR(Schedule!$H54),ROUNDDOWN(MINUTE(Schedule!$H54)/15,0)*15,0),_xlfn.CONCAT(TEXT(Schedule!$H54,"H:MM AM/PM")," - ",Schedule!$I54),IF(Schedule!$B54&lt;&gt;"",IF(OR(AB$1=Schedule!$B54,AB$1=(Schedule!$B54+TIME(0,15,0))),_xlfn.CONCAT("Judge - ",Schedule!$C54), ""),"")))),"")</f>
        <v/>
      </c>
      <c r="AC54" s="8" t="str">
        <f ca="1">IF($A54&lt;&gt;"",IF(AC$1=TIME(HOUR(Schedule!$D54),ROUNDDOWN(MINUTE(Schedule!$D54)/15,0)*15,0),_xlfn.CONCAT(TEXT(Schedule!$D54,"H:MM AM/PM")," - ",Schedule!$E54),IF(AC$1=TIME(HOUR(Schedule!$F54),ROUNDDOWN(MINUTE(Schedule!$F54)/15,0)*15,0),_xlfn.CONCAT(TEXT(Schedule!$F54,"H:MM AM/PM")," - ",Schedule!$G54),IF(AC$1=TIME(HOUR(Schedule!$H54),ROUNDDOWN(MINUTE(Schedule!$H54)/15,0)*15,0),_xlfn.CONCAT(TEXT(Schedule!$H54,"H:MM AM/PM")," - ",Schedule!$I54),IF(Schedule!$B54&lt;&gt;"",IF(OR(AC$1=Schedule!$B54,AC$1=(Schedule!$B54+TIME(0,15,0))),_xlfn.CONCAT("Judge - ",Schedule!$C54), ""),"")))),"")</f>
        <v/>
      </c>
      <c r="AD54" s="8" t="str">
        <f ca="1">IF($A54&lt;&gt;"",IF(AD$1=TIME(HOUR(Schedule!$D54),ROUNDDOWN(MINUTE(Schedule!$D54)/15,0)*15,0),_xlfn.CONCAT(TEXT(Schedule!$D54,"H:MM AM/PM")," - ",Schedule!$E54),IF(AD$1=TIME(HOUR(Schedule!$F54),ROUNDDOWN(MINUTE(Schedule!$F54)/15,0)*15,0),_xlfn.CONCAT(TEXT(Schedule!$F54,"H:MM AM/PM")," - ",Schedule!$G54),IF(AD$1=TIME(HOUR(Schedule!$H54),ROUNDDOWN(MINUTE(Schedule!$H54)/15,0)*15,0),_xlfn.CONCAT(TEXT(Schedule!$H54,"H:MM AM/PM")," - ",Schedule!$I54),IF(Schedule!$B54&lt;&gt;"",IF(OR(AD$1=Schedule!$B54,AD$1=(Schedule!$B54+TIME(0,15,0))),_xlfn.CONCAT("Judge - ",Schedule!$C54), ""),"")))),"")</f>
        <v/>
      </c>
      <c r="AE54" s="8" t="str">
        <f ca="1">IF($A54&lt;&gt;"",IF(AE$1=TIME(HOUR(Schedule!$D54),ROUNDDOWN(MINUTE(Schedule!$D54)/15,0)*15,0),_xlfn.CONCAT(TEXT(Schedule!$D54,"H:MM AM/PM")," - ",Schedule!$E54),IF(AE$1=TIME(HOUR(Schedule!$F54),ROUNDDOWN(MINUTE(Schedule!$F54)/15,0)*15,0),_xlfn.CONCAT(TEXT(Schedule!$F54,"H:MM AM/PM")," - ",Schedule!$G54),IF(AE$1=TIME(HOUR(Schedule!$H54),ROUNDDOWN(MINUTE(Schedule!$H54)/15,0)*15,0),_xlfn.CONCAT(TEXT(Schedule!$H54,"H:MM AM/PM")," - ",Schedule!$I54),IF(Schedule!$B54&lt;&gt;"",IF(OR(AE$1=Schedule!$B54,AE$1=(Schedule!$B54+TIME(0,15,0))),_xlfn.CONCAT("Judge - ",Schedule!$C54), ""),"")))),"")</f>
        <v/>
      </c>
      <c r="AF54" s="8" t="str">
        <f ca="1">IF($A54&lt;&gt;"",IF(AF$1=TIME(HOUR(Schedule!$D54),ROUNDDOWN(MINUTE(Schedule!$D54)/15,0)*15,0),_xlfn.CONCAT(TEXT(Schedule!$D54,"H:MM AM/PM")," - ",Schedule!$E54),IF(AF$1=TIME(HOUR(Schedule!$F54),ROUNDDOWN(MINUTE(Schedule!$F54)/15,0)*15,0),_xlfn.CONCAT(TEXT(Schedule!$F54,"H:MM AM/PM")," - ",Schedule!$G54),IF(AF$1=TIME(HOUR(Schedule!$H54),ROUNDDOWN(MINUTE(Schedule!$H54)/15,0)*15,0),_xlfn.CONCAT(TEXT(Schedule!$H54,"H:MM AM/PM")," - ",Schedule!$I54),IF(Schedule!$B54&lt;&gt;"",IF(OR(AF$1=Schedule!$B54,AF$1=(Schedule!$B54+TIME(0,15,0))),_xlfn.CONCAT("Judge - ",Schedule!$C54), ""),"")))),"")</f>
        <v/>
      </c>
      <c r="AG54" s="8" t="str">
        <f ca="1">IF($A54&lt;&gt;"",IF(AG$1=TIME(HOUR(Schedule!$D54),ROUNDDOWN(MINUTE(Schedule!$D54)/15,0)*15,0),_xlfn.CONCAT(TEXT(Schedule!$D54,"H:MM AM/PM")," - ",Schedule!$E54),IF(AG$1=TIME(HOUR(Schedule!$F54),ROUNDDOWN(MINUTE(Schedule!$F54)/15,0)*15,0),_xlfn.CONCAT(TEXT(Schedule!$F54,"H:MM AM/PM")," - ",Schedule!$G54),IF(AG$1=TIME(HOUR(Schedule!$H54),ROUNDDOWN(MINUTE(Schedule!$H54)/15,0)*15,0),_xlfn.CONCAT(TEXT(Schedule!$H54,"H:MM AM/PM")," - ",Schedule!$I54),IF(Schedule!$B54&lt;&gt;"",IF(OR(AG$1=Schedule!$B54,AG$1=(Schedule!$B54+TIME(0,15,0))),_xlfn.CONCAT("Judge - ",Schedule!$C54), ""),"")))),"")</f>
        <v/>
      </c>
    </row>
    <row r="55" spans="1:33" x14ac:dyDescent="0.2">
      <c r="A55" t="str">
        <f ca="1">Schedule!A55</f>
        <v/>
      </c>
      <c r="B55" s="8" t="str">
        <f ca="1">IF($A55&lt;&gt;"",IF(B$1=TIME(HOUR(Schedule!$D55),ROUNDDOWN(MINUTE(Schedule!$D55)/15,0)*15,0),_xlfn.CONCAT(TEXT(Schedule!$D55,"H:MM AM/PM")," - ",Schedule!$E55),IF(B$1=TIME(HOUR(Schedule!$F55),ROUNDDOWN(MINUTE(Schedule!$F55)/15,0)*15,0),_xlfn.CONCAT(TEXT(Schedule!$F55,"H:MM AM/PM")," - ",Schedule!$G55),IF(B$1=TIME(HOUR(Schedule!$H55),ROUNDDOWN(MINUTE(Schedule!$H55)/15,0)*15,0),_xlfn.CONCAT(TEXT(Schedule!$H55,"H:MM AM/PM")," - ",Schedule!$I55),IF(Schedule!$B55&lt;&gt;"",IF(OR(B$1=Schedule!$B55,B$1=(Schedule!$B55+TIME(0,15,0))),_xlfn.CONCAT("Judge - ",Schedule!$C55), ""),"")))),"")</f>
        <v/>
      </c>
      <c r="C55" s="8" t="str">
        <f ca="1">IF($A55&lt;&gt;"",IF(C$1=TIME(HOUR(Schedule!$D55),ROUNDDOWN(MINUTE(Schedule!$D55)/15,0)*15,0),_xlfn.CONCAT(TEXT(Schedule!$D55,"H:MM AM/PM")," - ",Schedule!$E55),IF(C$1=TIME(HOUR(Schedule!$F55),ROUNDDOWN(MINUTE(Schedule!$F55)/15,0)*15,0),_xlfn.CONCAT(TEXT(Schedule!$F55,"H:MM AM/PM")," - ",Schedule!$G55),IF(C$1=TIME(HOUR(Schedule!$H55),ROUNDDOWN(MINUTE(Schedule!$H55)/15,0)*15,0),_xlfn.CONCAT(TEXT(Schedule!$H55,"H:MM AM/PM")," - ",Schedule!$I55),IF(Schedule!$B55&lt;&gt;"",IF(OR(C$1=Schedule!$B55,C$1=(Schedule!$B55+TIME(0,15,0))),_xlfn.CONCAT("Judge - ",Schedule!$C55), ""),"")))),"")</f>
        <v/>
      </c>
      <c r="D55" s="8" t="str">
        <f ca="1">IF($A55&lt;&gt;"",IF(D$1=TIME(HOUR(Schedule!$D55),ROUNDDOWN(MINUTE(Schedule!$D55)/15,0)*15,0),_xlfn.CONCAT(TEXT(Schedule!$D55,"H:MM AM/PM")," - ",Schedule!$E55),IF(D$1=TIME(HOUR(Schedule!$F55),ROUNDDOWN(MINUTE(Schedule!$F55)/15,0)*15,0),_xlfn.CONCAT(TEXT(Schedule!$F55,"H:MM AM/PM")," - ",Schedule!$G55),IF(D$1=TIME(HOUR(Schedule!$H55),ROUNDDOWN(MINUTE(Schedule!$H55)/15,0)*15,0),_xlfn.CONCAT(TEXT(Schedule!$H55,"H:MM AM/PM")," - ",Schedule!$I55),IF(Schedule!$B55&lt;&gt;"",IF(OR(D$1=Schedule!$B55,D$1=(Schedule!$B55+TIME(0,15,0))),_xlfn.CONCAT("Judge - ",Schedule!$C55), ""),"")))),"")</f>
        <v/>
      </c>
      <c r="E55" s="8" t="str">
        <f ca="1">IF($A55&lt;&gt;"",IF(E$1=TIME(HOUR(Schedule!$D55),ROUNDDOWN(MINUTE(Schedule!$D55)/15,0)*15,0),_xlfn.CONCAT(TEXT(Schedule!$D55,"H:MM AM/PM")," - ",Schedule!$E55),IF(E$1=TIME(HOUR(Schedule!$F55),ROUNDDOWN(MINUTE(Schedule!$F55)/15,0)*15,0),_xlfn.CONCAT(TEXT(Schedule!$F55,"H:MM AM/PM")," - ",Schedule!$G55),IF(E$1=TIME(HOUR(Schedule!$H55),ROUNDDOWN(MINUTE(Schedule!$H55)/15,0)*15,0),_xlfn.CONCAT(TEXT(Schedule!$H55,"H:MM AM/PM")," - ",Schedule!$I55),IF(Schedule!$B55&lt;&gt;"",IF(OR(E$1=Schedule!$B55,E$1=(Schedule!$B55+TIME(0,15,0))),_xlfn.CONCAT("Judge - ",Schedule!$C55), ""),"")))),"")</f>
        <v/>
      </c>
      <c r="F55" s="8" t="str">
        <f ca="1">IF($A55&lt;&gt;"",IF(F$1=TIME(HOUR(Schedule!$D55),ROUNDDOWN(MINUTE(Schedule!$D55)/15,0)*15,0),_xlfn.CONCAT(TEXT(Schedule!$D55,"H:MM AM/PM")," - ",Schedule!$E55),IF(F$1=TIME(HOUR(Schedule!$F55),ROUNDDOWN(MINUTE(Schedule!$F55)/15,0)*15,0),_xlfn.CONCAT(TEXT(Schedule!$F55,"H:MM AM/PM")," - ",Schedule!$G55),IF(F$1=TIME(HOUR(Schedule!$H55),ROUNDDOWN(MINUTE(Schedule!$H55)/15,0)*15,0),_xlfn.CONCAT(TEXT(Schedule!$H55,"H:MM AM/PM")," - ",Schedule!$I55),IF(Schedule!$B55&lt;&gt;"",IF(OR(F$1=Schedule!$B55,F$1=(Schedule!$B55+TIME(0,15,0))),_xlfn.CONCAT("Judge - ",Schedule!$C55), ""),"")))),"")</f>
        <v/>
      </c>
      <c r="G55" s="8" t="str">
        <f ca="1">IF($A55&lt;&gt;"",IF(G$1=TIME(HOUR(Schedule!$D55),ROUNDDOWN(MINUTE(Schedule!$D55)/15,0)*15,0),_xlfn.CONCAT(TEXT(Schedule!$D55,"H:MM AM/PM")," - ",Schedule!$E55),IF(G$1=TIME(HOUR(Schedule!$F55),ROUNDDOWN(MINUTE(Schedule!$F55)/15,0)*15,0),_xlfn.CONCAT(TEXT(Schedule!$F55,"H:MM AM/PM")," - ",Schedule!$G55),IF(G$1=TIME(HOUR(Schedule!$H55),ROUNDDOWN(MINUTE(Schedule!$H55)/15,0)*15,0),_xlfn.CONCAT(TEXT(Schedule!$H55,"H:MM AM/PM")," - ",Schedule!$I55),IF(Schedule!$B55&lt;&gt;"",IF(OR(G$1=Schedule!$B55,G$1=(Schedule!$B55+TIME(0,15,0))),_xlfn.CONCAT("Judge - ",Schedule!$C55), ""),"")))),"")</f>
        <v/>
      </c>
      <c r="H55" s="8" t="str">
        <f ca="1">IF($A55&lt;&gt;"",IF(H$1=TIME(HOUR(Schedule!$D55),ROUNDDOWN(MINUTE(Schedule!$D55)/15,0)*15,0),_xlfn.CONCAT(TEXT(Schedule!$D55,"H:MM AM/PM")," - ",Schedule!$E55),IF(H$1=TIME(HOUR(Schedule!$F55),ROUNDDOWN(MINUTE(Schedule!$F55)/15,0)*15,0),_xlfn.CONCAT(TEXT(Schedule!$F55,"H:MM AM/PM")," - ",Schedule!$G55),IF(H$1=TIME(HOUR(Schedule!$H55),ROUNDDOWN(MINUTE(Schedule!$H55)/15,0)*15,0),_xlfn.CONCAT(TEXT(Schedule!$H55,"H:MM AM/PM")," - ",Schedule!$I55),IF(Schedule!$B55&lt;&gt;"",IF(OR(H$1=Schedule!$B55,H$1=(Schedule!$B55+TIME(0,15,0))),_xlfn.CONCAT("Judge - ",Schedule!$C55), ""),"")))),"")</f>
        <v/>
      </c>
      <c r="I55" s="8" t="str">
        <f ca="1">IF($A55&lt;&gt;"",IF(I$1=TIME(HOUR(Schedule!$D55),ROUNDDOWN(MINUTE(Schedule!$D55)/15,0)*15,0),_xlfn.CONCAT(TEXT(Schedule!$D55,"H:MM AM/PM")," - ",Schedule!$E55),IF(I$1=TIME(HOUR(Schedule!$F55),ROUNDDOWN(MINUTE(Schedule!$F55)/15,0)*15,0),_xlfn.CONCAT(TEXT(Schedule!$F55,"H:MM AM/PM")," - ",Schedule!$G55),IF(I$1=TIME(HOUR(Schedule!$H55),ROUNDDOWN(MINUTE(Schedule!$H55)/15,0)*15,0),_xlfn.CONCAT(TEXT(Schedule!$H55,"H:MM AM/PM")," - ",Schedule!$I55),IF(Schedule!$B55&lt;&gt;"",IF(OR(I$1=Schedule!$B55,I$1=(Schedule!$B55+TIME(0,15,0))),_xlfn.CONCAT("Judge - ",Schedule!$C55), ""),"")))),"")</f>
        <v/>
      </c>
      <c r="J55" s="8" t="str">
        <f ca="1">IF($A55&lt;&gt;"",IF(J$1=TIME(HOUR(Schedule!$D55),ROUNDDOWN(MINUTE(Schedule!$D55)/15,0)*15,0),_xlfn.CONCAT(TEXT(Schedule!$D55,"H:MM AM/PM")," - ",Schedule!$E55),IF(J$1=TIME(HOUR(Schedule!$F55),ROUNDDOWN(MINUTE(Schedule!$F55)/15,0)*15,0),_xlfn.CONCAT(TEXT(Schedule!$F55,"H:MM AM/PM")," - ",Schedule!$G55),IF(J$1=TIME(HOUR(Schedule!$H55),ROUNDDOWN(MINUTE(Schedule!$H55)/15,0)*15,0),_xlfn.CONCAT(TEXT(Schedule!$H55,"H:MM AM/PM")," - ",Schedule!$I55),IF(Schedule!$B55&lt;&gt;"",IF(OR(J$1=Schedule!$B55,J$1=(Schedule!$B55+TIME(0,15,0))),_xlfn.CONCAT("Judge - ",Schedule!$C55), ""),"")))),"")</f>
        <v/>
      </c>
      <c r="K55" s="8" t="str">
        <f ca="1">IF($A55&lt;&gt;"",IF(K$1=TIME(HOUR(Schedule!$D55),ROUNDDOWN(MINUTE(Schedule!$D55)/15,0)*15,0),_xlfn.CONCAT(TEXT(Schedule!$D55,"H:MM AM/PM")," - ",Schedule!$E55),IF(K$1=TIME(HOUR(Schedule!$F55),ROUNDDOWN(MINUTE(Schedule!$F55)/15,0)*15,0),_xlfn.CONCAT(TEXT(Schedule!$F55,"H:MM AM/PM")," - ",Schedule!$G55),IF(K$1=TIME(HOUR(Schedule!$H55),ROUNDDOWN(MINUTE(Schedule!$H55)/15,0)*15,0),_xlfn.CONCAT(TEXT(Schedule!$H55,"H:MM AM/PM")," - ",Schedule!$I55),IF(Schedule!$B55&lt;&gt;"",IF(OR(K$1=Schedule!$B55,K$1=(Schedule!$B55+TIME(0,15,0))),_xlfn.CONCAT("Judge - ",Schedule!$C55), ""),"")))),"")</f>
        <v/>
      </c>
      <c r="L55" s="8" t="str">
        <f ca="1">IF($A55&lt;&gt;"",IF(L$1=TIME(HOUR(Schedule!$D55),ROUNDDOWN(MINUTE(Schedule!$D55)/15,0)*15,0),_xlfn.CONCAT(TEXT(Schedule!$D55,"H:MM AM/PM")," - ",Schedule!$E55),IF(L$1=TIME(HOUR(Schedule!$F55),ROUNDDOWN(MINUTE(Schedule!$F55)/15,0)*15,0),_xlfn.CONCAT(TEXT(Schedule!$F55,"H:MM AM/PM")," - ",Schedule!$G55),IF(L$1=TIME(HOUR(Schedule!$H55),ROUNDDOWN(MINUTE(Schedule!$H55)/15,0)*15,0),_xlfn.CONCAT(TEXT(Schedule!$H55,"H:MM AM/PM")," - ",Schedule!$I55),IF(Schedule!$B55&lt;&gt;"",IF(OR(L$1=Schedule!$B55,L$1=(Schedule!$B55+TIME(0,15,0))),_xlfn.CONCAT("Judge - ",Schedule!$C55), ""),"")))),"")</f>
        <v/>
      </c>
      <c r="M55" s="8" t="str">
        <f ca="1">IF($A55&lt;&gt;"",IF(M$1=TIME(HOUR(Schedule!$D55),ROUNDDOWN(MINUTE(Schedule!$D55)/15,0)*15,0),_xlfn.CONCAT(TEXT(Schedule!$D55,"H:MM AM/PM")," - ",Schedule!$E55),IF(M$1=TIME(HOUR(Schedule!$F55),ROUNDDOWN(MINUTE(Schedule!$F55)/15,0)*15,0),_xlfn.CONCAT(TEXT(Schedule!$F55,"H:MM AM/PM")," - ",Schedule!$G55),IF(M$1=TIME(HOUR(Schedule!$H55),ROUNDDOWN(MINUTE(Schedule!$H55)/15,0)*15,0),_xlfn.CONCAT(TEXT(Schedule!$H55,"H:MM AM/PM")," - ",Schedule!$I55),IF(Schedule!$B55&lt;&gt;"",IF(OR(M$1=Schedule!$B55,M$1=(Schedule!$B55+TIME(0,15,0))),_xlfn.CONCAT("Judge - ",Schedule!$C55), ""),"")))),"")</f>
        <v/>
      </c>
      <c r="N55" s="8" t="str">
        <f ca="1">IF($A55&lt;&gt;"",IF(N$1=TIME(HOUR(Schedule!$D55),ROUNDDOWN(MINUTE(Schedule!$D55)/15,0)*15,0),_xlfn.CONCAT(TEXT(Schedule!$D55,"H:MM AM/PM")," - ",Schedule!$E55),IF(N$1=TIME(HOUR(Schedule!$F55),ROUNDDOWN(MINUTE(Schedule!$F55)/15,0)*15,0),_xlfn.CONCAT(TEXT(Schedule!$F55,"H:MM AM/PM")," - ",Schedule!$G55),IF(N$1=TIME(HOUR(Schedule!$H55),ROUNDDOWN(MINUTE(Schedule!$H55)/15,0)*15,0),_xlfn.CONCAT(TEXT(Schedule!$H55,"H:MM AM/PM")," - ",Schedule!$I55),IF(Schedule!$B55&lt;&gt;"",IF(OR(N$1=Schedule!$B55,N$1=(Schedule!$B55+TIME(0,15,0))),_xlfn.CONCAT("Judge - ",Schedule!$C55), ""),"")))),"")</f>
        <v/>
      </c>
      <c r="O55" s="8" t="str">
        <f ca="1">IF($A55&lt;&gt;"",IF(O$1=TIME(HOUR(Schedule!$D55),ROUNDDOWN(MINUTE(Schedule!$D55)/15,0)*15,0),_xlfn.CONCAT(TEXT(Schedule!$D55,"H:MM AM/PM")," - ",Schedule!$E55),IF(O$1=TIME(HOUR(Schedule!$F55),ROUNDDOWN(MINUTE(Schedule!$F55)/15,0)*15,0),_xlfn.CONCAT(TEXT(Schedule!$F55,"H:MM AM/PM")," - ",Schedule!$G55),IF(O$1=TIME(HOUR(Schedule!$H55),ROUNDDOWN(MINUTE(Schedule!$H55)/15,0)*15,0),_xlfn.CONCAT(TEXT(Schedule!$H55,"H:MM AM/PM")," - ",Schedule!$I55),IF(Schedule!$B55&lt;&gt;"",IF(OR(O$1=Schedule!$B55,O$1=(Schedule!$B55+TIME(0,15,0))),_xlfn.CONCAT("Judge - ",Schedule!$C55), ""),"")))),"")</f>
        <v/>
      </c>
      <c r="P55" s="8" t="str">
        <f ca="1">IF($A55&lt;&gt;"",IF(P$1=TIME(HOUR(Schedule!$D55),ROUNDDOWN(MINUTE(Schedule!$D55)/15,0)*15,0),_xlfn.CONCAT(TEXT(Schedule!$D55,"H:MM AM/PM")," - ",Schedule!$E55),IF(P$1=TIME(HOUR(Schedule!$F55),ROUNDDOWN(MINUTE(Schedule!$F55)/15,0)*15,0),_xlfn.CONCAT(TEXT(Schedule!$F55,"H:MM AM/PM")," - ",Schedule!$G55),IF(P$1=TIME(HOUR(Schedule!$H55),ROUNDDOWN(MINUTE(Schedule!$H55)/15,0)*15,0),_xlfn.CONCAT(TEXT(Schedule!$H55,"H:MM AM/PM")," - ",Schedule!$I55),IF(Schedule!$B55&lt;&gt;"",IF(OR(P$1=Schedule!$B55,P$1=(Schedule!$B55+TIME(0,15,0))),_xlfn.CONCAT("Judge - ",Schedule!$C55), ""),"")))),"")</f>
        <v/>
      </c>
      <c r="Q55" s="8" t="str">
        <f ca="1">IF($A55&lt;&gt;"",IF(Q$1=TIME(HOUR(Schedule!$D55),ROUNDDOWN(MINUTE(Schedule!$D55)/15,0)*15,0),_xlfn.CONCAT(TEXT(Schedule!$D55,"H:MM AM/PM")," - ",Schedule!$E55),IF(Q$1=TIME(HOUR(Schedule!$F55),ROUNDDOWN(MINUTE(Schedule!$F55)/15,0)*15,0),_xlfn.CONCAT(TEXT(Schedule!$F55,"H:MM AM/PM")," - ",Schedule!$G55),IF(Q$1=TIME(HOUR(Schedule!$H55),ROUNDDOWN(MINUTE(Schedule!$H55)/15,0)*15,0),_xlfn.CONCAT(TEXT(Schedule!$H55,"H:MM AM/PM")," - ",Schedule!$I55),IF(Schedule!$B55&lt;&gt;"",IF(OR(Q$1=Schedule!$B55,Q$1=(Schedule!$B55+TIME(0,15,0))),_xlfn.CONCAT("Judge - ",Schedule!$C55), ""),"")))),"")</f>
        <v/>
      </c>
      <c r="R55" s="8" t="str">
        <f ca="1">IF($A55&lt;&gt;"",IF(R$1=TIME(HOUR(Schedule!$D55),ROUNDDOWN(MINUTE(Schedule!$D55)/15,0)*15,0),_xlfn.CONCAT(TEXT(Schedule!$D55,"H:MM AM/PM")," - ",Schedule!$E55),IF(R$1=TIME(HOUR(Schedule!$F55),ROUNDDOWN(MINUTE(Schedule!$F55)/15,0)*15,0),_xlfn.CONCAT(TEXT(Schedule!$F55,"H:MM AM/PM")," - ",Schedule!$G55),IF(R$1=TIME(HOUR(Schedule!$H55),ROUNDDOWN(MINUTE(Schedule!$H55)/15,0)*15,0),_xlfn.CONCAT(TEXT(Schedule!$H55,"H:MM AM/PM")," - ",Schedule!$I55),IF(Schedule!$B55&lt;&gt;"",IF(OR(R$1=Schedule!$B55,R$1=(Schedule!$B55+TIME(0,15,0))),_xlfn.CONCAT("Judge - ",Schedule!$C55), ""),"")))),"")</f>
        <v/>
      </c>
      <c r="S55" s="8" t="str">
        <f ca="1">IF($A55&lt;&gt;"",IF(S$1=TIME(HOUR(Schedule!$D55),ROUNDDOWN(MINUTE(Schedule!$D55)/15,0)*15,0),_xlfn.CONCAT(TEXT(Schedule!$D55,"H:MM AM/PM")," - ",Schedule!$E55),IF(S$1=TIME(HOUR(Schedule!$F55),ROUNDDOWN(MINUTE(Schedule!$F55)/15,0)*15,0),_xlfn.CONCAT(TEXT(Schedule!$F55,"H:MM AM/PM")," - ",Schedule!$G55),IF(S$1=TIME(HOUR(Schedule!$H55),ROUNDDOWN(MINUTE(Schedule!$H55)/15,0)*15,0),_xlfn.CONCAT(TEXT(Schedule!$H55,"H:MM AM/PM")," - ",Schedule!$I55),IF(Schedule!$B55&lt;&gt;"",IF(OR(S$1=Schedule!$B55,S$1=(Schedule!$B55+TIME(0,15,0))),_xlfn.CONCAT("Judge - ",Schedule!$C55), ""),"")))),"")</f>
        <v/>
      </c>
      <c r="T55" s="8" t="str">
        <f ca="1">IF($A55&lt;&gt;"",IF(T$1=TIME(HOUR(Schedule!$D55),ROUNDDOWN(MINUTE(Schedule!$D55)/15,0)*15,0),_xlfn.CONCAT(TEXT(Schedule!$D55,"H:MM AM/PM")," - ",Schedule!$E55),IF(T$1=TIME(HOUR(Schedule!$F55),ROUNDDOWN(MINUTE(Schedule!$F55)/15,0)*15,0),_xlfn.CONCAT(TEXT(Schedule!$F55,"H:MM AM/PM")," - ",Schedule!$G55),IF(T$1=TIME(HOUR(Schedule!$H55),ROUNDDOWN(MINUTE(Schedule!$H55)/15,0)*15,0),_xlfn.CONCAT(TEXT(Schedule!$H55,"H:MM AM/PM")," - ",Schedule!$I55),IF(Schedule!$B55&lt;&gt;"",IF(OR(T$1=Schedule!$B55,T$1=(Schedule!$B55+TIME(0,15,0))),_xlfn.CONCAT("Judge - ",Schedule!$C55), ""),"")))),"")</f>
        <v/>
      </c>
      <c r="U55" s="8" t="str">
        <f ca="1">IF($A55&lt;&gt;"",IF(U$1=TIME(HOUR(Schedule!$D55),ROUNDDOWN(MINUTE(Schedule!$D55)/15,0)*15,0),_xlfn.CONCAT(TEXT(Schedule!$D55,"H:MM AM/PM")," - ",Schedule!$E55),IF(U$1=TIME(HOUR(Schedule!$F55),ROUNDDOWN(MINUTE(Schedule!$F55)/15,0)*15,0),_xlfn.CONCAT(TEXT(Schedule!$F55,"H:MM AM/PM")," - ",Schedule!$G55),IF(U$1=TIME(HOUR(Schedule!$H55),ROUNDDOWN(MINUTE(Schedule!$H55)/15,0)*15,0),_xlfn.CONCAT(TEXT(Schedule!$H55,"H:MM AM/PM")," - ",Schedule!$I55),IF(Schedule!$B55&lt;&gt;"",IF(OR(U$1=Schedule!$B55,U$1=(Schedule!$B55+TIME(0,15,0))),_xlfn.CONCAT("Judge - ",Schedule!$C55), ""),"")))),"")</f>
        <v/>
      </c>
      <c r="V55" s="8" t="str">
        <f ca="1">IF($A55&lt;&gt;"",IF(V$1=TIME(HOUR(Schedule!$D55),ROUNDDOWN(MINUTE(Schedule!$D55)/15,0)*15,0),_xlfn.CONCAT(TEXT(Schedule!$D55,"H:MM AM/PM")," - ",Schedule!$E55),IF(V$1=TIME(HOUR(Schedule!$F55),ROUNDDOWN(MINUTE(Schedule!$F55)/15,0)*15,0),_xlfn.CONCAT(TEXT(Schedule!$F55,"H:MM AM/PM")," - ",Schedule!$G55),IF(V$1=TIME(HOUR(Schedule!$H55),ROUNDDOWN(MINUTE(Schedule!$H55)/15,0)*15,0),_xlfn.CONCAT(TEXT(Schedule!$H55,"H:MM AM/PM")," - ",Schedule!$I55),IF(Schedule!$B55&lt;&gt;"",IF(OR(V$1=Schedule!$B55,V$1=(Schedule!$B55+TIME(0,15,0))),_xlfn.CONCAT("Judge - ",Schedule!$C55), ""),"")))),"")</f>
        <v/>
      </c>
      <c r="W55" s="8" t="str">
        <f ca="1">IF($A55&lt;&gt;"",IF(W$1=TIME(HOUR(Schedule!$D55),ROUNDDOWN(MINUTE(Schedule!$D55)/15,0)*15,0),_xlfn.CONCAT(TEXT(Schedule!$D55,"H:MM AM/PM")," - ",Schedule!$E55),IF(W$1=TIME(HOUR(Schedule!$F55),ROUNDDOWN(MINUTE(Schedule!$F55)/15,0)*15,0),_xlfn.CONCAT(TEXT(Schedule!$F55,"H:MM AM/PM")," - ",Schedule!$G55),IF(W$1=TIME(HOUR(Schedule!$H55),ROUNDDOWN(MINUTE(Schedule!$H55)/15,0)*15,0),_xlfn.CONCAT(TEXT(Schedule!$H55,"H:MM AM/PM")," - ",Schedule!$I55),IF(Schedule!$B55&lt;&gt;"",IF(OR(W$1=Schedule!$B55,W$1=(Schedule!$B55+TIME(0,15,0))),_xlfn.CONCAT("Judge - ",Schedule!$C55), ""),"")))),"")</f>
        <v/>
      </c>
      <c r="X55" s="8" t="str">
        <f ca="1">IF($A55&lt;&gt;"",IF(X$1=TIME(HOUR(Schedule!$D55),ROUNDDOWN(MINUTE(Schedule!$D55)/15,0)*15,0),_xlfn.CONCAT(TEXT(Schedule!$D55,"H:MM AM/PM")," - ",Schedule!$E55),IF(X$1=TIME(HOUR(Schedule!$F55),ROUNDDOWN(MINUTE(Schedule!$F55)/15,0)*15,0),_xlfn.CONCAT(TEXT(Schedule!$F55,"H:MM AM/PM")," - ",Schedule!$G55),IF(X$1=TIME(HOUR(Schedule!$H55),ROUNDDOWN(MINUTE(Schedule!$H55)/15,0)*15,0),_xlfn.CONCAT(TEXT(Schedule!$H55,"H:MM AM/PM")," - ",Schedule!$I55),IF(Schedule!$B55&lt;&gt;"",IF(OR(X$1=Schedule!$B55,X$1=(Schedule!$B55+TIME(0,15,0))),_xlfn.CONCAT("Judge - ",Schedule!$C55), ""),"")))),"")</f>
        <v/>
      </c>
      <c r="Y55" s="8" t="str">
        <f ca="1">IF($A55&lt;&gt;"",IF(Y$1=TIME(HOUR(Schedule!$D55),ROUNDDOWN(MINUTE(Schedule!$D55)/15,0)*15,0),_xlfn.CONCAT(TEXT(Schedule!$D55,"H:MM AM/PM")," - ",Schedule!$E55),IF(Y$1=TIME(HOUR(Schedule!$F55),ROUNDDOWN(MINUTE(Schedule!$F55)/15,0)*15,0),_xlfn.CONCAT(TEXT(Schedule!$F55,"H:MM AM/PM")," - ",Schedule!$G55),IF(Y$1=TIME(HOUR(Schedule!$H55),ROUNDDOWN(MINUTE(Schedule!$H55)/15,0)*15,0),_xlfn.CONCAT(TEXT(Schedule!$H55,"H:MM AM/PM")," - ",Schedule!$I55),IF(Schedule!$B55&lt;&gt;"",IF(OR(Y$1=Schedule!$B55,Y$1=(Schedule!$B55+TIME(0,15,0))),_xlfn.CONCAT("Judge - ",Schedule!$C55), ""),"")))),"")</f>
        <v/>
      </c>
      <c r="Z55" s="8" t="str">
        <f ca="1">IF($A55&lt;&gt;"",IF(Z$1=TIME(HOUR(Schedule!$D55),ROUNDDOWN(MINUTE(Schedule!$D55)/15,0)*15,0),_xlfn.CONCAT(TEXT(Schedule!$D55,"H:MM AM/PM")," - ",Schedule!$E55),IF(Z$1=TIME(HOUR(Schedule!$F55),ROUNDDOWN(MINUTE(Schedule!$F55)/15,0)*15,0),_xlfn.CONCAT(TEXT(Schedule!$F55,"H:MM AM/PM")," - ",Schedule!$G55),IF(Z$1=TIME(HOUR(Schedule!$H55),ROUNDDOWN(MINUTE(Schedule!$H55)/15,0)*15,0),_xlfn.CONCAT(TEXT(Schedule!$H55,"H:MM AM/PM")," - ",Schedule!$I55),IF(Schedule!$B55&lt;&gt;"",IF(OR(Z$1=Schedule!$B55,Z$1=(Schedule!$B55+TIME(0,15,0))),_xlfn.CONCAT("Judge - ",Schedule!$C55), ""),"")))),"")</f>
        <v/>
      </c>
      <c r="AA55" s="8" t="str">
        <f ca="1">IF($A55&lt;&gt;"",IF(AA$1=TIME(HOUR(Schedule!$D55),ROUNDDOWN(MINUTE(Schedule!$D55)/15,0)*15,0),_xlfn.CONCAT(TEXT(Schedule!$D55,"H:MM AM/PM")," - ",Schedule!$E55),IF(AA$1=TIME(HOUR(Schedule!$F55),ROUNDDOWN(MINUTE(Schedule!$F55)/15,0)*15,0),_xlfn.CONCAT(TEXT(Schedule!$F55,"H:MM AM/PM")," - ",Schedule!$G55),IF(AA$1=TIME(HOUR(Schedule!$H55),ROUNDDOWN(MINUTE(Schedule!$H55)/15,0)*15,0),_xlfn.CONCAT(TEXT(Schedule!$H55,"H:MM AM/PM")," - ",Schedule!$I55),IF(Schedule!$B55&lt;&gt;"",IF(OR(AA$1=Schedule!$B55,AA$1=(Schedule!$B55+TIME(0,15,0))),_xlfn.CONCAT("Judge - ",Schedule!$C55), ""),"")))),"")</f>
        <v/>
      </c>
      <c r="AB55" s="8" t="str">
        <f ca="1">IF($A55&lt;&gt;"",IF(AB$1=TIME(HOUR(Schedule!$D55),ROUNDDOWN(MINUTE(Schedule!$D55)/15,0)*15,0),_xlfn.CONCAT(TEXT(Schedule!$D55,"H:MM AM/PM")," - ",Schedule!$E55),IF(AB$1=TIME(HOUR(Schedule!$F55),ROUNDDOWN(MINUTE(Schedule!$F55)/15,0)*15,0),_xlfn.CONCAT(TEXT(Schedule!$F55,"H:MM AM/PM")," - ",Schedule!$G55),IF(AB$1=TIME(HOUR(Schedule!$H55),ROUNDDOWN(MINUTE(Schedule!$H55)/15,0)*15,0),_xlfn.CONCAT(TEXT(Schedule!$H55,"H:MM AM/PM")," - ",Schedule!$I55),IF(Schedule!$B55&lt;&gt;"",IF(OR(AB$1=Schedule!$B55,AB$1=(Schedule!$B55+TIME(0,15,0))),_xlfn.CONCAT("Judge - ",Schedule!$C55), ""),"")))),"")</f>
        <v/>
      </c>
      <c r="AC55" s="8" t="str">
        <f ca="1">IF($A55&lt;&gt;"",IF(AC$1=TIME(HOUR(Schedule!$D55),ROUNDDOWN(MINUTE(Schedule!$D55)/15,0)*15,0),_xlfn.CONCAT(TEXT(Schedule!$D55,"H:MM AM/PM")," - ",Schedule!$E55),IF(AC$1=TIME(HOUR(Schedule!$F55),ROUNDDOWN(MINUTE(Schedule!$F55)/15,0)*15,0),_xlfn.CONCAT(TEXT(Schedule!$F55,"H:MM AM/PM")," - ",Schedule!$G55),IF(AC$1=TIME(HOUR(Schedule!$H55),ROUNDDOWN(MINUTE(Schedule!$H55)/15,0)*15,0),_xlfn.CONCAT(TEXT(Schedule!$H55,"H:MM AM/PM")," - ",Schedule!$I55),IF(Schedule!$B55&lt;&gt;"",IF(OR(AC$1=Schedule!$B55,AC$1=(Schedule!$B55+TIME(0,15,0))),_xlfn.CONCAT("Judge - ",Schedule!$C55), ""),"")))),"")</f>
        <v/>
      </c>
      <c r="AD55" s="8" t="str">
        <f ca="1">IF($A55&lt;&gt;"",IF(AD$1=TIME(HOUR(Schedule!$D55),ROUNDDOWN(MINUTE(Schedule!$D55)/15,0)*15,0),_xlfn.CONCAT(TEXT(Schedule!$D55,"H:MM AM/PM")," - ",Schedule!$E55),IF(AD$1=TIME(HOUR(Schedule!$F55),ROUNDDOWN(MINUTE(Schedule!$F55)/15,0)*15,0),_xlfn.CONCAT(TEXT(Schedule!$F55,"H:MM AM/PM")," - ",Schedule!$G55),IF(AD$1=TIME(HOUR(Schedule!$H55),ROUNDDOWN(MINUTE(Schedule!$H55)/15,0)*15,0),_xlfn.CONCAT(TEXT(Schedule!$H55,"H:MM AM/PM")," - ",Schedule!$I55),IF(Schedule!$B55&lt;&gt;"",IF(OR(AD$1=Schedule!$B55,AD$1=(Schedule!$B55+TIME(0,15,0))),_xlfn.CONCAT("Judge - ",Schedule!$C55), ""),"")))),"")</f>
        <v/>
      </c>
      <c r="AE55" s="8" t="str">
        <f ca="1">IF($A55&lt;&gt;"",IF(AE$1=TIME(HOUR(Schedule!$D55),ROUNDDOWN(MINUTE(Schedule!$D55)/15,0)*15,0),_xlfn.CONCAT(TEXT(Schedule!$D55,"H:MM AM/PM")," - ",Schedule!$E55),IF(AE$1=TIME(HOUR(Schedule!$F55),ROUNDDOWN(MINUTE(Schedule!$F55)/15,0)*15,0),_xlfn.CONCAT(TEXT(Schedule!$F55,"H:MM AM/PM")," - ",Schedule!$G55),IF(AE$1=TIME(HOUR(Schedule!$H55),ROUNDDOWN(MINUTE(Schedule!$H55)/15,0)*15,0),_xlfn.CONCAT(TEXT(Schedule!$H55,"H:MM AM/PM")," - ",Schedule!$I55),IF(Schedule!$B55&lt;&gt;"",IF(OR(AE$1=Schedule!$B55,AE$1=(Schedule!$B55+TIME(0,15,0))),_xlfn.CONCAT("Judge - ",Schedule!$C55), ""),"")))),"")</f>
        <v/>
      </c>
      <c r="AF55" s="8" t="str">
        <f ca="1">IF($A55&lt;&gt;"",IF(AF$1=TIME(HOUR(Schedule!$D55),ROUNDDOWN(MINUTE(Schedule!$D55)/15,0)*15,0),_xlfn.CONCAT(TEXT(Schedule!$D55,"H:MM AM/PM")," - ",Schedule!$E55),IF(AF$1=TIME(HOUR(Schedule!$F55),ROUNDDOWN(MINUTE(Schedule!$F55)/15,0)*15,0),_xlfn.CONCAT(TEXT(Schedule!$F55,"H:MM AM/PM")," - ",Schedule!$G55),IF(AF$1=TIME(HOUR(Schedule!$H55),ROUNDDOWN(MINUTE(Schedule!$H55)/15,0)*15,0),_xlfn.CONCAT(TEXT(Schedule!$H55,"H:MM AM/PM")," - ",Schedule!$I55),IF(Schedule!$B55&lt;&gt;"",IF(OR(AF$1=Schedule!$B55,AF$1=(Schedule!$B55+TIME(0,15,0))),_xlfn.CONCAT("Judge - ",Schedule!$C55), ""),"")))),"")</f>
        <v/>
      </c>
      <c r="AG55" s="8" t="str">
        <f ca="1">IF($A55&lt;&gt;"",IF(AG$1=TIME(HOUR(Schedule!$D55),ROUNDDOWN(MINUTE(Schedule!$D55)/15,0)*15,0),_xlfn.CONCAT(TEXT(Schedule!$D55,"H:MM AM/PM")," - ",Schedule!$E55),IF(AG$1=TIME(HOUR(Schedule!$F55),ROUNDDOWN(MINUTE(Schedule!$F55)/15,0)*15,0),_xlfn.CONCAT(TEXT(Schedule!$F55,"H:MM AM/PM")," - ",Schedule!$G55),IF(AG$1=TIME(HOUR(Schedule!$H55),ROUNDDOWN(MINUTE(Schedule!$H55)/15,0)*15,0),_xlfn.CONCAT(TEXT(Schedule!$H55,"H:MM AM/PM")," - ",Schedule!$I55),IF(Schedule!$B55&lt;&gt;"",IF(OR(AG$1=Schedule!$B55,AG$1=(Schedule!$B55+TIME(0,15,0))),_xlfn.CONCAT("Judge - ",Schedule!$C55), ""),"")))),"")</f>
        <v/>
      </c>
    </row>
    <row r="56" spans="1:33" x14ac:dyDescent="0.2">
      <c r="A56" t="str">
        <f ca="1">Schedule!A56</f>
        <v/>
      </c>
      <c r="B56" s="8" t="str">
        <f ca="1">IF($A56&lt;&gt;"",IF(B$1=TIME(HOUR(Schedule!$D56),ROUNDDOWN(MINUTE(Schedule!$D56)/15,0)*15,0),_xlfn.CONCAT(TEXT(Schedule!$D56,"H:MM AM/PM")," - ",Schedule!$E56),IF(B$1=TIME(HOUR(Schedule!$F56),ROUNDDOWN(MINUTE(Schedule!$F56)/15,0)*15,0),_xlfn.CONCAT(TEXT(Schedule!$F56,"H:MM AM/PM")," - ",Schedule!$G56),IF(B$1=TIME(HOUR(Schedule!$H56),ROUNDDOWN(MINUTE(Schedule!$H56)/15,0)*15,0),_xlfn.CONCAT(TEXT(Schedule!$H56,"H:MM AM/PM")," - ",Schedule!$I56),IF(Schedule!$B56&lt;&gt;"",IF(OR(B$1=Schedule!$B56,B$1=(Schedule!$B56+TIME(0,15,0))),_xlfn.CONCAT("Judge - ",Schedule!$C56), ""),"")))),"")</f>
        <v/>
      </c>
      <c r="C56" s="8" t="str">
        <f ca="1">IF($A56&lt;&gt;"",IF(C$1=TIME(HOUR(Schedule!$D56),ROUNDDOWN(MINUTE(Schedule!$D56)/15,0)*15,0),_xlfn.CONCAT(TEXT(Schedule!$D56,"H:MM AM/PM")," - ",Schedule!$E56),IF(C$1=TIME(HOUR(Schedule!$F56),ROUNDDOWN(MINUTE(Schedule!$F56)/15,0)*15,0),_xlfn.CONCAT(TEXT(Schedule!$F56,"H:MM AM/PM")," - ",Schedule!$G56),IF(C$1=TIME(HOUR(Schedule!$H56),ROUNDDOWN(MINUTE(Schedule!$H56)/15,0)*15,0),_xlfn.CONCAT(TEXT(Schedule!$H56,"H:MM AM/PM")," - ",Schedule!$I56),IF(Schedule!$B56&lt;&gt;"",IF(OR(C$1=Schedule!$B56,C$1=(Schedule!$B56+TIME(0,15,0))),_xlfn.CONCAT("Judge - ",Schedule!$C56), ""),"")))),"")</f>
        <v/>
      </c>
      <c r="D56" s="8" t="str">
        <f ca="1">IF($A56&lt;&gt;"",IF(D$1=TIME(HOUR(Schedule!$D56),ROUNDDOWN(MINUTE(Schedule!$D56)/15,0)*15,0),_xlfn.CONCAT(TEXT(Schedule!$D56,"H:MM AM/PM")," - ",Schedule!$E56),IF(D$1=TIME(HOUR(Schedule!$F56),ROUNDDOWN(MINUTE(Schedule!$F56)/15,0)*15,0),_xlfn.CONCAT(TEXT(Schedule!$F56,"H:MM AM/PM")," - ",Schedule!$G56),IF(D$1=TIME(HOUR(Schedule!$H56),ROUNDDOWN(MINUTE(Schedule!$H56)/15,0)*15,0),_xlfn.CONCAT(TEXT(Schedule!$H56,"H:MM AM/PM")," - ",Schedule!$I56),IF(Schedule!$B56&lt;&gt;"",IF(OR(D$1=Schedule!$B56,D$1=(Schedule!$B56+TIME(0,15,0))),_xlfn.CONCAT("Judge - ",Schedule!$C56), ""),"")))),"")</f>
        <v/>
      </c>
      <c r="E56" s="8" t="str">
        <f ca="1">IF($A56&lt;&gt;"",IF(E$1=TIME(HOUR(Schedule!$D56),ROUNDDOWN(MINUTE(Schedule!$D56)/15,0)*15,0),_xlfn.CONCAT(TEXT(Schedule!$D56,"H:MM AM/PM")," - ",Schedule!$E56),IF(E$1=TIME(HOUR(Schedule!$F56),ROUNDDOWN(MINUTE(Schedule!$F56)/15,0)*15,0),_xlfn.CONCAT(TEXT(Schedule!$F56,"H:MM AM/PM")," - ",Schedule!$G56),IF(E$1=TIME(HOUR(Schedule!$H56),ROUNDDOWN(MINUTE(Schedule!$H56)/15,0)*15,0),_xlfn.CONCAT(TEXT(Schedule!$H56,"H:MM AM/PM")," - ",Schedule!$I56),IF(Schedule!$B56&lt;&gt;"",IF(OR(E$1=Schedule!$B56,E$1=(Schedule!$B56+TIME(0,15,0))),_xlfn.CONCAT("Judge - ",Schedule!$C56), ""),"")))),"")</f>
        <v/>
      </c>
      <c r="F56" s="8" t="str">
        <f ca="1">IF($A56&lt;&gt;"",IF(F$1=TIME(HOUR(Schedule!$D56),ROUNDDOWN(MINUTE(Schedule!$D56)/15,0)*15,0),_xlfn.CONCAT(TEXT(Schedule!$D56,"H:MM AM/PM")," - ",Schedule!$E56),IF(F$1=TIME(HOUR(Schedule!$F56),ROUNDDOWN(MINUTE(Schedule!$F56)/15,0)*15,0),_xlfn.CONCAT(TEXT(Schedule!$F56,"H:MM AM/PM")," - ",Schedule!$G56),IF(F$1=TIME(HOUR(Schedule!$H56),ROUNDDOWN(MINUTE(Schedule!$H56)/15,0)*15,0),_xlfn.CONCAT(TEXT(Schedule!$H56,"H:MM AM/PM")," - ",Schedule!$I56),IF(Schedule!$B56&lt;&gt;"",IF(OR(F$1=Schedule!$B56,F$1=(Schedule!$B56+TIME(0,15,0))),_xlfn.CONCAT("Judge - ",Schedule!$C56), ""),"")))),"")</f>
        <v/>
      </c>
      <c r="G56" s="8" t="str">
        <f ca="1">IF($A56&lt;&gt;"",IF(G$1=TIME(HOUR(Schedule!$D56),ROUNDDOWN(MINUTE(Schedule!$D56)/15,0)*15,0),_xlfn.CONCAT(TEXT(Schedule!$D56,"H:MM AM/PM")," - ",Schedule!$E56),IF(G$1=TIME(HOUR(Schedule!$F56),ROUNDDOWN(MINUTE(Schedule!$F56)/15,0)*15,0),_xlfn.CONCAT(TEXT(Schedule!$F56,"H:MM AM/PM")," - ",Schedule!$G56),IF(G$1=TIME(HOUR(Schedule!$H56),ROUNDDOWN(MINUTE(Schedule!$H56)/15,0)*15,0),_xlfn.CONCAT(TEXT(Schedule!$H56,"H:MM AM/PM")," - ",Schedule!$I56),IF(Schedule!$B56&lt;&gt;"",IF(OR(G$1=Schedule!$B56,G$1=(Schedule!$B56+TIME(0,15,0))),_xlfn.CONCAT("Judge - ",Schedule!$C56), ""),"")))),"")</f>
        <v/>
      </c>
      <c r="H56" s="8" t="str">
        <f ca="1">IF($A56&lt;&gt;"",IF(H$1=TIME(HOUR(Schedule!$D56),ROUNDDOWN(MINUTE(Schedule!$D56)/15,0)*15,0),_xlfn.CONCAT(TEXT(Schedule!$D56,"H:MM AM/PM")," - ",Schedule!$E56),IF(H$1=TIME(HOUR(Schedule!$F56),ROUNDDOWN(MINUTE(Schedule!$F56)/15,0)*15,0),_xlfn.CONCAT(TEXT(Schedule!$F56,"H:MM AM/PM")," - ",Schedule!$G56),IF(H$1=TIME(HOUR(Schedule!$H56),ROUNDDOWN(MINUTE(Schedule!$H56)/15,0)*15,0),_xlfn.CONCAT(TEXT(Schedule!$H56,"H:MM AM/PM")," - ",Schedule!$I56),IF(Schedule!$B56&lt;&gt;"",IF(OR(H$1=Schedule!$B56,H$1=(Schedule!$B56+TIME(0,15,0))),_xlfn.CONCAT("Judge - ",Schedule!$C56), ""),"")))),"")</f>
        <v/>
      </c>
      <c r="I56" s="8" t="str">
        <f ca="1">IF($A56&lt;&gt;"",IF(I$1=TIME(HOUR(Schedule!$D56),ROUNDDOWN(MINUTE(Schedule!$D56)/15,0)*15,0),_xlfn.CONCAT(TEXT(Schedule!$D56,"H:MM AM/PM")," - ",Schedule!$E56),IF(I$1=TIME(HOUR(Schedule!$F56),ROUNDDOWN(MINUTE(Schedule!$F56)/15,0)*15,0),_xlfn.CONCAT(TEXT(Schedule!$F56,"H:MM AM/PM")," - ",Schedule!$G56),IF(I$1=TIME(HOUR(Schedule!$H56),ROUNDDOWN(MINUTE(Schedule!$H56)/15,0)*15,0),_xlfn.CONCAT(TEXT(Schedule!$H56,"H:MM AM/PM")," - ",Schedule!$I56),IF(Schedule!$B56&lt;&gt;"",IF(OR(I$1=Schedule!$B56,I$1=(Schedule!$B56+TIME(0,15,0))),_xlfn.CONCAT("Judge - ",Schedule!$C56), ""),"")))),"")</f>
        <v/>
      </c>
      <c r="J56" s="8" t="str">
        <f ca="1">IF($A56&lt;&gt;"",IF(J$1=TIME(HOUR(Schedule!$D56),ROUNDDOWN(MINUTE(Schedule!$D56)/15,0)*15,0),_xlfn.CONCAT(TEXT(Schedule!$D56,"H:MM AM/PM")," - ",Schedule!$E56),IF(J$1=TIME(HOUR(Schedule!$F56),ROUNDDOWN(MINUTE(Schedule!$F56)/15,0)*15,0),_xlfn.CONCAT(TEXT(Schedule!$F56,"H:MM AM/PM")," - ",Schedule!$G56),IF(J$1=TIME(HOUR(Schedule!$H56),ROUNDDOWN(MINUTE(Schedule!$H56)/15,0)*15,0),_xlfn.CONCAT(TEXT(Schedule!$H56,"H:MM AM/PM")," - ",Schedule!$I56),IF(Schedule!$B56&lt;&gt;"",IF(OR(J$1=Schedule!$B56,J$1=(Schedule!$B56+TIME(0,15,0))),_xlfn.CONCAT("Judge - ",Schedule!$C56), ""),"")))),"")</f>
        <v/>
      </c>
      <c r="K56" s="8" t="str">
        <f ca="1">IF($A56&lt;&gt;"",IF(K$1=TIME(HOUR(Schedule!$D56),ROUNDDOWN(MINUTE(Schedule!$D56)/15,0)*15,0),_xlfn.CONCAT(TEXT(Schedule!$D56,"H:MM AM/PM")," - ",Schedule!$E56),IF(K$1=TIME(HOUR(Schedule!$F56),ROUNDDOWN(MINUTE(Schedule!$F56)/15,0)*15,0),_xlfn.CONCAT(TEXT(Schedule!$F56,"H:MM AM/PM")," - ",Schedule!$G56),IF(K$1=TIME(HOUR(Schedule!$H56),ROUNDDOWN(MINUTE(Schedule!$H56)/15,0)*15,0),_xlfn.CONCAT(TEXT(Schedule!$H56,"H:MM AM/PM")," - ",Schedule!$I56),IF(Schedule!$B56&lt;&gt;"",IF(OR(K$1=Schedule!$B56,K$1=(Schedule!$B56+TIME(0,15,0))),_xlfn.CONCAT("Judge - ",Schedule!$C56), ""),"")))),"")</f>
        <v/>
      </c>
      <c r="L56" s="8" t="str">
        <f ca="1">IF($A56&lt;&gt;"",IF(L$1=TIME(HOUR(Schedule!$D56),ROUNDDOWN(MINUTE(Schedule!$D56)/15,0)*15,0),_xlfn.CONCAT(TEXT(Schedule!$D56,"H:MM AM/PM")," - ",Schedule!$E56),IF(L$1=TIME(HOUR(Schedule!$F56),ROUNDDOWN(MINUTE(Schedule!$F56)/15,0)*15,0),_xlfn.CONCAT(TEXT(Schedule!$F56,"H:MM AM/PM")," - ",Schedule!$G56),IF(L$1=TIME(HOUR(Schedule!$H56),ROUNDDOWN(MINUTE(Schedule!$H56)/15,0)*15,0),_xlfn.CONCAT(TEXT(Schedule!$H56,"H:MM AM/PM")," - ",Schedule!$I56),IF(Schedule!$B56&lt;&gt;"",IF(OR(L$1=Schedule!$B56,L$1=(Schedule!$B56+TIME(0,15,0))),_xlfn.CONCAT("Judge - ",Schedule!$C56), ""),"")))),"")</f>
        <v/>
      </c>
      <c r="M56" s="8" t="str">
        <f ca="1">IF($A56&lt;&gt;"",IF(M$1=TIME(HOUR(Schedule!$D56),ROUNDDOWN(MINUTE(Schedule!$D56)/15,0)*15,0),_xlfn.CONCAT(TEXT(Schedule!$D56,"H:MM AM/PM")," - ",Schedule!$E56),IF(M$1=TIME(HOUR(Schedule!$F56),ROUNDDOWN(MINUTE(Schedule!$F56)/15,0)*15,0),_xlfn.CONCAT(TEXT(Schedule!$F56,"H:MM AM/PM")," - ",Schedule!$G56),IF(M$1=TIME(HOUR(Schedule!$H56),ROUNDDOWN(MINUTE(Schedule!$H56)/15,0)*15,0),_xlfn.CONCAT(TEXT(Schedule!$H56,"H:MM AM/PM")," - ",Schedule!$I56),IF(Schedule!$B56&lt;&gt;"",IF(OR(M$1=Schedule!$B56,M$1=(Schedule!$B56+TIME(0,15,0))),_xlfn.CONCAT("Judge - ",Schedule!$C56), ""),"")))),"")</f>
        <v/>
      </c>
      <c r="N56" s="8" t="str">
        <f ca="1">IF($A56&lt;&gt;"",IF(N$1=TIME(HOUR(Schedule!$D56),ROUNDDOWN(MINUTE(Schedule!$D56)/15,0)*15,0),_xlfn.CONCAT(TEXT(Schedule!$D56,"H:MM AM/PM")," - ",Schedule!$E56),IF(N$1=TIME(HOUR(Schedule!$F56),ROUNDDOWN(MINUTE(Schedule!$F56)/15,0)*15,0),_xlfn.CONCAT(TEXT(Schedule!$F56,"H:MM AM/PM")," - ",Schedule!$G56),IF(N$1=TIME(HOUR(Schedule!$H56),ROUNDDOWN(MINUTE(Schedule!$H56)/15,0)*15,0),_xlfn.CONCAT(TEXT(Schedule!$H56,"H:MM AM/PM")," - ",Schedule!$I56),IF(Schedule!$B56&lt;&gt;"",IF(OR(N$1=Schedule!$B56,N$1=(Schedule!$B56+TIME(0,15,0))),_xlfn.CONCAT("Judge - ",Schedule!$C56), ""),"")))),"")</f>
        <v/>
      </c>
      <c r="O56" s="8" t="str">
        <f ca="1">IF($A56&lt;&gt;"",IF(O$1=TIME(HOUR(Schedule!$D56),ROUNDDOWN(MINUTE(Schedule!$D56)/15,0)*15,0),_xlfn.CONCAT(TEXT(Schedule!$D56,"H:MM AM/PM")," - ",Schedule!$E56),IF(O$1=TIME(HOUR(Schedule!$F56),ROUNDDOWN(MINUTE(Schedule!$F56)/15,0)*15,0),_xlfn.CONCAT(TEXT(Schedule!$F56,"H:MM AM/PM")," - ",Schedule!$G56),IF(O$1=TIME(HOUR(Schedule!$H56),ROUNDDOWN(MINUTE(Schedule!$H56)/15,0)*15,0),_xlfn.CONCAT(TEXT(Schedule!$H56,"H:MM AM/PM")," - ",Schedule!$I56),IF(Schedule!$B56&lt;&gt;"",IF(OR(O$1=Schedule!$B56,O$1=(Schedule!$B56+TIME(0,15,0))),_xlfn.CONCAT("Judge - ",Schedule!$C56), ""),"")))),"")</f>
        <v/>
      </c>
      <c r="P56" s="8" t="str">
        <f ca="1">IF($A56&lt;&gt;"",IF(P$1=TIME(HOUR(Schedule!$D56),ROUNDDOWN(MINUTE(Schedule!$D56)/15,0)*15,0),_xlfn.CONCAT(TEXT(Schedule!$D56,"H:MM AM/PM")," - ",Schedule!$E56),IF(P$1=TIME(HOUR(Schedule!$F56),ROUNDDOWN(MINUTE(Schedule!$F56)/15,0)*15,0),_xlfn.CONCAT(TEXT(Schedule!$F56,"H:MM AM/PM")," - ",Schedule!$G56),IF(P$1=TIME(HOUR(Schedule!$H56),ROUNDDOWN(MINUTE(Schedule!$H56)/15,0)*15,0),_xlfn.CONCAT(TEXT(Schedule!$H56,"H:MM AM/PM")," - ",Schedule!$I56),IF(Schedule!$B56&lt;&gt;"",IF(OR(P$1=Schedule!$B56,P$1=(Schedule!$B56+TIME(0,15,0))),_xlfn.CONCAT("Judge - ",Schedule!$C56), ""),"")))),"")</f>
        <v/>
      </c>
      <c r="Q56" s="8" t="str">
        <f ca="1">IF($A56&lt;&gt;"",IF(Q$1=TIME(HOUR(Schedule!$D56),ROUNDDOWN(MINUTE(Schedule!$D56)/15,0)*15,0),_xlfn.CONCAT(TEXT(Schedule!$D56,"H:MM AM/PM")," - ",Schedule!$E56),IF(Q$1=TIME(HOUR(Schedule!$F56),ROUNDDOWN(MINUTE(Schedule!$F56)/15,0)*15,0),_xlfn.CONCAT(TEXT(Schedule!$F56,"H:MM AM/PM")," - ",Schedule!$G56),IF(Q$1=TIME(HOUR(Schedule!$H56),ROUNDDOWN(MINUTE(Schedule!$H56)/15,0)*15,0),_xlfn.CONCAT(TEXT(Schedule!$H56,"H:MM AM/PM")," - ",Schedule!$I56),IF(Schedule!$B56&lt;&gt;"",IF(OR(Q$1=Schedule!$B56,Q$1=(Schedule!$B56+TIME(0,15,0))),_xlfn.CONCAT("Judge - ",Schedule!$C56), ""),"")))),"")</f>
        <v/>
      </c>
      <c r="R56" s="8" t="str">
        <f ca="1">IF($A56&lt;&gt;"",IF(R$1=TIME(HOUR(Schedule!$D56),ROUNDDOWN(MINUTE(Schedule!$D56)/15,0)*15,0),_xlfn.CONCAT(TEXT(Schedule!$D56,"H:MM AM/PM")," - ",Schedule!$E56),IF(R$1=TIME(HOUR(Schedule!$F56),ROUNDDOWN(MINUTE(Schedule!$F56)/15,0)*15,0),_xlfn.CONCAT(TEXT(Schedule!$F56,"H:MM AM/PM")," - ",Schedule!$G56),IF(R$1=TIME(HOUR(Schedule!$H56),ROUNDDOWN(MINUTE(Schedule!$H56)/15,0)*15,0),_xlfn.CONCAT(TEXT(Schedule!$H56,"H:MM AM/PM")," - ",Schedule!$I56),IF(Schedule!$B56&lt;&gt;"",IF(OR(R$1=Schedule!$B56,R$1=(Schedule!$B56+TIME(0,15,0))),_xlfn.CONCAT("Judge - ",Schedule!$C56), ""),"")))),"")</f>
        <v/>
      </c>
      <c r="S56" s="8" t="str">
        <f ca="1">IF($A56&lt;&gt;"",IF(S$1=TIME(HOUR(Schedule!$D56),ROUNDDOWN(MINUTE(Schedule!$D56)/15,0)*15,0),_xlfn.CONCAT(TEXT(Schedule!$D56,"H:MM AM/PM")," - ",Schedule!$E56),IF(S$1=TIME(HOUR(Schedule!$F56),ROUNDDOWN(MINUTE(Schedule!$F56)/15,0)*15,0),_xlfn.CONCAT(TEXT(Schedule!$F56,"H:MM AM/PM")," - ",Schedule!$G56),IF(S$1=TIME(HOUR(Schedule!$H56),ROUNDDOWN(MINUTE(Schedule!$H56)/15,0)*15,0),_xlfn.CONCAT(TEXT(Schedule!$H56,"H:MM AM/PM")," - ",Schedule!$I56),IF(Schedule!$B56&lt;&gt;"",IF(OR(S$1=Schedule!$B56,S$1=(Schedule!$B56+TIME(0,15,0))),_xlfn.CONCAT("Judge - ",Schedule!$C56), ""),"")))),"")</f>
        <v/>
      </c>
      <c r="T56" s="8" t="str">
        <f ca="1">IF($A56&lt;&gt;"",IF(T$1=TIME(HOUR(Schedule!$D56),ROUNDDOWN(MINUTE(Schedule!$D56)/15,0)*15,0),_xlfn.CONCAT(TEXT(Schedule!$D56,"H:MM AM/PM")," - ",Schedule!$E56),IF(T$1=TIME(HOUR(Schedule!$F56),ROUNDDOWN(MINUTE(Schedule!$F56)/15,0)*15,0),_xlfn.CONCAT(TEXT(Schedule!$F56,"H:MM AM/PM")," - ",Schedule!$G56),IF(T$1=TIME(HOUR(Schedule!$H56),ROUNDDOWN(MINUTE(Schedule!$H56)/15,0)*15,0),_xlfn.CONCAT(TEXT(Schedule!$H56,"H:MM AM/PM")," - ",Schedule!$I56),IF(Schedule!$B56&lt;&gt;"",IF(OR(T$1=Schedule!$B56,T$1=(Schedule!$B56+TIME(0,15,0))),_xlfn.CONCAT("Judge - ",Schedule!$C56), ""),"")))),"")</f>
        <v/>
      </c>
      <c r="U56" s="8" t="str">
        <f ca="1">IF($A56&lt;&gt;"",IF(U$1=TIME(HOUR(Schedule!$D56),ROUNDDOWN(MINUTE(Schedule!$D56)/15,0)*15,0),_xlfn.CONCAT(TEXT(Schedule!$D56,"H:MM AM/PM")," - ",Schedule!$E56),IF(U$1=TIME(HOUR(Schedule!$F56),ROUNDDOWN(MINUTE(Schedule!$F56)/15,0)*15,0),_xlfn.CONCAT(TEXT(Schedule!$F56,"H:MM AM/PM")," - ",Schedule!$G56),IF(U$1=TIME(HOUR(Schedule!$H56),ROUNDDOWN(MINUTE(Schedule!$H56)/15,0)*15,0),_xlfn.CONCAT(TEXT(Schedule!$H56,"H:MM AM/PM")," - ",Schedule!$I56),IF(Schedule!$B56&lt;&gt;"",IF(OR(U$1=Schedule!$B56,U$1=(Schedule!$B56+TIME(0,15,0))),_xlfn.CONCAT("Judge - ",Schedule!$C56), ""),"")))),"")</f>
        <v/>
      </c>
      <c r="V56" s="8" t="str">
        <f ca="1">IF($A56&lt;&gt;"",IF(V$1=TIME(HOUR(Schedule!$D56),ROUNDDOWN(MINUTE(Schedule!$D56)/15,0)*15,0),_xlfn.CONCAT(TEXT(Schedule!$D56,"H:MM AM/PM")," - ",Schedule!$E56),IF(V$1=TIME(HOUR(Schedule!$F56),ROUNDDOWN(MINUTE(Schedule!$F56)/15,0)*15,0),_xlfn.CONCAT(TEXT(Schedule!$F56,"H:MM AM/PM")," - ",Schedule!$G56),IF(V$1=TIME(HOUR(Schedule!$H56),ROUNDDOWN(MINUTE(Schedule!$H56)/15,0)*15,0),_xlfn.CONCAT(TEXT(Schedule!$H56,"H:MM AM/PM")," - ",Schedule!$I56),IF(Schedule!$B56&lt;&gt;"",IF(OR(V$1=Schedule!$B56,V$1=(Schedule!$B56+TIME(0,15,0))),_xlfn.CONCAT("Judge - ",Schedule!$C56), ""),"")))),"")</f>
        <v/>
      </c>
      <c r="W56" s="8" t="str">
        <f ca="1">IF($A56&lt;&gt;"",IF(W$1=TIME(HOUR(Schedule!$D56),ROUNDDOWN(MINUTE(Schedule!$D56)/15,0)*15,0),_xlfn.CONCAT(TEXT(Schedule!$D56,"H:MM AM/PM")," - ",Schedule!$E56),IF(W$1=TIME(HOUR(Schedule!$F56),ROUNDDOWN(MINUTE(Schedule!$F56)/15,0)*15,0),_xlfn.CONCAT(TEXT(Schedule!$F56,"H:MM AM/PM")," - ",Schedule!$G56),IF(W$1=TIME(HOUR(Schedule!$H56),ROUNDDOWN(MINUTE(Schedule!$H56)/15,0)*15,0),_xlfn.CONCAT(TEXT(Schedule!$H56,"H:MM AM/PM")," - ",Schedule!$I56),IF(Schedule!$B56&lt;&gt;"",IF(OR(W$1=Schedule!$B56,W$1=(Schedule!$B56+TIME(0,15,0))),_xlfn.CONCAT("Judge - ",Schedule!$C56), ""),"")))),"")</f>
        <v/>
      </c>
      <c r="X56" s="8" t="str">
        <f ca="1">IF($A56&lt;&gt;"",IF(X$1=TIME(HOUR(Schedule!$D56),ROUNDDOWN(MINUTE(Schedule!$D56)/15,0)*15,0),_xlfn.CONCAT(TEXT(Schedule!$D56,"H:MM AM/PM")," - ",Schedule!$E56),IF(X$1=TIME(HOUR(Schedule!$F56),ROUNDDOWN(MINUTE(Schedule!$F56)/15,0)*15,0),_xlfn.CONCAT(TEXT(Schedule!$F56,"H:MM AM/PM")," - ",Schedule!$G56),IF(X$1=TIME(HOUR(Schedule!$H56),ROUNDDOWN(MINUTE(Schedule!$H56)/15,0)*15,0),_xlfn.CONCAT(TEXT(Schedule!$H56,"H:MM AM/PM")," - ",Schedule!$I56),IF(Schedule!$B56&lt;&gt;"",IF(OR(X$1=Schedule!$B56,X$1=(Schedule!$B56+TIME(0,15,0))),_xlfn.CONCAT("Judge - ",Schedule!$C56), ""),"")))),"")</f>
        <v/>
      </c>
      <c r="Y56" s="8" t="str">
        <f ca="1">IF($A56&lt;&gt;"",IF(Y$1=TIME(HOUR(Schedule!$D56),ROUNDDOWN(MINUTE(Schedule!$D56)/15,0)*15,0),_xlfn.CONCAT(TEXT(Schedule!$D56,"H:MM AM/PM")," - ",Schedule!$E56),IF(Y$1=TIME(HOUR(Schedule!$F56),ROUNDDOWN(MINUTE(Schedule!$F56)/15,0)*15,0),_xlfn.CONCAT(TEXT(Schedule!$F56,"H:MM AM/PM")," - ",Schedule!$G56),IF(Y$1=TIME(HOUR(Schedule!$H56),ROUNDDOWN(MINUTE(Schedule!$H56)/15,0)*15,0),_xlfn.CONCAT(TEXT(Schedule!$H56,"H:MM AM/PM")," - ",Schedule!$I56),IF(Schedule!$B56&lt;&gt;"",IF(OR(Y$1=Schedule!$B56,Y$1=(Schedule!$B56+TIME(0,15,0))),_xlfn.CONCAT("Judge - ",Schedule!$C56), ""),"")))),"")</f>
        <v/>
      </c>
      <c r="Z56" s="8" t="str">
        <f ca="1">IF($A56&lt;&gt;"",IF(Z$1=TIME(HOUR(Schedule!$D56),ROUNDDOWN(MINUTE(Schedule!$D56)/15,0)*15,0),_xlfn.CONCAT(TEXT(Schedule!$D56,"H:MM AM/PM")," - ",Schedule!$E56),IF(Z$1=TIME(HOUR(Schedule!$F56),ROUNDDOWN(MINUTE(Schedule!$F56)/15,0)*15,0),_xlfn.CONCAT(TEXT(Schedule!$F56,"H:MM AM/PM")," - ",Schedule!$G56),IF(Z$1=TIME(HOUR(Schedule!$H56),ROUNDDOWN(MINUTE(Schedule!$H56)/15,0)*15,0),_xlfn.CONCAT(TEXT(Schedule!$H56,"H:MM AM/PM")," - ",Schedule!$I56),IF(Schedule!$B56&lt;&gt;"",IF(OR(Z$1=Schedule!$B56,Z$1=(Schedule!$B56+TIME(0,15,0))),_xlfn.CONCAT("Judge - ",Schedule!$C56), ""),"")))),"")</f>
        <v/>
      </c>
      <c r="AA56" s="8" t="str">
        <f ca="1">IF($A56&lt;&gt;"",IF(AA$1=TIME(HOUR(Schedule!$D56),ROUNDDOWN(MINUTE(Schedule!$D56)/15,0)*15,0),_xlfn.CONCAT(TEXT(Schedule!$D56,"H:MM AM/PM")," - ",Schedule!$E56),IF(AA$1=TIME(HOUR(Schedule!$F56),ROUNDDOWN(MINUTE(Schedule!$F56)/15,0)*15,0),_xlfn.CONCAT(TEXT(Schedule!$F56,"H:MM AM/PM")," - ",Schedule!$G56),IF(AA$1=TIME(HOUR(Schedule!$H56),ROUNDDOWN(MINUTE(Schedule!$H56)/15,0)*15,0),_xlfn.CONCAT(TEXT(Schedule!$H56,"H:MM AM/PM")," - ",Schedule!$I56),IF(Schedule!$B56&lt;&gt;"",IF(OR(AA$1=Schedule!$B56,AA$1=(Schedule!$B56+TIME(0,15,0))),_xlfn.CONCAT("Judge - ",Schedule!$C56), ""),"")))),"")</f>
        <v/>
      </c>
      <c r="AB56" s="8" t="str">
        <f ca="1">IF($A56&lt;&gt;"",IF(AB$1=TIME(HOUR(Schedule!$D56),ROUNDDOWN(MINUTE(Schedule!$D56)/15,0)*15,0),_xlfn.CONCAT(TEXT(Schedule!$D56,"H:MM AM/PM")," - ",Schedule!$E56),IF(AB$1=TIME(HOUR(Schedule!$F56),ROUNDDOWN(MINUTE(Schedule!$F56)/15,0)*15,0),_xlfn.CONCAT(TEXT(Schedule!$F56,"H:MM AM/PM")," - ",Schedule!$G56),IF(AB$1=TIME(HOUR(Schedule!$H56),ROUNDDOWN(MINUTE(Schedule!$H56)/15,0)*15,0),_xlfn.CONCAT(TEXT(Schedule!$H56,"H:MM AM/PM")," - ",Schedule!$I56),IF(Schedule!$B56&lt;&gt;"",IF(OR(AB$1=Schedule!$B56,AB$1=(Schedule!$B56+TIME(0,15,0))),_xlfn.CONCAT("Judge - ",Schedule!$C56), ""),"")))),"")</f>
        <v/>
      </c>
      <c r="AC56" s="8" t="str">
        <f ca="1">IF($A56&lt;&gt;"",IF(AC$1=TIME(HOUR(Schedule!$D56),ROUNDDOWN(MINUTE(Schedule!$D56)/15,0)*15,0),_xlfn.CONCAT(TEXT(Schedule!$D56,"H:MM AM/PM")," - ",Schedule!$E56),IF(AC$1=TIME(HOUR(Schedule!$F56),ROUNDDOWN(MINUTE(Schedule!$F56)/15,0)*15,0),_xlfn.CONCAT(TEXT(Schedule!$F56,"H:MM AM/PM")," - ",Schedule!$G56),IF(AC$1=TIME(HOUR(Schedule!$H56),ROUNDDOWN(MINUTE(Schedule!$H56)/15,0)*15,0),_xlfn.CONCAT(TEXT(Schedule!$H56,"H:MM AM/PM")," - ",Schedule!$I56),IF(Schedule!$B56&lt;&gt;"",IF(OR(AC$1=Schedule!$B56,AC$1=(Schedule!$B56+TIME(0,15,0))),_xlfn.CONCAT("Judge - ",Schedule!$C56), ""),"")))),"")</f>
        <v/>
      </c>
      <c r="AD56" s="8" t="str">
        <f ca="1">IF($A56&lt;&gt;"",IF(AD$1=TIME(HOUR(Schedule!$D56),ROUNDDOWN(MINUTE(Schedule!$D56)/15,0)*15,0),_xlfn.CONCAT(TEXT(Schedule!$D56,"H:MM AM/PM")," - ",Schedule!$E56),IF(AD$1=TIME(HOUR(Schedule!$F56),ROUNDDOWN(MINUTE(Schedule!$F56)/15,0)*15,0),_xlfn.CONCAT(TEXT(Schedule!$F56,"H:MM AM/PM")," - ",Schedule!$G56),IF(AD$1=TIME(HOUR(Schedule!$H56),ROUNDDOWN(MINUTE(Schedule!$H56)/15,0)*15,0),_xlfn.CONCAT(TEXT(Schedule!$H56,"H:MM AM/PM")," - ",Schedule!$I56),IF(Schedule!$B56&lt;&gt;"",IF(OR(AD$1=Schedule!$B56,AD$1=(Schedule!$B56+TIME(0,15,0))),_xlfn.CONCAT("Judge - ",Schedule!$C56), ""),"")))),"")</f>
        <v/>
      </c>
      <c r="AE56" s="8" t="str">
        <f ca="1">IF($A56&lt;&gt;"",IF(AE$1=TIME(HOUR(Schedule!$D56),ROUNDDOWN(MINUTE(Schedule!$D56)/15,0)*15,0),_xlfn.CONCAT(TEXT(Schedule!$D56,"H:MM AM/PM")," - ",Schedule!$E56),IF(AE$1=TIME(HOUR(Schedule!$F56),ROUNDDOWN(MINUTE(Schedule!$F56)/15,0)*15,0),_xlfn.CONCAT(TEXT(Schedule!$F56,"H:MM AM/PM")," - ",Schedule!$G56),IF(AE$1=TIME(HOUR(Schedule!$H56),ROUNDDOWN(MINUTE(Schedule!$H56)/15,0)*15,0),_xlfn.CONCAT(TEXT(Schedule!$H56,"H:MM AM/PM")," - ",Schedule!$I56),IF(Schedule!$B56&lt;&gt;"",IF(OR(AE$1=Schedule!$B56,AE$1=(Schedule!$B56+TIME(0,15,0))),_xlfn.CONCAT("Judge - ",Schedule!$C56), ""),"")))),"")</f>
        <v/>
      </c>
      <c r="AF56" s="8" t="str">
        <f ca="1">IF($A56&lt;&gt;"",IF(AF$1=TIME(HOUR(Schedule!$D56),ROUNDDOWN(MINUTE(Schedule!$D56)/15,0)*15,0),_xlfn.CONCAT(TEXT(Schedule!$D56,"H:MM AM/PM")," - ",Schedule!$E56),IF(AF$1=TIME(HOUR(Schedule!$F56),ROUNDDOWN(MINUTE(Schedule!$F56)/15,0)*15,0),_xlfn.CONCAT(TEXT(Schedule!$F56,"H:MM AM/PM")," - ",Schedule!$G56),IF(AF$1=TIME(HOUR(Schedule!$H56),ROUNDDOWN(MINUTE(Schedule!$H56)/15,0)*15,0),_xlfn.CONCAT(TEXT(Schedule!$H56,"H:MM AM/PM")," - ",Schedule!$I56),IF(Schedule!$B56&lt;&gt;"",IF(OR(AF$1=Schedule!$B56,AF$1=(Schedule!$B56+TIME(0,15,0))),_xlfn.CONCAT("Judge - ",Schedule!$C56), ""),"")))),"")</f>
        <v/>
      </c>
      <c r="AG56" s="8" t="str">
        <f ca="1">IF($A56&lt;&gt;"",IF(AG$1=TIME(HOUR(Schedule!$D56),ROUNDDOWN(MINUTE(Schedule!$D56)/15,0)*15,0),_xlfn.CONCAT(TEXT(Schedule!$D56,"H:MM AM/PM")," - ",Schedule!$E56),IF(AG$1=TIME(HOUR(Schedule!$F56),ROUNDDOWN(MINUTE(Schedule!$F56)/15,0)*15,0),_xlfn.CONCAT(TEXT(Schedule!$F56,"H:MM AM/PM")," - ",Schedule!$G56),IF(AG$1=TIME(HOUR(Schedule!$H56),ROUNDDOWN(MINUTE(Schedule!$H56)/15,0)*15,0),_xlfn.CONCAT(TEXT(Schedule!$H56,"H:MM AM/PM")," - ",Schedule!$I56),IF(Schedule!$B56&lt;&gt;"",IF(OR(AG$1=Schedule!$B56,AG$1=(Schedule!$B56+TIME(0,15,0))),_xlfn.CONCAT("Judge - ",Schedule!$C56), ""),"")))),"")</f>
        <v/>
      </c>
    </row>
    <row r="57" spans="1:33" x14ac:dyDescent="0.2">
      <c r="A57" t="str">
        <f ca="1">Schedule!A57</f>
        <v/>
      </c>
      <c r="B57" s="8" t="str">
        <f ca="1">IF($A57&lt;&gt;"",IF(B$1=TIME(HOUR(Schedule!$D57),ROUNDDOWN(MINUTE(Schedule!$D57)/15,0)*15,0),_xlfn.CONCAT(TEXT(Schedule!$D57,"H:MM AM/PM")," - ",Schedule!$E57),IF(B$1=TIME(HOUR(Schedule!$F57),ROUNDDOWN(MINUTE(Schedule!$F57)/15,0)*15,0),_xlfn.CONCAT(TEXT(Schedule!$F57,"H:MM AM/PM")," - ",Schedule!$G57),IF(B$1=TIME(HOUR(Schedule!$H57),ROUNDDOWN(MINUTE(Schedule!$H57)/15,0)*15,0),_xlfn.CONCAT(TEXT(Schedule!$H57,"H:MM AM/PM")," - ",Schedule!$I57),IF(Schedule!$B57&lt;&gt;"",IF(OR(B$1=Schedule!$B57,B$1=(Schedule!$B57+TIME(0,15,0))),_xlfn.CONCAT("Judge - ",Schedule!$C57), ""),"")))),"")</f>
        <v/>
      </c>
      <c r="C57" s="8" t="str">
        <f ca="1">IF($A57&lt;&gt;"",IF(C$1=TIME(HOUR(Schedule!$D57),ROUNDDOWN(MINUTE(Schedule!$D57)/15,0)*15,0),_xlfn.CONCAT(TEXT(Schedule!$D57,"H:MM AM/PM")," - ",Schedule!$E57),IF(C$1=TIME(HOUR(Schedule!$F57),ROUNDDOWN(MINUTE(Schedule!$F57)/15,0)*15,0),_xlfn.CONCAT(TEXT(Schedule!$F57,"H:MM AM/PM")," - ",Schedule!$G57),IF(C$1=TIME(HOUR(Schedule!$H57),ROUNDDOWN(MINUTE(Schedule!$H57)/15,0)*15,0),_xlfn.CONCAT(TEXT(Schedule!$H57,"H:MM AM/PM")," - ",Schedule!$I57),IF(Schedule!$B57&lt;&gt;"",IF(OR(C$1=Schedule!$B57,C$1=(Schedule!$B57+TIME(0,15,0))),_xlfn.CONCAT("Judge - ",Schedule!$C57), ""),"")))),"")</f>
        <v/>
      </c>
      <c r="D57" s="8" t="str">
        <f ca="1">IF($A57&lt;&gt;"",IF(D$1=TIME(HOUR(Schedule!$D57),ROUNDDOWN(MINUTE(Schedule!$D57)/15,0)*15,0),_xlfn.CONCAT(TEXT(Schedule!$D57,"H:MM AM/PM")," - ",Schedule!$E57),IF(D$1=TIME(HOUR(Schedule!$F57),ROUNDDOWN(MINUTE(Schedule!$F57)/15,0)*15,0),_xlfn.CONCAT(TEXT(Schedule!$F57,"H:MM AM/PM")," - ",Schedule!$G57),IF(D$1=TIME(HOUR(Schedule!$H57),ROUNDDOWN(MINUTE(Schedule!$H57)/15,0)*15,0),_xlfn.CONCAT(TEXT(Schedule!$H57,"H:MM AM/PM")," - ",Schedule!$I57),IF(Schedule!$B57&lt;&gt;"",IF(OR(D$1=Schedule!$B57,D$1=(Schedule!$B57+TIME(0,15,0))),_xlfn.CONCAT("Judge - ",Schedule!$C57), ""),"")))),"")</f>
        <v/>
      </c>
      <c r="E57" s="8" t="str">
        <f ca="1">IF($A57&lt;&gt;"",IF(E$1=TIME(HOUR(Schedule!$D57),ROUNDDOWN(MINUTE(Schedule!$D57)/15,0)*15,0),_xlfn.CONCAT(TEXT(Schedule!$D57,"H:MM AM/PM")," - ",Schedule!$E57),IF(E$1=TIME(HOUR(Schedule!$F57),ROUNDDOWN(MINUTE(Schedule!$F57)/15,0)*15,0),_xlfn.CONCAT(TEXT(Schedule!$F57,"H:MM AM/PM")," - ",Schedule!$G57),IF(E$1=TIME(HOUR(Schedule!$H57),ROUNDDOWN(MINUTE(Schedule!$H57)/15,0)*15,0),_xlfn.CONCAT(TEXT(Schedule!$H57,"H:MM AM/PM")," - ",Schedule!$I57),IF(Schedule!$B57&lt;&gt;"",IF(OR(E$1=Schedule!$B57,E$1=(Schedule!$B57+TIME(0,15,0))),_xlfn.CONCAT("Judge - ",Schedule!$C57), ""),"")))),"")</f>
        <v/>
      </c>
      <c r="F57" s="8" t="str">
        <f ca="1">IF($A57&lt;&gt;"",IF(F$1=TIME(HOUR(Schedule!$D57),ROUNDDOWN(MINUTE(Schedule!$D57)/15,0)*15,0),_xlfn.CONCAT(TEXT(Schedule!$D57,"H:MM AM/PM")," - ",Schedule!$E57),IF(F$1=TIME(HOUR(Schedule!$F57),ROUNDDOWN(MINUTE(Schedule!$F57)/15,0)*15,0),_xlfn.CONCAT(TEXT(Schedule!$F57,"H:MM AM/PM")," - ",Schedule!$G57),IF(F$1=TIME(HOUR(Schedule!$H57),ROUNDDOWN(MINUTE(Schedule!$H57)/15,0)*15,0),_xlfn.CONCAT(TEXT(Schedule!$H57,"H:MM AM/PM")," - ",Schedule!$I57),IF(Schedule!$B57&lt;&gt;"",IF(OR(F$1=Schedule!$B57,F$1=(Schedule!$B57+TIME(0,15,0))),_xlfn.CONCAT("Judge - ",Schedule!$C57), ""),"")))),"")</f>
        <v/>
      </c>
      <c r="G57" s="8" t="str">
        <f ca="1">IF($A57&lt;&gt;"",IF(G$1=TIME(HOUR(Schedule!$D57),ROUNDDOWN(MINUTE(Schedule!$D57)/15,0)*15,0),_xlfn.CONCAT(TEXT(Schedule!$D57,"H:MM AM/PM")," - ",Schedule!$E57),IF(G$1=TIME(HOUR(Schedule!$F57),ROUNDDOWN(MINUTE(Schedule!$F57)/15,0)*15,0),_xlfn.CONCAT(TEXT(Schedule!$F57,"H:MM AM/PM")," - ",Schedule!$G57),IF(G$1=TIME(HOUR(Schedule!$H57),ROUNDDOWN(MINUTE(Schedule!$H57)/15,0)*15,0),_xlfn.CONCAT(TEXT(Schedule!$H57,"H:MM AM/PM")," - ",Schedule!$I57),IF(Schedule!$B57&lt;&gt;"",IF(OR(G$1=Schedule!$B57,G$1=(Schedule!$B57+TIME(0,15,0))),_xlfn.CONCAT("Judge - ",Schedule!$C57), ""),"")))),"")</f>
        <v/>
      </c>
      <c r="H57" s="8" t="str">
        <f ca="1">IF($A57&lt;&gt;"",IF(H$1=TIME(HOUR(Schedule!$D57),ROUNDDOWN(MINUTE(Schedule!$D57)/15,0)*15,0),_xlfn.CONCAT(TEXT(Schedule!$D57,"H:MM AM/PM")," - ",Schedule!$E57),IF(H$1=TIME(HOUR(Schedule!$F57),ROUNDDOWN(MINUTE(Schedule!$F57)/15,0)*15,0),_xlfn.CONCAT(TEXT(Schedule!$F57,"H:MM AM/PM")," - ",Schedule!$G57),IF(H$1=TIME(HOUR(Schedule!$H57),ROUNDDOWN(MINUTE(Schedule!$H57)/15,0)*15,0),_xlfn.CONCAT(TEXT(Schedule!$H57,"H:MM AM/PM")," - ",Schedule!$I57),IF(Schedule!$B57&lt;&gt;"",IF(OR(H$1=Schedule!$B57,H$1=(Schedule!$B57+TIME(0,15,0))),_xlfn.CONCAT("Judge - ",Schedule!$C57), ""),"")))),"")</f>
        <v/>
      </c>
      <c r="I57" s="8" t="str">
        <f ca="1">IF($A57&lt;&gt;"",IF(I$1=TIME(HOUR(Schedule!$D57),ROUNDDOWN(MINUTE(Schedule!$D57)/15,0)*15,0),_xlfn.CONCAT(TEXT(Schedule!$D57,"H:MM AM/PM")," - ",Schedule!$E57),IF(I$1=TIME(HOUR(Schedule!$F57),ROUNDDOWN(MINUTE(Schedule!$F57)/15,0)*15,0),_xlfn.CONCAT(TEXT(Schedule!$F57,"H:MM AM/PM")," - ",Schedule!$G57),IF(I$1=TIME(HOUR(Schedule!$H57),ROUNDDOWN(MINUTE(Schedule!$H57)/15,0)*15,0),_xlfn.CONCAT(TEXT(Schedule!$H57,"H:MM AM/PM")," - ",Schedule!$I57),IF(Schedule!$B57&lt;&gt;"",IF(OR(I$1=Schedule!$B57,I$1=(Schedule!$B57+TIME(0,15,0))),_xlfn.CONCAT("Judge - ",Schedule!$C57), ""),"")))),"")</f>
        <v/>
      </c>
      <c r="J57" s="8" t="str">
        <f ca="1">IF($A57&lt;&gt;"",IF(J$1=TIME(HOUR(Schedule!$D57),ROUNDDOWN(MINUTE(Schedule!$D57)/15,0)*15,0),_xlfn.CONCAT(TEXT(Schedule!$D57,"H:MM AM/PM")," - ",Schedule!$E57),IF(J$1=TIME(HOUR(Schedule!$F57),ROUNDDOWN(MINUTE(Schedule!$F57)/15,0)*15,0),_xlfn.CONCAT(TEXT(Schedule!$F57,"H:MM AM/PM")," - ",Schedule!$G57),IF(J$1=TIME(HOUR(Schedule!$H57),ROUNDDOWN(MINUTE(Schedule!$H57)/15,0)*15,0),_xlfn.CONCAT(TEXT(Schedule!$H57,"H:MM AM/PM")," - ",Schedule!$I57),IF(Schedule!$B57&lt;&gt;"",IF(OR(J$1=Schedule!$B57,J$1=(Schedule!$B57+TIME(0,15,0))),_xlfn.CONCAT("Judge - ",Schedule!$C57), ""),"")))),"")</f>
        <v/>
      </c>
      <c r="K57" s="8" t="str">
        <f ca="1">IF($A57&lt;&gt;"",IF(K$1=TIME(HOUR(Schedule!$D57),ROUNDDOWN(MINUTE(Schedule!$D57)/15,0)*15,0),_xlfn.CONCAT(TEXT(Schedule!$D57,"H:MM AM/PM")," - ",Schedule!$E57),IF(K$1=TIME(HOUR(Schedule!$F57),ROUNDDOWN(MINUTE(Schedule!$F57)/15,0)*15,0),_xlfn.CONCAT(TEXT(Schedule!$F57,"H:MM AM/PM")," - ",Schedule!$G57),IF(K$1=TIME(HOUR(Schedule!$H57),ROUNDDOWN(MINUTE(Schedule!$H57)/15,0)*15,0),_xlfn.CONCAT(TEXT(Schedule!$H57,"H:MM AM/PM")," - ",Schedule!$I57),IF(Schedule!$B57&lt;&gt;"",IF(OR(K$1=Schedule!$B57,K$1=(Schedule!$B57+TIME(0,15,0))),_xlfn.CONCAT("Judge - ",Schedule!$C57), ""),"")))),"")</f>
        <v/>
      </c>
      <c r="L57" s="8" t="str">
        <f ca="1">IF($A57&lt;&gt;"",IF(L$1=TIME(HOUR(Schedule!$D57),ROUNDDOWN(MINUTE(Schedule!$D57)/15,0)*15,0),_xlfn.CONCAT(TEXT(Schedule!$D57,"H:MM AM/PM")," - ",Schedule!$E57),IF(L$1=TIME(HOUR(Schedule!$F57),ROUNDDOWN(MINUTE(Schedule!$F57)/15,0)*15,0),_xlfn.CONCAT(TEXT(Schedule!$F57,"H:MM AM/PM")," - ",Schedule!$G57),IF(L$1=TIME(HOUR(Schedule!$H57),ROUNDDOWN(MINUTE(Schedule!$H57)/15,0)*15,0),_xlfn.CONCAT(TEXT(Schedule!$H57,"H:MM AM/PM")," - ",Schedule!$I57),IF(Schedule!$B57&lt;&gt;"",IF(OR(L$1=Schedule!$B57,L$1=(Schedule!$B57+TIME(0,15,0))),_xlfn.CONCAT("Judge - ",Schedule!$C57), ""),"")))),"")</f>
        <v/>
      </c>
      <c r="M57" s="8" t="str">
        <f ca="1">IF($A57&lt;&gt;"",IF(M$1=TIME(HOUR(Schedule!$D57),ROUNDDOWN(MINUTE(Schedule!$D57)/15,0)*15,0),_xlfn.CONCAT(TEXT(Schedule!$D57,"H:MM AM/PM")," - ",Schedule!$E57),IF(M$1=TIME(HOUR(Schedule!$F57),ROUNDDOWN(MINUTE(Schedule!$F57)/15,0)*15,0),_xlfn.CONCAT(TEXT(Schedule!$F57,"H:MM AM/PM")," - ",Schedule!$G57),IF(M$1=TIME(HOUR(Schedule!$H57),ROUNDDOWN(MINUTE(Schedule!$H57)/15,0)*15,0),_xlfn.CONCAT(TEXT(Schedule!$H57,"H:MM AM/PM")," - ",Schedule!$I57),IF(Schedule!$B57&lt;&gt;"",IF(OR(M$1=Schedule!$B57,M$1=(Schedule!$B57+TIME(0,15,0))),_xlfn.CONCAT("Judge - ",Schedule!$C57), ""),"")))),"")</f>
        <v/>
      </c>
      <c r="N57" s="8" t="str">
        <f ca="1">IF($A57&lt;&gt;"",IF(N$1=TIME(HOUR(Schedule!$D57),ROUNDDOWN(MINUTE(Schedule!$D57)/15,0)*15,0),_xlfn.CONCAT(TEXT(Schedule!$D57,"H:MM AM/PM")," - ",Schedule!$E57),IF(N$1=TIME(HOUR(Schedule!$F57),ROUNDDOWN(MINUTE(Schedule!$F57)/15,0)*15,0),_xlfn.CONCAT(TEXT(Schedule!$F57,"H:MM AM/PM")," - ",Schedule!$G57),IF(N$1=TIME(HOUR(Schedule!$H57),ROUNDDOWN(MINUTE(Schedule!$H57)/15,0)*15,0),_xlfn.CONCAT(TEXT(Schedule!$H57,"H:MM AM/PM")," - ",Schedule!$I57),IF(Schedule!$B57&lt;&gt;"",IF(OR(N$1=Schedule!$B57,N$1=(Schedule!$B57+TIME(0,15,0))),_xlfn.CONCAT("Judge - ",Schedule!$C57), ""),"")))),"")</f>
        <v/>
      </c>
      <c r="O57" s="8" t="str">
        <f ca="1">IF($A57&lt;&gt;"",IF(O$1=TIME(HOUR(Schedule!$D57),ROUNDDOWN(MINUTE(Schedule!$D57)/15,0)*15,0),_xlfn.CONCAT(TEXT(Schedule!$D57,"H:MM AM/PM")," - ",Schedule!$E57),IF(O$1=TIME(HOUR(Schedule!$F57),ROUNDDOWN(MINUTE(Schedule!$F57)/15,0)*15,0),_xlfn.CONCAT(TEXT(Schedule!$F57,"H:MM AM/PM")," - ",Schedule!$G57),IF(O$1=TIME(HOUR(Schedule!$H57),ROUNDDOWN(MINUTE(Schedule!$H57)/15,0)*15,0),_xlfn.CONCAT(TEXT(Schedule!$H57,"H:MM AM/PM")," - ",Schedule!$I57),IF(Schedule!$B57&lt;&gt;"",IF(OR(O$1=Schedule!$B57,O$1=(Schedule!$B57+TIME(0,15,0))),_xlfn.CONCAT("Judge - ",Schedule!$C57), ""),"")))),"")</f>
        <v/>
      </c>
      <c r="P57" s="8" t="str">
        <f ca="1">IF($A57&lt;&gt;"",IF(P$1=TIME(HOUR(Schedule!$D57),ROUNDDOWN(MINUTE(Schedule!$D57)/15,0)*15,0),_xlfn.CONCAT(TEXT(Schedule!$D57,"H:MM AM/PM")," - ",Schedule!$E57),IF(P$1=TIME(HOUR(Schedule!$F57),ROUNDDOWN(MINUTE(Schedule!$F57)/15,0)*15,0),_xlfn.CONCAT(TEXT(Schedule!$F57,"H:MM AM/PM")," - ",Schedule!$G57),IF(P$1=TIME(HOUR(Schedule!$H57),ROUNDDOWN(MINUTE(Schedule!$H57)/15,0)*15,0),_xlfn.CONCAT(TEXT(Schedule!$H57,"H:MM AM/PM")," - ",Schedule!$I57),IF(Schedule!$B57&lt;&gt;"",IF(OR(P$1=Schedule!$B57,P$1=(Schedule!$B57+TIME(0,15,0))),_xlfn.CONCAT("Judge - ",Schedule!$C57), ""),"")))),"")</f>
        <v/>
      </c>
      <c r="Q57" s="8" t="str">
        <f ca="1">IF($A57&lt;&gt;"",IF(Q$1=TIME(HOUR(Schedule!$D57),ROUNDDOWN(MINUTE(Schedule!$D57)/15,0)*15,0),_xlfn.CONCAT(TEXT(Schedule!$D57,"H:MM AM/PM")," - ",Schedule!$E57),IF(Q$1=TIME(HOUR(Schedule!$F57),ROUNDDOWN(MINUTE(Schedule!$F57)/15,0)*15,0),_xlfn.CONCAT(TEXT(Schedule!$F57,"H:MM AM/PM")," - ",Schedule!$G57),IF(Q$1=TIME(HOUR(Schedule!$H57),ROUNDDOWN(MINUTE(Schedule!$H57)/15,0)*15,0),_xlfn.CONCAT(TEXT(Schedule!$H57,"H:MM AM/PM")," - ",Schedule!$I57),IF(Schedule!$B57&lt;&gt;"",IF(OR(Q$1=Schedule!$B57,Q$1=(Schedule!$B57+TIME(0,15,0))),_xlfn.CONCAT("Judge - ",Schedule!$C57), ""),"")))),"")</f>
        <v/>
      </c>
      <c r="R57" s="8" t="str">
        <f ca="1">IF($A57&lt;&gt;"",IF(R$1=TIME(HOUR(Schedule!$D57),ROUNDDOWN(MINUTE(Schedule!$D57)/15,0)*15,0),_xlfn.CONCAT(TEXT(Schedule!$D57,"H:MM AM/PM")," - ",Schedule!$E57),IF(R$1=TIME(HOUR(Schedule!$F57),ROUNDDOWN(MINUTE(Schedule!$F57)/15,0)*15,0),_xlfn.CONCAT(TEXT(Schedule!$F57,"H:MM AM/PM")," - ",Schedule!$G57),IF(R$1=TIME(HOUR(Schedule!$H57),ROUNDDOWN(MINUTE(Schedule!$H57)/15,0)*15,0),_xlfn.CONCAT(TEXT(Schedule!$H57,"H:MM AM/PM")," - ",Schedule!$I57),IF(Schedule!$B57&lt;&gt;"",IF(OR(R$1=Schedule!$B57,R$1=(Schedule!$B57+TIME(0,15,0))),_xlfn.CONCAT("Judge - ",Schedule!$C57), ""),"")))),"")</f>
        <v/>
      </c>
      <c r="S57" s="8" t="str">
        <f ca="1">IF($A57&lt;&gt;"",IF(S$1=TIME(HOUR(Schedule!$D57),ROUNDDOWN(MINUTE(Schedule!$D57)/15,0)*15,0),_xlfn.CONCAT(TEXT(Schedule!$D57,"H:MM AM/PM")," - ",Schedule!$E57),IF(S$1=TIME(HOUR(Schedule!$F57),ROUNDDOWN(MINUTE(Schedule!$F57)/15,0)*15,0),_xlfn.CONCAT(TEXT(Schedule!$F57,"H:MM AM/PM")," - ",Schedule!$G57),IF(S$1=TIME(HOUR(Schedule!$H57),ROUNDDOWN(MINUTE(Schedule!$H57)/15,0)*15,0),_xlfn.CONCAT(TEXT(Schedule!$H57,"H:MM AM/PM")," - ",Schedule!$I57),IF(Schedule!$B57&lt;&gt;"",IF(OR(S$1=Schedule!$B57,S$1=(Schedule!$B57+TIME(0,15,0))),_xlfn.CONCAT("Judge - ",Schedule!$C57), ""),"")))),"")</f>
        <v/>
      </c>
      <c r="T57" s="8" t="str">
        <f ca="1">IF($A57&lt;&gt;"",IF(T$1=TIME(HOUR(Schedule!$D57),ROUNDDOWN(MINUTE(Schedule!$D57)/15,0)*15,0),_xlfn.CONCAT(TEXT(Schedule!$D57,"H:MM AM/PM")," - ",Schedule!$E57),IF(T$1=TIME(HOUR(Schedule!$F57),ROUNDDOWN(MINUTE(Schedule!$F57)/15,0)*15,0),_xlfn.CONCAT(TEXT(Schedule!$F57,"H:MM AM/PM")," - ",Schedule!$G57),IF(T$1=TIME(HOUR(Schedule!$H57),ROUNDDOWN(MINUTE(Schedule!$H57)/15,0)*15,0),_xlfn.CONCAT(TEXT(Schedule!$H57,"H:MM AM/PM")," - ",Schedule!$I57),IF(Schedule!$B57&lt;&gt;"",IF(OR(T$1=Schedule!$B57,T$1=(Schedule!$B57+TIME(0,15,0))),_xlfn.CONCAT("Judge - ",Schedule!$C57), ""),"")))),"")</f>
        <v/>
      </c>
      <c r="U57" s="8" t="str">
        <f ca="1">IF($A57&lt;&gt;"",IF(U$1=TIME(HOUR(Schedule!$D57),ROUNDDOWN(MINUTE(Schedule!$D57)/15,0)*15,0),_xlfn.CONCAT(TEXT(Schedule!$D57,"H:MM AM/PM")," - ",Schedule!$E57),IF(U$1=TIME(HOUR(Schedule!$F57),ROUNDDOWN(MINUTE(Schedule!$F57)/15,0)*15,0),_xlfn.CONCAT(TEXT(Schedule!$F57,"H:MM AM/PM")," - ",Schedule!$G57),IF(U$1=TIME(HOUR(Schedule!$H57),ROUNDDOWN(MINUTE(Schedule!$H57)/15,0)*15,0),_xlfn.CONCAT(TEXT(Schedule!$H57,"H:MM AM/PM")," - ",Schedule!$I57),IF(Schedule!$B57&lt;&gt;"",IF(OR(U$1=Schedule!$B57,U$1=(Schedule!$B57+TIME(0,15,0))),_xlfn.CONCAT("Judge - ",Schedule!$C57), ""),"")))),"")</f>
        <v/>
      </c>
      <c r="V57" s="8" t="str">
        <f ca="1">IF($A57&lt;&gt;"",IF(V$1=TIME(HOUR(Schedule!$D57),ROUNDDOWN(MINUTE(Schedule!$D57)/15,0)*15,0),_xlfn.CONCAT(TEXT(Schedule!$D57,"H:MM AM/PM")," - ",Schedule!$E57),IF(V$1=TIME(HOUR(Schedule!$F57),ROUNDDOWN(MINUTE(Schedule!$F57)/15,0)*15,0),_xlfn.CONCAT(TEXT(Schedule!$F57,"H:MM AM/PM")," - ",Schedule!$G57),IF(V$1=TIME(HOUR(Schedule!$H57),ROUNDDOWN(MINUTE(Schedule!$H57)/15,0)*15,0),_xlfn.CONCAT(TEXT(Schedule!$H57,"H:MM AM/PM")," - ",Schedule!$I57),IF(Schedule!$B57&lt;&gt;"",IF(OR(V$1=Schedule!$B57,V$1=(Schedule!$B57+TIME(0,15,0))),_xlfn.CONCAT("Judge - ",Schedule!$C57), ""),"")))),"")</f>
        <v/>
      </c>
      <c r="W57" s="8" t="str">
        <f ca="1">IF($A57&lt;&gt;"",IF(W$1=TIME(HOUR(Schedule!$D57),ROUNDDOWN(MINUTE(Schedule!$D57)/15,0)*15,0),_xlfn.CONCAT(TEXT(Schedule!$D57,"H:MM AM/PM")," - ",Schedule!$E57),IF(W$1=TIME(HOUR(Schedule!$F57),ROUNDDOWN(MINUTE(Schedule!$F57)/15,0)*15,0),_xlfn.CONCAT(TEXT(Schedule!$F57,"H:MM AM/PM")," - ",Schedule!$G57),IF(W$1=TIME(HOUR(Schedule!$H57),ROUNDDOWN(MINUTE(Schedule!$H57)/15,0)*15,0),_xlfn.CONCAT(TEXT(Schedule!$H57,"H:MM AM/PM")," - ",Schedule!$I57),IF(Schedule!$B57&lt;&gt;"",IF(OR(W$1=Schedule!$B57,W$1=(Schedule!$B57+TIME(0,15,0))),_xlfn.CONCAT("Judge - ",Schedule!$C57), ""),"")))),"")</f>
        <v/>
      </c>
      <c r="X57" s="8" t="str">
        <f ca="1">IF($A57&lt;&gt;"",IF(X$1=TIME(HOUR(Schedule!$D57),ROUNDDOWN(MINUTE(Schedule!$D57)/15,0)*15,0),_xlfn.CONCAT(TEXT(Schedule!$D57,"H:MM AM/PM")," - ",Schedule!$E57),IF(X$1=TIME(HOUR(Schedule!$F57),ROUNDDOWN(MINUTE(Schedule!$F57)/15,0)*15,0),_xlfn.CONCAT(TEXT(Schedule!$F57,"H:MM AM/PM")," - ",Schedule!$G57),IF(X$1=TIME(HOUR(Schedule!$H57),ROUNDDOWN(MINUTE(Schedule!$H57)/15,0)*15,0),_xlfn.CONCAT(TEXT(Schedule!$H57,"H:MM AM/PM")," - ",Schedule!$I57),IF(Schedule!$B57&lt;&gt;"",IF(OR(X$1=Schedule!$B57,X$1=(Schedule!$B57+TIME(0,15,0))),_xlfn.CONCAT("Judge - ",Schedule!$C57), ""),"")))),"")</f>
        <v/>
      </c>
      <c r="Y57" s="8" t="str">
        <f ca="1">IF($A57&lt;&gt;"",IF(Y$1=TIME(HOUR(Schedule!$D57),ROUNDDOWN(MINUTE(Schedule!$D57)/15,0)*15,0),_xlfn.CONCAT(TEXT(Schedule!$D57,"H:MM AM/PM")," - ",Schedule!$E57),IF(Y$1=TIME(HOUR(Schedule!$F57),ROUNDDOWN(MINUTE(Schedule!$F57)/15,0)*15,0),_xlfn.CONCAT(TEXT(Schedule!$F57,"H:MM AM/PM")," - ",Schedule!$G57),IF(Y$1=TIME(HOUR(Schedule!$H57),ROUNDDOWN(MINUTE(Schedule!$H57)/15,0)*15,0),_xlfn.CONCAT(TEXT(Schedule!$H57,"H:MM AM/PM")," - ",Schedule!$I57),IF(Schedule!$B57&lt;&gt;"",IF(OR(Y$1=Schedule!$B57,Y$1=(Schedule!$B57+TIME(0,15,0))),_xlfn.CONCAT("Judge - ",Schedule!$C57), ""),"")))),"")</f>
        <v/>
      </c>
      <c r="Z57" s="8" t="str">
        <f ca="1">IF($A57&lt;&gt;"",IF(Z$1=TIME(HOUR(Schedule!$D57),ROUNDDOWN(MINUTE(Schedule!$D57)/15,0)*15,0),_xlfn.CONCAT(TEXT(Schedule!$D57,"H:MM AM/PM")," - ",Schedule!$E57),IF(Z$1=TIME(HOUR(Schedule!$F57),ROUNDDOWN(MINUTE(Schedule!$F57)/15,0)*15,0),_xlfn.CONCAT(TEXT(Schedule!$F57,"H:MM AM/PM")," - ",Schedule!$G57),IF(Z$1=TIME(HOUR(Schedule!$H57),ROUNDDOWN(MINUTE(Schedule!$H57)/15,0)*15,0),_xlfn.CONCAT(TEXT(Schedule!$H57,"H:MM AM/PM")," - ",Schedule!$I57),IF(Schedule!$B57&lt;&gt;"",IF(OR(Z$1=Schedule!$B57,Z$1=(Schedule!$B57+TIME(0,15,0))),_xlfn.CONCAT("Judge - ",Schedule!$C57), ""),"")))),"")</f>
        <v/>
      </c>
      <c r="AA57" s="8" t="str">
        <f ca="1">IF($A57&lt;&gt;"",IF(AA$1=TIME(HOUR(Schedule!$D57),ROUNDDOWN(MINUTE(Schedule!$D57)/15,0)*15,0),_xlfn.CONCAT(TEXT(Schedule!$D57,"H:MM AM/PM")," - ",Schedule!$E57),IF(AA$1=TIME(HOUR(Schedule!$F57),ROUNDDOWN(MINUTE(Schedule!$F57)/15,0)*15,0),_xlfn.CONCAT(TEXT(Schedule!$F57,"H:MM AM/PM")," - ",Schedule!$G57),IF(AA$1=TIME(HOUR(Schedule!$H57),ROUNDDOWN(MINUTE(Schedule!$H57)/15,0)*15,0),_xlfn.CONCAT(TEXT(Schedule!$H57,"H:MM AM/PM")," - ",Schedule!$I57),IF(Schedule!$B57&lt;&gt;"",IF(OR(AA$1=Schedule!$B57,AA$1=(Schedule!$B57+TIME(0,15,0))),_xlfn.CONCAT("Judge - ",Schedule!$C57), ""),"")))),"")</f>
        <v/>
      </c>
      <c r="AB57" s="8" t="str">
        <f ca="1">IF($A57&lt;&gt;"",IF(AB$1=TIME(HOUR(Schedule!$D57),ROUNDDOWN(MINUTE(Schedule!$D57)/15,0)*15,0),_xlfn.CONCAT(TEXT(Schedule!$D57,"H:MM AM/PM")," - ",Schedule!$E57),IF(AB$1=TIME(HOUR(Schedule!$F57),ROUNDDOWN(MINUTE(Schedule!$F57)/15,0)*15,0),_xlfn.CONCAT(TEXT(Schedule!$F57,"H:MM AM/PM")," - ",Schedule!$G57),IF(AB$1=TIME(HOUR(Schedule!$H57),ROUNDDOWN(MINUTE(Schedule!$H57)/15,0)*15,0),_xlfn.CONCAT(TEXT(Schedule!$H57,"H:MM AM/PM")," - ",Schedule!$I57),IF(Schedule!$B57&lt;&gt;"",IF(OR(AB$1=Schedule!$B57,AB$1=(Schedule!$B57+TIME(0,15,0))),_xlfn.CONCAT("Judge - ",Schedule!$C57), ""),"")))),"")</f>
        <v/>
      </c>
      <c r="AC57" s="8" t="str">
        <f ca="1">IF($A57&lt;&gt;"",IF(AC$1=TIME(HOUR(Schedule!$D57),ROUNDDOWN(MINUTE(Schedule!$D57)/15,0)*15,0),_xlfn.CONCAT(TEXT(Schedule!$D57,"H:MM AM/PM")," - ",Schedule!$E57),IF(AC$1=TIME(HOUR(Schedule!$F57),ROUNDDOWN(MINUTE(Schedule!$F57)/15,0)*15,0),_xlfn.CONCAT(TEXT(Schedule!$F57,"H:MM AM/PM")," - ",Schedule!$G57),IF(AC$1=TIME(HOUR(Schedule!$H57),ROUNDDOWN(MINUTE(Schedule!$H57)/15,0)*15,0),_xlfn.CONCAT(TEXT(Schedule!$H57,"H:MM AM/PM")," - ",Schedule!$I57),IF(Schedule!$B57&lt;&gt;"",IF(OR(AC$1=Schedule!$B57,AC$1=(Schedule!$B57+TIME(0,15,0))),_xlfn.CONCAT("Judge - ",Schedule!$C57), ""),"")))),"")</f>
        <v/>
      </c>
      <c r="AD57" s="8" t="str">
        <f ca="1">IF($A57&lt;&gt;"",IF(AD$1=TIME(HOUR(Schedule!$D57),ROUNDDOWN(MINUTE(Schedule!$D57)/15,0)*15,0),_xlfn.CONCAT(TEXT(Schedule!$D57,"H:MM AM/PM")," - ",Schedule!$E57),IF(AD$1=TIME(HOUR(Schedule!$F57),ROUNDDOWN(MINUTE(Schedule!$F57)/15,0)*15,0),_xlfn.CONCAT(TEXT(Schedule!$F57,"H:MM AM/PM")," - ",Schedule!$G57),IF(AD$1=TIME(HOUR(Schedule!$H57),ROUNDDOWN(MINUTE(Schedule!$H57)/15,0)*15,0),_xlfn.CONCAT(TEXT(Schedule!$H57,"H:MM AM/PM")," - ",Schedule!$I57),IF(Schedule!$B57&lt;&gt;"",IF(OR(AD$1=Schedule!$B57,AD$1=(Schedule!$B57+TIME(0,15,0))),_xlfn.CONCAT("Judge - ",Schedule!$C57), ""),"")))),"")</f>
        <v/>
      </c>
      <c r="AE57" s="8" t="str">
        <f ca="1">IF($A57&lt;&gt;"",IF(AE$1=TIME(HOUR(Schedule!$D57),ROUNDDOWN(MINUTE(Schedule!$D57)/15,0)*15,0),_xlfn.CONCAT(TEXT(Schedule!$D57,"H:MM AM/PM")," - ",Schedule!$E57),IF(AE$1=TIME(HOUR(Schedule!$F57),ROUNDDOWN(MINUTE(Schedule!$F57)/15,0)*15,0),_xlfn.CONCAT(TEXT(Schedule!$F57,"H:MM AM/PM")," - ",Schedule!$G57),IF(AE$1=TIME(HOUR(Schedule!$H57),ROUNDDOWN(MINUTE(Schedule!$H57)/15,0)*15,0),_xlfn.CONCAT(TEXT(Schedule!$H57,"H:MM AM/PM")," - ",Schedule!$I57),IF(Schedule!$B57&lt;&gt;"",IF(OR(AE$1=Schedule!$B57,AE$1=(Schedule!$B57+TIME(0,15,0))),_xlfn.CONCAT("Judge - ",Schedule!$C57), ""),"")))),"")</f>
        <v/>
      </c>
      <c r="AF57" s="8" t="str">
        <f ca="1">IF($A57&lt;&gt;"",IF(AF$1=TIME(HOUR(Schedule!$D57),ROUNDDOWN(MINUTE(Schedule!$D57)/15,0)*15,0),_xlfn.CONCAT(TEXT(Schedule!$D57,"H:MM AM/PM")," - ",Schedule!$E57),IF(AF$1=TIME(HOUR(Schedule!$F57),ROUNDDOWN(MINUTE(Schedule!$F57)/15,0)*15,0),_xlfn.CONCAT(TEXT(Schedule!$F57,"H:MM AM/PM")," - ",Schedule!$G57),IF(AF$1=TIME(HOUR(Schedule!$H57),ROUNDDOWN(MINUTE(Schedule!$H57)/15,0)*15,0),_xlfn.CONCAT(TEXT(Schedule!$H57,"H:MM AM/PM")," - ",Schedule!$I57),IF(Schedule!$B57&lt;&gt;"",IF(OR(AF$1=Schedule!$B57,AF$1=(Schedule!$B57+TIME(0,15,0))),_xlfn.CONCAT("Judge - ",Schedule!$C57), ""),"")))),"")</f>
        <v/>
      </c>
      <c r="AG57" s="8" t="str">
        <f ca="1">IF($A57&lt;&gt;"",IF(AG$1=TIME(HOUR(Schedule!$D57),ROUNDDOWN(MINUTE(Schedule!$D57)/15,0)*15,0),_xlfn.CONCAT(TEXT(Schedule!$D57,"H:MM AM/PM")," - ",Schedule!$E57),IF(AG$1=TIME(HOUR(Schedule!$F57),ROUNDDOWN(MINUTE(Schedule!$F57)/15,0)*15,0),_xlfn.CONCAT(TEXT(Schedule!$F57,"H:MM AM/PM")," - ",Schedule!$G57),IF(AG$1=TIME(HOUR(Schedule!$H57),ROUNDDOWN(MINUTE(Schedule!$H57)/15,0)*15,0),_xlfn.CONCAT(TEXT(Schedule!$H57,"H:MM AM/PM")," - ",Schedule!$I57),IF(Schedule!$B57&lt;&gt;"",IF(OR(AG$1=Schedule!$B57,AG$1=(Schedule!$B57+TIME(0,15,0))),_xlfn.CONCAT("Judge - ",Schedule!$C57), ""),"")))),"")</f>
        <v/>
      </c>
    </row>
    <row r="58" spans="1:33" x14ac:dyDescent="0.2">
      <c r="A58" t="str">
        <f ca="1">Schedule!A58</f>
        <v/>
      </c>
      <c r="B58" s="8" t="str">
        <f ca="1">IF($A58&lt;&gt;"",IF(B$1=TIME(HOUR(Schedule!$D58),ROUNDDOWN(MINUTE(Schedule!$D58)/15,0)*15,0),_xlfn.CONCAT(TEXT(Schedule!$D58,"H:MM AM/PM")," - ",Schedule!$E58),IF(B$1=TIME(HOUR(Schedule!$F58),ROUNDDOWN(MINUTE(Schedule!$F58)/15,0)*15,0),_xlfn.CONCAT(TEXT(Schedule!$F58,"H:MM AM/PM")," - ",Schedule!$G58),IF(B$1=TIME(HOUR(Schedule!$H58),ROUNDDOWN(MINUTE(Schedule!$H58)/15,0)*15,0),_xlfn.CONCAT(TEXT(Schedule!$H58,"H:MM AM/PM")," - ",Schedule!$I58),IF(Schedule!$B58&lt;&gt;"",IF(OR(B$1=Schedule!$B58,B$1=(Schedule!$B58+TIME(0,15,0))),_xlfn.CONCAT("Judge - ",Schedule!$C58), ""),"")))),"")</f>
        <v/>
      </c>
      <c r="C58" s="8" t="str">
        <f ca="1">IF($A58&lt;&gt;"",IF(C$1=TIME(HOUR(Schedule!$D58),ROUNDDOWN(MINUTE(Schedule!$D58)/15,0)*15,0),_xlfn.CONCAT(TEXT(Schedule!$D58,"H:MM AM/PM")," - ",Schedule!$E58),IF(C$1=TIME(HOUR(Schedule!$F58),ROUNDDOWN(MINUTE(Schedule!$F58)/15,0)*15,0),_xlfn.CONCAT(TEXT(Schedule!$F58,"H:MM AM/PM")," - ",Schedule!$G58),IF(C$1=TIME(HOUR(Schedule!$H58),ROUNDDOWN(MINUTE(Schedule!$H58)/15,0)*15,0),_xlfn.CONCAT(TEXT(Schedule!$H58,"H:MM AM/PM")," - ",Schedule!$I58),IF(Schedule!$B58&lt;&gt;"",IF(OR(C$1=Schedule!$B58,C$1=(Schedule!$B58+TIME(0,15,0))),_xlfn.CONCAT("Judge - ",Schedule!$C58), ""),"")))),"")</f>
        <v/>
      </c>
      <c r="D58" s="8" t="str">
        <f ca="1">IF($A58&lt;&gt;"",IF(D$1=TIME(HOUR(Schedule!$D58),ROUNDDOWN(MINUTE(Schedule!$D58)/15,0)*15,0),_xlfn.CONCAT(TEXT(Schedule!$D58,"H:MM AM/PM")," - ",Schedule!$E58),IF(D$1=TIME(HOUR(Schedule!$F58),ROUNDDOWN(MINUTE(Schedule!$F58)/15,0)*15,0),_xlfn.CONCAT(TEXT(Schedule!$F58,"H:MM AM/PM")," - ",Schedule!$G58),IF(D$1=TIME(HOUR(Schedule!$H58),ROUNDDOWN(MINUTE(Schedule!$H58)/15,0)*15,0),_xlfn.CONCAT(TEXT(Schedule!$H58,"H:MM AM/PM")," - ",Schedule!$I58),IF(Schedule!$B58&lt;&gt;"",IF(OR(D$1=Schedule!$B58,D$1=(Schedule!$B58+TIME(0,15,0))),_xlfn.CONCAT("Judge - ",Schedule!$C58), ""),"")))),"")</f>
        <v/>
      </c>
      <c r="E58" s="8" t="str">
        <f ca="1">IF($A58&lt;&gt;"",IF(E$1=TIME(HOUR(Schedule!$D58),ROUNDDOWN(MINUTE(Schedule!$D58)/15,0)*15,0),_xlfn.CONCAT(TEXT(Schedule!$D58,"H:MM AM/PM")," - ",Schedule!$E58),IF(E$1=TIME(HOUR(Schedule!$F58),ROUNDDOWN(MINUTE(Schedule!$F58)/15,0)*15,0),_xlfn.CONCAT(TEXT(Schedule!$F58,"H:MM AM/PM")," - ",Schedule!$G58),IF(E$1=TIME(HOUR(Schedule!$H58),ROUNDDOWN(MINUTE(Schedule!$H58)/15,0)*15,0),_xlfn.CONCAT(TEXT(Schedule!$H58,"H:MM AM/PM")," - ",Schedule!$I58),IF(Schedule!$B58&lt;&gt;"",IF(OR(E$1=Schedule!$B58,E$1=(Schedule!$B58+TIME(0,15,0))),_xlfn.CONCAT("Judge - ",Schedule!$C58), ""),"")))),"")</f>
        <v/>
      </c>
      <c r="F58" s="8" t="str">
        <f ca="1">IF($A58&lt;&gt;"",IF(F$1=TIME(HOUR(Schedule!$D58),ROUNDDOWN(MINUTE(Schedule!$D58)/15,0)*15,0),_xlfn.CONCAT(TEXT(Schedule!$D58,"H:MM AM/PM")," - ",Schedule!$E58),IF(F$1=TIME(HOUR(Schedule!$F58),ROUNDDOWN(MINUTE(Schedule!$F58)/15,0)*15,0),_xlfn.CONCAT(TEXT(Schedule!$F58,"H:MM AM/PM")," - ",Schedule!$G58),IF(F$1=TIME(HOUR(Schedule!$H58),ROUNDDOWN(MINUTE(Schedule!$H58)/15,0)*15,0),_xlfn.CONCAT(TEXT(Schedule!$H58,"H:MM AM/PM")," - ",Schedule!$I58),IF(Schedule!$B58&lt;&gt;"",IF(OR(F$1=Schedule!$B58,F$1=(Schedule!$B58+TIME(0,15,0))),_xlfn.CONCAT("Judge - ",Schedule!$C58), ""),"")))),"")</f>
        <v/>
      </c>
      <c r="G58" s="8" t="str">
        <f ca="1">IF($A58&lt;&gt;"",IF(G$1=TIME(HOUR(Schedule!$D58),ROUNDDOWN(MINUTE(Schedule!$D58)/15,0)*15,0),_xlfn.CONCAT(TEXT(Schedule!$D58,"H:MM AM/PM")," - ",Schedule!$E58),IF(G$1=TIME(HOUR(Schedule!$F58),ROUNDDOWN(MINUTE(Schedule!$F58)/15,0)*15,0),_xlfn.CONCAT(TEXT(Schedule!$F58,"H:MM AM/PM")," - ",Schedule!$G58),IF(G$1=TIME(HOUR(Schedule!$H58),ROUNDDOWN(MINUTE(Schedule!$H58)/15,0)*15,0),_xlfn.CONCAT(TEXT(Schedule!$H58,"H:MM AM/PM")," - ",Schedule!$I58),IF(Schedule!$B58&lt;&gt;"",IF(OR(G$1=Schedule!$B58,G$1=(Schedule!$B58+TIME(0,15,0))),_xlfn.CONCAT("Judge - ",Schedule!$C58), ""),"")))),"")</f>
        <v/>
      </c>
      <c r="H58" s="8" t="str">
        <f ca="1">IF($A58&lt;&gt;"",IF(H$1=TIME(HOUR(Schedule!$D58),ROUNDDOWN(MINUTE(Schedule!$D58)/15,0)*15,0),_xlfn.CONCAT(TEXT(Schedule!$D58,"H:MM AM/PM")," - ",Schedule!$E58),IF(H$1=TIME(HOUR(Schedule!$F58),ROUNDDOWN(MINUTE(Schedule!$F58)/15,0)*15,0),_xlfn.CONCAT(TEXT(Schedule!$F58,"H:MM AM/PM")," - ",Schedule!$G58),IF(H$1=TIME(HOUR(Schedule!$H58),ROUNDDOWN(MINUTE(Schedule!$H58)/15,0)*15,0),_xlfn.CONCAT(TEXT(Schedule!$H58,"H:MM AM/PM")," - ",Schedule!$I58),IF(Schedule!$B58&lt;&gt;"",IF(OR(H$1=Schedule!$B58,H$1=(Schedule!$B58+TIME(0,15,0))),_xlfn.CONCAT("Judge - ",Schedule!$C58), ""),"")))),"")</f>
        <v/>
      </c>
      <c r="I58" s="8" t="str">
        <f ca="1">IF($A58&lt;&gt;"",IF(I$1=TIME(HOUR(Schedule!$D58),ROUNDDOWN(MINUTE(Schedule!$D58)/15,0)*15,0),_xlfn.CONCAT(TEXT(Schedule!$D58,"H:MM AM/PM")," - ",Schedule!$E58),IF(I$1=TIME(HOUR(Schedule!$F58),ROUNDDOWN(MINUTE(Schedule!$F58)/15,0)*15,0),_xlfn.CONCAT(TEXT(Schedule!$F58,"H:MM AM/PM")," - ",Schedule!$G58),IF(I$1=TIME(HOUR(Schedule!$H58),ROUNDDOWN(MINUTE(Schedule!$H58)/15,0)*15,0),_xlfn.CONCAT(TEXT(Schedule!$H58,"H:MM AM/PM")," - ",Schedule!$I58),IF(Schedule!$B58&lt;&gt;"",IF(OR(I$1=Schedule!$B58,I$1=(Schedule!$B58+TIME(0,15,0))),_xlfn.CONCAT("Judge - ",Schedule!$C58), ""),"")))),"")</f>
        <v/>
      </c>
      <c r="J58" s="8" t="str">
        <f ca="1">IF($A58&lt;&gt;"",IF(J$1=TIME(HOUR(Schedule!$D58),ROUNDDOWN(MINUTE(Schedule!$D58)/15,0)*15,0),_xlfn.CONCAT(TEXT(Schedule!$D58,"H:MM AM/PM")," - ",Schedule!$E58),IF(J$1=TIME(HOUR(Schedule!$F58),ROUNDDOWN(MINUTE(Schedule!$F58)/15,0)*15,0),_xlfn.CONCAT(TEXT(Schedule!$F58,"H:MM AM/PM")," - ",Schedule!$G58),IF(J$1=TIME(HOUR(Schedule!$H58),ROUNDDOWN(MINUTE(Schedule!$H58)/15,0)*15,0),_xlfn.CONCAT(TEXT(Schedule!$H58,"H:MM AM/PM")," - ",Schedule!$I58),IF(Schedule!$B58&lt;&gt;"",IF(OR(J$1=Schedule!$B58,J$1=(Schedule!$B58+TIME(0,15,0))),_xlfn.CONCAT("Judge - ",Schedule!$C58), ""),"")))),"")</f>
        <v/>
      </c>
      <c r="K58" s="8" t="str">
        <f ca="1">IF($A58&lt;&gt;"",IF(K$1=TIME(HOUR(Schedule!$D58),ROUNDDOWN(MINUTE(Schedule!$D58)/15,0)*15,0),_xlfn.CONCAT(TEXT(Schedule!$D58,"H:MM AM/PM")," - ",Schedule!$E58),IF(K$1=TIME(HOUR(Schedule!$F58),ROUNDDOWN(MINUTE(Schedule!$F58)/15,0)*15,0),_xlfn.CONCAT(TEXT(Schedule!$F58,"H:MM AM/PM")," - ",Schedule!$G58),IF(K$1=TIME(HOUR(Schedule!$H58),ROUNDDOWN(MINUTE(Schedule!$H58)/15,0)*15,0),_xlfn.CONCAT(TEXT(Schedule!$H58,"H:MM AM/PM")," - ",Schedule!$I58),IF(Schedule!$B58&lt;&gt;"",IF(OR(K$1=Schedule!$B58,K$1=(Schedule!$B58+TIME(0,15,0))),_xlfn.CONCAT("Judge - ",Schedule!$C58), ""),"")))),"")</f>
        <v/>
      </c>
      <c r="L58" s="8" t="str">
        <f ca="1">IF($A58&lt;&gt;"",IF(L$1=TIME(HOUR(Schedule!$D58),ROUNDDOWN(MINUTE(Schedule!$D58)/15,0)*15,0),_xlfn.CONCAT(TEXT(Schedule!$D58,"H:MM AM/PM")," - ",Schedule!$E58),IF(L$1=TIME(HOUR(Schedule!$F58),ROUNDDOWN(MINUTE(Schedule!$F58)/15,0)*15,0),_xlfn.CONCAT(TEXT(Schedule!$F58,"H:MM AM/PM")," - ",Schedule!$G58),IF(L$1=TIME(HOUR(Schedule!$H58),ROUNDDOWN(MINUTE(Schedule!$H58)/15,0)*15,0),_xlfn.CONCAT(TEXT(Schedule!$H58,"H:MM AM/PM")," - ",Schedule!$I58),IF(Schedule!$B58&lt;&gt;"",IF(OR(L$1=Schedule!$B58,L$1=(Schedule!$B58+TIME(0,15,0))),_xlfn.CONCAT("Judge - ",Schedule!$C58), ""),"")))),"")</f>
        <v/>
      </c>
      <c r="M58" s="8" t="str">
        <f ca="1">IF($A58&lt;&gt;"",IF(M$1=TIME(HOUR(Schedule!$D58),ROUNDDOWN(MINUTE(Schedule!$D58)/15,0)*15,0),_xlfn.CONCAT(TEXT(Schedule!$D58,"H:MM AM/PM")," - ",Schedule!$E58),IF(M$1=TIME(HOUR(Schedule!$F58),ROUNDDOWN(MINUTE(Schedule!$F58)/15,0)*15,0),_xlfn.CONCAT(TEXT(Schedule!$F58,"H:MM AM/PM")," - ",Schedule!$G58),IF(M$1=TIME(HOUR(Schedule!$H58),ROUNDDOWN(MINUTE(Schedule!$H58)/15,0)*15,0),_xlfn.CONCAT(TEXT(Schedule!$H58,"H:MM AM/PM")," - ",Schedule!$I58),IF(Schedule!$B58&lt;&gt;"",IF(OR(M$1=Schedule!$B58,M$1=(Schedule!$B58+TIME(0,15,0))),_xlfn.CONCAT("Judge - ",Schedule!$C58), ""),"")))),"")</f>
        <v/>
      </c>
      <c r="N58" s="8" t="str">
        <f ca="1">IF($A58&lt;&gt;"",IF(N$1=TIME(HOUR(Schedule!$D58),ROUNDDOWN(MINUTE(Schedule!$D58)/15,0)*15,0),_xlfn.CONCAT(TEXT(Schedule!$D58,"H:MM AM/PM")," - ",Schedule!$E58),IF(N$1=TIME(HOUR(Schedule!$F58),ROUNDDOWN(MINUTE(Schedule!$F58)/15,0)*15,0),_xlfn.CONCAT(TEXT(Schedule!$F58,"H:MM AM/PM")," - ",Schedule!$G58),IF(N$1=TIME(HOUR(Schedule!$H58),ROUNDDOWN(MINUTE(Schedule!$H58)/15,0)*15,0),_xlfn.CONCAT(TEXT(Schedule!$H58,"H:MM AM/PM")," - ",Schedule!$I58),IF(Schedule!$B58&lt;&gt;"",IF(OR(N$1=Schedule!$B58,N$1=(Schedule!$B58+TIME(0,15,0))),_xlfn.CONCAT("Judge - ",Schedule!$C58), ""),"")))),"")</f>
        <v/>
      </c>
      <c r="O58" s="8" t="str">
        <f ca="1">IF($A58&lt;&gt;"",IF(O$1=TIME(HOUR(Schedule!$D58),ROUNDDOWN(MINUTE(Schedule!$D58)/15,0)*15,0),_xlfn.CONCAT(TEXT(Schedule!$D58,"H:MM AM/PM")," - ",Schedule!$E58),IF(O$1=TIME(HOUR(Schedule!$F58),ROUNDDOWN(MINUTE(Schedule!$F58)/15,0)*15,0),_xlfn.CONCAT(TEXT(Schedule!$F58,"H:MM AM/PM")," - ",Schedule!$G58),IF(O$1=TIME(HOUR(Schedule!$H58),ROUNDDOWN(MINUTE(Schedule!$H58)/15,0)*15,0),_xlfn.CONCAT(TEXT(Schedule!$H58,"H:MM AM/PM")," - ",Schedule!$I58),IF(Schedule!$B58&lt;&gt;"",IF(OR(O$1=Schedule!$B58,O$1=(Schedule!$B58+TIME(0,15,0))),_xlfn.CONCAT("Judge - ",Schedule!$C58), ""),"")))),"")</f>
        <v/>
      </c>
      <c r="P58" s="8" t="str">
        <f ca="1">IF($A58&lt;&gt;"",IF(P$1=TIME(HOUR(Schedule!$D58),ROUNDDOWN(MINUTE(Schedule!$D58)/15,0)*15,0),_xlfn.CONCAT(TEXT(Schedule!$D58,"H:MM AM/PM")," - ",Schedule!$E58),IF(P$1=TIME(HOUR(Schedule!$F58),ROUNDDOWN(MINUTE(Schedule!$F58)/15,0)*15,0),_xlfn.CONCAT(TEXT(Schedule!$F58,"H:MM AM/PM")," - ",Schedule!$G58),IF(P$1=TIME(HOUR(Schedule!$H58),ROUNDDOWN(MINUTE(Schedule!$H58)/15,0)*15,0),_xlfn.CONCAT(TEXT(Schedule!$H58,"H:MM AM/PM")," - ",Schedule!$I58),IF(Schedule!$B58&lt;&gt;"",IF(OR(P$1=Schedule!$B58,P$1=(Schedule!$B58+TIME(0,15,0))),_xlfn.CONCAT("Judge - ",Schedule!$C58), ""),"")))),"")</f>
        <v/>
      </c>
      <c r="Q58" s="8" t="str">
        <f ca="1">IF($A58&lt;&gt;"",IF(Q$1=TIME(HOUR(Schedule!$D58),ROUNDDOWN(MINUTE(Schedule!$D58)/15,0)*15,0),_xlfn.CONCAT(TEXT(Schedule!$D58,"H:MM AM/PM")," - ",Schedule!$E58),IF(Q$1=TIME(HOUR(Schedule!$F58),ROUNDDOWN(MINUTE(Schedule!$F58)/15,0)*15,0),_xlfn.CONCAT(TEXT(Schedule!$F58,"H:MM AM/PM")," - ",Schedule!$G58),IF(Q$1=TIME(HOUR(Schedule!$H58),ROUNDDOWN(MINUTE(Schedule!$H58)/15,0)*15,0),_xlfn.CONCAT(TEXT(Schedule!$H58,"H:MM AM/PM")," - ",Schedule!$I58),IF(Schedule!$B58&lt;&gt;"",IF(OR(Q$1=Schedule!$B58,Q$1=(Schedule!$B58+TIME(0,15,0))),_xlfn.CONCAT("Judge - ",Schedule!$C58), ""),"")))),"")</f>
        <v/>
      </c>
      <c r="R58" s="8" t="str">
        <f ca="1">IF($A58&lt;&gt;"",IF(R$1=TIME(HOUR(Schedule!$D58),ROUNDDOWN(MINUTE(Schedule!$D58)/15,0)*15,0),_xlfn.CONCAT(TEXT(Schedule!$D58,"H:MM AM/PM")," - ",Schedule!$E58),IF(R$1=TIME(HOUR(Schedule!$F58),ROUNDDOWN(MINUTE(Schedule!$F58)/15,0)*15,0),_xlfn.CONCAT(TEXT(Schedule!$F58,"H:MM AM/PM")," - ",Schedule!$G58),IF(R$1=TIME(HOUR(Schedule!$H58),ROUNDDOWN(MINUTE(Schedule!$H58)/15,0)*15,0),_xlfn.CONCAT(TEXT(Schedule!$H58,"H:MM AM/PM")," - ",Schedule!$I58),IF(Schedule!$B58&lt;&gt;"",IF(OR(R$1=Schedule!$B58,R$1=(Schedule!$B58+TIME(0,15,0))),_xlfn.CONCAT("Judge - ",Schedule!$C58), ""),"")))),"")</f>
        <v/>
      </c>
      <c r="S58" s="8" t="str">
        <f ca="1">IF($A58&lt;&gt;"",IF(S$1=TIME(HOUR(Schedule!$D58),ROUNDDOWN(MINUTE(Schedule!$D58)/15,0)*15,0),_xlfn.CONCAT(TEXT(Schedule!$D58,"H:MM AM/PM")," - ",Schedule!$E58),IF(S$1=TIME(HOUR(Schedule!$F58),ROUNDDOWN(MINUTE(Schedule!$F58)/15,0)*15,0),_xlfn.CONCAT(TEXT(Schedule!$F58,"H:MM AM/PM")," - ",Schedule!$G58),IF(S$1=TIME(HOUR(Schedule!$H58),ROUNDDOWN(MINUTE(Schedule!$H58)/15,0)*15,0),_xlfn.CONCAT(TEXT(Schedule!$H58,"H:MM AM/PM")," - ",Schedule!$I58),IF(Schedule!$B58&lt;&gt;"",IF(OR(S$1=Schedule!$B58,S$1=(Schedule!$B58+TIME(0,15,0))),_xlfn.CONCAT("Judge - ",Schedule!$C58), ""),"")))),"")</f>
        <v/>
      </c>
      <c r="T58" s="8" t="str">
        <f ca="1">IF($A58&lt;&gt;"",IF(T$1=TIME(HOUR(Schedule!$D58),ROUNDDOWN(MINUTE(Schedule!$D58)/15,0)*15,0),_xlfn.CONCAT(TEXT(Schedule!$D58,"H:MM AM/PM")," - ",Schedule!$E58),IF(T$1=TIME(HOUR(Schedule!$F58),ROUNDDOWN(MINUTE(Schedule!$F58)/15,0)*15,0),_xlfn.CONCAT(TEXT(Schedule!$F58,"H:MM AM/PM")," - ",Schedule!$G58),IF(T$1=TIME(HOUR(Schedule!$H58),ROUNDDOWN(MINUTE(Schedule!$H58)/15,0)*15,0),_xlfn.CONCAT(TEXT(Schedule!$H58,"H:MM AM/PM")," - ",Schedule!$I58),IF(Schedule!$B58&lt;&gt;"",IF(OR(T$1=Schedule!$B58,T$1=(Schedule!$B58+TIME(0,15,0))),_xlfn.CONCAT("Judge - ",Schedule!$C58), ""),"")))),"")</f>
        <v/>
      </c>
      <c r="U58" s="8" t="str">
        <f ca="1">IF($A58&lt;&gt;"",IF(U$1=TIME(HOUR(Schedule!$D58),ROUNDDOWN(MINUTE(Schedule!$D58)/15,0)*15,0),_xlfn.CONCAT(TEXT(Schedule!$D58,"H:MM AM/PM")," - ",Schedule!$E58),IF(U$1=TIME(HOUR(Schedule!$F58),ROUNDDOWN(MINUTE(Schedule!$F58)/15,0)*15,0),_xlfn.CONCAT(TEXT(Schedule!$F58,"H:MM AM/PM")," - ",Schedule!$G58),IF(U$1=TIME(HOUR(Schedule!$H58),ROUNDDOWN(MINUTE(Schedule!$H58)/15,0)*15,0),_xlfn.CONCAT(TEXT(Schedule!$H58,"H:MM AM/PM")," - ",Schedule!$I58),IF(Schedule!$B58&lt;&gt;"",IF(OR(U$1=Schedule!$B58,U$1=(Schedule!$B58+TIME(0,15,0))),_xlfn.CONCAT("Judge - ",Schedule!$C58), ""),"")))),"")</f>
        <v/>
      </c>
      <c r="V58" s="8" t="str">
        <f ca="1">IF($A58&lt;&gt;"",IF(V$1=TIME(HOUR(Schedule!$D58),ROUNDDOWN(MINUTE(Schedule!$D58)/15,0)*15,0),_xlfn.CONCAT(TEXT(Schedule!$D58,"H:MM AM/PM")," - ",Schedule!$E58),IF(V$1=TIME(HOUR(Schedule!$F58),ROUNDDOWN(MINUTE(Schedule!$F58)/15,0)*15,0),_xlfn.CONCAT(TEXT(Schedule!$F58,"H:MM AM/PM")," - ",Schedule!$G58),IF(V$1=TIME(HOUR(Schedule!$H58),ROUNDDOWN(MINUTE(Schedule!$H58)/15,0)*15,0),_xlfn.CONCAT(TEXT(Schedule!$H58,"H:MM AM/PM")," - ",Schedule!$I58),IF(Schedule!$B58&lt;&gt;"",IF(OR(V$1=Schedule!$B58,V$1=(Schedule!$B58+TIME(0,15,0))),_xlfn.CONCAT("Judge - ",Schedule!$C58), ""),"")))),"")</f>
        <v/>
      </c>
      <c r="W58" s="8" t="str">
        <f ca="1">IF($A58&lt;&gt;"",IF(W$1=TIME(HOUR(Schedule!$D58),ROUNDDOWN(MINUTE(Schedule!$D58)/15,0)*15,0),_xlfn.CONCAT(TEXT(Schedule!$D58,"H:MM AM/PM")," - ",Schedule!$E58),IF(W$1=TIME(HOUR(Schedule!$F58),ROUNDDOWN(MINUTE(Schedule!$F58)/15,0)*15,0),_xlfn.CONCAT(TEXT(Schedule!$F58,"H:MM AM/PM")," - ",Schedule!$G58),IF(W$1=TIME(HOUR(Schedule!$H58),ROUNDDOWN(MINUTE(Schedule!$H58)/15,0)*15,0),_xlfn.CONCAT(TEXT(Schedule!$H58,"H:MM AM/PM")," - ",Schedule!$I58),IF(Schedule!$B58&lt;&gt;"",IF(OR(W$1=Schedule!$B58,W$1=(Schedule!$B58+TIME(0,15,0))),_xlfn.CONCAT("Judge - ",Schedule!$C58), ""),"")))),"")</f>
        <v/>
      </c>
      <c r="X58" s="8" t="str">
        <f ca="1">IF($A58&lt;&gt;"",IF(X$1=TIME(HOUR(Schedule!$D58),ROUNDDOWN(MINUTE(Schedule!$D58)/15,0)*15,0),_xlfn.CONCAT(TEXT(Schedule!$D58,"H:MM AM/PM")," - ",Schedule!$E58),IF(X$1=TIME(HOUR(Schedule!$F58),ROUNDDOWN(MINUTE(Schedule!$F58)/15,0)*15,0),_xlfn.CONCAT(TEXT(Schedule!$F58,"H:MM AM/PM")," - ",Schedule!$G58),IF(X$1=TIME(HOUR(Schedule!$H58),ROUNDDOWN(MINUTE(Schedule!$H58)/15,0)*15,0),_xlfn.CONCAT(TEXT(Schedule!$H58,"H:MM AM/PM")," - ",Schedule!$I58),IF(Schedule!$B58&lt;&gt;"",IF(OR(X$1=Schedule!$B58,X$1=(Schedule!$B58+TIME(0,15,0))),_xlfn.CONCAT("Judge - ",Schedule!$C58), ""),"")))),"")</f>
        <v/>
      </c>
      <c r="Y58" s="8" t="str">
        <f ca="1">IF($A58&lt;&gt;"",IF(Y$1=TIME(HOUR(Schedule!$D58),ROUNDDOWN(MINUTE(Schedule!$D58)/15,0)*15,0),_xlfn.CONCAT(TEXT(Schedule!$D58,"H:MM AM/PM")," - ",Schedule!$E58),IF(Y$1=TIME(HOUR(Schedule!$F58),ROUNDDOWN(MINUTE(Schedule!$F58)/15,0)*15,0),_xlfn.CONCAT(TEXT(Schedule!$F58,"H:MM AM/PM")," - ",Schedule!$G58),IF(Y$1=TIME(HOUR(Schedule!$H58),ROUNDDOWN(MINUTE(Schedule!$H58)/15,0)*15,0),_xlfn.CONCAT(TEXT(Schedule!$H58,"H:MM AM/PM")," - ",Schedule!$I58),IF(Schedule!$B58&lt;&gt;"",IF(OR(Y$1=Schedule!$B58,Y$1=(Schedule!$B58+TIME(0,15,0))),_xlfn.CONCAT("Judge - ",Schedule!$C58), ""),"")))),"")</f>
        <v/>
      </c>
      <c r="Z58" s="8" t="str">
        <f ca="1">IF($A58&lt;&gt;"",IF(Z$1=TIME(HOUR(Schedule!$D58),ROUNDDOWN(MINUTE(Schedule!$D58)/15,0)*15,0),_xlfn.CONCAT(TEXT(Schedule!$D58,"H:MM AM/PM")," - ",Schedule!$E58),IF(Z$1=TIME(HOUR(Schedule!$F58),ROUNDDOWN(MINUTE(Schedule!$F58)/15,0)*15,0),_xlfn.CONCAT(TEXT(Schedule!$F58,"H:MM AM/PM")," - ",Schedule!$G58),IF(Z$1=TIME(HOUR(Schedule!$H58),ROUNDDOWN(MINUTE(Schedule!$H58)/15,0)*15,0),_xlfn.CONCAT(TEXT(Schedule!$H58,"H:MM AM/PM")," - ",Schedule!$I58),IF(Schedule!$B58&lt;&gt;"",IF(OR(Z$1=Schedule!$B58,Z$1=(Schedule!$B58+TIME(0,15,0))),_xlfn.CONCAT("Judge - ",Schedule!$C58), ""),"")))),"")</f>
        <v/>
      </c>
      <c r="AA58" s="8" t="str">
        <f ca="1">IF($A58&lt;&gt;"",IF(AA$1=TIME(HOUR(Schedule!$D58),ROUNDDOWN(MINUTE(Schedule!$D58)/15,0)*15,0),_xlfn.CONCAT(TEXT(Schedule!$D58,"H:MM AM/PM")," - ",Schedule!$E58),IF(AA$1=TIME(HOUR(Schedule!$F58),ROUNDDOWN(MINUTE(Schedule!$F58)/15,0)*15,0),_xlfn.CONCAT(TEXT(Schedule!$F58,"H:MM AM/PM")," - ",Schedule!$G58),IF(AA$1=TIME(HOUR(Schedule!$H58),ROUNDDOWN(MINUTE(Schedule!$H58)/15,0)*15,0),_xlfn.CONCAT(TEXT(Schedule!$H58,"H:MM AM/PM")," - ",Schedule!$I58),IF(Schedule!$B58&lt;&gt;"",IF(OR(AA$1=Schedule!$B58,AA$1=(Schedule!$B58+TIME(0,15,0))),_xlfn.CONCAT("Judge - ",Schedule!$C58), ""),"")))),"")</f>
        <v/>
      </c>
      <c r="AB58" s="8" t="str">
        <f ca="1">IF($A58&lt;&gt;"",IF(AB$1=TIME(HOUR(Schedule!$D58),ROUNDDOWN(MINUTE(Schedule!$D58)/15,0)*15,0),_xlfn.CONCAT(TEXT(Schedule!$D58,"H:MM AM/PM")," - ",Schedule!$E58),IF(AB$1=TIME(HOUR(Schedule!$F58),ROUNDDOWN(MINUTE(Schedule!$F58)/15,0)*15,0),_xlfn.CONCAT(TEXT(Schedule!$F58,"H:MM AM/PM")," - ",Schedule!$G58),IF(AB$1=TIME(HOUR(Schedule!$H58),ROUNDDOWN(MINUTE(Schedule!$H58)/15,0)*15,0),_xlfn.CONCAT(TEXT(Schedule!$H58,"H:MM AM/PM")," - ",Schedule!$I58),IF(Schedule!$B58&lt;&gt;"",IF(OR(AB$1=Schedule!$B58,AB$1=(Schedule!$B58+TIME(0,15,0))),_xlfn.CONCAT("Judge - ",Schedule!$C58), ""),"")))),"")</f>
        <v/>
      </c>
      <c r="AC58" s="8" t="str">
        <f ca="1">IF($A58&lt;&gt;"",IF(AC$1=TIME(HOUR(Schedule!$D58),ROUNDDOWN(MINUTE(Schedule!$D58)/15,0)*15,0),_xlfn.CONCAT(TEXT(Schedule!$D58,"H:MM AM/PM")," - ",Schedule!$E58),IF(AC$1=TIME(HOUR(Schedule!$F58),ROUNDDOWN(MINUTE(Schedule!$F58)/15,0)*15,0),_xlfn.CONCAT(TEXT(Schedule!$F58,"H:MM AM/PM")," - ",Schedule!$G58),IF(AC$1=TIME(HOUR(Schedule!$H58),ROUNDDOWN(MINUTE(Schedule!$H58)/15,0)*15,0),_xlfn.CONCAT(TEXT(Schedule!$H58,"H:MM AM/PM")," - ",Schedule!$I58),IF(Schedule!$B58&lt;&gt;"",IF(OR(AC$1=Schedule!$B58,AC$1=(Schedule!$B58+TIME(0,15,0))),_xlfn.CONCAT("Judge - ",Schedule!$C58), ""),"")))),"")</f>
        <v/>
      </c>
      <c r="AD58" s="8" t="str">
        <f ca="1">IF($A58&lt;&gt;"",IF(AD$1=TIME(HOUR(Schedule!$D58),ROUNDDOWN(MINUTE(Schedule!$D58)/15,0)*15,0),_xlfn.CONCAT(TEXT(Schedule!$D58,"H:MM AM/PM")," - ",Schedule!$E58),IF(AD$1=TIME(HOUR(Schedule!$F58),ROUNDDOWN(MINUTE(Schedule!$F58)/15,0)*15,0),_xlfn.CONCAT(TEXT(Schedule!$F58,"H:MM AM/PM")," - ",Schedule!$G58),IF(AD$1=TIME(HOUR(Schedule!$H58),ROUNDDOWN(MINUTE(Schedule!$H58)/15,0)*15,0),_xlfn.CONCAT(TEXT(Schedule!$H58,"H:MM AM/PM")," - ",Schedule!$I58),IF(Schedule!$B58&lt;&gt;"",IF(OR(AD$1=Schedule!$B58,AD$1=(Schedule!$B58+TIME(0,15,0))),_xlfn.CONCAT("Judge - ",Schedule!$C58), ""),"")))),"")</f>
        <v/>
      </c>
      <c r="AE58" s="8" t="str">
        <f ca="1">IF($A58&lt;&gt;"",IF(AE$1=TIME(HOUR(Schedule!$D58),ROUNDDOWN(MINUTE(Schedule!$D58)/15,0)*15,0),_xlfn.CONCAT(TEXT(Schedule!$D58,"H:MM AM/PM")," - ",Schedule!$E58),IF(AE$1=TIME(HOUR(Schedule!$F58),ROUNDDOWN(MINUTE(Schedule!$F58)/15,0)*15,0),_xlfn.CONCAT(TEXT(Schedule!$F58,"H:MM AM/PM")," - ",Schedule!$G58),IF(AE$1=TIME(HOUR(Schedule!$H58),ROUNDDOWN(MINUTE(Schedule!$H58)/15,0)*15,0),_xlfn.CONCAT(TEXT(Schedule!$H58,"H:MM AM/PM")," - ",Schedule!$I58),IF(Schedule!$B58&lt;&gt;"",IF(OR(AE$1=Schedule!$B58,AE$1=(Schedule!$B58+TIME(0,15,0))),_xlfn.CONCAT("Judge - ",Schedule!$C58), ""),"")))),"")</f>
        <v/>
      </c>
      <c r="AF58" s="8" t="str">
        <f ca="1">IF($A58&lt;&gt;"",IF(AF$1=TIME(HOUR(Schedule!$D58),ROUNDDOWN(MINUTE(Schedule!$D58)/15,0)*15,0),_xlfn.CONCAT(TEXT(Schedule!$D58,"H:MM AM/PM")," - ",Schedule!$E58),IF(AF$1=TIME(HOUR(Schedule!$F58),ROUNDDOWN(MINUTE(Schedule!$F58)/15,0)*15,0),_xlfn.CONCAT(TEXT(Schedule!$F58,"H:MM AM/PM")," - ",Schedule!$G58),IF(AF$1=TIME(HOUR(Schedule!$H58),ROUNDDOWN(MINUTE(Schedule!$H58)/15,0)*15,0),_xlfn.CONCAT(TEXT(Schedule!$H58,"H:MM AM/PM")," - ",Schedule!$I58),IF(Schedule!$B58&lt;&gt;"",IF(OR(AF$1=Schedule!$B58,AF$1=(Schedule!$B58+TIME(0,15,0))),_xlfn.CONCAT("Judge - ",Schedule!$C58), ""),"")))),"")</f>
        <v/>
      </c>
      <c r="AG58" s="8" t="str">
        <f ca="1">IF($A58&lt;&gt;"",IF(AG$1=TIME(HOUR(Schedule!$D58),ROUNDDOWN(MINUTE(Schedule!$D58)/15,0)*15,0),_xlfn.CONCAT(TEXT(Schedule!$D58,"H:MM AM/PM")," - ",Schedule!$E58),IF(AG$1=TIME(HOUR(Schedule!$F58),ROUNDDOWN(MINUTE(Schedule!$F58)/15,0)*15,0),_xlfn.CONCAT(TEXT(Schedule!$F58,"H:MM AM/PM")," - ",Schedule!$G58),IF(AG$1=TIME(HOUR(Schedule!$H58),ROUNDDOWN(MINUTE(Schedule!$H58)/15,0)*15,0),_xlfn.CONCAT(TEXT(Schedule!$H58,"H:MM AM/PM")," - ",Schedule!$I58),IF(Schedule!$B58&lt;&gt;"",IF(OR(AG$1=Schedule!$B58,AG$1=(Schedule!$B58+TIME(0,15,0))),_xlfn.CONCAT("Judge - ",Schedule!$C58), ""),"")))),"")</f>
        <v/>
      </c>
    </row>
    <row r="59" spans="1:33" x14ac:dyDescent="0.2">
      <c r="A59" t="str">
        <f ca="1">Schedule!A59</f>
        <v/>
      </c>
      <c r="B59" s="8" t="str">
        <f ca="1">IF($A59&lt;&gt;"",IF(B$1=TIME(HOUR(Schedule!$D59),ROUNDDOWN(MINUTE(Schedule!$D59)/15,0)*15,0),_xlfn.CONCAT(TEXT(Schedule!$D59,"H:MM AM/PM")," - ",Schedule!$E59),IF(B$1=TIME(HOUR(Schedule!$F59),ROUNDDOWN(MINUTE(Schedule!$F59)/15,0)*15,0),_xlfn.CONCAT(TEXT(Schedule!$F59,"H:MM AM/PM")," - ",Schedule!$G59),IF(B$1=TIME(HOUR(Schedule!$H59),ROUNDDOWN(MINUTE(Schedule!$H59)/15,0)*15,0),_xlfn.CONCAT(TEXT(Schedule!$H59,"H:MM AM/PM")," - ",Schedule!$I59),IF(Schedule!$B59&lt;&gt;"",IF(OR(B$1=Schedule!$B59,B$1=(Schedule!$B59+TIME(0,15,0))),_xlfn.CONCAT("Judge - ",Schedule!$C59), ""),"")))),"")</f>
        <v/>
      </c>
      <c r="C59" s="8" t="str">
        <f ca="1">IF($A59&lt;&gt;"",IF(C$1=TIME(HOUR(Schedule!$D59),ROUNDDOWN(MINUTE(Schedule!$D59)/15,0)*15,0),_xlfn.CONCAT(TEXT(Schedule!$D59,"H:MM AM/PM")," - ",Schedule!$E59),IF(C$1=TIME(HOUR(Schedule!$F59),ROUNDDOWN(MINUTE(Schedule!$F59)/15,0)*15,0),_xlfn.CONCAT(TEXT(Schedule!$F59,"H:MM AM/PM")," - ",Schedule!$G59),IF(C$1=TIME(HOUR(Schedule!$H59),ROUNDDOWN(MINUTE(Schedule!$H59)/15,0)*15,0),_xlfn.CONCAT(TEXT(Schedule!$H59,"H:MM AM/PM")," - ",Schedule!$I59),IF(Schedule!$B59&lt;&gt;"",IF(OR(C$1=Schedule!$B59,C$1=(Schedule!$B59+TIME(0,15,0))),_xlfn.CONCAT("Judge - ",Schedule!$C59), ""),"")))),"")</f>
        <v/>
      </c>
      <c r="D59" s="8" t="str">
        <f ca="1">IF($A59&lt;&gt;"",IF(D$1=TIME(HOUR(Schedule!$D59),ROUNDDOWN(MINUTE(Schedule!$D59)/15,0)*15,0),_xlfn.CONCAT(TEXT(Schedule!$D59,"H:MM AM/PM")," - ",Schedule!$E59),IF(D$1=TIME(HOUR(Schedule!$F59),ROUNDDOWN(MINUTE(Schedule!$F59)/15,0)*15,0),_xlfn.CONCAT(TEXT(Schedule!$F59,"H:MM AM/PM")," - ",Schedule!$G59),IF(D$1=TIME(HOUR(Schedule!$H59),ROUNDDOWN(MINUTE(Schedule!$H59)/15,0)*15,0),_xlfn.CONCAT(TEXT(Schedule!$H59,"H:MM AM/PM")," - ",Schedule!$I59),IF(Schedule!$B59&lt;&gt;"",IF(OR(D$1=Schedule!$B59,D$1=(Schedule!$B59+TIME(0,15,0))),_xlfn.CONCAT("Judge - ",Schedule!$C59), ""),"")))),"")</f>
        <v/>
      </c>
      <c r="E59" s="8" t="str">
        <f ca="1">IF($A59&lt;&gt;"",IF(E$1=TIME(HOUR(Schedule!$D59),ROUNDDOWN(MINUTE(Schedule!$D59)/15,0)*15,0),_xlfn.CONCAT(TEXT(Schedule!$D59,"H:MM AM/PM")," - ",Schedule!$E59),IF(E$1=TIME(HOUR(Schedule!$F59),ROUNDDOWN(MINUTE(Schedule!$F59)/15,0)*15,0),_xlfn.CONCAT(TEXT(Schedule!$F59,"H:MM AM/PM")," - ",Schedule!$G59),IF(E$1=TIME(HOUR(Schedule!$H59),ROUNDDOWN(MINUTE(Schedule!$H59)/15,0)*15,0),_xlfn.CONCAT(TEXT(Schedule!$H59,"H:MM AM/PM")," - ",Schedule!$I59),IF(Schedule!$B59&lt;&gt;"",IF(OR(E$1=Schedule!$B59,E$1=(Schedule!$B59+TIME(0,15,0))),_xlfn.CONCAT("Judge - ",Schedule!$C59), ""),"")))),"")</f>
        <v/>
      </c>
      <c r="F59" s="8" t="str">
        <f ca="1">IF($A59&lt;&gt;"",IF(F$1=TIME(HOUR(Schedule!$D59),ROUNDDOWN(MINUTE(Schedule!$D59)/15,0)*15,0),_xlfn.CONCAT(TEXT(Schedule!$D59,"H:MM AM/PM")," - ",Schedule!$E59),IF(F$1=TIME(HOUR(Schedule!$F59),ROUNDDOWN(MINUTE(Schedule!$F59)/15,0)*15,0),_xlfn.CONCAT(TEXT(Schedule!$F59,"H:MM AM/PM")," - ",Schedule!$G59),IF(F$1=TIME(HOUR(Schedule!$H59),ROUNDDOWN(MINUTE(Schedule!$H59)/15,0)*15,0),_xlfn.CONCAT(TEXT(Schedule!$H59,"H:MM AM/PM")," - ",Schedule!$I59),IF(Schedule!$B59&lt;&gt;"",IF(OR(F$1=Schedule!$B59,F$1=(Schedule!$B59+TIME(0,15,0))),_xlfn.CONCAT("Judge - ",Schedule!$C59), ""),"")))),"")</f>
        <v/>
      </c>
      <c r="G59" s="8" t="str">
        <f ca="1">IF($A59&lt;&gt;"",IF(G$1=TIME(HOUR(Schedule!$D59),ROUNDDOWN(MINUTE(Schedule!$D59)/15,0)*15,0),_xlfn.CONCAT(TEXT(Schedule!$D59,"H:MM AM/PM")," - ",Schedule!$E59),IF(G$1=TIME(HOUR(Schedule!$F59),ROUNDDOWN(MINUTE(Schedule!$F59)/15,0)*15,0),_xlfn.CONCAT(TEXT(Schedule!$F59,"H:MM AM/PM")," - ",Schedule!$G59),IF(G$1=TIME(HOUR(Schedule!$H59),ROUNDDOWN(MINUTE(Schedule!$H59)/15,0)*15,0),_xlfn.CONCAT(TEXT(Schedule!$H59,"H:MM AM/PM")," - ",Schedule!$I59),IF(Schedule!$B59&lt;&gt;"",IF(OR(G$1=Schedule!$B59,G$1=(Schedule!$B59+TIME(0,15,0))),_xlfn.CONCAT("Judge - ",Schedule!$C59), ""),"")))),"")</f>
        <v/>
      </c>
      <c r="H59" s="8" t="str">
        <f ca="1">IF($A59&lt;&gt;"",IF(H$1=TIME(HOUR(Schedule!$D59),ROUNDDOWN(MINUTE(Schedule!$D59)/15,0)*15,0),_xlfn.CONCAT(TEXT(Schedule!$D59,"H:MM AM/PM")," - ",Schedule!$E59),IF(H$1=TIME(HOUR(Schedule!$F59),ROUNDDOWN(MINUTE(Schedule!$F59)/15,0)*15,0),_xlfn.CONCAT(TEXT(Schedule!$F59,"H:MM AM/PM")," - ",Schedule!$G59),IF(H$1=TIME(HOUR(Schedule!$H59),ROUNDDOWN(MINUTE(Schedule!$H59)/15,0)*15,0),_xlfn.CONCAT(TEXT(Schedule!$H59,"H:MM AM/PM")," - ",Schedule!$I59),IF(Schedule!$B59&lt;&gt;"",IF(OR(H$1=Schedule!$B59,H$1=(Schedule!$B59+TIME(0,15,0))),_xlfn.CONCAT("Judge - ",Schedule!$C59), ""),"")))),"")</f>
        <v/>
      </c>
      <c r="I59" s="8" t="str">
        <f ca="1">IF($A59&lt;&gt;"",IF(I$1=TIME(HOUR(Schedule!$D59),ROUNDDOWN(MINUTE(Schedule!$D59)/15,0)*15,0),_xlfn.CONCAT(TEXT(Schedule!$D59,"H:MM AM/PM")," - ",Schedule!$E59),IF(I$1=TIME(HOUR(Schedule!$F59),ROUNDDOWN(MINUTE(Schedule!$F59)/15,0)*15,0),_xlfn.CONCAT(TEXT(Schedule!$F59,"H:MM AM/PM")," - ",Schedule!$G59),IF(I$1=TIME(HOUR(Schedule!$H59),ROUNDDOWN(MINUTE(Schedule!$H59)/15,0)*15,0),_xlfn.CONCAT(TEXT(Schedule!$H59,"H:MM AM/PM")," - ",Schedule!$I59),IF(Schedule!$B59&lt;&gt;"",IF(OR(I$1=Schedule!$B59,I$1=(Schedule!$B59+TIME(0,15,0))),_xlfn.CONCAT("Judge - ",Schedule!$C59), ""),"")))),"")</f>
        <v/>
      </c>
      <c r="J59" s="8" t="str">
        <f ca="1">IF($A59&lt;&gt;"",IF(J$1=TIME(HOUR(Schedule!$D59),ROUNDDOWN(MINUTE(Schedule!$D59)/15,0)*15,0),_xlfn.CONCAT(TEXT(Schedule!$D59,"H:MM AM/PM")," - ",Schedule!$E59),IF(J$1=TIME(HOUR(Schedule!$F59),ROUNDDOWN(MINUTE(Schedule!$F59)/15,0)*15,0),_xlfn.CONCAT(TEXT(Schedule!$F59,"H:MM AM/PM")," - ",Schedule!$G59),IF(J$1=TIME(HOUR(Schedule!$H59),ROUNDDOWN(MINUTE(Schedule!$H59)/15,0)*15,0),_xlfn.CONCAT(TEXT(Schedule!$H59,"H:MM AM/PM")," - ",Schedule!$I59),IF(Schedule!$B59&lt;&gt;"",IF(OR(J$1=Schedule!$B59,J$1=(Schedule!$B59+TIME(0,15,0))),_xlfn.CONCAT("Judge - ",Schedule!$C59), ""),"")))),"")</f>
        <v/>
      </c>
      <c r="K59" s="8" t="str">
        <f ca="1">IF($A59&lt;&gt;"",IF(K$1=TIME(HOUR(Schedule!$D59),ROUNDDOWN(MINUTE(Schedule!$D59)/15,0)*15,0),_xlfn.CONCAT(TEXT(Schedule!$D59,"H:MM AM/PM")," - ",Schedule!$E59),IF(K$1=TIME(HOUR(Schedule!$F59),ROUNDDOWN(MINUTE(Schedule!$F59)/15,0)*15,0),_xlfn.CONCAT(TEXT(Schedule!$F59,"H:MM AM/PM")," - ",Schedule!$G59),IF(K$1=TIME(HOUR(Schedule!$H59),ROUNDDOWN(MINUTE(Schedule!$H59)/15,0)*15,0),_xlfn.CONCAT(TEXT(Schedule!$H59,"H:MM AM/PM")," - ",Schedule!$I59),IF(Schedule!$B59&lt;&gt;"",IF(OR(K$1=Schedule!$B59,K$1=(Schedule!$B59+TIME(0,15,0))),_xlfn.CONCAT("Judge - ",Schedule!$C59), ""),"")))),"")</f>
        <v/>
      </c>
      <c r="L59" s="8" t="str">
        <f ca="1">IF($A59&lt;&gt;"",IF(L$1=TIME(HOUR(Schedule!$D59),ROUNDDOWN(MINUTE(Schedule!$D59)/15,0)*15,0),_xlfn.CONCAT(TEXT(Schedule!$D59,"H:MM AM/PM")," - ",Schedule!$E59),IF(L$1=TIME(HOUR(Schedule!$F59),ROUNDDOWN(MINUTE(Schedule!$F59)/15,0)*15,0),_xlfn.CONCAT(TEXT(Schedule!$F59,"H:MM AM/PM")," - ",Schedule!$G59),IF(L$1=TIME(HOUR(Schedule!$H59),ROUNDDOWN(MINUTE(Schedule!$H59)/15,0)*15,0),_xlfn.CONCAT(TEXT(Schedule!$H59,"H:MM AM/PM")," - ",Schedule!$I59),IF(Schedule!$B59&lt;&gt;"",IF(OR(L$1=Schedule!$B59,L$1=(Schedule!$B59+TIME(0,15,0))),_xlfn.CONCAT("Judge - ",Schedule!$C59), ""),"")))),"")</f>
        <v/>
      </c>
      <c r="M59" s="8" t="str">
        <f ca="1">IF($A59&lt;&gt;"",IF(M$1=TIME(HOUR(Schedule!$D59),ROUNDDOWN(MINUTE(Schedule!$D59)/15,0)*15,0),_xlfn.CONCAT(TEXT(Schedule!$D59,"H:MM AM/PM")," - ",Schedule!$E59),IF(M$1=TIME(HOUR(Schedule!$F59),ROUNDDOWN(MINUTE(Schedule!$F59)/15,0)*15,0),_xlfn.CONCAT(TEXT(Schedule!$F59,"H:MM AM/PM")," - ",Schedule!$G59),IF(M$1=TIME(HOUR(Schedule!$H59),ROUNDDOWN(MINUTE(Schedule!$H59)/15,0)*15,0),_xlfn.CONCAT(TEXT(Schedule!$H59,"H:MM AM/PM")," - ",Schedule!$I59),IF(Schedule!$B59&lt;&gt;"",IF(OR(M$1=Schedule!$B59,M$1=(Schedule!$B59+TIME(0,15,0))),_xlfn.CONCAT("Judge - ",Schedule!$C59), ""),"")))),"")</f>
        <v/>
      </c>
      <c r="N59" s="8" t="str">
        <f ca="1">IF($A59&lt;&gt;"",IF(N$1=TIME(HOUR(Schedule!$D59),ROUNDDOWN(MINUTE(Schedule!$D59)/15,0)*15,0),_xlfn.CONCAT(TEXT(Schedule!$D59,"H:MM AM/PM")," - ",Schedule!$E59),IF(N$1=TIME(HOUR(Schedule!$F59),ROUNDDOWN(MINUTE(Schedule!$F59)/15,0)*15,0),_xlfn.CONCAT(TEXT(Schedule!$F59,"H:MM AM/PM")," - ",Schedule!$G59),IF(N$1=TIME(HOUR(Schedule!$H59),ROUNDDOWN(MINUTE(Schedule!$H59)/15,0)*15,0),_xlfn.CONCAT(TEXT(Schedule!$H59,"H:MM AM/PM")," - ",Schedule!$I59),IF(Schedule!$B59&lt;&gt;"",IF(OR(N$1=Schedule!$B59,N$1=(Schedule!$B59+TIME(0,15,0))),_xlfn.CONCAT("Judge - ",Schedule!$C59), ""),"")))),"")</f>
        <v/>
      </c>
      <c r="O59" s="8" t="str">
        <f ca="1">IF($A59&lt;&gt;"",IF(O$1=TIME(HOUR(Schedule!$D59),ROUNDDOWN(MINUTE(Schedule!$D59)/15,0)*15,0),_xlfn.CONCAT(TEXT(Schedule!$D59,"H:MM AM/PM")," - ",Schedule!$E59),IF(O$1=TIME(HOUR(Schedule!$F59),ROUNDDOWN(MINUTE(Schedule!$F59)/15,0)*15,0),_xlfn.CONCAT(TEXT(Schedule!$F59,"H:MM AM/PM")," - ",Schedule!$G59),IF(O$1=TIME(HOUR(Schedule!$H59),ROUNDDOWN(MINUTE(Schedule!$H59)/15,0)*15,0),_xlfn.CONCAT(TEXT(Schedule!$H59,"H:MM AM/PM")," - ",Schedule!$I59),IF(Schedule!$B59&lt;&gt;"",IF(OR(O$1=Schedule!$B59,O$1=(Schedule!$B59+TIME(0,15,0))),_xlfn.CONCAT("Judge - ",Schedule!$C59), ""),"")))),"")</f>
        <v/>
      </c>
      <c r="P59" s="8" t="str">
        <f ca="1">IF($A59&lt;&gt;"",IF(P$1=TIME(HOUR(Schedule!$D59),ROUNDDOWN(MINUTE(Schedule!$D59)/15,0)*15,0),_xlfn.CONCAT(TEXT(Schedule!$D59,"H:MM AM/PM")," - ",Schedule!$E59),IF(P$1=TIME(HOUR(Schedule!$F59),ROUNDDOWN(MINUTE(Schedule!$F59)/15,0)*15,0),_xlfn.CONCAT(TEXT(Schedule!$F59,"H:MM AM/PM")," - ",Schedule!$G59),IF(P$1=TIME(HOUR(Schedule!$H59),ROUNDDOWN(MINUTE(Schedule!$H59)/15,0)*15,0),_xlfn.CONCAT(TEXT(Schedule!$H59,"H:MM AM/PM")," - ",Schedule!$I59),IF(Schedule!$B59&lt;&gt;"",IF(OR(P$1=Schedule!$B59,P$1=(Schedule!$B59+TIME(0,15,0))),_xlfn.CONCAT("Judge - ",Schedule!$C59), ""),"")))),"")</f>
        <v/>
      </c>
      <c r="Q59" s="8" t="str">
        <f ca="1">IF($A59&lt;&gt;"",IF(Q$1=TIME(HOUR(Schedule!$D59),ROUNDDOWN(MINUTE(Schedule!$D59)/15,0)*15,0),_xlfn.CONCAT(TEXT(Schedule!$D59,"H:MM AM/PM")," - ",Schedule!$E59),IF(Q$1=TIME(HOUR(Schedule!$F59),ROUNDDOWN(MINUTE(Schedule!$F59)/15,0)*15,0),_xlfn.CONCAT(TEXT(Schedule!$F59,"H:MM AM/PM")," - ",Schedule!$G59),IF(Q$1=TIME(HOUR(Schedule!$H59),ROUNDDOWN(MINUTE(Schedule!$H59)/15,0)*15,0),_xlfn.CONCAT(TEXT(Schedule!$H59,"H:MM AM/PM")," - ",Schedule!$I59),IF(Schedule!$B59&lt;&gt;"",IF(OR(Q$1=Schedule!$B59,Q$1=(Schedule!$B59+TIME(0,15,0))),_xlfn.CONCAT("Judge - ",Schedule!$C59), ""),"")))),"")</f>
        <v/>
      </c>
      <c r="R59" s="8" t="str">
        <f ca="1">IF($A59&lt;&gt;"",IF(R$1=TIME(HOUR(Schedule!$D59),ROUNDDOWN(MINUTE(Schedule!$D59)/15,0)*15,0),_xlfn.CONCAT(TEXT(Schedule!$D59,"H:MM AM/PM")," - ",Schedule!$E59),IF(R$1=TIME(HOUR(Schedule!$F59),ROUNDDOWN(MINUTE(Schedule!$F59)/15,0)*15,0),_xlfn.CONCAT(TEXT(Schedule!$F59,"H:MM AM/PM")," - ",Schedule!$G59),IF(R$1=TIME(HOUR(Schedule!$H59),ROUNDDOWN(MINUTE(Schedule!$H59)/15,0)*15,0),_xlfn.CONCAT(TEXT(Schedule!$H59,"H:MM AM/PM")," - ",Schedule!$I59),IF(Schedule!$B59&lt;&gt;"",IF(OR(R$1=Schedule!$B59,R$1=(Schedule!$B59+TIME(0,15,0))),_xlfn.CONCAT("Judge - ",Schedule!$C59), ""),"")))),"")</f>
        <v/>
      </c>
      <c r="S59" s="8" t="str">
        <f ca="1">IF($A59&lt;&gt;"",IF(S$1=TIME(HOUR(Schedule!$D59),ROUNDDOWN(MINUTE(Schedule!$D59)/15,0)*15,0),_xlfn.CONCAT(TEXT(Schedule!$D59,"H:MM AM/PM")," - ",Schedule!$E59),IF(S$1=TIME(HOUR(Schedule!$F59),ROUNDDOWN(MINUTE(Schedule!$F59)/15,0)*15,0),_xlfn.CONCAT(TEXT(Schedule!$F59,"H:MM AM/PM")," - ",Schedule!$G59),IF(S$1=TIME(HOUR(Schedule!$H59),ROUNDDOWN(MINUTE(Schedule!$H59)/15,0)*15,0),_xlfn.CONCAT(TEXT(Schedule!$H59,"H:MM AM/PM")," - ",Schedule!$I59),IF(Schedule!$B59&lt;&gt;"",IF(OR(S$1=Schedule!$B59,S$1=(Schedule!$B59+TIME(0,15,0))),_xlfn.CONCAT("Judge - ",Schedule!$C59), ""),"")))),"")</f>
        <v/>
      </c>
      <c r="T59" s="8" t="str">
        <f ca="1">IF($A59&lt;&gt;"",IF(T$1=TIME(HOUR(Schedule!$D59),ROUNDDOWN(MINUTE(Schedule!$D59)/15,0)*15,0),_xlfn.CONCAT(TEXT(Schedule!$D59,"H:MM AM/PM")," - ",Schedule!$E59),IF(T$1=TIME(HOUR(Schedule!$F59),ROUNDDOWN(MINUTE(Schedule!$F59)/15,0)*15,0),_xlfn.CONCAT(TEXT(Schedule!$F59,"H:MM AM/PM")," - ",Schedule!$G59),IF(T$1=TIME(HOUR(Schedule!$H59),ROUNDDOWN(MINUTE(Schedule!$H59)/15,0)*15,0),_xlfn.CONCAT(TEXT(Schedule!$H59,"H:MM AM/PM")," - ",Schedule!$I59),IF(Schedule!$B59&lt;&gt;"",IF(OR(T$1=Schedule!$B59,T$1=(Schedule!$B59+TIME(0,15,0))),_xlfn.CONCAT("Judge - ",Schedule!$C59), ""),"")))),"")</f>
        <v/>
      </c>
      <c r="U59" s="8" t="str">
        <f ca="1">IF($A59&lt;&gt;"",IF(U$1=TIME(HOUR(Schedule!$D59),ROUNDDOWN(MINUTE(Schedule!$D59)/15,0)*15,0),_xlfn.CONCAT(TEXT(Schedule!$D59,"H:MM AM/PM")," - ",Schedule!$E59),IF(U$1=TIME(HOUR(Schedule!$F59),ROUNDDOWN(MINUTE(Schedule!$F59)/15,0)*15,0),_xlfn.CONCAT(TEXT(Schedule!$F59,"H:MM AM/PM")," - ",Schedule!$G59),IF(U$1=TIME(HOUR(Schedule!$H59),ROUNDDOWN(MINUTE(Schedule!$H59)/15,0)*15,0),_xlfn.CONCAT(TEXT(Schedule!$H59,"H:MM AM/PM")," - ",Schedule!$I59),IF(Schedule!$B59&lt;&gt;"",IF(OR(U$1=Schedule!$B59,U$1=(Schedule!$B59+TIME(0,15,0))),_xlfn.CONCAT("Judge - ",Schedule!$C59), ""),"")))),"")</f>
        <v/>
      </c>
      <c r="V59" s="8" t="str">
        <f ca="1">IF($A59&lt;&gt;"",IF(V$1=TIME(HOUR(Schedule!$D59),ROUNDDOWN(MINUTE(Schedule!$D59)/15,0)*15,0),_xlfn.CONCAT(TEXT(Schedule!$D59,"H:MM AM/PM")," - ",Schedule!$E59),IF(V$1=TIME(HOUR(Schedule!$F59),ROUNDDOWN(MINUTE(Schedule!$F59)/15,0)*15,0),_xlfn.CONCAT(TEXT(Schedule!$F59,"H:MM AM/PM")," - ",Schedule!$G59),IF(V$1=TIME(HOUR(Schedule!$H59),ROUNDDOWN(MINUTE(Schedule!$H59)/15,0)*15,0),_xlfn.CONCAT(TEXT(Schedule!$H59,"H:MM AM/PM")," - ",Schedule!$I59),IF(Schedule!$B59&lt;&gt;"",IF(OR(V$1=Schedule!$B59,V$1=(Schedule!$B59+TIME(0,15,0))),_xlfn.CONCAT("Judge - ",Schedule!$C59), ""),"")))),"")</f>
        <v/>
      </c>
      <c r="W59" s="8" t="str">
        <f ca="1">IF($A59&lt;&gt;"",IF(W$1=TIME(HOUR(Schedule!$D59),ROUNDDOWN(MINUTE(Schedule!$D59)/15,0)*15,0),_xlfn.CONCAT(TEXT(Schedule!$D59,"H:MM AM/PM")," - ",Schedule!$E59),IF(W$1=TIME(HOUR(Schedule!$F59),ROUNDDOWN(MINUTE(Schedule!$F59)/15,0)*15,0),_xlfn.CONCAT(TEXT(Schedule!$F59,"H:MM AM/PM")," - ",Schedule!$G59),IF(W$1=TIME(HOUR(Schedule!$H59),ROUNDDOWN(MINUTE(Schedule!$H59)/15,0)*15,0),_xlfn.CONCAT(TEXT(Schedule!$H59,"H:MM AM/PM")," - ",Schedule!$I59),IF(Schedule!$B59&lt;&gt;"",IF(OR(W$1=Schedule!$B59,W$1=(Schedule!$B59+TIME(0,15,0))),_xlfn.CONCAT("Judge - ",Schedule!$C59), ""),"")))),"")</f>
        <v/>
      </c>
      <c r="X59" s="8" t="str">
        <f ca="1">IF($A59&lt;&gt;"",IF(X$1=TIME(HOUR(Schedule!$D59),ROUNDDOWN(MINUTE(Schedule!$D59)/15,0)*15,0),_xlfn.CONCAT(TEXT(Schedule!$D59,"H:MM AM/PM")," - ",Schedule!$E59),IF(X$1=TIME(HOUR(Schedule!$F59),ROUNDDOWN(MINUTE(Schedule!$F59)/15,0)*15,0),_xlfn.CONCAT(TEXT(Schedule!$F59,"H:MM AM/PM")," - ",Schedule!$G59),IF(X$1=TIME(HOUR(Schedule!$H59),ROUNDDOWN(MINUTE(Schedule!$H59)/15,0)*15,0),_xlfn.CONCAT(TEXT(Schedule!$H59,"H:MM AM/PM")," - ",Schedule!$I59),IF(Schedule!$B59&lt;&gt;"",IF(OR(X$1=Schedule!$B59,X$1=(Schedule!$B59+TIME(0,15,0))),_xlfn.CONCAT("Judge - ",Schedule!$C59), ""),"")))),"")</f>
        <v/>
      </c>
      <c r="Y59" s="8" t="str">
        <f ca="1">IF($A59&lt;&gt;"",IF(Y$1=TIME(HOUR(Schedule!$D59),ROUNDDOWN(MINUTE(Schedule!$D59)/15,0)*15,0),_xlfn.CONCAT(TEXT(Schedule!$D59,"H:MM AM/PM")," - ",Schedule!$E59),IF(Y$1=TIME(HOUR(Schedule!$F59),ROUNDDOWN(MINUTE(Schedule!$F59)/15,0)*15,0),_xlfn.CONCAT(TEXT(Schedule!$F59,"H:MM AM/PM")," - ",Schedule!$G59),IF(Y$1=TIME(HOUR(Schedule!$H59),ROUNDDOWN(MINUTE(Schedule!$H59)/15,0)*15,0),_xlfn.CONCAT(TEXT(Schedule!$H59,"H:MM AM/PM")," - ",Schedule!$I59),IF(Schedule!$B59&lt;&gt;"",IF(OR(Y$1=Schedule!$B59,Y$1=(Schedule!$B59+TIME(0,15,0))),_xlfn.CONCAT("Judge - ",Schedule!$C59), ""),"")))),"")</f>
        <v/>
      </c>
      <c r="Z59" s="8" t="str">
        <f ca="1">IF($A59&lt;&gt;"",IF(Z$1=TIME(HOUR(Schedule!$D59),ROUNDDOWN(MINUTE(Schedule!$D59)/15,0)*15,0),_xlfn.CONCAT(TEXT(Schedule!$D59,"H:MM AM/PM")," - ",Schedule!$E59),IF(Z$1=TIME(HOUR(Schedule!$F59),ROUNDDOWN(MINUTE(Schedule!$F59)/15,0)*15,0),_xlfn.CONCAT(TEXT(Schedule!$F59,"H:MM AM/PM")," - ",Schedule!$G59),IF(Z$1=TIME(HOUR(Schedule!$H59),ROUNDDOWN(MINUTE(Schedule!$H59)/15,0)*15,0),_xlfn.CONCAT(TEXT(Schedule!$H59,"H:MM AM/PM")," - ",Schedule!$I59),IF(Schedule!$B59&lt;&gt;"",IF(OR(Z$1=Schedule!$B59,Z$1=(Schedule!$B59+TIME(0,15,0))),_xlfn.CONCAT("Judge - ",Schedule!$C59), ""),"")))),"")</f>
        <v/>
      </c>
      <c r="AA59" s="8" t="str">
        <f ca="1">IF($A59&lt;&gt;"",IF(AA$1=TIME(HOUR(Schedule!$D59),ROUNDDOWN(MINUTE(Schedule!$D59)/15,0)*15,0),_xlfn.CONCAT(TEXT(Schedule!$D59,"H:MM AM/PM")," - ",Schedule!$E59),IF(AA$1=TIME(HOUR(Schedule!$F59),ROUNDDOWN(MINUTE(Schedule!$F59)/15,0)*15,0),_xlfn.CONCAT(TEXT(Schedule!$F59,"H:MM AM/PM")," - ",Schedule!$G59),IF(AA$1=TIME(HOUR(Schedule!$H59),ROUNDDOWN(MINUTE(Schedule!$H59)/15,0)*15,0),_xlfn.CONCAT(TEXT(Schedule!$H59,"H:MM AM/PM")," - ",Schedule!$I59),IF(Schedule!$B59&lt;&gt;"",IF(OR(AA$1=Schedule!$B59,AA$1=(Schedule!$B59+TIME(0,15,0))),_xlfn.CONCAT("Judge - ",Schedule!$C59), ""),"")))),"")</f>
        <v/>
      </c>
      <c r="AB59" s="8" t="str">
        <f ca="1">IF($A59&lt;&gt;"",IF(AB$1=TIME(HOUR(Schedule!$D59),ROUNDDOWN(MINUTE(Schedule!$D59)/15,0)*15,0),_xlfn.CONCAT(TEXT(Schedule!$D59,"H:MM AM/PM")," - ",Schedule!$E59),IF(AB$1=TIME(HOUR(Schedule!$F59),ROUNDDOWN(MINUTE(Schedule!$F59)/15,0)*15,0),_xlfn.CONCAT(TEXT(Schedule!$F59,"H:MM AM/PM")," - ",Schedule!$G59),IF(AB$1=TIME(HOUR(Schedule!$H59),ROUNDDOWN(MINUTE(Schedule!$H59)/15,0)*15,0),_xlfn.CONCAT(TEXT(Schedule!$H59,"H:MM AM/PM")," - ",Schedule!$I59),IF(Schedule!$B59&lt;&gt;"",IF(OR(AB$1=Schedule!$B59,AB$1=(Schedule!$B59+TIME(0,15,0))),_xlfn.CONCAT("Judge - ",Schedule!$C59), ""),"")))),"")</f>
        <v/>
      </c>
      <c r="AC59" s="8" t="str">
        <f ca="1">IF($A59&lt;&gt;"",IF(AC$1=TIME(HOUR(Schedule!$D59),ROUNDDOWN(MINUTE(Schedule!$D59)/15,0)*15,0),_xlfn.CONCAT(TEXT(Schedule!$D59,"H:MM AM/PM")," - ",Schedule!$E59),IF(AC$1=TIME(HOUR(Schedule!$F59),ROUNDDOWN(MINUTE(Schedule!$F59)/15,0)*15,0),_xlfn.CONCAT(TEXT(Schedule!$F59,"H:MM AM/PM")," - ",Schedule!$G59),IF(AC$1=TIME(HOUR(Schedule!$H59),ROUNDDOWN(MINUTE(Schedule!$H59)/15,0)*15,0),_xlfn.CONCAT(TEXT(Schedule!$H59,"H:MM AM/PM")," - ",Schedule!$I59),IF(Schedule!$B59&lt;&gt;"",IF(OR(AC$1=Schedule!$B59,AC$1=(Schedule!$B59+TIME(0,15,0))),_xlfn.CONCAT("Judge - ",Schedule!$C59), ""),"")))),"")</f>
        <v/>
      </c>
      <c r="AD59" s="8" t="str">
        <f ca="1">IF($A59&lt;&gt;"",IF(AD$1=TIME(HOUR(Schedule!$D59),ROUNDDOWN(MINUTE(Schedule!$D59)/15,0)*15,0),_xlfn.CONCAT(TEXT(Schedule!$D59,"H:MM AM/PM")," - ",Schedule!$E59),IF(AD$1=TIME(HOUR(Schedule!$F59),ROUNDDOWN(MINUTE(Schedule!$F59)/15,0)*15,0),_xlfn.CONCAT(TEXT(Schedule!$F59,"H:MM AM/PM")," - ",Schedule!$G59),IF(AD$1=TIME(HOUR(Schedule!$H59),ROUNDDOWN(MINUTE(Schedule!$H59)/15,0)*15,0),_xlfn.CONCAT(TEXT(Schedule!$H59,"H:MM AM/PM")," - ",Schedule!$I59),IF(Schedule!$B59&lt;&gt;"",IF(OR(AD$1=Schedule!$B59,AD$1=(Schedule!$B59+TIME(0,15,0))),_xlfn.CONCAT("Judge - ",Schedule!$C59), ""),"")))),"")</f>
        <v/>
      </c>
      <c r="AE59" s="8" t="str">
        <f ca="1">IF($A59&lt;&gt;"",IF(AE$1=TIME(HOUR(Schedule!$D59),ROUNDDOWN(MINUTE(Schedule!$D59)/15,0)*15,0),_xlfn.CONCAT(TEXT(Schedule!$D59,"H:MM AM/PM")," - ",Schedule!$E59),IF(AE$1=TIME(HOUR(Schedule!$F59),ROUNDDOWN(MINUTE(Schedule!$F59)/15,0)*15,0),_xlfn.CONCAT(TEXT(Schedule!$F59,"H:MM AM/PM")," - ",Schedule!$G59),IF(AE$1=TIME(HOUR(Schedule!$H59),ROUNDDOWN(MINUTE(Schedule!$H59)/15,0)*15,0),_xlfn.CONCAT(TEXT(Schedule!$H59,"H:MM AM/PM")," - ",Schedule!$I59),IF(Schedule!$B59&lt;&gt;"",IF(OR(AE$1=Schedule!$B59,AE$1=(Schedule!$B59+TIME(0,15,0))),_xlfn.CONCAT("Judge - ",Schedule!$C59), ""),"")))),"")</f>
        <v/>
      </c>
      <c r="AF59" s="8" t="str">
        <f ca="1">IF($A59&lt;&gt;"",IF(AF$1=TIME(HOUR(Schedule!$D59),ROUNDDOWN(MINUTE(Schedule!$D59)/15,0)*15,0),_xlfn.CONCAT(TEXT(Schedule!$D59,"H:MM AM/PM")," - ",Schedule!$E59),IF(AF$1=TIME(HOUR(Schedule!$F59),ROUNDDOWN(MINUTE(Schedule!$F59)/15,0)*15,0),_xlfn.CONCAT(TEXT(Schedule!$F59,"H:MM AM/PM")," - ",Schedule!$G59),IF(AF$1=TIME(HOUR(Schedule!$H59),ROUNDDOWN(MINUTE(Schedule!$H59)/15,0)*15,0),_xlfn.CONCAT(TEXT(Schedule!$H59,"H:MM AM/PM")," - ",Schedule!$I59),IF(Schedule!$B59&lt;&gt;"",IF(OR(AF$1=Schedule!$B59,AF$1=(Schedule!$B59+TIME(0,15,0))),_xlfn.CONCAT("Judge - ",Schedule!$C59), ""),"")))),"")</f>
        <v/>
      </c>
      <c r="AG59" s="8" t="str">
        <f ca="1">IF($A59&lt;&gt;"",IF(AG$1=TIME(HOUR(Schedule!$D59),ROUNDDOWN(MINUTE(Schedule!$D59)/15,0)*15,0),_xlfn.CONCAT(TEXT(Schedule!$D59,"H:MM AM/PM")," - ",Schedule!$E59),IF(AG$1=TIME(HOUR(Schedule!$F59),ROUNDDOWN(MINUTE(Schedule!$F59)/15,0)*15,0),_xlfn.CONCAT(TEXT(Schedule!$F59,"H:MM AM/PM")," - ",Schedule!$G59),IF(AG$1=TIME(HOUR(Schedule!$H59),ROUNDDOWN(MINUTE(Schedule!$H59)/15,0)*15,0),_xlfn.CONCAT(TEXT(Schedule!$H59,"H:MM AM/PM")," - ",Schedule!$I59),IF(Schedule!$B59&lt;&gt;"",IF(OR(AG$1=Schedule!$B59,AG$1=(Schedule!$B59+TIME(0,15,0))),_xlfn.CONCAT("Judge - ",Schedule!$C59), ""),"")))),"")</f>
        <v/>
      </c>
    </row>
    <row r="60" spans="1:33" x14ac:dyDescent="0.2">
      <c r="A60" t="str">
        <f ca="1">Schedule!A60</f>
        <v/>
      </c>
      <c r="B60" s="8" t="str">
        <f ca="1">IF($A60&lt;&gt;"",IF(B$1=TIME(HOUR(Schedule!$D60),ROUNDDOWN(MINUTE(Schedule!$D60)/15,0)*15,0),_xlfn.CONCAT(TEXT(Schedule!$D60,"H:MM AM/PM")," - ",Schedule!$E60),IF(B$1=TIME(HOUR(Schedule!$F60),ROUNDDOWN(MINUTE(Schedule!$F60)/15,0)*15,0),_xlfn.CONCAT(TEXT(Schedule!$F60,"H:MM AM/PM")," - ",Schedule!$G60),IF(B$1=TIME(HOUR(Schedule!$H60),ROUNDDOWN(MINUTE(Schedule!$H60)/15,0)*15,0),_xlfn.CONCAT(TEXT(Schedule!$H60,"H:MM AM/PM")," - ",Schedule!$I60),IF(Schedule!$B60&lt;&gt;"",IF(OR(B$1=Schedule!$B60,B$1=(Schedule!$B60+TIME(0,15,0))),_xlfn.CONCAT("Judge - ",Schedule!$C60), ""),"")))),"")</f>
        <v/>
      </c>
      <c r="C60" s="8" t="str">
        <f ca="1">IF($A60&lt;&gt;"",IF(C$1=TIME(HOUR(Schedule!$D60),ROUNDDOWN(MINUTE(Schedule!$D60)/15,0)*15,0),_xlfn.CONCAT(TEXT(Schedule!$D60,"H:MM AM/PM")," - ",Schedule!$E60),IF(C$1=TIME(HOUR(Schedule!$F60),ROUNDDOWN(MINUTE(Schedule!$F60)/15,0)*15,0),_xlfn.CONCAT(TEXT(Schedule!$F60,"H:MM AM/PM")," - ",Schedule!$G60),IF(C$1=TIME(HOUR(Schedule!$H60),ROUNDDOWN(MINUTE(Schedule!$H60)/15,0)*15,0),_xlfn.CONCAT(TEXT(Schedule!$H60,"H:MM AM/PM")," - ",Schedule!$I60),IF(Schedule!$B60&lt;&gt;"",IF(OR(C$1=Schedule!$B60,C$1=(Schedule!$B60+TIME(0,15,0))),_xlfn.CONCAT("Judge - ",Schedule!$C60), ""),"")))),"")</f>
        <v/>
      </c>
      <c r="D60" s="8" t="str">
        <f ca="1">IF($A60&lt;&gt;"",IF(D$1=TIME(HOUR(Schedule!$D60),ROUNDDOWN(MINUTE(Schedule!$D60)/15,0)*15,0),_xlfn.CONCAT(TEXT(Schedule!$D60,"H:MM AM/PM")," - ",Schedule!$E60),IF(D$1=TIME(HOUR(Schedule!$F60),ROUNDDOWN(MINUTE(Schedule!$F60)/15,0)*15,0),_xlfn.CONCAT(TEXT(Schedule!$F60,"H:MM AM/PM")," - ",Schedule!$G60),IF(D$1=TIME(HOUR(Schedule!$H60),ROUNDDOWN(MINUTE(Schedule!$H60)/15,0)*15,0),_xlfn.CONCAT(TEXT(Schedule!$H60,"H:MM AM/PM")," - ",Schedule!$I60),IF(Schedule!$B60&lt;&gt;"",IF(OR(D$1=Schedule!$B60,D$1=(Schedule!$B60+TIME(0,15,0))),_xlfn.CONCAT("Judge - ",Schedule!$C60), ""),"")))),"")</f>
        <v/>
      </c>
      <c r="E60" s="8" t="str">
        <f ca="1">IF($A60&lt;&gt;"",IF(E$1=TIME(HOUR(Schedule!$D60),ROUNDDOWN(MINUTE(Schedule!$D60)/15,0)*15,0),_xlfn.CONCAT(TEXT(Schedule!$D60,"H:MM AM/PM")," - ",Schedule!$E60),IF(E$1=TIME(HOUR(Schedule!$F60),ROUNDDOWN(MINUTE(Schedule!$F60)/15,0)*15,0),_xlfn.CONCAT(TEXT(Schedule!$F60,"H:MM AM/PM")," - ",Schedule!$G60),IF(E$1=TIME(HOUR(Schedule!$H60),ROUNDDOWN(MINUTE(Schedule!$H60)/15,0)*15,0),_xlfn.CONCAT(TEXT(Schedule!$H60,"H:MM AM/PM")," - ",Schedule!$I60),IF(Schedule!$B60&lt;&gt;"",IF(OR(E$1=Schedule!$B60,E$1=(Schedule!$B60+TIME(0,15,0))),_xlfn.CONCAT("Judge - ",Schedule!$C60), ""),"")))),"")</f>
        <v/>
      </c>
      <c r="F60" s="8" t="str">
        <f ca="1">IF($A60&lt;&gt;"",IF(F$1=TIME(HOUR(Schedule!$D60),ROUNDDOWN(MINUTE(Schedule!$D60)/15,0)*15,0),_xlfn.CONCAT(TEXT(Schedule!$D60,"H:MM AM/PM")," - ",Schedule!$E60),IF(F$1=TIME(HOUR(Schedule!$F60),ROUNDDOWN(MINUTE(Schedule!$F60)/15,0)*15,0),_xlfn.CONCAT(TEXT(Schedule!$F60,"H:MM AM/PM")," - ",Schedule!$G60),IF(F$1=TIME(HOUR(Schedule!$H60),ROUNDDOWN(MINUTE(Schedule!$H60)/15,0)*15,0),_xlfn.CONCAT(TEXT(Schedule!$H60,"H:MM AM/PM")," - ",Schedule!$I60),IF(Schedule!$B60&lt;&gt;"",IF(OR(F$1=Schedule!$B60,F$1=(Schedule!$B60+TIME(0,15,0))),_xlfn.CONCAT("Judge - ",Schedule!$C60), ""),"")))),"")</f>
        <v/>
      </c>
      <c r="G60" s="8" t="str">
        <f ca="1">IF($A60&lt;&gt;"",IF(G$1=TIME(HOUR(Schedule!$D60),ROUNDDOWN(MINUTE(Schedule!$D60)/15,0)*15,0),_xlfn.CONCAT(TEXT(Schedule!$D60,"H:MM AM/PM")," - ",Schedule!$E60),IF(G$1=TIME(HOUR(Schedule!$F60),ROUNDDOWN(MINUTE(Schedule!$F60)/15,0)*15,0),_xlfn.CONCAT(TEXT(Schedule!$F60,"H:MM AM/PM")," - ",Schedule!$G60),IF(G$1=TIME(HOUR(Schedule!$H60),ROUNDDOWN(MINUTE(Schedule!$H60)/15,0)*15,0),_xlfn.CONCAT(TEXT(Schedule!$H60,"H:MM AM/PM")," - ",Schedule!$I60),IF(Schedule!$B60&lt;&gt;"",IF(OR(G$1=Schedule!$B60,G$1=(Schedule!$B60+TIME(0,15,0))),_xlfn.CONCAT("Judge - ",Schedule!$C60), ""),"")))),"")</f>
        <v/>
      </c>
      <c r="H60" s="8" t="str">
        <f ca="1">IF($A60&lt;&gt;"",IF(H$1=TIME(HOUR(Schedule!$D60),ROUNDDOWN(MINUTE(Schedule!$D60)/15,0)*15,0),_xlfn.CONCAT(TEXT(Schedule!$D60,"H:MM AM/PM")," - ",Schedule!$E60),IF(H$1=TIME(HOUR(Schedule!$F60),ROUNDDOWN(MINUTE(Schedule!$F60)/15,0)*15,0),_xlfn.CONCAT(TEXT(Schedule!$F60,"H:MM AM/PM")," - ",Schedule!$G60),IF(H$1=TIME(HOUR(Schedule!$H60),ROUNDDOWN(MINUTE(Schedule!$H60)/15,0)*15,0),_xlfn.CONCAT(TEXT(Schedule!$H60,"H:MM AM/PM")," - ",Schedule!$I60),IF(Schedule!$B60&lt;&gt;"",IF(OR(H$1=Schedule!$B60,H$1=(Schedule!$B60+TIME(0,15,0))),_xlfn.CONCAT("Judge - ",Schedule!$C60), ""),"")))),"")</f>
        <v/>
      </c>
      <c r="I60" s="8" t="str">
        <f ca="1">IF($A60&lt;&gt;"",IF(I$1=TIME(HOUR(Schedule!$D60),ROUNDDOWN(MINUTE(Schedule!$D60)/15,0)*15,0),_xlfn.CONCAT(TEXT(Schedule!$D60,"H:MM AM/PM")," - ",Schedule!$E60),IF(I$1=TIME(HOUR(Schedule!$F60),ROUNDDOWN(MINUTE(Schedule!$F60)/15,0)*15,0),_xlfn.CONCAT(TEXT(Schedule!$F60,"H:MM AM/PM")," - ",Schedule!$G60),IF(I$1=TIME(HOUR(Schedule!$H60),ROUNDDOWN(MINUTE(Schedule!$H60)/15,0)*15,0),_xlfn.CONCAT(TEXT(Schedule!$H60,"H:MM AM/PM")," - ",Schedule!$I60),IF(Schedule!$B60&lt;&gt;"",IF(OR(I$1=Schedule!$B60,I$1=(Schedule!$B60+TIME(0,15,0))),_xlfn.CONCAT("Judge - ",Schedule!$C60), ""),"")))),"")</f>
        <v/>
      </c>
      <c r="J60" s="8" t="str">
        <f ca="1">IF($A60&lt;&gt;"",IF(J$1=TIME(HOUR(Schedule!$D60),ROUNDDOWN(MINUTE(Schedule!$D60)/15,0)*15,0),_xlfn.CONCAT(TEXT(Schedule!$D60,"H:MM AM/PM")," - ",Schedule!$E60),IF(J$1=TIME(HOUR(Schedule!$F60),ROUNDDOWN(MINUTE(Schedule!$F60)/15,0)*15,0),_xlfn.CONCAT(TEXT(Schedule!$F60,"H:MM AM/PM")," - ",Schedule!$G60),IF(J$1=TIME(HOUR(Schedule!$H60),ROUNDDOWN(MINUTE(Schedule!$H60)/15,0)*15,0),_xlfn.CONCAT(TEXT(Schedule!$H60,"H:MM AM/PM")," - ",Schedule!$I60),IF(Schedule!$B60&lt;&gt;"",IF(OR(J$1=Schedule!$B60,J$1=(Schedule!$B60+TIME(0,15,0))),_xlfn.CONCAT("Judge - ",Schedule!$C60), ""),"")))),"")</f>
        <v/>
      </c>
      <c r="K60" s="8" t="str">
        <f ca="1">IF($A60&lt;&gt;"",IF(K$1=TIME(HOUR(Schedule!$D60),ROUNDDOWN(MINUTE(Schedule!$D60)/15,0)*15,0),_xlfn.CONCAT(TEXT(Schedule!$D60,"H:MM AM/PM")," - ",Schedule!$E60),IF(K$1=TIME(HOUR(Schedule!$F60),ROUNDDOWN(MINUTE(Schedule!$F60)/15,0)*15,0),_xlfn.CONCAT(TEXT(Schedule!$F60,"H:MM AM/PM")," - ",Schedule!$G60),IF(K$1=TIME(HOUR(Schedule!$H60),ROUNDDOWN(MINUTE(Schedule!$H60)/15,0)*15,0),_xlfn.CONCAT(TEXT(Schedule!$H60,"H:MM AM/PM")," - ",Schedule!$I60),IF(Schedule!$B60&lt;&gt;"",IF(OR(K$1=Schedule!$B60,K$1=(Schedule!$B60+TIME(0,15,0))),_xlfn.CONCAT("Judge - ",Schedule!$C60), ""),"")))),"")</f>
        <v/>
      </c>
      <c r="L60" s="8" t="str">
        <f ca="1">IF($A60&lt;&gt;"",IF(L$1=TIME(HOUR(Schedule!$D60),ROUNDDOWN(MINUTE(Schedule!$D60)/15,0)*15,0),_xlfn.CONCAT(TEXT(Schedule!$D60,"H:MM AM/PM")," - ",Schedule!$E60),IF(L$1=TIME(HOUR(Schedule!$F60),ROUNDDOWN(MINUTE(Schedule!$F60)/15,0)*15,0),_xlfn.CONCAT(TEXT(Schedule!$F60,"H:MM AM/PM")," - ",Schedule!$G60),IF(L$1=TIME(HOUR(Schedule!$H60),ROUNDDOWN(MINUTE(Schedule!$H60)/15,0)*15,0),_xlfn.CONCAT(TEXT(Schedule!$H60,"H:MM AM/PM")," - ",Schedule!$I60),IF(Schedule!$B60&lt;&gt;"",IF(OR(L$1=Schedule!$B60,L$1=(Schedule!$B60+TIME(0,15,0))),_xlfn.CONCAT("Judge - ",Schedule!$C60), ""),"")))),"")</f>
        <v/>
      </c>
      <c r="M60" s="8" t="str">
        <f ca="1">IF($A60&lt;&gt;"",IF(M$1=TIME(HOUR(Schedule!$D60),ROUNDDOWN(MINUTE(Schedule!$D60)/15,0)*15,0),_xlfn.CONCAT(TEXT(Schedule!$D60,"H:MM AM/PM")," - ",Schedule!$E60),IF(M$1=TIME(HOUR(Schedule!$F60),ROUNDDOWN(MINUTE(Schedule!$F60)/15,0)*15,0),_xlfn.CONCAT(TEXT(Schedule!$F60,"H:MM AM/PM")," - ",Schedule!$G60),IF(M$1=TIME(HOUR(Schedule!$H60),ROUNDDOWN(MINUTE(Schedule!$H60)/15,0)*15,0),_xlfn.CONCAT(TEXT(Schedule!$H60,"H:MM AM/PM")," - ",Schedule!$I60),IF(Schedule!$B60&lt;&gt;"",IF(OR(M$1=Schedule!$B60,M$1=(Schedule!$B60+TIME(0,15,0))),_xlfn.CONCAT("Judge - ",Schedule!$C60), ""),"")))),"")</f>
        <v/>
      </c>
      <c r="N60" s="8" t="str">
        <f ca="1">IF($A60&lt;&gt;"",IF(N$1=TIME(HOUR(Schedule!$D60),ROUNDDOWN(MINUTE(Schedule!$D60)/15,0)*15,0),_xlfn.CONCAT(TEXT(Schedule!$D60,"H:MM AM/PM")," - ",Schedule!$E60),IF(N$1=TIME(HOUR(Schedule!$F60),ROUNDDOWN(MINUTE(Schedule!$F60)/15,0)*15,0),_xlfn.CONCAT(TEXT(Schedule!$F60,"H:MM AM/PM")," - ",Schedule!$G60),IF(N$1=TIME(HOUR(Schedule!$H60),ROUNDDOWN(MINUTE(Schedule!$H60)/15,0)*15,0),_xlfn.CONCAT(TEXT(Schedule!$H60,"H:MM AM/PM")," - ",Schedule!$I60),IF(Schedule!$B60&lt;&gt;"",IF(OR(N$1=Schedule!$B60,N$1=(Schedule!$B60+TIME(0,15,0))),_xlfn.CONCAT("Judge - ",Schedule!$C60), ""),"")))),"")</f>
        <v/>
      </c>
      <c r="O60" s="8" t="str">
        <f ca="1">IF($A60&lt;&gt;"",IF(O$1=TIME(HOUR(Schedule!$D60),ROUNDDOWN(MINUTE(Schedule!$D60)/15,0)*15,0),_xlfn.CONCAT(TEXT(Schedule!$D60,"H:MM AM/PM")," - ",Schedule!$E60),IF(O$1=TIME(HOUR(Schedule!$F60),ROUNDDOWN(MINUTE(Schedule!$F60)/15,0)*15,0),_xlfn.CONCAT(TEXT(Schedule!$F60,"H:MM AM/PM")," - ",Schedule!$G60),IF(O$1=TIME(HOUR(Schedule!$H60),ROUNDDOWN(MINUTE(Schedule!$H60)/15,0)*15,0),_xlfn.CONCAT(TEXT(Schedule!$H60,"H:MM AM/PM")," - ",Schedule!$I60),IF(Schedule!$B60&lt;&gt;"",IF(OR(O$1=Schedule!$B60,O$1=(Schedule!$B60+TIME(0,15,0))),_xlfn.CONCAT("Judge - ",Schedule!$C60), ""),"")))),"")</f>
        <v/>
      </c>
      <c r="P60" s="8" t="str">
        <f ca="1">IF($A60&lt;&gt;"",IF(P$1=TIME(HOUR(Schedule!$D60),ROUNDDOWN(MINUTE(Schedule!$D60)/15,0)*15,0),_xlfn.CONCAT(TEXT(Schedule!$D60,"H:MM AM/PM")," - ",Schedule!$E60),IF(P$1=TIME(HOUR(Schedule!$F60),ROUNDDOWN(MINUTE(Schedule!$F60)/15,0)*15,0),_xlfn.CONCAT(TEXT(Schedule!$F60,"H:MM AM/PM")," - ",Schedule!$G60),IF(P$1=TIME(HOUR(Schedule!$H60),ROUNDDOWN(MINUTE(Schedule!$H60)/15,0)*15,0),_xlfn.CONCAT(TEXT(Schedule!$H60,"H:MM AM/PM")," - ",Schedule!$I60),IF(Schedule!$B60&lt;&gt;"",IF(OR(P$1=Schedule!$B60,P$1=(Schedule!$B60+TIME(0,15,0))),_xlfn.CONCAT("Judge - ",Schedule!$C60), ""),"")))),"")</f>
        <v/>
      </c>
      <c r="Q60" s="8" t="str">
        <f ca="1">IF($A60&lt;&gt;"",IF(Q$1=TIME(HOUR(Schedule!$D60),ROUNDDOWN(MINUTE(Schedule!$D60)/15,0)*15,0),_xlfn.CONCAT(TEXT(Schedule!$D60,"H:MM AM/PM")," - ",Schedule!$E60),IF(Q$1=TIME(HOUR(Schedule!$F60),ROUNDDOWN(MINUTE(Schedule!$F60)/15,0)*15,0),_xlfn.CONCAT(TEXT(Schedule!$F60,"H:MM AM/PM")," - ",Schedule!$G60),IF(Q$1=TIME(HOUR(Schedule!$H60),ROUNDDOWN(MINUTE(Schedule!$H60)/15,0)*15,0),_xlfn.CONCAT(TEXT(Schedule!$H60,"H:MM AM/PM")," - ",Schedule!$I60),IF(Schedule!$B60&lt;&gt;"",IF(OR(Q$1=Schedule!$B60,Q$1=(Schedule!$B60+TIME(0,15,0))),_xlfn.CONCAT("Judge - ",Schedule!$C60), ""),"")))),"")</f>
        <v/>
      </c>
      <c r="R60" s="8" t="str">
        <f ca="1">IF($A60&lt;&gt;"",IF(R$1=TIME(HOUR(Schedule!$D60),ROUNDDOWN(MINUTE(Schedule!$D60)/15,0)*15,0),_xlfn.CONCAT(TEXT(Schedule!$D60,"H:MM AM/PM")," - ",Schedule!$E60),IF(R$1=TIME(HOUR(Schedule!$F60),ROUNDDOWN(MINUTE(Schedule!$F60)/15,0)*15,0),_xlfn.CONCAT(TEXT(Schedule!$F60,"H:MM AM/PM")," - ",Schedule!$G60),IF(R$1=TIME(HOUR(Schedule!$H60),ROUNDDOWN(MINUTE(Schedule!$H60)/15,0)*15,0),_xlfn.CONCAT(TEXT(Schedule!$H60,"H:MM AM/PM")," - ",Schedule!$I60),IF(Schedule!$B60&lt;&gt;"",IF(OR(R$1=Schedule!$B60,R$1=(Schedule!$B60+TIME(0,15,0))),_xlfn.CONCAT("Judge - ",Schedule!$C60), ""),"")))),"")</f>
        <v/>
      </c>
      <c r="S60" s="8" t="str">
        <f ca="1">IF($A60&lt;&gt;"",IF(S$1=TIME(HOUR(Schedule!$D60),ROUNDDOWN(MINUTE(Schedule!$D60)/15,0)*15,0),_xlfn.CONCAT(TEXT(Schedule!$D60,"H:MM AM/PM")," - ",Schedule!$E60),IF(S$1=TIME(HOUR(Schedule!$F60),ROUNDDOWN(MINUTE(Schedule!$F60)/15,0)*15,0),_xlfn.CONCAT(TEXT(Schedule!$F60,"H:MM AM/PM")," - ",Schedule!$G60),IF(S$1=TIME(HOUR(Schedule!$H60),ROUNDDOWN(MINUTE(Schedule!$H60)/15,0)*15,0),_xlfn.CONCAT(TEXT(Schedule!$H60,"H:MM AM/PM")," - ",Schedule!$I60),IF(Schedule!$B60&lt;&gt;"",IF(OR(S$1=Schedule!$B60,S$1=(Schedule!$B60+TIME(0,15,0))),_xlfn.CONCAT("Judge - ",Schedule!$C60), ""),"")))),"")</f>
        <v/>
      </c>
      <c r="T60" s="8" t="str">
        <f ca="1">IF($A60&lt;&gt;"",IF(T$1=TIME(HOUR(Schedule!$D60),ROUNDDOWN(MINUTE(Schedule!$D60)/15,0)*15,0),_xlfn.CONCAT(TEXT(Schedule!$D60,"H:MM AM/PM")," - ",Schedule!$E60),IF(T$1=TIME(HOUR(Schedule!$F60),ROUNDDOWN(MINUTE(Schedule!$F60)/15,0)*15,0),_xlfn.CONCAT(TEXT(Schedule!$F60,"H:MM AM/PM")," - ",Schedule!$G60),IF(T$1=TIME(HOUR(Schedule!$H60),ROUNDDOWN(MINUTE(Schedule!$H60)/15,0)*15,0),_xlfn.CONCAT(TEXT(Schedule!$H60,"H:MM AM/PM")," - ",Schedule!$I60),IF(Schedule!$B60&lt;&gt;"",IF(OR(T$1=Schedule!$B60,T$1=(Schedule!$B60+TIME(0,15,0))),_xlfn.CONCAT("Judge - ",Schedule!$C60), ""),"")))),"")</f>
        <v/>
      </c>
      <c r="U60" s="8" t="str">
        <f ca="1">IF($A60&lt;&gt;"",IF(U$1=TIME(HOUR(Schedule!$D60),ROUNDDOWN(MINUTE(Schedule!$D60)/15,0)*15,0),_xlfn.CONCAT(TEXT(Schedule!$D60,"H:MM AM/PM")," - ",Schedule!$E60),IF(U$1=TIME(HOUR(Schedule!$F60),ROUNDDOWN(MINUTE(Schedule!$F60)/15,0)*15,0),_xlfn.CONCAT(TEXT(Schedule!$F60,"H:MM AM/PM")," - ",Schedule!$G60),IF(U$1=TIME(HOUR(Schedule!$H60),ROUNDDOWN(MINUTE(Schedule!$H60)/15,0)*15,0),_xlfn.CONCAT(TEXT(Schedule!$H60,"H:MM AM/PM")," - ",Schedule!$I60),IF(Schedule!$B60&lt;&gt;"",IF(OR(U$1=Schedule!$B60,U$1=(Schedule!$B60+TIME(0,15,0))),_xlfn.CONCAT("Judge - ",Schedule!$C60), ""),"")))),"")</f>
        <v/>
      </c>
      <c r="V60" s="8" t="str">
        <f ca="1">IF($A60&lt;&gt;"",IF(V$1=TIME(HOUR(Schedule!$D60),ROUNDDOWN(MINUTE(Schedule!$D60)/15,0)*15,0),_xlfn.CONCAT(TEXT(Schedule!$D60,"H:MM AM/PM")," - ",Schedule!$E60),IF(V$1=TIME(HOUR(Schedule!$F60),ROUNDDOWN(MINUTE(Schedule!$F60)/15,0)*15,0),_xlfn.CONCAT(TEXT(Schedule!$F60,"H:MM AM/PM")," - ",Schedule!$G60),IF(V$1=TIME(HOUR(Schedule!$H60),ROUNDDOWN(MINUTE(Schedule!$H60)/15,0)*15,0),_xlfn.CONCAT(TEXT(Schedule!$H60,"H:MM AM/PM")," - ",Schedule!$I60),IF(Schedule!$B60&lt;&gt;"",IF(OR(V$1=Schedule!$B60,V$1=(Schedule!$B60+TIME(0,15,0))),_xlfn.CONCAT("Judge - ",Schedule!$C60), ""),"")))),"")</f>
        <v/>
      </c>
      <c r="W60" s="8" t="str">
        <f ca="1">IF($A60&lt;&gt;"",IF(W$1=TIME(HOUR(Schedule!$D60),ROUNDDOWN(MINUTE(Schedule!$D60)/15,0)*15,0),_xlfn.CONCAT(TEXT(Schedule!$D60,"H:MM AM/PM")," - ",Schedule!$E60),IF(W$1=TIME(HOUR(Schedule!$F60),ROUNDDOWN(MINUTE(Schedule!$F60)/15,0)*15,0),_xlfn.CONCAT(TEXT(Schedule!$F60,"H:MM AM/PM")," - ",Schedule!$G60),IF(W$1=TIME(HOUR(Schedule!$H60),ROUNDDOWN(MINUTE(Schedule!$H60)/15,0)*15,0),_xlfn.CONCAT(TEXT(Schedule!$H60,"H:MM AM/PM")," - ",Schedule!$I60),IF(Schedule!$B60&lt;&gt;"",IF(OR(W$1=Schedule!$B60,W$1=(Schedule!$B60+TIME(0,15,0))),_xlfn.CONCAT("Judge - ",Schedule!$C60), ""),"")))),"")</f>
        <v/>
      </c>
      <c r="X60" s="8" t="str">
        <f ca="1">IF($A60&lt;&gt;"",IF(X$1=TIME(HOUR(Schedule!$D60),ROUNDDOWN(MINUTE(Schedule!$D60)/15,0)*15,0),_xlfn.CONCAT(TEXT(Schedule!$D60,"H:MM AM/PM")," - ",Schedule!$E60),IF(X$1=TIME(HOUR(Schedule!$F60),ROUNDDOWN(MINUTE(Schedule!$F60)/15,0)*15,0),_xlfn.CONCAT(TEXT(Schedule!$F60,"H:MM AM/PM")," - ",Schedule!$G60),IF(X$1=TIME(HOUR(Schedule!$H60),ROUNDDOWN(MINUTE(Schedule!$H60)/15,0)*15,0),_xlfn.CONCAT(TEXT(Schedule!$H60,"H:MM AM/PM")," - ",Schedule!$I60),IF(Schedule!$B60&lt;&gt;"",IF(OR(X$1=Schedule!$B60,X$1=(Schedule!$B60+TIME(0,15,0))),_xlfn.CONCAT("Judge - ",Schedule!$C60), ""),"")))),"")</f>
        <v/>
      </c>
      <c r="Y60" s="8" t="str">
        <f ca="1">IF($A60&lt;&gt;"",IF(Y$1=TIME(HOUR(Schedule!$D60),ROUNDDOWN(MINUTE(Schedule!$D60)/15,0)*15,0),_xlfn.CONCAT(TEXT(Schedule!$D60,"H:MM AM/PM")," - ",Schedule!$E60),IF(Y$1=TIME(HOUR(Schedule!$F60),ROUNDDOWN(MINUTE(Schedule!$F60)/15,0)*15,0),_xlfn.CONCAT(TEXT(Schedule!$F60,"H:MM AM/PM")," - ",Schedule!$G60),IF(Y$1=TIME(HOUR(Schedule!$H60),ROUNDDOWN(MINUTE(Schedule!$H60)/15,0)*15,0),_xlfn.CONCAT(TEXT(Schedule!$H60,"H:MM AM/PM")," - ",Schedule!$I60),IF(Schedule!$B60&lt;&gt;"",IF(OR(Y$1=Schedule!$B60,Y$1=(Schedule!$B60+TIME(0,15,0))),_xlfn.CONCAT("Judge - ",Schedule!$C60), ""),"")))),"")</f>
        <v/>
      </c>
      <c r="Z60" s="8" t="str">
        <f ca="1">IF($A60&lt;&gt;"",IF(Z$1=TIME(HOUR(Schedule!$D60),ROUNDDOWN(MINUTE(Schedule!$D60)/15,0)*15,0),_xlfn.CONCAT(TEXT(Schedule!$D60,"H:MM AM/PM")," - ",Schedule!$E60),IF(Z$1=TIME(HOUR(Schedule!$F60),ROUNDDOWN(MINUTE(Schedule!$F60)/15,0)*15,0),_xlfn.CONCAT(TEXT(Schedule!$F60,"H:MM AM/PM")," - ",Schedule!$G60),IF(Z$1=TIME(HOUR(Schedule!$H60),ROUNDDOWN(MINUTE(Schedule!$H60)/15,0)*15,0),_xlfn.CONCAT(TEXT(Schedule!$H60,"H:MM AM/PM")," - ",Schedule!$I60),IF(Schedule!$B60&lt;&gt;"",IF(OR(Z$1=Schedule!$B60,Z$1=(Schedule!$B60+TIME(0,15,0))),_xlfn.CONCAT("Judge - ",Schedule!$C60), ""),"")))),"")</f>
        <v/>
      </c>
      <c r="AA60" s="8" t="str">
        <f ca="1">IF($A60&lt;&gt;"",IF(AA$1=TIME(HOUR(Schedule!$D60),ROUNDDOWN(MINUTE(Schedule!$D60)/15,0)*15,0),_xlfn.CONCAT(TEXT(Schedule!$D60,"H:MM AM/PM")," - ",Schedule!$E60),IF(AA$1=TIME(HOUR(Schedule!$F60),ROUNDDOWN(MINUTE(Schedule!$F60)/15,0)*15,0),_xlfn.CONCAT(TEXT(Schedule!$F60,"H:MM AM/PM")," - ",Schedule!$G60),IF(AA$1=TIME(HOUR(Schedule!$H60),ROUNDDOWN(MINUTE(Schedule!$H60)/15,0)*15,0),_xlfn.CONCAT(TEXT(Schedule!$H60,"H:MM AM/PM")," - ",Schedule!$I60),IF(Schedule!$B60&lt;&gt;"",IF(OR(AA$1=Schedule!$B60,AA$1=(Schedule!$B60+TIME(0,15,0))),_xlfn.CONCAT("Judge - ",Schedule!$C60), ""),"")))),"")</f>
        <v/>
      </c>
      <c r="AB60" s="8" t="str">
        <f ca="1">IF($A60&lt;&gt;"",IF(AB$1=TIME(HOUR(Schedule!$D60),ROUNDDOWN(MINUTE(Schedule!$D60)/15,0)*15,0),_xlfn.CONCAT(TEXT(Schedule!$D60,"H:MM AM/PM")," - ",Schedule!$E60),IF(AB$1=TIME(HOUR(Schedule!$F60),ROUNDDOWN(MINUTE(Schedule!$F60)/15,0)*15,0),_xlfn.CONCAT(TEXT(Schedule!$F60,"H:MM AM/PM")," - ",Schedule!$G60),IF(AB$1=TIME(HOUR(Schedule!$H60),ROUNDDOWN(MINUTE(Schedule!$H60)/15,0)*15,0),_xlfn.CONCAT(TEXT(Schedule!$H60,"H:MM AM/PM")," - ",Schedule!$I60),IF(Schedule!$B60&lt;&gt;"",IF(OR(AB$1=Schedule!$B60,AB$1=(Schedule!$B60+TIME(0,15,0))),_xlfn.CONCAT("Judge - ",Schedule!$C60), ""),"")))),"")</f>
        <v/>
      </c>
      <c r="AC60" s="8" t="str">
        <f ca="1">IF($A60&lt;&gt;"",IF(AC$1=TIME(HOUR(Schedule!$D60),ROUNDDOWN(MINUTE(Schedule!$D60)/15,0)*15,0),_xlfn.CONCAT(TEXT(Schedule!$D60,"H:MM AM/PM")," - ",Schedule!$E60),IF(AC$1=TIME(HOUR(Schedule!$F60),ROUNDDOWN(MINUTE(Schedule!$F60)/15,0)*15,0),_xlfn.CONCAT(TEXT(Schedule!$F60,"H:MM AM/PM")," - ",Schedule!$G60),IF(AC$1=TIME(HOUR(Schedule!$H60),ROUNDDOWN(MINUTE(Schedule!$H60)/15,0)*15,0),_xlfn.CONCAT(TEXT(Schedule!$H60,"H:MM AM/PM")," - ",Schedule!$I60),IF(Schedule!$B60&lt;&gt;"",IF(OR(AC$1=Schedule!$B60,AC$1=(Schedule!$B60+TIME(0,15,0))),_xlfn.CONCAT("Judge - ",Schedule!$C60), ""),"")))),"")</f>
        <v/>
      </c>
      <c r="AD60" s="8" t="str">
        <f ca="1">IF($A60&lt;&gt;"",IF(AD$1=TIME(HOUR(Schedule!$D60),ROUNDDOWN(MINUTE(Schedule!$D60)/15,0)*15,0),_xlfn.CONCAT(TEXT(Schedule!$D60,"H:MM AM/PM")," - ",Schedule!$E60),IF(AD$1=TIME(HOUR(Schedule!$F60),ROUNDDOWN(MINUTE(Schedule!$F60)/15,0)*15,0),_xlfn.CONCAT(TEXT(Schedule!$F60,"H:MM AM/PM")," - ",Schedule!$G60),IF(AD$1=TIME(HOUR(Schedule!$H60),ROUNDDOWN(MINUTE(Schedule!$H60)/15,0)*15,0),_xlfn.CONCAT(TEXT(Schedule!$H60,"H:MM AM/PM")," - ",Schedule!$I60),IF(Schedule!$B60&lt;&gt;"",IF(OR(AD$1=Schedule!$B60,AD$1=(Schedule!$B60+TIME(0,15,0))),_xlfn.CONCAT("Judge - ",Schedule!$C60), ""),"")))),"")</f>
        <v/>
      </c>
      <c r="AE60" s="8" t="str">
        <f ca="1">IF($A60&lt;&gt;"",IF(AE$1=TIME(HOUR(Schedule!$D60),ROUNDDOWN(MINUTE(Schedule!$D60)/15,0)*15,0),_xlfn.CONCAT(TEXT(Schedule!$D60,"H:MM AM/PM")," - ",Schedule!$E60),IF(AE$1=TIME(HOUR(Schedule!$F60),ROUNDDOWN(MINUTE(Schedule!$F60)/15,0)*15,0),_xlfn.CONCAT(TEXT(Schedule!$F60,"H:MM AM/PM")," - ",Schedule!$G60),IF(AE$1=TIME(HOUR(Schedule!$H60),ROUNDDOWN(MINUTE(Schedule!$H60)/15,0)*15,0),_xlfn.CONCAT(TEXT(Schedule!$H60,"H:MM AM/PM")," - ",Schedule!$I60),IF(Schedule!$B60&lt;&gt;"",IF(OR(AE$1=Schedule!$B60,AE$1=(Schedule!$B60+TIME(0,15,0))),_xlfn.CONCAT("Judge - ",Schedule!$C60), ""),"")))),"")</f>
        <v/>
      </c>
      <c r="AF60" s="8" t="str">
        <f ca="1">IF($A60&lt;&gt;"",IF(AF$1=TIME(HOUR(Schedule!$D60),ROUNDDOWN(MINUTE(Schedule!$D60)/15,0)*15,0),_xlfn.CONCAT(TEXT(Schedule!$D60,"H:MM AM/PM")," - ",Schedule!$E60),IF(AF$1=TIME(HOUR(Schedule!$F60),ROUNDDOWN(MINUTE(Schedule!$F60)/15,0)*15,0),_xlfn.CONCAT(TEXT(Schedule!$F60,"H:MM AM/PM")," - ",Schedule!$G60),IF(AF$1=TIME(HOUR(Schedule!$H60),ROUNDDOWN(MINUTE(Schedule!$H60)/15,0)*15,0),_xlfn.CONCAT(TEXT(Schedule!$H60,"H:MM AM/PM")," - ",Schedule!$I60),IF(Schedule!$B60&lt;&gt;"",IF(OR(AF$1=Schedule!$B60,AF$1=(Schedule!$B60+TIME(0,15,0))),_xlfn.CONCAT("Judge - ",Schedule!$C60), ""),"")))),"")</f>
        <v/>
      </c>
      <c r="AG60" s="8" t="str">
        <f ca="1">IF($A60&lt;&gt;"",IF(AG$1=TIME(HOUR(Schedule!$D60),ROUNDDOWN(MINUTE(Schedule!$D60)/15,0)*15,0),_xlfn.CONCAT(TEXT(Schedule!$D60,"H:MM AM/PM")," - ",Schedule!$E60),IF(AG$1=TIME(HOUR(Schedule!$F60),ROUNDDOWN(MINUTE(Schedule!$F60)/15,0)*15,0),_xlfn.CONCAT(TEXT(Schedule!$F60,"H:MM AM/PM")," - ",Schedule!$G60),IF(AG$1=TIME(HOUR(Schedule!$H60),ROUNDDOWN(MINUTE(Schedule!$H60)/15,0)*15,0),_xlfn.CONCAT(TEXT(Schedule!$H60,"H:MM AM/PM")," - ",Schedule!$I60),IF(Schedule!$B60&lt;&gt;"",IF(OR(AG$1=Schedule!$B60,AG$1=(Schedule!$B60+TIME(0,15,0))),_xlfn.CONCAT("Judge - ",Schedule!$C60), ""),"")))),"")</f>
        <v/>
      </c>
    </row>
    <row r="61" spans="1:33" x14ac:dyDescent="0.2">
      <c r="A61" t="str">
        <f ca="1">Schedule!A61</f>
        <v/>
      </c>
      <c r="B61" s="8" t="str">
        <f ca="1">IF($A61&lt;&gt;"",IF(B$1=TIME(HOUR(Schedule!$D61),ROUNDDOWN(MINUTE(Schedule!$D61)/15,0)*15,0),_xlfn.CONCAT(TEXT(Schedule!$D61,"H:MM AM/PM")," - ",Schedule!$E61),IF(B$1=TIME(HOUR(Schedule!$F61),ROUNDDOWN(MINUTE(Schedule!$F61)/15,0)*15,0),_xlfn.CONCAT(TEXT(Schedule!$F61,"H:MM AM/PM")," - ",Schedule!$G61),IF(B$1=TIME(HOUR(Schedule!$H61),ROUNDDOWN(MINUTE(Schedule!$H61)/15,0)*15,0),_xlfn.CONCAT(TEXT(Schedule!$H61,"H:MM AM/PM")," - ",Schedule!$I61),IF(Schedule!$B61&lt;&gt;"",IF(OR(B$1=Schedule!$B61,B$1=(Schedule!$B61+TIME(0,15,0))),_xlfn.CONCAT("Judge - ",Schedule!$C61), ""),"")))),"")</f>
        <v/>
      </c>
      <c r="C61" s="8" t="str">
        <f ca="1">IF($A61&lt;&gt;"",IF(C$1=TIME(HOUR(Schedule!$D61),ROUNDDOWN(MINUTE(Schedule!$D61)/15,0)*15,0),_xlfn.CONCAT(TEXT(Schedule!$D61,"H:MM AM/PM")," - ",Schedule!$E61),IF(C$1=TIME(HOUR(Schedule!$F61),ROUNDDOWN(MINUTE(Schedule!$F61)/15,0)*15,0),_xlfn.CONCAT(TEXT(Schedule!$F61,"H:MM AM/PM")," - ",Schedule!$G61),IF(C$1=TIME(HOUR(Schedule!$H61),ROUNDDOWN(MINUTE(Schedule!$H61)/15,0)*15,0),_xlfn.CONCAT(TEXT(Schedule!$H61,"H:MM AM/PM")," - ",Schedule!$I61),IF(Schedule!$B61&lt;&gt;"",IF(OR(C$1=Schedule!$B61,C$1=(Schedule!$B61+TIME(0,15,0))),_xlfn.CONCAT("Judge - ",Schedule!$C61), ""),"")))),"")</f>
        <v/>
      </c>
      <c r="D61" s="8" t="str">
        <f ca="1">IF($A61&lt;&gt;"",IF(D$1=TIME(HOUR(Schedule!$D61),ROUNDDOWN(MINUTE(Schedule!$D61)/15,0)*15,0),_xlfn.CONCAT(TEXT(Schedule!$D61,"H:MM AM/PM")," - ",Schedule!$E61),IF(D$1=TIME(HOUR(Schedule!$F61),ROUNDDOWN(MINUTE(Schedule!$F61)/15,0)*15,0),_xlfn.CONCAT(TEXT(Schedule!$F61,"H:MM AM/PM")," - ",Schedule!$G61),IF(D$1=TIME(HOUR(Schedule!$H61),ROUNDDOWN(MINUTE(Schedule!$H61)/15,0)*15,0),_xlfn.CONCAT(TEXT(Schedule!$H61,"H:MM AM/PM")," - ",Schedule!$I61),IF(Schedule!$B61&lt;&gt;"",IF(OR(D$1=Schedule!$B61,D$1=(Schedule!$B61+TIME(0,15,0))),_xlfn.CONCAT("Judge - ",Schedule!$C61), ""),"")))),"")</f>
        <v/>
      </c>
      <c r="E61" s="8" t="str">
        <f ca="1">IF($A61&lt;&gt;"",IF(E$1=TIME(HOUR(Schedule!$D61),ROUNDDOWN(MINUTE(Schedule!$D61)/15,0)*15,0),_xlfn.CONCAT(TEXT(Schedule!$D61,"H:MM AM/PM")," - ",Schedule!$E61),IF(E$1=TIME(HOUR(Schedule!$F61),ROUNDDOWN(MINUTE(Schedule!$F61)/15,0)*15,0),_xlfn.CONCAT(TEXT(Schedule!$F61,"H:MM AM/PM")," - ",Schedule!$G61),IF(E$1=TIME(HOUR(Schedule!$H61),ROUNDDOWN(MINUTE(Schedule!$H61)/15,0)*15,0),_xlfn.CONCAT(TEXT(Schedule!$H61,"H:MM AM/PM")," - ",Schedule!$I61),IF(Schedule!$B61&lt;&gt;"",IF(OR(E$1=Schedule!$B61,E$1=(Schedule!$B61+TIME(0,15,0))),_xlfn.CONCAT("Judge - ",Schedule!$C61), ""),"")))),"")</f>
        <v/>
      </c>
      <c r="F61" s="8" t="str">
        <f ca="1">IF($A61&lt;&gt;"",IF(F$1=TIME(HOUR(Schedule!$D61),ROUNDDOWN(MINUTE(Schedule!$D61)/15,0)*15,0),_xlfn.CONCAT(TEXT(Schedule!$D61,"H:MM AM/PM")," - ",Schedule!$E61),IF(F$1=TIME(HOUR(Schedule!$F61),ROUNDDOWN(MINUTE(Schedule!$F61)/15,0)*15,0),_xlfn.CONCAT(TEXT(Schedule!$F61,"H:MM AM/PM")," - ",Schedule!$G61),IF(F$1=TIME(HOUR(Schedule!$H61),ROUNDDOWN(MINUTE(Schedule!$H61)/15,0)*15,0),_xlfn.CONCAT(TEXT(Schedule!$H61,"H:MM AM/PM")," - ",Schedule!$I61),IF(Schedule!$B61&lt;&gt;"",IF(OR(F$1=Schedule!$B61,F$1=(Schedule!$B61+TIME(0,15,0))),_xlfn.CONCAT("Judge - ",Schedule!$C61), ""),"")))),"")</f>
        <v/>
      </c>
      <c r="G61" s="8" t="str">
        <f ca="1">IF($A61&lt;&gt;"",IF(G$1=TIME(HOUR(Schedule!$D61),ROUNDDOWN(MINUTE(Schedule!$D61)/15,0)*15,0),_xlfn.CONCAT(TEXT(Schedule!$D61,"H:MM AM/PM")," - ",Schedule!$E61),IF(G$1=TIME(HOUR(Schedule!$F61),ROUNDDOWN(MINUTE(Schedule!$F61)/15,0)*15,0),_xlfn.CONCAT(TEXT(Schedule!$F61,"H:MM AM/PM")," - ",Schedule!$G61),IF(G$1=TIME(HOUR(Schedule!$H61),ROUNDDOWN(MINUTE(Schedule!$H61)/15,0)*15,0),_xlfn.CONCAT(TEXT(Schedule!$H61,"H:MM AM/PM")," - ",Schedule!$I61),IF(Schedule!$B61&lt;&gt;"",IF(OR(G$1=Schedule!$B61,G$1=(Schedule!$B61+TIME(0,15,0))),_xlfn.CONCAT("Judge - ",Schedule!$C61), ""),"")))),"")</f>
        <v/>
      </c>
      <c r="H61" s="8" t="str">
        <f ca="1">IF($A61&lt;&gt;"",IF(H$1=TIME(HOUR(Schedule!$D61),ROUNDDOWN(MINUTE(Schedule!$D61)/15,0)*15,0),_xlfn.CONCAT(TEXT(Schedule!$D61,"H:MM AM/PM")," - ",Schedule!$E61),IF(H$1=TIME(HOUR(Schedule!$F61),ROUNDDOWN(MINUTE(Schedule!$F61)/15,0)*15,0),_xlfn.CONCAT(TEXT(Schedule!$F61,"H:MM AM/PM")," - ",Schedule!$G61),IF(H$1=TIME(HOUR(Schedule!$H61),ROUNDDOWN(MINUTE(Schedule!$H61)/15,0)*15,0),_xlfn.CONCAT(TEXT(Schedule!$H61,"H:MM AM/PM")," - ",Schedule!$I61),IF(Schedule!$B61&lt;&gt;"",IF(OR(H$1=Schedule!$B61,H$1=(Schedule!$B61+TIME(0,15,0))),_xlfn.CONCAT("Judge - ",Schedule!$C61), ""),"")))),"")</f>
        <v/>
      </c>
      <c r="I61" s="8" t="str">
        <f ca="1">IF($A61&lt;&gt;"",IF(I$1=TIME(HOUR(Schedule!$D61),ROUNDDOWN(MINUTE(Schedule!$D61)/15,0)*15,0),_xlfn.CONCAT(TEXT(Schedule!$D61,"H:MM AM/PM")," - ",Schedule!$E61),IF(I$1=TIME(HOUR(Schedule!$F61),ROUNDDOWN(MINUTE(Schedule!$F61)/15,0)*15,0),_xlfn.CONCAT(TEXT(Schedule!$F61,"H:MM AM/PM")," - ",Schedule!$G61),IF(I$1=TIME(HOUR(Schedule!$H61),ROUNDDOWN(MINUTE(Schedule!$H61)/15,0)*15,0),_xlfn.CONCAT(TEXT(Schedule!$H61,"H:MM AM/PM")," - ",Schedule!$I61),IF(Schedule!$B61&lt;&gt;"",IF(OR(I$1=Schedule!$B61,I$1=(Schedule!$B61+TIME(0,15,0))),_xlfn.CONCAT("Judge - ",Schedule!$C61), ""),"")))),"")</f>
        <v/>
      </c>
      <c r="J61" s="8" t="str">
        <f ca="1">IF($A61&lt;&gt;"",IF(J$1=TIME(HOUR(Schedule!$D61),ROUNDDOWN(MINUTE(Schedule!$D61)/15,0)*15,0),_xlfn.CONCAT(TEXT(Schedule!$D61,"H:MM AM/PM")," - ",Schedule!$E61),IF(J$1=TIME(HOUR(Schedule!$F61),ROUNDDOWN(MINUTE(Schedule!$F61)/15,0)*15,0),_xlfn.CONCAT(TEXT(Schedule!$F61,"H:MM AM/PM")," - ",Schedule!$G61),IF(J$1=TIME(HOUR(Schedule!$H61),ROUNDDOWN(MINUTE(Schedule!$H61)/15,0)*15,0),_xlfn.CONCAT(TEXT(Schedule!$H61,"H:MM AM/PM")," - ",Schedule!$I61),IF(Schedule!$B61&lt;&gt;"",IF(OR(J$1=Schedule!$B61,J$1=(Schedule!$B61+TIME(0,15,0))),_xlfn.CONCAT("Judge - ",Schedule!$C61), ""),"")))),"")</f>
        <v/>
      </c>
      <c r="K61" s="8" t="str">
        <f ca="1">IF($A61&lt;&gt;"",IF(K$1=TIME(HOUR(Schedule!$D61),ROUNDDOWN(MINUTE(Schedule!$D61)/15,0)*15,0),_xlfn.CONCAT(TEXT(Schedule!$D61,"H:MM AM/PM")," - ",Schedule!$E61),IF(K$1=TIME(HOUR(Schedule!$F61),ROUNDDOWN(MINUTE(Schedule!$F61)/15,0)*15,0),_xlfn.CONCAT(TEXT(Schedule!$F61,"H:MM AM/PM")," - ",Schedule!$G61),IF(K$1=TIME(HOUR(Schedule!$H61),ROUNDDOWN(MINUTE(Schedule!$H61)/15,0)*15,0),_xlfn.CONCAT(TEXT(Schedule!$H61,"H:MM AM/PM")," - ",Schedule!$I61),IF(Schedule!$B61&lt;&gt;"",IF(OR(K$1=Schedule!$B61,K$1=(Schedule!$B61+TIME(0,15,0))),_xlfn.CONCAT("Judge - ",Schedule!$C61), ""),"")))),"")</f>
        <v/>
      </c>
      <c r="L61" s="8" t="str">
        <f ca="1">IF($A61&lt;&gt;"",IF(L$1=TIME(HOUR(Schedule!$D61),ROUNDDOWN(MINUTE(Schedule!$D61)/15,0)*15,0),_xlfn.CONCAT(TEXT(Schedule!$D61,"H:MM AM/PM")," - ",Schedule!$E61),IF(L$1=TIME(HOUR(Schedule!$F61),ROUNDDOWN(MINUTE(Schedule!$F61)/15,0)*15,0),_xlfn.CONCAT(TEXT(Schedule!$F61,"H:MM AM/PM")," - ",Schedule!$G61),IF(L$1=TIME(HOUR(Schedule!$H61),ROUNDDOWN(MINUTE(Schedule!$H61)/15,0)*15,0),_xlfn.CONCAT(TEXT(Schedule!$H61,"H:MM AM/PM")," - ",Schedule!$I61),IF(Schedule!$B61&lt;&gt;"",IF(OR(L$1=Schedule!$B61,L$1=(Schedule!$B61+TIME(0,15,0))),_xlfn.CONCAT("Judge - ",Schedule!$C61), ""),"")))),"")</f>
        <v/>
      </c>
      <c r="M61" s="8" t="str">
        <f ca="1">IF($A61&lt;&gt;"",IF(M$1=TIME(HOUR(Schedule!$D61),ROUNDDOWN(MINUTE(Schedule!$D61)/15,0)*15,0),_xlfn.CONCAT(TEXT(Schedule!$D61,"H:MM AM/PM")," - ",Schedule!$E61),IF(M$1=TIME(HOUR(Schedule!$F61),ROUNDDOWN(MINUTE(Schedule!$F61)/15,0)*15,0),_xlfn.CONCAT(TEXT(Schedule!$F61,"H:MM AM/PM")," - ",Schedule!$G61),IF(M$1=TIME(HOUR(Schedule!$H61),ROUNDDOWN(MINUTE(Schedule!$H61)/15,0)*15,0),_xlfn.CONCAT(TEXT(Schedule!$H61,"H:MM AM/PM")," - ",Schedule!$I61),IF(Schedule!$B61&lt;&gt;"",IF(OR(M$1=Schedule!$B61,M$1=(Schedule!$B61+TIME(0,15,0))),_xlfn.CONCAT("Judge - ",Schedule!$C61), ""),"")))),"")</f>
        <v/>
      </c>
      <c r="N61" s="8" t="str">
        <f ca="1">IF($A61&lt;&gt;"",IF(N$1=TIME(HOUR(Schedule!$D61),ROUNDDOWN(MINUTE(Schedule!$D61)/15,0)*15,0),_xlfn.CONCAT(TEXT(Schedule!$D61,"H:MM AM/PM")," - ",Schedule!$E61),IF(N$1=TIME(HOUR(Schedule!$F61),ROUNDDOWN(MINUTE(Schedule!$F61)/15,0)*15,0),_xlfn.CONCAT(TEXT(Schedule!$F61,"H:MM AM/PM")," - ",Schedule!$G61),IF(N$1=TIME(HOUR(Schedule!$H61),ROUNDDOWN(MINUTE(Schedule!$H61)/15,0)*15,0),_xlfn.CONCAT(TEXT(Schedule!$H61,"H:MM AM/PM")," - ",Schedule!$I61),IF(Schedule!$B61&lt;&gt;"",IF(OR(N$1=Schedule!$B61,N$1=(Schedule!$B61+TIME(0,15,0))),_xlfn.CONCAT("Judge - ",Schedule!$C61), ""),"")))),"")</f>
        <v/>
      </c>
      <c r="O61" s="8" t="str">
        <f ca="1">IF($A61&lt;&gt;"",IF(O$1=TIME(HOUR(Schedule!$D61),ROUNDDOWN(MINUTE(Schedule!$D61)/15,0)*15,0),_xlfn.CONCAT(TEXT(Schedule!$D61,"H:MM AM/PM")," - ",Schedule!$E61),IF(O$1=TIME(HOUR(Schedule!$F61),ROUNDDOWN(MINUTE(Schedule!$F61)/15,0)*15,0),_xlfn.CONCAT(TEXT(Schedule!$F61,"H:MM AM/PM")," - ",Schedule!$G61),IF(O$1=TIME(HOUR(Schedule!$H61),ROUNDDOWN(MINUTE(Schedule!$H61)/15,0)*15,0),_xlfn.CONCAT(TEXT(Schedule!$H61,"H:MM AM/PM")," - ",Schedule!$I61),IF(Schedule!$B61&lt;&gt;"",IF(OR(O$1=Schedule!$B61,O$1=(Schedule!$B61+TIME(0,15,0))),_xlfn.CONCAT("Judge - ",Schedule!$C61), ""),"")))),"")</f>
        <v/>
      </c>
      <c r="P61" s="8" t="str">
        <f ca="1">IF($A61&lt;&gt;"",IF(P$1=TIME(HOUR(Schedule!$D61),ROUNDDOWN(MINUTE(Schedule!$D61)/15,0)*15,0),_xlfn.CONCAT(TEXT(Schedule!$D61,"H:MM AM/PM")," - ",Schedule!$E61),IF(P$1=TIME(HOUR(Schedule!$F61),ROUNDDOWN(MINUTE(Schedule!$F61)/15,0)*15,0),_xlfn.CONCAT(TEXT(Schedule!$F61,"H:MM AM/PM")," - ",Schedule!$G61),IF(P$1=TIME(HOUR(Schedule!$H61),ROUNDDOWN(MINUTE(Schedule!$H61)/15,0)*15,0),_xlfn.CONCAT(TEXT(Schedule!$H61,"H:MM AM/PM")," - ",Schedule!$I61),IF(Schedule!$B61&lt;&gt;"",IF(OR(P$1=Schedule!$B61,P$1=(Schedule!$B61+TIME(0,15,0))),_xlfn.CONCAT("Judge - ",Schedule!$C61), ""),"")))),"")</f>
        <v/>
      </c>
      <c r="Q61" s="8" t="str">
        <f ca="1">IF($A61&lt;&gt;"",IF(Q$1=TIME(HOUR(Schedule!$D61),ROUNDDOWN(MINUTE(Schedule!$D61)/15,0)*15,0),_xlfn.CONCAT(TEXT(Schedule!$D61,"H:MM AM/PM")," - ",Schedule!$E61),IF(Q$1=TIME(HOUR(Schedule!$F61),ROUNDDOWN(MINUTE(Schedule!$F61)/15,0)*15,0),_xlfn.CONCAT(TEXT(Schedule!$F61,"H:MM AM/PM")," - ",Schedule!$G61),IF(Q$1=TIME(HOUR(Schedule!$H61),ROUNDDOWN(MINUTE(Schedule!$H61)/15,0)*15,0),_xlfn.CONCAT(TEXT(Schedule!$H61,"H:MM AM/PM")," - ",Schedule!$I61),IF(Schedule!$B61&lt;&gt;"",IF(OR(Q$1=Schedule!$B61,Q$1=(Schedule!$B61+TIME(0,15,0))),_xlfn.CONCAT("Judge - ",Schedule!$C61), ""),"")))),"")</f>
        <v/>
      </c>
      <c r="R61" s="8" t="str">
        <f ca="1">IF($A61&lt;&gt;"",IF(R$1=TIME(HOUR(Schedule!$D61),ROUNDDOWN(MINUTE(Schedule!$D61)/15,0)*15,0),_xlfn.CONCAT(TEXT(Schedule!$D61,"H:MM AM/PM")," - ",Schedule!$E61),IF(R$1=TIME(HOUR(Schedule!$F61),ROUNDDOWN(MINUTE(Schedule!$F61)/15,0)*15,0),_xlfn.CONCAT(TEXT(Schedule!$F61,"H:MM AM/PM")," - ",Schedule!$G61),IF(R$1=TIME(HOUR(Schedule!$H61),ROUNDDOWN(MINUTE(Schedule!$H61)/15,0)*15,0),_xlfn.CONCAT(TEXT(Schedule!$H61,"H:MM AM/PM")," - ",Schedule!$I61),IF(Schedule!$B61&lt;&gt;"",IF(OR(R$1=Schedule!$B61,R$1=(Schedule!$B61+TIME(0,15,0))),_xlfn.CONCAT("Judge - ",Schedule!$C61), ""),"")))),"")</f>
        <v/>
      </c>
      <c r="S61" s="8" t="str">
        <f ca="1">IF($A61&lt;&gt;"",IF(S$1=TIME(HOUR(Schedule!$D61),ROUNDDOWN(MINUTE(Schedule!$D61)/15,0)*15,0),_xlfn.CONCAT(TEXT(Schedule!$D61,"H:MM AM/PM")," - ",Schedule!$E61),IF(S$1=TIME(HOUR(Schedule!$F61),ROUNDDOWN(MINUTE(Schedule!$F61)/15,0)*15,0),_xlfn.CONCAT(TEXT(Schedule!$F61,"H:MM AM/PM")," - ",Schedule!$G61),IF(S$1=TIME(HOUR(Schedule!$H61),ROUNDDOWN(MINUTE(Schedule!$H61)/15,0)*15,0),_xlfn.CONCAT(TEXT(Schedule!$H61,"H:MM AM/PM")," - ",Schedule!$I61),IF(Schedule!$B61&lt;&gt;"",IF(OR(S$1=Schedule!$B61,S$1=(Schedule!$B61+TIME(0,15,0))),_xlfn.CONCAT("Judge - ",Schedule!$C61), ""),"")))),"")</f>
        <v/>
      </c>
      <c r="T61" s="8" t="str">
        <f ca="1">IF($A61&lt;&gt;"",IF(T$1=TIME(HOUR(Schedule!$D61),ROUNDDOWN(MINUTE(Schedule!$D61)/15,0)*15,0),_xlfn.CONCAT(TEXT(Schedule!$D61,"H:MM AM/PM")," - ",Schedule!$E61),IF(T$1=TIME(HOUR(Schedule!$F61),ROUNDDOWN(MINUTE(Schedule!$F61)/15,0)*15,0),_xlfn.CONCAT(TEXT(Schedule!$F61,"H:MM AM/PM")," - ",Schedule!$G61),IF(T$1=TIME(HOUR(Schedule!$H61),ROUNDDOWN(MINUTE(Schedule!$H61)/15,0)*15,0),_xlfn.CONCAT(TEXT(Schedule!$H61,"H:MM AM/PM")," - ",Schedule!$I61),IF(Schedule!$B61&lt;&gt;"",IF(OR(T$1=Schedule!$B61,T$1=(Schedule!$B61+TIME(0,15,0))),_xlfn.CONCAT("Judge - ",Schedule!$C61), ""),"")))),"")</f>
        <v/>
      </c>
      <c r="U61" s="8" t="str">
        <f ca="1">IF($A61&lt;&gt;"",IF(U$1=TIME(HOUR(Schedule!$D61),ROUNDDOWN(MINUTE(Schedule!$D61)/15,0)*15,0),_xlfn.CONCAT(TEXT(Schedule!$D61,"H:MM AM/PM")," - ",Schedule!$E61),IF(U$1=TIME(HOUR(Schedule!$F61),ROUNDDOWN(MINUTE(Schedule!$F61)/15,0)*15,0),_xlfn.CONCAT(TEXT(Schedule!$F61,"H:MM AM/PM")," - ",Schedule!$G61),IF(U$1=TIME(HOUR(Schedule!$H61),ROUNDDOWN(MINUTE(Schedule!$H61)/15,0)*15,0),_xlfn.CONCAT(TEXT(Schedule!$H61,"H:MM AM/PM")," - ",Schedule!$I61),IF(Schedule!$B61&lt;&gt;"",IF(OR(U$1=Schedule!$B61,U$1=(Schedule!$B61+TIME(0,15,0))),_xlfn.CONCAT("Judge - ",Schedule!$C61), ""),"")))),"")</f>
        <v/>
      </c>
      <c r="V61" s="8" t="str">
        <f ca="1">IF($A61&lt;&gt;"",IF(V$1=TIME(HOUR(Schedule!$D61),ROUNDDOWN(MINUTE(Schedule!$D61)/15,0)*15,0),_xlfn.CONCAT(TEXT(Schedule!$D61,"H:MM AM/PM")," - ",Schedule!$E61),IF(V$1=TIME(HOUR(Schedule!$F61),ROUNDDOWN(MINUTE(Schedule!$F61)/15,0)*15,0),_xlfn.CONCAT(TEXT(Schedule!$F61,"H:MM AM/PM")," - ",Schedule!$G61),IF(V$1=TIME(HOUR(Schedule!$H61),ROUNDDOWN(MINUTE(Schedule!$H61)/15,0)*15,0),_xlfn.CONCAT(TEXT(Schedule!$H61,"H:MM AM/PM")," - ",Schedule!$I61),IF(Schedule!$B61&lt;&gt;"",IF(OR(V$1=Schedule!$B61,V$1=(Schedule!$B61+TIME(0,15,0))),_xlfn.CONCAT("Judge - ",Schedule!$C61), ""),"")))),"")</f>
        <v/>
      </c>
      <c r="W61" s="8" t="str">
        <f ca="1">IF($A61&lt;&gt;"",IF(W$1=TIME(HOUR(Schedule!$D61),ROUNDDOWN(MINUTE(Schedule!$D61)/15,0)*15,0),_xlfn.CONCAT(TEXT(Schedule!$D61,"H:MM AM/PM")," - ",Schedule!$E61),IF(W$1=TIME(HOUR(Schedule!$F61),ROUNDDOWN(MINUTE(Schedule!$F61)/15,0)*15,0),_xlfn.CONCAT(TEXT(Schedule!$F61,"H:MM AM/PM")," - ",Schedule!$G61),IF(W$1=TIME(HOUR(Schedule!$H61),ROUNDDOWN(MINUTE(Schedule!$H61)/15,0)*15,0),_xlfn.CONCAT(TEXT(Schedule!$H61,"H:MM AM/PM")," - ",Schedule!$I61),IF(Schedule!$B61&lt;&gt;"",IF(OR(W$1=Schedule!$B61,W$1=(Schedule!$B61+TIME(0,15,0))),_xlfn.CONCAT("Judge - ",Schedule!$C61), ""),"")))),"")</f>
        <v/>
      </c>
      <c r="X61" s="8" t="str">
        <f ca="1">IF($A61&lt;&gt;"",IF(X$1=TIME(HOUR(Schedule!$D61),ROUNDDOWN(MINUTE(Schedule!$D61)/15,0)*15,0),_xlfn.CONCAT(TEXT(Schedule!$D61,"H:MM AM/PM")," - ",Schedule!$E61),IF(X$1=TIME(HOUR(Schedule!$F61),ROUNDDOWN(MINUTE(Schedule!$F61)/15,0)*15,0),_xlfn.CONCAT(TEXT(Schedule!$F61,"H:MM AM/PM")," - ",Schedule!$G61),IF(X$1=TIME(HOUR(Schedule!$H61),ROUNDDOWN(MINUTE(Schedule!$H61)/15,0)*15,0),_xlfn.CONCAT(TEXT(Schedule!$H61,"H:MM AM/PM")," - ",Schedule!$I61),IF(Schedule!$B61&lt;&gt;"",IF(OR(X$1=Schedule!$B61,X$1=(Schedule!$B61+TIME(0,15,0))),_xlfn.CONCAT("Judge - ",Schedule!$C61), ""),"")))),"")</f>
        <v/>
      </c>
      <c r="Y61" s="8" t="str">
        <f ca="1">IF($A61&lt;&gt;"",IF(Y$1=TIME(HOUR(Schedule!$D61),ROUNDDOWN(MINUTE(Schedule!$D61)/15,0)*15,0),_xlfn.CONCAT(TEXT(Schedule!$D61,"H:MM AM/PM")," - ",Schedule!$E61),IF(Y$1=TIME(HOUR(Schedule!$F61),ROUNDDOWN(MINUTE(Schedule!$F61)/15,0)*15,0),_xlfn.CONCAT(TEXT(Schedule!$F61,"H:MM AM/PM")," - ",Schedule!$G61),IF(Y$1=TIME(HOUR(Schedule!$H61),ROUNDDOWN(MINUTE(Schedule!$H61)/15,0)*15,0),_xlfn.CONCAT(TEXT(Schedule!$H61,"H:MM AM/PM")," - ",Schedule!$I61),IF(Schedule!$B61&lt;&gt;"",IF(OR(Y$1=Schedule!$B61,Y$1=(Schedule!$B61+TIME(0,15,0))),_xlfn.CONCAT("Judge - ",Schedule!$C61), ""),"")))),"")</f>
        <v/>
      </c>
      <c r="Z61" s="8" t="str">
        <f ca="1">IF($A61&lt;&gt;"",IF(Z$1=TIME(HOUR(Schedule!$D61),ROUNDDOWN(MINUTE(Schedule!$D61)/15,0)*15,0),_xlfn.CONCAT(TEXT(Schedule!$D61,"H:MM AM/PM")," - ",Schedule!$E61),IF(Z$1=TIME(HOUR(Schedule!$F61),ROUNDDOWN(MINUTE(Schedule!$F61)/15,0)*15,0),_xlfn.CONCAT(TEXT(Schedule!$F61,"H:MM AM/PM")," - ",Schedule!$G61),IF(Z$1=TIME(HOUR(Schedule!$H61),ROUNDDOWN(MINUTE(Schedule!$H61)/15,0)*15,0),_xlfn.CONCAT(TEXT(Schedule!$H61,"H:MM AM/PM")," - ",Schedule!$I61),IF(Schedule!$B61&lt;&gt;"",IF(OR(Z$1=Schedule!$B61,Z$1=(Schedule!$B61+TIME(0,15,0))),_xlfn.CONCAT("Judge - ",Schedule!$C61), ""),"")))),"")</f>
        <v/>
      </c>
      <c r="AA61" s="8" t="str">
        <f ca="1">IF($A61&lt;&gt;"",IF(AA$1=TIME(HOUR(Schedule!$D61),ROUNDDOWN(MINUTE(Schedule!$D61)/15,0)*15,0),_xlfn.CONCAT(TEXT(Schedule!$D61,"H:MM AM/PM")," - ",Schedule!$E61),IF(AA$1=TIME(HOUR(Schedule!$F61),ROUNDDOWN(MINUTE(Schedule!$F61)/15,0)*15,0),_xlfn.CONCAT(TEXT(Schedule!$F61,"H:MM AM/PM")," - ",Schedule!$G61),IF(AA$1=TIME(HOUR(Schedule!$H61),ROUNDDOWN(MINUTE(Schedule!$H61)/15,0)*15,0),_xlfn.CONCAT(TEXT(Schedule!$H61,"H:MM AM/PM")," - ",Schedule!$I61),IF(Schedule!$B61&lt;&gt;"",IF(OR(AA$1=Schedule!$B61,AA$1=(Schedule!$B61+TIME(0,15,0))),_xlfn.CONCAT("Judge - ",Schedule!$C61), ""),"")))),"")</f>
        <v/>
      </c>
      <c r="AB61" s="8" t="str">
        <f ca="1">IF($A61&lt;&gt;"",IF(AB$1=TIME(HOUR(Schedule!$D61),ROUNDDOWN(MINUTE(Schedule!$D61)/15,0)*15,0),_xlfn.CONCAT(TEXT(Schedule!$D61,"H:MM AM/PM")," - ",Schedule!$E61),IF(AB$1=TIME(HOUR(Schedule!$F61),ROUNDDOWN(MINUTE(Schedule!$F61)/15,0)*15,0),_xlfn.CONCAT(TEXT(Schedule!$F61,"H:MM AM/PM")," - ",Schedule!$G61),IF(AB$1=TIME(HOUR(Schedule!$H61),ROUNDDOWN(MINUTE(Schedule!$H61)/15,0)*15,0),_xlfn.CONCAT(TEXT(Schedule!$H61,"H:MM AM/PM")," - ",Schedule!$I61),IF(Schedule!$B61&lt;&gt;"",IF(OR(AB$1=Schedule!$B61,AB$1=(Schedule!$B61+TIME(0,15,0))),_xlfn.CONCAT("Judge - ",Schedule!$C61), ""),"")))),"")</f>
        <v/>
      </c>
      <c r="AC61" s="8" t="str">
        <f ca="1">IF($A61&lt;&gt;"",IF(AC$1=TIME(HOUR(Schedule!$D61),ROUNDDOWN(MINUTE(Schedule!$D61)/15,0)*15,0),_xlfn.CONCAT(TEXT(Schedule!$D61,"H:MM AM/PM")," - ",Schedule!$E61),IF(AC$1=TIME(HOUR(Schedule!$F61),ROUNDDOWN(MINUTE(Schedule!$F61)/15,0)*15,0),_xlfn.CONCAT(TEXT(Schedule!$F61,"H:MM AM/PM")," - ",Schedule!$G61),IF(AC$1=TIME(HOUR(Schedule!$H61),ROUNDDOWN(MINUTE(Schedule!$H61)/15,0)*15,0),_xlfn.CONCAT(TEXT(Schedule!$H61,"H:MM AM/PM")," - ",Schedule!$I61),IF(Schedule!$B61&lt;&gt;"",IF(OR(AC$1=Schedule!$B61,AC$1=(Schedule!$B61+TIME(0,15,0))),_xlfn.CONCAT("Judge - ",Schedule!$C61), ""),"")))),"")</f>
        <v/>
      </c>
      <c r="AD61" s="8" t="str">
        <f ca="1">IF($A61&lt;&gt;"",IF(AD$1=TIME(HOUR(Schedule!$D61),ROUNDDOWN(MINUTE(Schedule!$D61)/15,0)*15,0),_xlfn.CONCAT(TEXT(Schedule!$D61,"H:MM AM/PM")," - ",Schedule!$E61),IF(AD$1=TIME(HOUR(Schedule!$F61),ROUNDDOWN(MINUTE(Schedule!$F61)/15,0)*15,0),_xlfn.CONCAT(TEXT(Schedule!$F61,"H:MM AM/PM")," - ",Schedule!$G61),IF(AD$1=TIME(HOUR(Schedule!$H61),ROUNDDOWN(MINUTE(Schedule!$H61)/15,0)*15,0),_xlfn.CONCAT(TEXT(Schedule!$H61,"H:MM AM/PM")," - ",Schedule!$I61),IF(Schedule!$B61&lt;&gt;"",IF(OR(AD$1=Schedule!$B61,AD$1=(Schedule!$B61+TIME(0,15,0))),_xlfn.CONCAT("Judge - ",Schedule!$C61), ""),"")))),"")</f>
        <v/>
      </c>
      <c r="AE61" s="8" t="str">
        <f ca="1">IF($A61&lt;&gt;"",IF(AE$1=TIME(HOUR(Schedule!$D61),ROUNDDOWN(MINUTE(Schedule!$D61)/15,0)*15,0),_xlfn.CONCAT(TEXT(Schedule!$D61,"H:MM AM/PM")," - ",Schedule!$E61),IF(AE$1=TIME(HOUR(Schedule!$F61),ROUNDDOWN(MINUTE(Schedule!$F61)/15,0)*15,0),_xlfn.CONCAT(TEXT(Schedule!$F61,"H:MM AM/PM")," - ",Schedule!$G61),IF(AE$1=TIME(HOUR(Schedule!$H61),ROUNDDOWN(MINUTE(Schedule!$H61)/15,0)*15,0),_xlfn.CONCAT(TEXT(Schedule!$H61,"H:MM AM/PM")," - ",Schedule!$I61),IF(Schedule!$B61&lt;&gt;"",IF(OR(AE$1=Schedule!$B61,AE$1=(Schedule!$B61+TIME(0,15,0))),_xlfn.CONCAT("Judge - ",Schedule!$C61), ""),"")))),"")</f>
        <v/>
      </c>
      <c r="AF61" s="8" t="str">
        <f ca="1">IF($A61&lt;&gt;"",IF(AF$1=TIME(HOUR(Schedule!$D61),ROUNDDOWN(MINUTE(Schedule!$D61)/15,0)*15,0),_xlfn.CONCAT(TEXT(Schedule!$D61,"H:MM AM/PM")," - ",Schedule!$E61),IF(AF$1=TIME(HOUR(Schedule!$F61),ROUNDDOWN(MINUTE(Schedule!$F61)/15,0)*15,0),_xlfn.CONCAT(TEXT(Schedule!$F61,"H:MM AM/PM")," - ",Schedule!$G61),IF(AF$1=TIME(HOUR(Schedule!$H61),ROUNDDOWN(MINUTE(Schedule!$H61)/15,0)*15,0),_xlfn.CONCAT(TEXT(Schedule!$H61,"H:MM AM/PM")," - ",Schedule!$I61),IF(Schedule!$B61&lt;&gt;"",IF(OR(AF$1=Schedule!$B61,AF$1=(Schedule!$B61+TIME(0,15,0))),_xlfn.CONCAT("Judge - ",Schedule!$C61), ""),"")))),"")</f>
        <v/>
      </c>
      <c r="AG61" s="8" t="str">
        <f ca="1">IF($A61&lt;&gt;"",IF(AG$1=TIME(HOUR(Schedule!$D61),ROUNDDOWN(MINUTE(Schedule!$D61)/15,0)*15,0),_xlfn.CONCAT(TEXT(Schedule!$D61,"H:MM AM/PM")," - ",Schedule!$E61),IF(AG$1=TIME(HOUR(Schedule!$F61),ROUNDDOWN(MINUTE(Schedule!$F61)/15,0)*15,0),_xlfn.CONCAT(TEXT(Schedule!$F61,"H:MM AM/PM")," - ",Schedule!$G61),IF(AG$1=TIME(HOUR(Schedule!$H61),ROUNDDOWN(MINUTE(Schedule!$H61)/15,0)*15,0),_xlfn.CONCAT(TEXT(Schedule!$H61,"H:MM AM/PM")," - ",Schedule!$I61),IF(Schedule!$B61&lt;&gt;"",IF(OR(AG$1=Schedule!$B61,AG$1=(Schedule!$B61+TIME(0,15,0))),_xlfn.CONCAT("Judge - ",Schedule!$C61), ""),"")))),"")</f>
        <v/>
      </c>
    </row>
  </sheetData>
  <conditionalFormatting sqref="B2:AG61">
    <cfRule type="containsText" dxfId="6" priority="1" operator="containsText" text="Black">
      <formula>NOT(ISERROR(SEARCH("Black",B2)))</formula>
    </cfRule>
    <cfRule type="containsText" dxfId="5" priority="2" stopIfTrue="1" operator="containsText" text="Purple">
      <formula>NOT(ISERROR(SEARCH("Purple",B2)))</formula>
    </cfRule>
    <cfRule type="containsText" dxfId="4" priority="3" operator="containsText" text="Red">
      <formula>NOT(ISERROR(SEARCH("Red",B2)))</formula>
    </cfRule>
    <cfRule type="containsText" dxfId="3" priority="4" operator="containsText" text="Orange">
      <formula>NOT(ISERROR(SEARCH("Orange",B2)))</formula>
    </cfRule>
    <cfRule type="containsText" dxfId="2" priority="5" operator="containsText" text="Blue">
      <formula>NOT(ISERROR(SEARCH("Blue",B2)))</formula>
    </cfRule>
    <cfRule type="containsText" dxfId="1" priority="6" operator="containsText" text="Green">
      <formula>NOT(ISERROR(SEARCH("Green",B2)))</formula>
    </cfRule>
    <cfRule type="containsText" dxfId="0" priority="7" operator="containsText" text="Yellow">
      <formula>NOT(ISERROR(SEARCH("Yellow",B2)))</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C1A5-BC24-40B1-8764-BECADDD5172A}">
  <dimension ref="A1:C7"/>
  <sheetViews>
    <sheetView workbookViewId="0">
      <selection activeCell="A8" sqref="A8"/>
    </sheetView>
  </sheetViews>
  <sheetFormatPr baseColWidth="10" defaultColWidth="8.83203125" defaultRowHeight="15" x14ac:dyDescent="0.2"/>
  <cols>
    <col min="1" max="1" width="10.6640625" bestFit="1" customWidth="1"/>
  </cols>
  <sheetData>
    <row r="1" spans="1:3" x14ac:dyDescent="0.2">
      <c r="A1" t="s">
        <v>50</v>
      </c>
      <c r="B1" t="s">
        <v>51</v>
      </c>
      <c r="C1" t="s">
        <v>52</v>
      </c>
    </row>
    <row r="2" spans="1:3" x14ac:dyDescent="0.2">
      <c r="A2" s="10">
        <v>44837</v>
      </c>
      <c r="B2" t="s">
        <v>115</v>
      </c>
      <c r="C2" t="s">
        <v>116</v>
      </c>
    </row>
    <row r="3" spans="1:3" x14ac:dyDescent="0.2">
      <c r="A3" s="10">
        <v>44854</v>
      </c>
      <c r="B3" t="s">
        <v>128</v>
      </c>
      <c r="C3" t="s">
        <v>129</v>
      </c>
    </row>
    <row r="4" spans="1:3" x14ac:dyDescent="0.2">
      <c r="A4" s="10">
        <v>44869</v>
      </c>
      <c r="B4" t="s">
        <v>147</v>
      </c>
      <c r="C4" t="s">
        <v>148</v>
      </c>
    </row>
    <row r="5" spans="1:3" x14ac:dyDescent="0.2">
      <c r="A5" s="10">
        <v>44869</v>
      </c>
      <c r="B5" t="s">
        <v>149</v>
      </c>
      <c r="C5" t="s">
        <v>150</v>
      </c>
    </row>
    <row r="6" spans="1:3" x14ac:dyDescent="0.2">
      <c r="A6" s="10">
        <v>44869</v>
      </c>
      <c r="B6" t="s">
        <v>151</v>
      </c>
      <c r="C6" t="s">
        <v>152</v>
      </c>
    </row>
    <row r="7" spans="1:3" x14ac:dyDescent="0.2">
      <c r="A7" s="10">
        <v>44902</v>
      </c>
      <c r="B7" t="s">
        <v>162</v>
      </c>
      <c r="C7" t="s">
        <v>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9FA6-F3B2-9443-9A98-268930893144}">
  <dimension ref="A1:O241"/>
  <sheetViews>
    <sheetView workbookViewId="0">
      <selection activeCell="B62" sqref="B62"/>
    </sheetView>
  </sheetViews>
  <sheetFormatPr baseColWidth="10" defaultRowHeight="15" x14ac:dyDescent="0.2"/>
  <cols>
    <col min="12" max="12" width="14.5" bestFit="1" customWidth="1"/>
  </cols>
  <sheetData>
    <row r="1" spans="1:15" ht="16" x14ac:dyDescent="0.2">
      <c r="A1" t="s">
        <v>50</v>
      </c>
      <c r="B1" t="s">
        <v>153</v>
      </c>
      <c r="C1" t="s">
        <v>154</v>
      </c>
      <c r="D1" t="s">
        <v>155</v>
      </c>
      <c r="E1" t="s">
        <v>156</v>
      </c>
      <c r="F1" t="s">
        <v>157</v>
      </c>
      <c r="G1" t="s">
        <v>158</v>
      </c>
      <c r="H1" t="s">
        <v>0</v>
      </c>
      <c r="L1" s="20" t="s">
        <v>159</v>
      </c>
      <c r="M1" s="20"/>
      <c r="N1" s="20" t="s">
        <v>159</v>
      </c>
      <c r="O1" s="20" t="s">
        <v>160</v>
      </c>
    </row>
    <row r="2" spans="1:15" ht="16" x14ac:dyDescent="0.2">
      <c r="A2" s="10">
        <f>IF(ISNUMBER(H2), TournamentSetup!$B$16, "")</f>
        <v>45210</v>
      </c>
      <c r="B2" s="13" cm="1">
        <f t="array" aca="1" ref="B2" ca="1">IF(ISNUMBER(H2),INDEX(Schedule!$A$2:$I$61,_xlfn.FLOOR.MATH(($L2 - 1)/4)+1,(MOD($L2 - 1,4) + 1) *2),"")</f>
        <v>0.375</v>
      </c>
      <c r="C2" s="13">
        <f ca="1">IF(ISNUMBER(H2),IF(F2="Judging",B2+TIME(0,30,0), B2+TournamentSetup!$F$25),"")</f>
        <v>0.39583333333333331</v>
      </c>
      <c r="D2" t="str">
        <f>IF(ISNUMBER(H2), "Core", "")</f>
        <v>Core</v>
      </c>
      <c r="E2">
        <f>IF(ISNUMBER(H2), 1, "")</f>
        <v>1</v>
      </c>
      <c r="F2" t="str">
        <f>IF(ISNUMBER(H2), "Judging", "")</f>
        <v>Judging</v>
      </c>
      <c r="G2" s="13" t="str" cm="1">
        <f t="array" aca="1" ref="G2" ca="1">IF(ISNUMBER(H2),INDEX(Schedule!$A$2:$I$61,_xlfn.FLOOR.MATH(($L2 - 1)/4)+1,((MOD($L2 - 1,4) + 1) *2) + 1),"")</f>
        <v>Yellow</v>
      </c>
      <c r="H2">
        <f>IF(VLOOKUP(L2,$N$2:$O$61,2) &gt; 0, VLOOKUP(L2,$N$2:$O$61,2), "")</f>
        <v>1</v>
      </c>
      <c r="L2" s="20">
        <v>1</v>
      </c>
      <c r="M2" s="20"/>
      <c r="N2" s="20">
        <v>1</v>
      </c>
      <c r="O2" s="20" cm="1">
        <f t="array" ref="O2:O61">'Team List'!B2:B61</f>
        <v>1</v>
      </c>
    </row>
    <row r="3" spans="1:15" ht="16" x14ac:dyDescent="0.2">
      <c r="A3" s="10">
        <f>IF(ISNUMBER(H3), TournamentSetup!$B$16, "")</f>
        <v>45210</v>
      </c>
      <c r="B3" s="13" cm="1">
        <f t="array" aca="1" ref="B3" ca="1">IF(ISNUMBER(H3),INDEX(Schedule!$A$2:$I$61,_xlfn.FLOOR.MATH(($L3 - 1)/4)+1,(MOD($L3 - 1,4) + 1) *2),"")</f>
        <v>0.52083333333333337</v>
      </c>
      <c r="C3" s="13">
        <f ca="1">IF(ISNUMBER(H3),IF(F3="Judging",B3+TIME(0,30,0), B3+TournamentSetup!$F$25),"")</f>
        <v>0.54166666666666674</v>
      </c>
      <c r="D3" t="str">
        <f t="shared" ref="D3:D66" si="0">IF(ISNUMBER(H3), "Core", "")</f>
        <v>Core</v>
      </c>
      <c r="E3">
        <f t="shared" ref="E3:E66" si="1">IF(ISNUMBER(H3), 1, "")</f>
        <v>1</v>
      </c>
      <c r="F3" t="str">
        <f t="shared" ref="F3:F66" si="2">IF(ISNUMBER(H3), "Judging", "")</f>
        <v>Judging</v>
      </c>
      <c r="G3" s="13" t="str" cm="1">
        <f t="array" aca="1" ref="G3" ca="1">IF(ISNUMBER(H3),INDEX(Schedule!$A$2:$I$61,_xlfn.FLOOR.MATH(($L3 - 1)/4)+1,((MOD($L3 - 1,4) + 1) *2) + 1),"")</f>
        <v>Red A</v>
      </c>
      <c r="H3">
        <f t="shared" ref="H3:H66" si="3">IF(VLOOKUP(L3,$N$2:$O$61,2) &gt; 0, VLOOKUP(L3,$N$2:$O$61,2), "")</f>
        <v>1</v>
      </c>
      <c r="L3" s="20">
        <v>2</v>
      </c>
      <c r="M3" s="20"/>
      <c r="N3" s="20">
        <f>N2+4</f>
        <v>5</v>
      </c>
      <c r="O3" s="20">
        <v>2</v>
      </c>
    </row>
    <row r="4" spans="1:15" ht="16" x14ac:dyDescent="0.2">
      <c r="A4" s="10">
        <f>IF(ISNUMBER(H4), TournamentSetup!$B$16, "")</f>
        <v>45210</v>
      </c>
      <c r="B4" s="13" cm="1">
        <f t="array" aca="1" ref="B4" ca="1">IF(ISNUMBER(H4),INDEX(Schedule!$A$2:$I$61,_xlfn.FLOOR.MATH(($L4 - 1)/4)+1,(MOD($L4 - 1,4) + 1) *2),"")</f>
        <v>0.52430555555555558</v>
      </c>
      <c r="C4" s="13">
        <f ca="1">IF(ISNUMBER(H4),IF(F4="Judging",B4+TIME(0,30,0), B4+TournamentSetup!$F$25),"")</f>
        <v>0.54513888888888895</v>
      </c>
      <c r="D4" t="str">
        <f t="shared" si="0"/>
        <v>Core</v>
      </c>
      <c r="E4">
        <f t="shared" si="1"/>
        <v>1</v>
      </c>
      <c r="F4" t="str">
        <f t="shared" si="2"/>
        <v>Judging</v>
      </c>
      <c r="G4" s="13" t="str" cm="1">
        <f t="array" aca="1" ref="G4" ca="1">IF(ISNUMBER(H4),INDEX(Schedule!$A$2:$I$61,_xlfn.FLOOR.MATH(($L4 - 1)/4)+1,((MOD($L4 - 1,4) + 1) *2) + 1),"")</f>
        <v>Blue B</v>
      </c>
      <c r="H4">
        <f t="shared" si="3"/>
        <v>1</v>
      </c>
      <c r="L4" s="20">
        <v>3</v>
      </c>
      <c r="M4" s="20"/>
      <c r="N4" s="20">
        <f t="shared" ref="N4:N61" si="4">N3+4</f>
        <v>9</v>
      </c>
      <c r="O4" s="20">
        <v>3</v>
      </c>
    </row>
    <row r="5" spans="1:15" ht="16" x14ac:dyDescent="0.2">
      <c r="A5" s="10">
        <f>IF(ISNUMBER(H5), TournamentSetup!$B$16, "")</f>
        <v>45210</v>
      </c>
      <c r="B5" s="13" cm="1">
        <f t="array" aca="1" ref="B5" ca="1">IF(ISNUMBER(H5),INDEX(Schedule!$A$2:$I$61,_xlfn.FLOOR.MATH(($L5 - 1)/4)+1,(MOD($L5 - 1,4) + 1) *2),"")</f>
        <v>0.5625</v>
      </c>
      <c r="C5" s="13">
        <f ca="1">IF(ISNUMBER(H5),IF(F5="Judging",B5+TIME(0,30,0), B5+TournamentSetup!$F$25),"")</f>
        <v>0.58333333333333337</v>
      </c>
      <c r="D5" t="str">
        <f t="shared" si="0"/>
        <v>Core</v>
      </c>
      <c r="E5">
        <f t="shared" si="1"/>
        <v>1</v>
      </c>
      <c r="F5" t="str">
        <f t="shared" si="2"/>
        <v>Judging</v>
      </c>
      <c r="G5" s="13" t="str" cm="1">
        <f t="array" aca="1" ref="G5" ca="1">IF(ISNUMBER(H5),INDEX(Schedule!$A$2:$I$61,_xlfn.FLOOR.MATH(($L5 - 1)/4)+1,((MOD($L5 - 1,4) + 1) *2) + 1),"")</f>
        <v>Red B</v>
      </c>
      <c r="H5">
        <f t="shared" si="3"/>
        <v>1</v>
      </c>
      <c r="L5" s="20">
        <v>4</v>
      </c>
      <c r="M5" s="20"/>
      <c r="N5" s="20">
        <f t="shared" si="4"/>
        <v>13</v>
      </c>
      <c r="O5" s="20">
        <v>4</v>
      </c>
    </row>
    <row r="6" spans="1:15" ht="16" x14ac:dyDescent="0.2">
      <c r="A6" s="10">
        <f>IF(ISNUMBER(H6), TournamentSetup!$B$16, "")</f>
        <v>45210</v>
      </c>
      <c r="B6" s="13" cm="1">
        <f t="array" aca="1" ref="B6" ca="1">IF(ISNUMBER(H6),INDEX(Schedule!$A$2:$I$61,_xlfn.FLOOR.MATH(($L6 - 1)/4)+1,(MOD($L6 - 1,4) + 1) *2),"")</f>
        <v>0.375</v>
      </c>
      <c r="C6" s="13">
        <f ca="1">IF(ISNUMBER(H6),IF(F6="Judging",B6+TIME(0,30,0), B6+TournamentSetup!$F$25),"")</f>
        <v>0.39583333333333331</v>
      </c>
      <c r="D6" t="str">
        <f t="shared" si="0"/>
        <v>Core</v>
      </c>
      <c r="E6">
        <f t="shared" si="1"/>
        <v>1</v>
      </c>
      <c r="F6" t="str">
        <f t="shared" si="2"/>
        <v>Judging</v>
      </c>
      <c r="G6" s="13" t="str" cm="1">
        <f t="array" aca="1" ref="G6" ca="1">IF(ISNUMBER(H6),INDEX(Schedule!$A$2:$I$61,_xlfn.FLOOR.MATH(($L6 - 1)/4)+1,((MOD($L6 - 1,4) + 1) *2) + 1),"")</f>
        <v>Green</v>
      </c>
      <c r="H6">
        <f t="shared" si="3"/>
        <v>2</v>
      </c>
      <c r="L6" s="20">
        <v>5</v>
      </c>
      <c r="M6" s="20"/>
      <c r="N6" s="20">
        <f t="shared" si="4"/>
        <v>17</v>
      </c>
      <c r="O6" s="20">
        <v>5</v>
      </c>
    </row>
    <row r="7" spans="1:15" ht="16" x14ac:dyDescent="0.2">
      <c r="A7" s="10">
        <f>IF(ISNUMBER(H7), TournamentSetup!$B$16, "")</f>
        <v>45210</v>
      </c>
      <c r="B7" s="13" cm="1">
        <f t="array" aca="1" ref="B7" ca="1">IF(ISNUMBER(H7),INDEX(Schedule!$A$2:$I$61,_xlfn.FLOOR.MATH(($L7 - 1)/4)+1,(MOD($L7 - 1,4) + 1) *2),"")</f>
        <v>0.52083333333333337</v>
      </c>
      <c r="C7" s="13">
        <f ca="1">IF(ISNUMBER(H7),IF(F7="Judging",B7+TIME(0,30,0), B7+TournamentSetup!$F$25),"")</f>
        <v>0.54166666666666674</v>
      </c>
      <c r="D7" t="str">
        <f t="shared" si="0"/>
        <v>Core</v>
      </c>
      <c r="E7">
        <f t="shared" si="1"/>
        <v>1</v>
      </c>
      <c r="F7" t="str">
        <f t="shared" si="2"/>
        <v>Judging</v>
      </c>
      <c r="G7" s="13" t="str" cm="1">
        <f t="array" aca="1" ref="G7" ca="1">IF(ISNUMBER(H7),INDEX(Schedule!$A$2:$I$61,_xlfn.FLOOR.MATH(($L7 - 1)/4)+1,((MOD($L7 - 1,4) + 1) *2) + 1),"")</f>
        <v>Red B</v>
      </c>
      <c r="H7">
        <f t="shared" si="3"/>
        <v>2</v>
      </c>
      <c r="L7" s="20">
        <v>6</v>
      </c>
      <c r="M7" s="20"/>
      <c r="N7" s="20">
        <f t="shared" si="4"/>
        <v>21</v>
      </c>
      <c r="O7" s="20">
        <v>6</v>
      </c>
    </row>
    <row r="8" spans="1:15" ht="16" x14ac:dyDescent="0.2">
      <c r="A8" s="10">
        <f>IF(ISNUMBER(H8), TournamentSetup!$B$16, "")</f>
        <v>45210</v>
      </c>
      <c r="B8" s="13" cm="1">
        <f t="array" aca="1" ref="B8" ca="1">IF(ISNUMBER(H8),INDEX(Schedule!$A$2:$I$61,_xlfn.FLOOR.MATH(($L8 - 1)/4)+1,(MOD($L8 - 1,4) + 1) *2),"")</f>
        <v>0.52083333333333337</v>
      </c>
      <c r="C8" s="13">
        <f ca="1">IF(ISNUMBER(H8),IF(F8="Judging",B8+TIME(0,30,0), B8+TournamentSetup!$F$25),"")</f>
        <v>0.54166666666666674</v>
      </c>
      <c r="D8" t="str">
        <f t="shared" si="0"/>
        <v>Core</v>
      </c>
      <c r="E8">
        <f t="shared" si="1"/>
        <v>1</v>
      </c>
      <c r="F8" t="str">
        <f t="shared" si="2"/>
        <v>Judging</v>
      </c>
      <c r="G8" s="13" t="str" cm="1">
        <f t="array" aca="1" ref="G8" ca="1">IF(ISNUMBER(H8),INDEX(Schedule!$A$2:$I$61,_xlfn.FLOOR.MATH(($L8 - 1)/4)+1,((MOD($L8 - 1,4) + 1) *2) + 1),"")</f>
        <v>Red A</v>
      </c>
      <c r="H8">
        <f t="shared" si="3"/>
        <v>2</v>
      </c>
      <c r="L8" s="20">
        <v>7</v>
      </c>
      <c r="M8" s="20"/>
      <c r="N8" s="20">
        <f t="shared" si="4"/>
        <v>25</v>
      </c>
      <c r="O8" s="20">
        <v>7</v>
      </c>
    </row>
    <row r="9" spans="1:15" ht="16" x14ac:dyDescent="0.2">
      <c r="A9" s="10">
        <f>IF(ISNUMBER(H9), TournamentSetup!$B$16, "")</f>
        <v>45210</v>
      </c>
      <c r="B9" s="13" cm="1">
        <f t="array" aca="1" ref="B9" ca="1">IF(ISNUMBER(H9),INDEX(Schedule!$A$2:$I$61,_xlfn.FLOOR.MATH(($L9 - 1)/4)+1,(MOD($L9 - 1,4) + 1) *2),"")</f>
        <v>0.56597222222222221</v>
      </c>
      <c r="C9" s="13">
        <f ca="1">IF(ISNUMBER(H9),IF(F9="Judging",B9+TIME(0,30,0), B9+TournamentSetup!$F$25),"")</f>
        <v>0.58680555555555558</v>
      </c>
      <c r="D9" t="str">
        <f t="shared" si="0"/>
        <v>Core</v>
      </c>
      <c r="E9">
        <f t="shared" si="1"/>
        <v>1</v>
      </c>
      <c r="F9" t="str">
        <f t="shared" si="2"/>
        <v>Judging</v>
      </c>
      <c r="G9" s="13" t="str" cm="1">
        <f t="array" aca="1" ref="G9" ca="1">IF(ISNUMBER(H9),INDEX(Schedule!$A$2:$I$61,_xlfn.FLOOR.MATH(($L9 - 1)/4)+1,((MOD($L9 - 1,4) + 1) *2) + 1),"")</f>
        <v>Blue A</v>
      </c>
      <c r="H9">
        <f t="shared" si="3"/>
        <v>2</v>
      </c>
      <c r="L9" s="20">
        <v>8</v>
      </c>
      <c r="M9" s="20"/>
      <c r="N9" s="20">
        <f t="shared" si="4"/>
        <v>29</v>
      </c>
      <c r="O9" s="20">
        <v>8</v>
      </c>
    </row>
    <row r="10" spans="1:15" ht="16" x14ac:dyDescent="0.2">
      <c r="A10" s="10">
        <f>IF(ISNUMBER(H10), TournamentSetup!$B$16, "")</f>
        <v>45210</v>
      </c>
      <c r="B10" s="13" cm="1">
        <f t="array" aca="1" ref="B10" ca="1">IF(ISNUMBER(H10),INDEX(Schedule!$A$2:$I$61,_xlfn.FLOOR.MATH(($L10 - 1)/4)+1,(MOD($L10 - 1,4) + 1) *2),"")</f>
        <v>0.375</v>
      </c>
      <c r="C10" s="13">
        <f ca="1">IF(ISNUMBER(H10),IF(F10="Judging",B10+TIME(0,30,0), B10+TournamentSetup!$F$25),"")</f>
        <v>0.39583333333333331</v>
      </c>
      <c r="D10" t="str">
        <f t="shared" si="0"/>
        <v>Core</v>
      </c>
      <c r="E10">
        <f t="shared" si="1"/>
        <v>1</v>
      </c>
      <c r="F10" t="str">
        <f t="shared" si="2"/>
        <v>Judging</v>
      </c>
      <c r="G10" s="13" t="str" cm="1">
        <f t="array" aca="1" ref="G10" ca="1">IF(ISNUMBER(H10),INDEX(Schedule!$A$2:$I$61,_xlfn.FLOOR.MATH(($L10 - 1)/4)+1,((MOD($L10 - 1,4) + 1) *2) + 1),"")</f>
        <v>Blue</v>
      </c>
      <c r="H10">
        <f t="shared" si="3"/>
        <v>3</v>
      </c>
      <c r="L10" s="20">
        <v>9</v>
      </c>
      <c r="M10" s="20"/>
      <c r="N10" s="20">
        <f t="shared" si="4"/>
        <v>33</v>
      </c>
      <c r="O10" s="20">
        <v>9</v>
      </c>
    </row>
    <row r="11" spans="1:15" ht="16" x14ac:dyDescent="0.2">
      <c r="A11" s="10">
        <f>IF(ISNUMBER(H11), TournamentSetup!$B$16, "")</f>
        <v>45210</v>
      </c>
      <c r="B11" s="13" cm="1">
        <f t="array" aca="1" ref="B11" ca="1">IF(ISNUMBER(H11),INDEX(Schedule!$A$2:$I$61,_xlfn.FLOOR.MATH(($L11 - 1)/4)+1,(MOD($L11 - 1,4) + 1) *2),"")</f>
        <v>0.52430555555555558</v>
      </c>
      <c r="C11" s="13">
        <f ca="1">IF(ISNUMBER(H11),IF(F11="Judging",B11+TIME(0,30,0), B11+TournamentSetup!$F$25),"")</f>
        <v>0.54513888888888895</v>
      </c>
      <c r="D11" t="str">
        <f t="shared" si="0"/>
        <v>Core</v>
      </c>
      <c r="E11">
        <f t="shared" si="1"/>
        <v>1</v>
      </c>
      <c r="F11" t="str">
        <f t="shared" si="2"/>
        <v>Judging</v>
      </c>
      <c r="G11" s="13" t="str" cm="1">
        <f t="array" aca="1" ref="G11" ca="1">IF(ISNUMBER(H11),INDEX(Schedule!$A$2:$I$61,_xlfn.FLOOR.MATH(($L11 - 1)/4)+1,((MOD($L11 - 1,4) + 1) *2) + 1),"")</f>
        <v>Blue A</v>
      </c>
      <c r="H11">
        <f t="shared" si="3"/>
        <v>3</v>
      </c>
      <c r="L11" s="20">
        <v>10</v>
      </c>
      <c r="M11" s="20"/>
      <c r="N11" s="20">
        <f t="shared" si="4"/>
        <v>37</v>
      </c>
      <c r="O11" s="20">
        <v>10</v>
      </c>
    </row>
    <row r="12" spans="1:15" ht="16" x14ac:dyDescent="0.2">
      <c r="A12" s="10">
        <f>IF(ISNUMBER(H12), TournamentSetup!$B$16, "")</f>
        <v>45210</v>
      </c>
      <c r="B12" s="13" cm="1">
        <f t="array" aca="1" ref="B12" ca="1">IF(ISNUMBER(H12),INDEX(Schedule!$A$2:$I$61,_xlfn.FLOOR.MATH(($L12 - 1)/4)+1,(MOD($L12 - 1,4) + 1) *2),"")</f>
        <v>0.52083333333333337</v>
      </c>
      <c r="C12" s="13">
        <f ca="1">IF(ISNUMBER(H12),IF(F12="Judging",B12+TIME(0,30,0), B12+TournamentSetup!$F$25),"")</f>
        <v>0.54166666666666674</v>
      </c>
      <c r="D12" t="str">
        <f t="shared" si="0"/>
        <v>Core</v>
      </c>
      <c r="E12">
        <f t="shared" si="1"/>
        <v>1</v>
      </c>
      <c r="F12" t="str">
        <f t="shared" si="2"/>
        <v>Judging</v>
      </c>
      <c r="G12" s="13" t="str" cm="1">
        <f t="array" aca="1" ref="G12" ca="1">IF(ISNUMBER(H12),INDEX(Schedule!$A$2:$I$61,_xlfn.FLOOR.MATH(($L12 - 1)/4)+1,((MOD($L12 - 1,4) + 1) *2) + 1),"")</f>
        <v>Red B</v>
      </c>
      <c r="H12">
        <f t="shared" si="3"/>
        <v>3</v>
      </c>
      <c r="L12" s="20">
        <v>11</v>
      </c>
      <c r="M12" s="20"/>
      <c r="N12" s="20">
        <f t="shared" si="4"/>
        <v>41</v>
      </c>
      <c r="O12" s="20">
        <v>11</v>
      </c>
    </row>
    <row r="13" spans="1:15" ht="16" x14ac:dyDescent="0.2">
      <c r="A13" s="10">
        <f>IF(ISNUMBER(H13), TournamentSetup!$B$16, "")</f>
        <v>45210</v>
      </c>
      <c r="B13" s="13" cm="1">
        <f t="array" aca="1" ref="B13" ca="1">IF(ISNUMBER(H13),INDEX(Schedule!$A$2:$I$61,_xlfn.FLOOR.MATH(($L13 - 1)/4)+1,(MOD($L13 - 1,4) + 1) *2),"")</f>
        <v>0.5625</v>
      </c>
      <c r="C13" s="13">
        <f ca="1">IF(ISNUMBER(H13),IF(F13="Judging",B13+TIME(0,30,0), B13+TournamentSetup!$F$25),"")</f>
        <v>0.58333333333333337</v>
      </c>
      <c r="D13" t="str">
        <f t="shared" si="0"/>
        <v>Core</v>
      </c>
      <c r="E13">
        <f t="shared" si="1"/>
        <v>1</v>
      </c>
      <c r="F13" t="str">
        <f t="shared" si="2"/>
        <v>Judging</v>
      </c>
      <c r="G13" s="13" t="str" cm="1">
        <f t="array" aca="1" ref="G13" ca="1">IF(ISNUMBER(H13),INDEX(Schedule!$A$2:$I$61,_xlfn.FLOOR.MATH(($L13 - 1)/4)+1,((MOD($L13 - 1,4) + 1) *2) + 1),"")</f>
        <v>Red A</v>
      </c>
      <c r="H13">
        <f t="shared" si="3"/>
        <v>3</v>
      </c>
      <c r="L13" s="20">
        <v>12</v>
      </c>
      <c r="M13" s="20"/>
      <c r="N13" s="20">
        <f t="shared" si="4"/>
        <v>45</v>
      </c>
      <c r="O13" s="20">
        <v>12</v>
      </c>
    </row>
    <row r="14" spans="1:15" ht="16" x14ac:dyDescent="0.2">
      <c r="A14" s="10">
        <f>IF(ISNUMBER(H14), TournamentSetup!$B$16, "")</f>
        <v>45210</v>
      </c>
      <c r="B14" s="13" cm="1">
        <f t="array" aca="1" ref="B14" ca="1">IF(ISNUMBER(H14),INDEX(Schedule!$A$2:$I$61,_xlfn.FLOOR.MATH(($L14 - 1)/4)+1,(MOD($L14 - 1,4) + 1) *2),"")</f>
        <v>0.375</v>
      </c>
      <c r="C14" s="13">
        <f ca="1">IF(ISNUMBER(H14),IF(F14="Judging",B14+TIME(0,30,0), B14+TournamentSetup!$F$25),"")</f>
        <v>0.39583333333333331</v>
      </c>
      <c r="D14" t="str">
        <f t="shared" si="0"/>
        <v>Core</v>
      </c>
      <c r="E14">
        <f t="shared" si="1"/>
        <v>1</v>
      </c>
      <c r="F14" t="str">
        <f t="shared" si="2"/>
        <v>Judging</v>
      </c>
      <c r="G14" s="13" t="str" cm="1">
        <f t="array" aca="1" ref="G14" ca="1">IF(ISNUMBER(H14),INDEX(Schedule!$A$2:$I$61,_xlfn.FLOOR.MATH(($L14 - 1)/4)+1,((MOD($L14 - 1,4) + 1) *2) + 1),"")</f>
        <v>Orange</v>
      </c>
      <c r="H14">
        <f t="shared" si="3"/>
        <v>4</v>
      </c>
      <c r="L14" s="20">
        <v>13</v>
      </c>
      <c r="M14" s="20"/>
      <c r="N14" s="20">
        <f t="shared" si="4"/>
        <v>49</v>
      </c>
      <c r="O14" s="20">
        <v>13</v>
      </c>
    </row>
    <row r="15" spans="1:15" ht="16" x14ac:dyDescent="0.2">
      <c r="A15" s="10">
        <f>IF(ISNUMBER(H15), TournamentSetup!$B$16, "")</f>
        <v>45210</v>
      </c>
      <c r="B15" s="13" cm="1">
        <f t="array" aca="1" ref="B15" ca="1">IF(ISNUMBER(H15),INDEX(Schedule!$A$2:$I$61,_xlfn.FLOOR.MATH(($L15 - 1)/4)+1,(MOD($L15 - 1,4) + 1) *2),"")</f>
        <v>0.52430555555555558</v>
      </c>
      <c r="C15" s="13">
        <f ca="1">IF(ISNUMBER(H15),IF(F15="Judging",B15+TIME(0,30,0), B15+TournamentSetup!$F$25),"")</f>
        <v>0.54513888888888895</v>
      </c>
      <c r="D15" t="str">
        <f t="shared" si="0"/>
        <v>Core</v>
      </c>
      <c r="E15">
        <f t="shared" si="1"/>
        <v>1</v>
      </c>
      <c r="F15" t="str">
        <f t="shared" si="2"/>
        <v>Judging</v>
      </c>
      <c r="G15" s="13" t="str" cm="1">
        <f t="array" aca="1" ref="G15" ca="1">IF(ISNUMBER(H15),INDEX(Schedule!$A$2:$I$61,_xlfn.FLOOR.MATH(($L15 - 1)/4)+1,((MOD($L15 - 1,4) + 1) *2) + 1),"")</f>
        <v>Blue B</v>
      </c>
      <c r="H15">
        <f t="shared" si="3"/>
        <v>4</v>
      </c>
      <c r="L15" s="20">
        <v>14</v>
      </c>
      <c r="M15" s="20"/>
      <c r="N15" s="20">
        <f t="shared" si="4"/>
        <v>53</v>
      </c>
      <c r="O15" s="20">
        <v>14</v>
      </c>
    </row>
    <row r="16" spans="1:15" ht="16" x14ac:dyDescent="0.2">
      <c r="A16" s="10">
        <f>IF(ISNUMBER(H16), TournamentSetup!$B$16, "")</f>
        <v>45210</v>
      </c>
      <c r="B16" s="13" cm="1">
        <f t="array" aca="1" ref="B16" ca="1">IF(ISNUMBER(H16),INDEX(Schedule!$A$2:$I$61,_xlfn.FLOOR.MATH(($L16 - 1)/4)+1,(MOD($L16 - 1,4) + 1) *2),"")</f>
        <v>0.52430555555555558</v>
      </c>
      <c r="C16" s="13">
        <f ca="1">IF(ISNUMBER(H16),IF(F16="Judging",B16+TIME(0,30,0), B16+TournamentSetup!$F$25),"")</f>
        <v>0.54513888888888895</v>
      </c>
      <c r="D16" t="str">
        <f t="shared" si="0"/>
        <v>Core</v>
      </c>
      <c r="E16">
        <f t="shared" si="1"/>
        <v>1</v>
      </c>
      <c r="F16" t="str">
        <f t="shared" si="2"/>
        <v>Judging</v>
      </c>
      <c r="G16" s="13" t="str" cm="1">
        <f t="array" aca="1" ref="G16" ca="1">IF(ISNUMBER(H16),INDEX(Schedule!$A$2:$I$61,_xlfn.FLOOR.MATH(($L16 - 1)/4)+1,((MOD($L16 - 1,4) + 1) *2) + 1),"")</f>
        <v>Blue A</v>
      </c>
      <c r="H16">
        <f t="shared" si="3"/>
        <v>4</v>
      </c>
      <c r="L16" s="20">
        <v>15</v>
      </c>
      <c r="M16" s="20"/>
      <c r="N16" s="20">
        <f t="shared" si="4"/>
        <v>57</v>
      </c>
      <c r="O16" s="20">
        <v>15</v>
      </c>
    </row>
    <row r="17" spans="1:15" ht="16" x14ac:dyDescent="0.2">
      <c r="A17" s="10">
        <f>IF(ISNUMBER(H17), TournamentSetup!$B$16, "")</f>
        <v>45210</v>
      </c>
      <c r="B17" s="13" cm="1">
        <f t="array" aca="1" ref="B17" ca="1">IF(ISNUMBER(H17),INDEX(Schedule!$A$2:$I$61,_xlfn.FLOOR.MATH(($L17 - 1)/4)+1,(MOD($L17 - 1,4) + 1) *2),"")</f>
        <v>0.56597222222222221</v>
      </c>
      <c r="C17" s="13">
        <f ca="1">IF(ISNUMBER(H17),IF(F17="Judging",B17+TIME(0,30,0), B17+TournamentSetup!$F$25),"")</f>
        <v>0.58680555555555558</v>
      </c>
      <c r="D17" t="str">
        <f t="shared" si="0"/>
        <v>Core</v>
      </c>
      <c r="E17">
        <f t="shared" si="1"/>
        <v>1</v>
      </c>
      <c r="F17" t="str">
        <f t="shared" si="2"/>
        <v>Judging</v>
      </c>
      <c r="G17" s="13" t="str" cm="1">
        <f t="array" aca="1" ref="G17" ca="1">IF(ISNUMBER(H17),INDEX(Schedule!$A$2:$I$61,_xlfn.FLOOR.MATH(($L17 - 1)/4)+1,((MOD($L17 - 1,4) + 1) *2) + 1),"")</f>
        <v>Blue B</v>
      </c>
      <c r="H17">
        <f t="shared" si="3"/>
        <v>4</v>
      </c>
      <c r="L17" s="20">
        <v>16</v>
      </c>
      <c r="M17" s="20"/>
      <c r="N17" s="20">
        <f t="shared" si="4"/>
        <v>61</v>
      </c>
      <c r="O17" s="20">
        <v>16</v>
      </c>
    </row>
    <row r="18" spans="1:15" ht="16" x14ac:dyDescent="0.2">
      <c r="A18" s="10">
        <f>IF(ISNUMBER(H18), TournamentSetup!$B$16, "")</f>
        <v>45210</v>
      </c>
      <c r="B18" s="13" cm="1">
        <f t="array" aca="1" ref="B18" ca="1">IF(ISNUMBER(H18),INDEX(Schedule!$A$2:$I$61,_xlfn.FLOOR.MATH(($L18 - 1)/4)+1,(MOD($L18 - 1,4) + 1) *2),"")</f>
        <v>0.41666666666666669</v>
      </c>
      <c r="C18" s="13">
        <f ca="1">IF(ISNUMBER(H18),IF(F18="Judging",B18+TIME(0,30,0), B18+TournamentSetup!$F$25),"")</f>
        <v>0.4375</v>
      </c>
      <c r="D18" t="str">
        <f t="shared" si="0"/>
        <v>Core</v>
      </c>
      <c r="E18">
        <f t="shared" si="1"/>
        <v>1</v>
      </c>
      <c r="F18" t="str">
        <f t="shared" si="2"/>
        <v>Judging</v>
      </c>
      <c r="G18" s="13" t="str" cm="1">
        <f t="array" aca="1" ref="G18" ca="1">IF(ISNUMBER(H18),INDEX(Schedule!$A$2:$I$61,_xlfn.FLOOR.MATH(($L18 - 1)/4)+1,((MOD($L18 - 1,4) + 1) *2) + 1),"")</f>
        <v>Yellow</v>
      </c>
      <c r="H18">
        <f t="shared" si="3"/>
        <v>5</v>
      </c>
      <c r="L18" s="20">
        <v>17</v>
      </c>
      <c r="M18" s="20"/>
      <c r="N18" s="20">
        <f t="shared" si="4"/>
        <v>65</v>
      </c>
      <c r="O18" s="20">
        <v>17</v>
      </c>
    </row>
    <row r="19" spans="1:15" ht="16" x14ac:dyDescent="0.2">
      <c r="A19" s="10">
        <f>IF(ISNUMBER(H19), TournamentSetup!$B$16, "")</f>
        <v>45210</v>
      </c>
      <c r="B19" s="13" cm="1">
        <f t="array" aca="1" ref="B19" ca="1">IF(ISNUMBER(H19),INDEX(Schedule!$A$2:$I$61,_xlfn.FLOOR.MATH(($L19 - 1)/4)+1,(MOD($L19 - 1,4) + 1) *2),"")</f>
        <v>0.52777777777777779</v>
      </c>
      <c r="C19" s="13">
        <f ca="1">IF(ISNUMBER(H19),IF(F19="Judging",B19+TIME(0,30,0), B19+TournamentSetup!$F$25),"")</f>
        <v>0.54861111111111116</v>
      </c>
      <c r="D19" t="str">
        <f t="shared" si="0"/>
        <v>Core</v>
      </c>
      <c r="E19">
        <f t="shared" si="1"/>
        <v>1</v>
      </c>
      <c r="F19" t="str">
        <f t="shared" si="2"/>
        <v>Judging</v>
      </c>
      <c r="G19" s="13" t="str" cm="1">
        <f t="array" aca="1" ref="G19" ca="1">IF(ISNUMBER(H19),INDEX(Schedule!$A$2:$I$61,_xlfn.FLOOR.MATH(($L19 - 1)/4)+1,((MOD($L19 - 1,4) + 1) *2) + 1),"")</f>
        <v>Red A</v>
      </c>
      <c r="H19">
        <f t="shared" si="3"/>
        <v>5</v>
      </c>
      <c r="L19" s="20">
        <v>18</v>
      </c>
      <c r="M19" s="20"/>
      <c r="N19" s="20">
        <f t="shared" si="4"/>
        <v>69</v>
      </c>
      <c r="O19" s="20">
        <v>18</v>
      </c>
    </row>
    <row r="20" spans="1:15" ht="16" x14ac:dyDescent="0.2">
      <c r="A20" s="10">
        <f>IF(ISNUMBER(H20), TournamentSetup!$B$16, "")</f>
        <v>45210</v>
      </c>
      <c r="B20" s="13" cm="1">
        <f t="array" aca="1" ref="B20" ca="1">IF(ISNUMBER(H20),INDEX(Schedule!$A$2:$I$61,_xlfn.FLOOR.MATH(($L20 - 1)/4)+1,(MOD($L20 - 1,4) + 1) *2),"")</f>
        <v>0.53125</v>
      </c>
      <c r="C20" s="13">
        <f ca="1">IF(ISNUMBER(H20),IF(F20="Judging",B20+TIME(0,30,0), B20+TournamentSetup!$F$25),"")</f>
        <v>0.55208333333333337</v>
      </c>
      <c r="D20" t="str">
        <f t="shared" si="0"/>
        <v>Core</v>
      </c>
      <c r="E20">
        <f t="shared" si="1"/>
        <v>1</v>
      </c>
      <c r="F20" t="str">
        <f t="shared" si="2"/>
        <v>Judging</v>
      </c>
      <c r="G20" s="13" t="str" cm="1">
        <f t="array" aca="1" ref="G20" ca="1">IF(ISNUMBER(H20),INDEX(Schedule!$A$2:$I$61,_xlfn.FLOOR.MATH(($L20 - 1)/4)+1,((MOD($L20 - 1,4) + 1) *2) + 1),"")</f>
        <v>Blue B</v>
      </c>
      <c r="H20">
        <f t="shared" si="3"/>
        <v>5</v>
      </c>
      <c r="L20" s="20">
        <v>19</v>
      </c>
      <c r="M20" s="20"/>
      <c r="N20" s="20">
        <f t="shared" si="4"/>
        <v>73</v>
      </c>
      <c r="O20" s="20">
        <v>19</v>
      </c>
    </row>
    <row r="21" spans="1:15" ht="16" x14ac:dyDescent="0.2">
      <c r="A21" s="10">
        <f>IF(ISNUMBER(H21), TournamentSetup!$B$16, "")</f>
        <v>45210</v>
      </c>
      <c r="B21" s="13" cm="1">
        <f t="array" aca="1" ref="B21" ca="1">IF(ISNUMBER(H21),INDEX(Schedule!$A$2:$I$61,_xlfn.FLOOR.MATH(($L21 - 1)/4)+1,(MOD($L21 - 1,4) + 1) *2),"")</f>
        <v>0.56944444444444442</v>
      </c>
      <c r="C21" s="13">
        <f ca="1">IF(ISNUMBER(H21),IF(F21="Judging",B21+TIME(0,30,0), B21+TournamentSetup!$F$25),"")</f>
        <v>0.59027777777777779</v>
      </c>
      <c r="D21" t="str">
        <f t="shared" si="0"/>
        <v>Core</v>
      </c>
      <c r="E21">
        <f t="shared" si="1"/>
        <v>1</v>
      </c>
      <c r="F21" t="str">
        <f t="shared" si="2"/>
        <v>Judging</v>
      </c>
      <c r="G21" s="13" t="str" cm="1">
        <f t="array" aca="1" ref="G21" ca="1">IF(ISNUMBER(H21),INDEX(Schedule!$A$2:$I$61,_xlfn.FLOOR.MATH(($L21 - 1)/4)+1,((MOD($L21 - 1,4) + 1) *2) + 1),"")</f>
        <v>Red B</v>
      </c>
      <c r="H21">
        <f t="shared" si="3"/>
        <v>5</v>
      </c>
      <c r="L21" s="20">
        <v>20</v>
      </c>
      <c r="M21" s="20"/>
      <c r="N21" s="20">
        <f t="shared" si="4"/>
        <v>77</v>
      </c>
      <c r="O21" s="20">
        <v>20</v>
      </c>
    </row>
    <row r="22" spans="1:15" ht="16" x14ac:dyDescent="0.2">
      <c r="A22" s="10">
        <f>IF(ISNUMBER(H22), TournamentSetup!$B$16, "")</f>
        <v>45210</v>
      </c>
      <c r="B22" s="13" cm="1">
        <f t="array" aca="1" ref="B22" ca="1">IF(ISNUMBER(H22),INDEX(Schedule!$A$2:$I$61,_xlfn.FLOOR.MATH(($L22 - 1)/4)+1,(MOD($L22 - 1,4) + 1) *2),"")</f>
        <v>0.41666666666666669</v>
      </c>
      <c r="C22" s="13">
        <f ca="1">IF(ISNUMBER(H22),IF(F22="Judging",B22+TIME(0,30,0), B22+TournamentSetup!$F$25),"")</f>
        <v>0.4375</v>
      </c>
      <c r="D22" t="str">
        <f t="shared" si="0"/>
        <v>Core</v>
      </c>
      <c r="E22">
        <f t="shared" si="1"/>
        <v>1</v>
      </c>
      <c r="F22" t="str">
        <f t="shared" si="2"/>
        <v>Judging</v>
      </c>
      <c r="G22" s="13" t="str" cm="1">
        <f t="array" aca="1" ref="G22" ca="1">IF(ISNUMBER(H22),INDEX(Schedule!$A$2:$I$61,_xlfn.FLOOR.MATH(($L22 - 1)/4)+1,((MOD($L22 - 1,4) + 1) *2) + 1),"")</f>
        <v>Green</v>
      </c>
      <c r="H22">
        <f t="shared" si="3"/>
        <v>6</v>
      </c>
      <c r="L22" s="20">
        <v>21</v>
      </c>
      <c r="M22" s="20"/>
      <c r="N22" s="20">
        <f t="shared" si="4"/>
        <v>81</v>
      </c>
      <c r="O22" s="20">
        <v>21</v>
      </c>
    </row>
    <row r="23" spans="1:15" ht="16" x14ac:dyDescent="0.2">
      <c r="A23" s="10">
        <f>IF(ISNUMBER(H23), TournamentSetup!$B$16, "")</f>
        <v>45210</v>
      </c>
      <c r="B23" s="13" cm="1">
        <f t="array" aca="1" ref="B23" ca="1">IF(ISNUMBER(H23),INDEX(Schedule!$A$2:$I$61,_xlfn.FLOOR.MATH(($L23 - 1)/4)+1,(MOD($L23 - 1,4) + 1) *2),"")</f>
        <v>0.52777777777777779</v>
      </c>
      <c r="C23" s="13">
        <f ca="1">IF(ISNUMBER(H23),IF(F23="Judging",B23+TIME(0,30,0), B23+TournamentSetup!$F$25),"")</f>
        <v>0.54861111111111116</v>
      </c>
      <c r="D23" t="str">
        <f t="shared" si="0"/>
        <v>Core</v>
      </c>
      <c r="E23">
        <f t="shared" si="1"/>
        <v>1</v>
      </c>
      <c r="F23" t="str">
        <f t="shared" si="2"/>
        <v>Judging</v>
      </c>
      <c r="G23" s="13" t="str" cm="1">
        <f t="array" aca="1" ref="G23" ca="1">IF(ISNUMBER(H23),INDEX(Schedule!$A$2:$I$61,_xlfn.FLOOR.MATH(($L23 - 1)/4)+1,((MOD($L23 - 1,4) + 1) *2) + 1),"")</f>
        <v>Red B</v>
      </c>
      <c r="H23">
        <f t="shared" si="3"/>
        <v>6</v>
      </c>
      <c r="L23" s="20">
        <v>22</v>
      </c>
      <c r="M23" s="20"/>
      <c r="N23" s="20">
        <f t="shared" si="4"/>
        <v>85</v>
      </c>
      <c r="O23" s="20">
        <v>22</v>
      </c>
    </row>
    <row r="24" spans="1:15" ht="16" x14ac:dyDescent="0.2">
      <c r="A24" s="10">
        <f>IF(ISNUMBER(H24), TournamentSetup!$B$16, "")</f>
        <v>45210</v>
      </c>
      <c r="B24" s="13" cm="1">
        <f t="array" aca="1" ref="B24" ca="1">IF(ISNUMBER(H24),INDEX(Schedule!$A$2:$I$61,_xlfn.FLOOR.MATH(($L24 - 1)/4)+1,(MOD($L24 - 1,4) + 1) *2),"")</f>
        <v>0.52777777777777779</v>
      </c>
      <c r="C24" s="13">
        <f ca="1">IF(ISNUMBER(H24),IF(F24="Judging",B24+TIME(0,30,0), B24+TournamentSetup!$F$25),"")</f>
        <v>0.54861111111111116</v>
      </c>
      <c r="D24" t="str">
        <f t="shared" si="0"/>
        <v>Core</v>
      </c>
      <c r="E24">
        <f t="shared" si="1"/>
        <v>1</v>
      </c>
      <c r="F24" t="str">
        <f t="shared" si="2"/>
        <v>Judging</v>
      </c>
      <c r="G24" s="13" t="str" cm="1">
        <f t="array" aca="1" ref="G24" ca="1">IF(ISNUMBER(H24),INDEX(Schedule!$A$2:$I$61,_xlfn.FLOOR.MATH(($L24 - 1)/4)+1,((MOD($L24 - 1,4) + 1) *2) + 1),"")</f>
        <v>Red A</v>
      </c>
      <c r="H24">
        <f t="shared" si="3"/>
        <v>6</v>
      </c>
      <c r="L24" s="20">
        <v>23</v>
      </c>
      <c r="M24" s="20"/>
      <c r="N24" s="20">
        <f t="shared" si="4"/>
        <v>89</v>
      </c>
      <c r="O24" s="20">
        <v>23</v>
      </c>
    </row>
    <row r="25" spans="1:15" ht="16" x14ac:dyDescent="0.2">
      <c r="A25" s="10">
        <f>IF(ISNUMBER(H25), TournamentSetup!$B$16, "")</f>
        <v>45210</v>
      </c>
      <c r="B25" s="13" cm="1">
        <f t="array" aca="1" ref="B25" ca="1">IF(ISNUMBER(H25),INDEX(Schedule!$A$2:$I$61,_xlfn.FLOOR.MATH(($L25 - 1)/4)+1,(MOD($L25 - 1,4) + 1) *2),"")</f>
        <v>0.57291666666666663</v>
      </c>
      <c r="C25" s="13">
        <f ca="1">IF(ISNUMBER(H25),IF(F25="Judging",B25+TIME(0,30,0), B25+TournamentSetup!$F$25),"")</f>
        <v>0.59375</v>
      </c>
      <c r="D25" t="str">
        <f t="shared" si="0"/>
        <v>Core</v>
      </c>
      <c r="E25">
        <f t="shared" si="1"/>
        <v>1</v>
      </c>
      <c r="F25" t="str">
        <f t="shared" si="2"/>
        <v>Judging</v>
      </c>
      <c r="G25" s="13" t="str" cm="1">
        <f t="array" aca="1" ref="G25" ca="1">IF(ISNUMBER(H25),INDEX(Schedule!$A$2:$I$61,_xlfn.FLOOR.MATH(($L25 - 1)/4)+1,((MOD($L25 - 1,4) + 1) *2) + 1),"")</f>
        <v>Blue A</v>
      </c>
      <c r="H25">
        <f t="shared" si="3"/>
        <v>6</v>
      </c>
      <c r="L25" s="20">
        <v>24</v>
      </c>
      <c r="M25" s="20"/>
      <c r="N25" s="20">
        <f t="shared" si="4"/>
        <v>93</v>
      </c>
      <c r="O25" s="20">
        <v>24</v>
      </c>
    </row>
    <row r="26" spans="1:15" ht="16" x14ac:dyDescent="0.2">
      <c r="A26" s="10">
        <f>IF(ISNUMBER(H26), TournamentSetup!$B$16, "")</f>
        <v>45210</v>
      </c>
      <c r="B26" s="13" cm="1">
        <f t="array" aca="1" ref="B26" ca="1">IF(ISNUMBER(H26),INDEX(Schedule!$A$2:$I$61,_xlfn.FLOOR.MATH(($L26 - 1)/4)+1,(MOD($L26 - 1,4) + 1) *2),"")</f>
        <v>0.41666666666666669</v>
      </c>
      <c r="C26" s="13">
        <f ca="1">IF(ISNUMBER(H26),IF(F26="Judging",B26+TIME(0,30,0), B26+TournamentSetup!$F$25),"")</f>
        <v>0.4375</v>
      </c>
      <c r="D26" t="str">
        <f t="shared" si="0"/>
        <v>Core</v>
      </c>
      <c r="E26">
        <f t="shared" si="1"/>
        <v>1</v>
      </c>
      <c r="F26" t="str">
        <f t="shared" si="2"/>
        <v>Judging</v>
      </c>
      <c r="G26" s="13" t="str" cm="1">
        <f t="array" aca="1" ref="G26" ca="1">IF(ISNUMBER(H26),INDEX(Schedule!$A$2:$I$61,_xlfn.FLOOR.MATH(($L26 - 1)/4)+1,((MOD($L26 - 1,4) + 1) *2) + 1),"")</f>
        <v>Blue</v>
      </c>
      <c r="H26">
        <f t="shared" si="3"/>
        <v>7</v>
      </c>
      <c r="L26" s="20">
        <v>25</v>
      </c>
      <c r="M26" s="20"/>
      <c r="N26" s="20">
        <f t="shared" si="4"/>
        <v>97</v>
      </c>
      <c r="O26" s="20">
        <v>0</v>
      </c>
    </row>
    <row r="27" spans="1:15" ht="16" x14ac:dyDescent="0.2">
      <c r="A27" s="10">
        <f>IF(ISNUMBER(H27), TournamentSetup!$B$16, "")</f>
        <v>45210</v>
      </c>
      <c r="B27" s="13" cm="1">
        <f t="array" aca="1" ref="B27" ca="1">IF(ISNUMBER(H27),INDEX(Schedule!$A$2:$I$61,_xlfn.FLOOR.MATH(($L27 - 1)/4)+1,(MOD($L27 - 1,4) + 1) *2),"")</f>
        <v>0.53125</v>
      </c>
      <c r="C27" s="13">
        <f ca="1">IF(ISNUMBER(H27),IF(F27="Judging",B27+TIME(0,30,0), B27+TournamentSetup!$F$25),"")</f>
        <v>0.55208333333333337</v>
      </c>
      <c r="D27" t="str">
        <f t="shared" si="0"/>
        <v>Core</v>
      </c>
      <c r="E27">
        <f t="shared" si="1"/>
        <v>1</v>
      </c>
      <c r="F27" t="str">
        <f t="shared" si="2"/>
        <v>Judging</v>
      </c>
      <c r="G27" s="13" t="str" cm="1">
        <f t="array" aca="1" ref="G27" ca="1">IF(ISNUMBER(H27),INDEX(Schedule!$A$2:$I$61,_xlfn.FLOOR.MATH(($L27 - 1)/4)+1,((MOD($L27 - 1,4) + 1) *2) + 1),"")</f>
        <v>Blue A</v>
      </c>
      <c r="H27">
        <f t="shared" si="3"/>
        <v>7</v>
      </c>
      <c r="L27" s="20">
        <v>26</v>
      </c>
      <c r="M27" s="20"/>
      <c r="N27" s="20">
        <f t="shared" si="4"/>
        <v>101</v>
      </c>
      <c r="O27" s="20">
        <v>0</v>
      </c>
    </row>
    <row r="28" spans="1:15" ht="16" x14ac:dyDescent="0.2">
      <c r="A28" s="10">
        <f>IF(ISNUMBER(H28), TournamentSetup!$B$16, "")</f>
        <v>45210</v>
      </c>
      <c r="B28" s="13" cm="1">
        <f t="array" aca="1" ref="B28" ca="1">IF(ISNUMBER(H28),INDEX(Schedule!$A$2:$I$61,_xlfn.FLOOR.MATH(($L28 - 1)/4)+1,(MOD($L28 - 1,4) + 1) *2),"")</f>
        <v>0.52777777777777779</v>
      </c>
      <c r="C28" s="13">
        <f ca="1">IF(ISNUMBER(H28),IF(F28="Judging",B28+TIME(0,30,0), B28+TournamentSetup!$F$25),"")</f>
        <v>0.54861111111111116</v>
      </c>
      <c r="D28" t="str">
        <f t="shared" si="0"/>
        <v>Core</v>
      </c>
      <c r="E28">
        <f t="shared" si="1"/>
        <v>1</v>
      </c>
      <c r="F28" t="str">
        <f t="shared" si="2"/>
        <v>Judging</v>
      </c>
      <c r="G28" s="13" t="str" cm="1">
        <f t="array" aca="1" ref="G28" ca="1">IF(ISNUMBER(H28),INDEX(Schedule!$A$2:$I$61,_xlfn.FLOOR.MATH(($L28 - 1)/4)+1,((MOD($L28 - 1,4) + 1) *2) + 1),"")</f>
        <v>Red B</v>
      </c>
      <c r="H28">
        <f t="shared" si="3"/>
        <v>7</v>
      </c>
      <c r="L28" s="20">
        <v>27</v>
      </c>
      <c r="M28" s="20"/>
      <c r="N28" s="20">
        <f t="shared" si="4"/>
        <v>105</v>
      </c>
      <c r="O28" s="20">
        <v>0</v>
      </c>
    </row>
    <row r="29" spans="1:15" ht="16" x14ac:dyDescent="0.2">
      <c r="A29" s="10">
        <f>IF(ISNUMBER(H29), TournamentSetup!$B$16, "")</f>
        <v>45210</v>
      </c>
      <c r="B29" s="13" cm="1">
        <f t="array" aca="1" ref="B29" ca="1">IF(ISNUMBER(H29),INDEX(Schedule!$A$2:$I$61,_xlfn.FLOOR.MATH(($L29 - 1)/4)+1,(MOD($L29 - 1,4) + 1) *2),"")</f>
        <v>0.56944444444444442</v>
      </c>
      <c r="C29" s="13">
        <f ca="1">IF(ISNUMBER(H29),IF(F29="Judging",B29+TIME(0,30,0), B29+TournamentSetup!$F$25),"")</f>
        <v>0.59027777777777779</v>
      </c>
      <c r="D29" t="str">
        <f t="shared" si="0"/>
        <v>Core</v>
      </c>
      <c r="E29">
        <f t="shared" si="1"/>
        <v>1</v>
      </c>
      <c r="F29" t="str">
        <f t="shared" si="2"/>
        <v>Judging</v>
      </c>
      <c r="G29" s="13" t="str" cm="1">
        <f t="array" aca="1" ref="G29" ca="1">IF(ISNUMBER(H29),INDEX(Schedule!$A$2:$I$61,_xlfn.FLOOR.MATH(($L29 - 1)/4)+1,((MOD($L29 - 1,4) + 1) *2) + 1),"")</f>
        <v>Red A</v>
      </c>
      <c r="H29">
        <f t="shared" si="3"/>
        <v>7</v>
      </c>
      <c r="L29" s="20">
        <v>28</v>
      </c>
      <c r="M29" s="20"/>
      <c r="N29" s="20">
        <f t="shared" si="4"/>
        <v>109</v>
      </c>
      <c r="O29" s="20">
        <v>0</v>
      </c>
    </row>
    <row r="30" spans="1:15" ht="16" x14ac:dyDescent="0.2">
      <c r="A30" s="10">
        <f>IF(ISNUMBER(H30), TournamentSetup!$B$16, "")</f>
        <v>45210</v>
      </c>
      <c r="B30" s="13" cm="1">
        <f t="array" aca="1" ref="B30" ca="1">IF(ISNUMBER(H30),INDEX(Schedule!$A$2:$I$61,_xlfn.FLOOR.MATH(($L30 - 1)/4)+1,(MOD($L30 - 1,4) + 1) *2),"")</f>
        <v>0.41666666666666669</v>
      </c>
      <c r="C30" s="13">
        <f ca="1">IF(ISNUMBER(H30),IF(F30="Judging",B30+TIME(0,30,0), B30+TournamentSetup!$F$25),"")</f>
        <v>0.4375</v>
      </c>
      <c r="D30" t="str">
        <f t="shared" si="0"/>
        <v>Core</v>
      </c>
      <c r="E30">
        <f t="shared" si="1"/>
        <v>1</v>
      </c>
      <c r="F30" t="str">
        <f t="shared" si="2"/>
        <v>Judging</v>
      </c>
      <c r="G30" s="13" t="str" cm="1">
        <f t="array" aca="1" ref="G30" ca="1">IF(ISNUMBER(H30),INDEX(Schedule!$A$2:$I$61,_xlfn.FLOOR.MATH(($L30 - 1)/4)+1,((MOD($L30 - 1,4) + 1) *2) + 1),"")</f>
        <v>Orange</v>
      </c>
      <c r="H30">
        <f t="shared" si="3"/>
        <v>8</v>
      </c>
      <c r="L30" s="20">
        <v>29</v>
      </c>
      <c r="M30" s="20"/>
      <c r="N30" s="20">
        <f t="shared" si="4"/>
        <v>113</v>
      </c>
      <c r="O30" s="20">
        <v>0</v>
      </c>
    </row>
    <row r="31" spans="1:15" ht="16" x14ac:dyDescent="0.2">
      <c r="A31" s="10">
        <f>IF(ISNUMBER(H31), TournamentSetup!$B$16, "")</f>
        <v>45210</v>
      </c>
      <c r="B31" s="13" cm="1">
        <f t="array" aca="1" ref="B31" ca="1">IF(ISNUMBER(H31),INDEX(Schedule!$A$2:$I$61,_xlfn.FLOOR.MATH(($L31 - 1)/4)+1,(MOD($L31 - 1,4) + 1) *2),"")</f>
        <v>0.53125</v>
      </c>
      <c r="C31" s="13">
        <f ca="1">IF(ISNUMBER(H31),IF(F31="Judging",B31+TIME(0,30,0), B31+TournamentSetup!$F$25),"")</f>
        <v>0.55208333333333337</v>
      </c>
      <c r="D31" t="str">
        <f t="shared" si="0"/>
        <v>Core</v>
      </c>
      <c r="E31">
        <f t="shared" si="1"/>
        <v>1</v>
      </c>
      <c r="F31" t="str">
        <f t="shared" si="2"/>
        <v>Judging</v>
      </c>
      <c r="G31" s="13" t="str" cm="1">
        <f t="array" aca="1" ref="G31" ca="1">IF(ISNUMBER(H31),INDEX(Schedule!$A$2:$I$61,_xlfn.FLOOR.MATH(($L31 - 1)/4)+1,((MOD($L31 - 1,4) + 1) *2) + 1),"")</f>
        <v>Blue B</v>
      </c>
      <c r="H31">
        <f t="shared" si="3"/>
        <v>8</v>
      </c>
      <c r="L31" s="20">
        <v>30</v>
      </c>
      <c r="M31" s="20"/>
      <c r="N31" s="20">
        <f t="shared" si="4"/>
        <v>117</v>
      </c>
      <c r="O31" s="20">
        <v>0</v>
      </c>
    </row>
    <row r="32" spans="1:15" ht="16" x14ac:dyDescent="0.2">
      <c r="A32" s="10">
        <f>IF(ISNUMBER(H32), TournamentSetup!$B$16, "")</f>
        <v>45210</v>
      </c>
      <c r="B32" s="13" cm="1">
        <f t="array" aca="1" ref="B32" ca="1">IF(ISNUMBER(H32),INDEX(Schedule!$A$2:$I$61,_xlfn.FLOOR.MATH(($L32 - 1)/4)+1,(MOD($L32 - 1,4) + 1) *2),"")</f>
        <v>0.53125</v>
      </c>
      <c r="C32" s="13">
        <f ca="1">IF(ISNUMBER(H32),IF(F32="Judging",B32+TIME(0,30,0), B32+TournamentSetup!$F$25),"")</f>
        <v>0.55208333333333337</v>
      </c>
      <c r="D32" t="str">
        <f t="shared" si="0"/>
        <v>Core</v>
      </c>
      <c r="E32">
        <f t="shared" si="1"/>
        <v>1</v>
      </c>
      <c r="F32" t="str">
        <f t="shared" si="2"/>
        <v>Judging</v>
      </c>
      <c r="G32" s="13" t="str" cm="1">
        <f t="array" aca="1" ref="G32" ca="1">IF(ISNUMBER(H32),INDEX(Schedule!$A$2:$I$61,_xlfn.FLOOR.MATH(($L32 - 1)/4)+1,((MOD($L32 - 1,4) + 1) *2) + 1),"")</f>
        <v>Blue A</v>
      </c>
      <c r="H32">
        <f t="shared" si="3"/>
        <v>8</v>
      </c>
      <c r="L32" s="20">
        <v>31</v>
      </c>
      <c r="M32" s="20"/>
      <c r="N32" s="20">
        <f t="shared" si="4"/>
        <v>121</v>
      </c>
      <c r="O32" s="20">
        <v>0</v>
      </c>
    </row>
    <row r="33" spans="1:15" ht="16" x14ac:dyDescent="0.2">
      <c r="A33" s="10">
        <f>IF(ISNUMBER(H33), TournamentSetup!$B$16, "")</f>
        <v>45210</v>
      </c>
      <c r="B33" s="13" cm="1">
        <f t="array" aca="1" ref="B33" ca="1">IF(ISNUMBER(H33),INDEX(Schedule!$A$2:$I$61,_xlfn.FLOOR.MATH(($L33 - 1)/4)+1,(MOD($L33 - 1,4) + 1) *2),"")</f>
        <v>0.57291666666666663</v>
      </c>
      <c r="C33" s="13">
        <f ca="1">IF(ISNUMBER(H33),IF(F33="Judging",B33+TIME(0,30,0), B33+TournamentSetup!$F$25),"")</f>
        <v>0.59375</v>
      </c>
      <c r="D33" t="str">
        <f t="shared" si="0"/>
        <v>Core</v>
      </c>
      <c r="E33">
        <f t="shared" si="1"/>
        <v>1</v>
      </c>
      <c r="F33" t="str">
        <f t="shared" si="2"/>
        <v>Judging</v>
      </c>
      <c r="G33" s="13" t="str" cm="1">
        <f t="array" aca="1" ref="G33" ca="1">IF(ISNUMBER(H33),INDEX(Schedule!$A$2:$I$61,_xlfn.FLOOR.MATH(($L33 - 1)/4)+1,((MOD($L33 - 1,4) + 1) *2) + 1),"")</f>
        <v>Blue B</v>
      </c>
      <c r="H33">
        <f t="shared" si="3"/>
        <v>8</v>
      </c>
      <c r="L33" s="20">
        <v>32</v>
      </c>
      <c r="M33" s="20"/>
      <c r="N33" s="20">
        <f t="shared" si="4"/>
        <v>125</v>
      </c>
      <c r="O33" s="20">
        <v>0</v>
      </c>
    </row>
    <row r="34" spans="1:15" ht="16" x14ac:dyDescent="0.2">
      <c r="A34" s="10">
        <f>IF(ISNUMBER(H34), TournamentSetup!$B$16, "")</f>
        <v>45210</v>
      </c>
      <c r="B34" s="13" cm="1">
        <f t="array" aca="1" ref="B34" ca="1">IF(ISNUMBER(H34),INDEX(Schedule!$A$2:$I$61,_xlfn.FLOOR.MATH(($L34 - 1)/4)+1,(MOD($L34 - 1,4) + 1) *2),"")</f>
        <v>0.44791666666666669</v>
      </c>
      <c r="C34" s="13">
        <f ca="1">IF(ISNUMBER(H34),IF(F34="Judging",B34+TIME(0,30,0), B34+TournamentSetup!$F$25),"")</f>
        <v>0.46875</v>
      </c>
      <c r="D34" t="str">
        <f t="shared" si="0"/>
        <v>Core</v>
      </c>
      <c r="E34">
        <f t="shared" si="1"/>
        <v>1</v>
      </c>
      <c r="F34" t="str">
        <f t="shared" si="2"/>
        <v>Judging</v>
      </c>
      <c r="G34" s="13" t="str" cm="1">
        <f t="array" aca="1" ref="G34" ca="1">IF(ISNUMBER(H34),INDEX(Schedule!$A$2:$I$61,_xlfn.FLOOR.MATH(($L34 - 1)/4)+1,((MOD($L34 - 1,4) + 1) *2) + 1),"")</f>
        <v>Yellow</v>
      </c>
      <c r="H34">
        <f t="shared" si="3"/>
        <v>9</v>
      </c>
      <c r="L34" s="20">
        <v>33</v>
      </c>
      <c r="M34" s="20"/>
      <c r="N34" s="20">
        <f t="shared" si="4"/>
        <v>129</v>
      </c>
      <c r="O34" s="20">
        <v>0</v>
      </c>
    </row>
    <row r="35" spans="1:15" ht="16" x14ac:dyDescent="0.2">
      <c r="A35" s="10">
        <f>IF(ISNUMBER(H35), TournamentSetup!$B$16, "")</f>
        <v>45210</v>
      </c>
      <c r="B35" s="13" cm="1">
        <f t="array" aca="1" ref="B35" ca="1">IF(ISNUMBER(H35),INDEX(Schedule!$A$2:$I$61,_xlfn.FLOOR.MATH(($L35 - 1)/4)+1,(MOD($L35 - 1,4) + 1) *2),"")</f>
        <v>0.53472222222222221</v>
      </c>
      <c r="C35" s="13">
        <f ca="1">IF(ISNUMBER(H35),IF(F35="Judging",B35+TIME(0,30,0), B35+TournamentSetup!$F$25),"")</f>
        <v>0.55555555555555558</v>
      </c>
      <c r="D35" t="str">
        <f t="shared" si="0"/>
        <v>Core</v>
      </c>
      <c r="E35">
        <f t="shared" si="1"/>
        <v>1</v>
      </c>
      <c r="F35" t="str">
        <f t="shared" si="2"/>
        <v>Judging</v>
      </c>
      <c r="G35" s="13" t="str" cm="1">
        <f t="array" aca="1" ref="G35" ca="1">IF(ISNUMBER(H35),INDEX(Schedule!$A$2:$I$61,_xlfn.FLOOR.MATH(($L35 - 1)/4)+1,((MOD($L35 - 1,4) + 1) *2) + 1),"")</f>
        <v>Red A</v>
      </c>
      <c r="H35">
        <f t="shared" si="3"/>
        <v>9</v>
      </c>
      <c r="L35" s="20">
        <v>34</v>
      </c>
      <c r="M35" s="20"/>
      <c r="N35" s="20">
        <f t="shared" si="4"/>
        <v>133</v>
      </c>
      <c r="O35" s="20">
        <v>0</v>
      </c>
    </row>
    <row r="36" spans="1:15" ht="16" x14ac:dyDescent="0.2">
      <c r="A36" s="10">
        <f>IF(ISNUMBER(H36), TournamentSetup!$B$16, "")</f>
        <v>45210</v>
      </c>
      <c r="B36" s="13" cm="1">
        <f t="array" aca="1" ref="B36" ca="1">IF(ISNUMBER(H36),INDEX(Schedule!$A$2:$I$61,_xlfn.FLOOR.MATH(($L36 - 1)/4)+1,(MOD($L36 - 1,4) + 1) *2),"")</f>
        <v>0.53819444444444442</v>
      </c>
      <c r="C36" s="13">
        <f ca="1">IF(ISNUMBER(H36),IF(F36="Judging",B36+TIME(0,30,0), B36+TournamentSetup!$F$25),"")</f>
        <v>0.55902777777777779</v>
      </c>
      <c r="D36" t="str">
        <f t="shared" si="0"/>
        <v>Core</v>
      </c>
      <c r="E36">
        <f t="shared" si="1"/>
        <v>1</v>
      </c>
      <c r="F36" t="str">
        <f t="shared" si="2"/>
        <v>Judging</v>
      </c>
      <c r="G36" s="13" t="str" cm="1">
        <f t="array" aca="1" ref="G36" ca="1">IF(ISNUMBER(H36),INDEX(Schedule!$A$2:$I$61,_xlfn.FLOOR.MATH(($L36 - 1)/4)+1,((MOD($L36 - 1,4) + 1) *2) + 1),"")</f>
        <v>Blue B</v>
      </c>
      <c r="H36">
        <f t="shared" si="3"/>
        <v>9</v>
      </c>
      <c r="L36" s="20">
        <v>35</v>
      </c>
      <c r="M36" s="20"/>
      <c r="N36" s="20">
        <f t="shared" si="4"/>
        <v>137</v>
      </c>
      <c r="O36" s="20">
        <v>0</v>
      </c>
    </row>
    <row r="37" spans="1:15" ht="16" x14ac:dyDescent="0.2">
      <c r="A37" s="10">
        <f>IF(ISNUMBER(H37), TournamentSetup!$B$16, "")</f>
        <v>45210</v>
      </c>
      <c r="B37" s="13" cm="1">
        <f t="array" aca="1" ref="B37" ca="1">IF(ISNUMBER(H37),INDEX(Schedule!$A$2:$I$61,_xlfn.FLOOR.MATH(($L37 - 1)/4)+1,(MOD($L37 - 1,4) + 1) *2),"")</f>
        <v>0.57638888888888884</v>
      </c>
      <c r="C37" s="13">
        <f ca="1">IF(ISNUMBER(H37),IF(F37="Judging",B37+TIME(0,30,0), B37+TournamentSetup!$F$25),"")</f>
        <v>0.59722222222222221</v>
      </c>
      <c r="D37" t="str">
        <f t="shared" si="0"/>
        <v>Core</v>
      </c>
      <c r="E37">
        <f t="shared" si="1"/>
        <v>1</v>
      </c>
      <c r="F37" t="str">
        <f t="shared" si="2"/>
        <v>Judging</v>
      </c>
      <c r="G37" s="13" t="str" cm="1">
        <f t="array" aca="1" ref="G37" ca="1">IF(ISNUMBER(H37),INDEX(Schedule!$A$2:$I$61,_xlfn.FLOOR.MATH(($L37 - 1)/4)+1,((MOD($L37 - 1,4) + 1) *2) + 1),"")</f>
        <v>Red B</v>
      </c>
      <c r="H37">
        <f t="shared" si="3"/>
        <v>9</v>
      </c>
      <c r="L37" s="20">
        <v>36</v>
      </c>
      <c r="M37" s="20"/>
      <c r="N37" s="20">
        <f t="shared" si="4"/>
        <v>141</v>
      </c>
      <c r="O37" s="20">
        <v>0</v>
      </c>
    </row>
    <row r="38" spans="1:15" ht="16" x14ac:dyDescent="0.2">
      <c r="A38" s="10">
        <f>IF(ISNUMBER(H38), TournamentSetup!$B$16, "")</f>
        <v>45210</v>
      </c>
      <c r="B38" s="13" cm="1">
        <f t="array" aca="1" ref="B38" ca="1">IF(ISNUMBER(H38),INDEX(Schedule!$A$2:$I$61,_xlfn.FLOOR.MATH(($L38 - 1)/4)+1,(MOD($L38 - 1,4) + 1) *2),"")</f>
        <v>0.44791666666666669</v>
      </c>
      <c r="C38" s="13">
        <f ca="1">IF(ISNUMBER(H38),IF(F38="Judging",B38+TIME(0,30,0), B38+TournamentSetup!$F$25),"")</f>
        <v>0.46875</v>
      </c>
      <c r="D38" t="str">
        <f t="shared" si="0"/>
        <v>Core</v>
      </c>
      <c r="E38">
        <f t="shared" si="1"/>
        <v>1</v>
      </c>
      <c r="F38" t="str">
        <f t="shared" si="2"/>
        <v>Judging</v>
      </c>
      <c r="G38" s="13" t="str" cm="1">
        <f t="array" aca="1" ref="G38" ca="1">IF(ISNUMBER(H38),INDEX(Schedule!$A$2:$I$61,_xlfn.FLOOR.MATH(($L38 - 1)/4)+1,((MOD($L38 - 1,4) + 1) *2) + 1),"")</f>
        <v>Green</v>
      </c>
      <c r="H38">
        <f t="shared" si="3"/>
        <v>10</v>
      </c>
      <c r="L38" s="20">
        <v>37</v>
      </c>
      <c r="M38" s="20"/>
      <c r="N38" s="20">
        <f t="shared" si="4"/>
        <v>145</v>
      </c>
      <c r="O38" s="20">
        <v>0</v>
      </c>
    </row>
    <row r="39" spans="1:15" ht="16" x14ac:dyDescent="0.2">
      <c r="A39" s="10">
        <f>IF(ISNUMBER(H39), TournamentSetup!$B$16, "")</f>
        <v>45210</v>
      </c>
      <c r="B39" s="13" cm="1">
        <f t="array" aca="1" ref="B39" ca="1">IF(ISNUMBER(H39),INDEX(Schedule!$A$2:$I$61,_xlfn.FLOOR.MATH(($L39 - 1)/4)+1,(MOD($L39 - 1,4) + 1) *2),"")</f>
        <v>0.53472222222222221</v>
      </c>
      <c r="C39" s="13">
        <f ca="1">IF(ISNUMBER(H39),IF(F39="Judging",B39+TIME(0,30,0), B39+TournamentSetup!$F$25),"")</f>
        <v>0.55555555555555558</v>
      </c>
      <c r="D39" t="str">
        <f t="shared" si="0"/>
        <v>Core</v>
      </c>
      <c r="E39">
        <f t="shared" si="1"/>
        <v>1</v>
      </c>
      <c r="F39" t="str">
        <f t="shared" si="2"/>
        <v>Judging</v>
      </c>
      <c r="G39" s="13" t="str" cm="1">
        <f t="array" aca="1" ref="G39" ca="1">IF(ISNUMBER(H39),INDEX(Schedule!$A$2:$I$61,_xlfn.FLOOR.MATH(($L39 - 1)/4)+1,((MOD($L39 - 1,4) + 1) *2) + 1),"")</f>
        <v>Red B</v>
      </c>
      <c r="H39">
        <f t="shared" si="3"/>
        <v>10</v>
      </c>
      <c r="L39" s="20">
        <v>38</v>
      </c>
      <c r="M39" s="20"/>
      <c r="N39" s="20">
        <f t="shared" si="4"/>
        <v>149</v>
      </c>
      <c r="O39" s="20">
        <v>0</v>
      </c>
    </row>
    <row r="40" spans="1:15" ht="16" x14ac:dyDescent="0.2">
      <c r="A40" s="10">
        <f>IF(ISNUMBER(H40), TournamentSetup!$B$16, "")</f>
        <v>45210</v>
      </c>
      <c r="B40" s="13" cm="1">
        <f t="array" aca="1" ref="B40" ca="1">IF(ISNUMBER(H40),INDEX(Schedule!$A$2:$I$61,_xlfn.FLOOR.MATH(($L40 - 1)/4)+1,(MOD($L40 - 1,4) + 1) *2),"")</f>
        <v>0.53472222222222221</v>
      </c>
      <c r="C40" s="13">
        <f ca="1">IF(ISNUMBER(H40),IF(F40="Judging",B40+TIME(0,30,0), B40+TournamentSetup!$F$25),"")</f>
        <v>0.55555555555555558</v>
      </c>
      <c r="D40" t="str">
        <f t="shared" si="0"/>
        <v>Core</v>
      </c>
      <c r="E40">
        <f t="shared" si="1"/>
        <v>1</v>
      </c>
      <c r="F40" t="str">
        <f t="shared" si="2"/>
        <v>Judging</v>
      </c>
      <c r="G40" s="13" t="str" cm="1">
        <f t="array" aca="1" ref="G40" ca="1">IF(ISNUMBER(H40),INDEX(Schedule!$A$2:$I$61,_xlfn.FLOOR.MATH(($L40 - 1)/4)+1,((MOD($L40 - 1,4) + 1) *2) + 1),"")</f>
        <v>Red A</v>
      </c>
      <c r="H40">
        <f t="shared" si="3"/>
        <v>10</v>
      </c>
      <c r="L40" s="20">
        <v>39</v>
      </c>
      <c r="M40" s="20"/>
      <c r="N40" s="20">
        <f t="shared" si="4"/>
        <v>153</v>
      </c>
      <c r="O40" s="20">
        <v>0</v>
      </c>
    </row>
    <row r="41" spans="1:15" ht="16" x14ac:dyDescent="0.2">
      <c r="A41" s="10">
        <f>IF(ISNUMBER(H41), TournamentSetup!$B$16, "")</f>
        <v>45210</v>
      </c>
      <c r="B41" s="13" cm="1">
        <f t="array" aca="1" ref="B41" ca="1">IF(ISNUMBER(H41),INDEX(Schedule!$A$2:$I$61,_xlfn.FLOOR.MATH(($L41 - 1)/4)+1,(MOD($L41 - 1,4) + 1) *2),"")</f>
        <v>0.57986111111111105</v>
      </c>
      <c r="C41" s="13">
        <f ca="1">IF(ISNUMBER(H41),IF(F41="Judging",B41+TIME(0,30,0), B41+TournamentSetup!$F$25),"")</f>
        <v>0.60069444444444442</v>
      </c>
      <c r="D41" t="str">
        <f t="shared" si="0"/>
        <v>Core</v>
      </c>
      <c r="E41">
        <f t="shared" si="1"/>
        <v>1</v>
      </c>
      <c r="F41" t="str">
        <f t="shared" si="2"/>
        <v>Judging</v>
      </c>
      <c r="G41" s="13" t="str" cm="1">
        <f t="array" aca="1" ref="G41" ca="1">IF(ISNUMBER(H41),INDEX(Schedule!$A$2:$I$61,_xlfn.FLOOR.MATH(($L41 - 1)/4)+1,((MOD($L41 - 1,4) + 1) *2) + 1),"")</f>
        <v>Blue A</v>
      </c>
      <c r="H41">
        <f t="shared" si="3"/>
        <v>10</v>
      </c>
      <c r="L41" s="20">
        <v>40</v>
      </c>
      <c r="M41" s="20"/>
      <c r="N41" s="20">
        <f t="shared" si="4"/>
        <v>157</v>
      </c>
      <c r="O41" s="20">
        <v>0</v>
      </c>
    </row>
    <row r="42" spans="1:15" ht="16" x14ac:dyDescent="0.2">
      <c r="A42" s="10">
        <f>IF(ISNUMBER(H42), TournamentSetup!$B$16, "")</f>
        <v>45210</v>
      </c>
      <c r="B42" s="13" cm="1">
        <f t="array" aca="1" ref="B42" ca="1">IF(ISNUMBER(H42),INDEX(Schedule!$A$2:$I$61,_xlfn.FLOOR.MATH(($L42 - 1)/4)+1,(MOD($L42 - 1,4) + 1) *2),"")</f>
        <v>0.44791666666666669</v>
      </c>
      <c r="C42" s="13">
        <f ca="1">IF(ISNUMBER(H42),IF(F42="Judging",B42+TIME(0,30,0), B42+TournamentSetup!$F$25),"")</f>
        <v>0.46875</v>
      </c>
      <c r="D42" t="str">
        <f t="shared" si="0"/>
        <v>Core</v>
      </c>
      <c r="E42">
        <f t="shared" si="1"/>
        <v>1</v>
      </c>
      <c r="F42" t="str">
        <f t="shared" si="2"/>
        <v>Judging</v>
      </c>
      <c r="G42" s="13" t="str" cm="1">
        <f t="array" aca="1" ref="G42" ca="1">IF(ISNUMBER(H42),INDEX(Schedule!$A$2:$I$61,_xlfn.FLOOR.MATH(($L42 - 1)/4)+1,((MOD($L42 - 1,4) + 1) *2) + 1),"")</f>
        <v>Blue</v>
      </c>
      <c r="H42">
        <f t="shared" si="3"/>
        <v>11</v>
      </c>
      <c r="L42" s="20">
        <v>41</v>
      </c>
      <c r="M42" s="20"/>
      <c r="N42" s="20">
        <f t="shared" si="4"/>
        <v>161</v>
      </c>
      <c r="O42" s="20">
        <v>0</v>
      </c>
    </row>
    <row r="43" spans="1:15" ht="16" x14ac:dyDescent="0.2">
      <c r="A43" s="10">
        <f>IF(ISNUMBER(H43), TournamentSetup!$B$16, "")</f>
        <v>45210</v>
      </c>
      <c r="B43" s="13" cm="1">
        <f t="array" aca="1" ref="B43" ca="1">IF(ISNUMBER(H43),INDEX(Schedule!$A$2:$I$61,_xlfn.FLOOR.MATH(($L43 - 1)/4)+1,(MOD($L43 - 1,4) + 1) *2),"")</f>
        <v>0.53819444444444442</v>
      </c>
      <c r="C43" s="13">
        <f ca="1">IF(ISNUMBER(H43),IF(F43="Judging",B43+TIME(0,30,0), B43+TournamentSetup!$F$25),"")</f>
        <v>0.55902777777777779</v>
      </c>
      <c r="D43" t="str">
        <f t="shared" si="0"/>
        <v>Core</v>
      </c>
      <c r="E43">
        <f t="shared" si="1"/>
        <v>1</v>
      </c>
      <c r="F43" t="str">
        <f t="shared" si="2"/>
        <v>Judging</v>
      </c>
      <c r="G43" s="13" t="str" cm="1">
        <f t="array" aca="1" ref="G43" ca="1">IF(ISNUMBER(H43),INDEX(Schedule!$A$2:$I$61,_xlfn.FLOOR.MATH(($L43 - 1)/4)+1,((MOD($L43 - 1,4) + 1) *2) + 1),"")</f>
        <v>Blue A</v>
      </c>
      <c r="H43">
        <f t="shared" si="3"/>
        <v>11</v>
      </c>
      <c r="L43" s="20">
        <v>42</v>
      </c>
      <c r="M43" s="20"/>
      <c r="N43" s="20">
        <f t="shared" si="4"/>
        <v>165</v>
      </c>
      <c r="O43" s="20">
        <v>0</v>
      </c>
    </row>
    <row r="44" spans="1:15" ht="16" x14ac:dyDescent="0.2">
      <c r="A44" s="10">
        <f>IF(ISNUMBER(H44), TournamentSetup!$B$16, "")</f>
        <v>45210</v>
      </c>
      <c r="B44" s="13" cm="1">
        <f t="array" aca="1" ref="B44" ca="1">IF(ISNUMBER(H44),INDEX(Schedule!$A$2:$I$61,_xlfn.FLOOR.MATH(($L44 - 1)/4)+1,(MOD($L44 - 1,4) + 1) *2),"")</f>
        <v>0.53472222222222221</v>
      </c>
      <c r="C44" s="13">
        <f ca="1">IF(ISNUMBER(H44),IF(F44="Judging",B44+TIME(0,30,0), B44+TournamentSetup!$F$25),"")</f>
        <v>0.55555555555555558</v>
      </c>
      <c r="D44" t="str">
        <f t="shared" si="0"/>
        <v>Core</v>
      </c>
      <c r="E44">
        <f t="shared" si="1"/>
        <v>1</v>
      </c>
      <c r="F44" t="str">
        <f t="shared" si="2"/>
        <v>Judging</v>
      </c>
      <c r="G44" s="13" t="str" cm="1">
        <f t="array" aca="1" ref="G44" ca="1">IF(ISNUMBER(H44),INDEX(Schedule!$A$2:$I$61,_xlfn.FLOOR.MATH(($L44 - 1)/4)+1,((MOD($L44 - 1,4) + 1) *2) + 1),"")</f>
        <v>Red B</v>
      </c>
      <c r="H44">
        <f t="shared" si="3"/>
        <v>11</v>
      </c>
      <c r="L44" s="20">
        <v>43</v>
      </c>
      <c r="M44" s="20"/>
      <c r="N44" s="20">
        <f t="shared" si="4"/>
        <v>169</v>
      </c>
      <c r="O44" s="20">
        <v>0</v>
      </c>
    </row>
    <row r="45" spans="1:15" ht="16" x14ac:dyDescent="0.2">
      <c r="A45" s="10">
        <f>IF(ISNUMBER(H45), TournamentSetup!$B$16, "")</f>
        <v>45210</v>
      </c>
      <c r="B45" s="13" cm="1">
        <f t="array" aca="1" ref="B45" ca="1">IF(ISNUMBER(H45),INDEX(Schedule!$A$2:$I$61,_xlfn.FLOOR.MATH(($L45 - 1)/4)+1,(MOD($L45 - 1,4) + 1) *2),"")</f>
        <v>0.57638888888888884</v>
      </c>
      <c r="C45" s="13">
        <f ca="1">IF(ISNUMBER(H45),IF(F45="Judging",B45+TIME(0,30,0), B45+TournamentSetup!$F$25),"")</f>
        <v>0.59722222222222221</v>
      </c>
      <c r="D45" t="str">
        <f t="shared" si="0"/>
        <v>Core</v>
      </c>
      <c r="E45">
        <f t="shared" si="1"/>
        <v>1</v>
      </c>
      <c r="F45" t="str">
        <f t="shared" si="2"/>
        <v>Judging</v>
      </c>
      <c r="G45" s="13" t="str" cm="1">
        <f t="array" aca="1" ref="G45" ca="1">IF(ISNUMBER(H45),INDEX(Schedule!$A$2:$I$61,_xlfn.FLOOR.MATH(($L45 - 1)/4)+1,((MOD($L45 - 1,4) + 1) *2) + 1),"")</f>
        <v>Red A</v>
      </c>
      <c r="H45">
        <f t="shared" si="3"/>
        <v>11</v>
      </c>
      <c r="L45" s="20">
        <v>44</v>
      </c>
      <c r="M45" s="20"/>
      <c r="N45" s="20">
        <f t="shared" si="4"/>
        <v>173</v>
      </c>
      <c r="O45" s="20">
        <v>0</v>
      </c>
    </row>
    <row r="46" spans="1:15" ht="16" x14ac:dyDescent="0.2">
      <c r="A46" s="10">
        <f>IF(ISNUMBER(H46), TournamentSetup!$B$16, "")</f>
        <v>45210</v>
      </c>
      <c r="B46" s="13" cm="1">
        <f t="array" aca="1" ref="B46" ca="1">IF(ISNUMBER(H46),INDEX(Schedule!$A$2:$I$61,_xlfn.FLOOR.MATH(($L46 - 1)/4)+1,(MOD($L46 - 1,4) + 1) *2),"")</f>
        <v>0.44791666666666669</v>
      </c>
      <c r="C46" s="13">
        <f ca="1">IF(ISNUMBER(H46),IF(F46="Judging",B46+TIME(0,30,0), B46+TournamentSetup!$F$25),"")</f>
        <v>0.46875</v>
      </c>
      <c r="D46" t="str">
        <f t="shared" si="0"/>
        <v>Core</v>
      </c>
      <c r="E46">
        <f t="shared" si="1"/>
        <v>1</v>
      </c>
      <c r="F46" t="str">
        <f t="shared" si="2"/>
        <v>Judging</v>
      </c>
      <c r="G46" s="13" t="str" cm="1">
        <f t="array" aca="1" ref="G46" ca="1">IF(ISNUMBER(H46),INDEX(Schedule!$A$2:$I$61,_xlfn.FLOOR.MATH(($L46 - 1)/4)+1,((MOD($L46 - 1,4) + 1) *2) + 1),"")</f>
        <v>Orange</v>
      </c>
      <c r="H46">
        <f t="shared" si="3"/>
        <v>12</v>
      </c>
      <c r="L46" s="20">
        <v>45</v>
      </c>
      <c r="M46" s="20"/>
      <c r="N46" s="20">
        <f t="shared" si="4"/>
        <v>177</v>
      </c>
      <c r="O46" s="20">
        <v>0</v>
      </c>
    </row>
    <row r="47" spans="1:15" ht="16" x14ac:dyDescent="0.2">
      <c r="A47" s="10">
        <f>IF(ISNUMBER(H47), TournamentSetup!$B$16, "")</f>
        <v>45210</v>
      </c>
      <c r="B47" s="13" cm="1">
        <f t="array" aca="1" ref="B47" ca="1">IF(ISNUMBER(H47),INDEX(Schedule!$A$2:$I$61,_xlfn.FLOOR.MATH(($L47 - 1)/4)+1,(MOD($L47 - 1,4) + 1) *2),"")</f>
        <v>0.53819444444444442</v>
      </c>
      <c r="C47" s="13">
        <f ca="1">IF(ISNUMBER(H47),IF(F47="Judging",B47+TIME(0,30,0), B47+TournamentSetup!$F$25),"")</f>
        <v>0.55902777777777779</v>
      </c>
      <c r="D47" t="str">
        <f t="shared" si="0"/>
        <v>Core</v>
      </c>
      <c r="E47">
        <f t="shared" si="1"/>
        <v>1</v>
      </c>
      <c r="F47" t="str">
        <f t="shared" si="2"/>
        <v>Judging</v>
      </c>
      <c r="G47" s="13" t="str" cm="1">
        <f t="array" aca="1" ref="G47" ca="1">IF(ISNUMBER(H47),INDEX(Schedule!$A$2:$I$61,_xlfn.FLOOR.MATH(($L47 - 1)/4)+1,((MOD($L47 - 1,4) + 1) *2) + 1),"")</f>
        <v>Blue B</v>
      </c>
      <c r="H47">
        <f t="shared" si="3"/>
        <v>12</v>
      </c>
      <c r="L47" s="20">
        <v>46</v>
      </c>
      <c r="M47" s="20"/>
      <c r="N47" s="20">
        <f t="shared" si="4"/>
        <v>181</v>
      </c>
      <c r="O47" s="20">
        <v>0</v>
      </c>
    </row>
    <row r="48" spans="1:15" ht="16" x14ac:dyDescent="0.2">
      <c r="A48" s="10">
        <f>IF(ISNUMBER(H48), TournamentSetup!$B$16, "")</f>
        <v>45210</v>
      </c>
      <c r="B48" s="13" cm="1">
        <f t="array" aca="1" ref="B48" ca="1">IF(ISNUMBER(H48),INDEX(Schedule!$A$2:$I$61,_xlfn.FLOOR.MATH(($L48 - 1)/4)+1,(MOD($L48 - 1,4) + 1) *2),"")</f>
        <v>0.53819444444444442</v>
      </c>
      <c r="C48" s="13">
        <f ca="1">IF(ISNUMBER(H48),IF(F48="Judging",B48+TIME(0,30,0), B48+TournamentSetup!$F$25),"")</f>
        <v>0.55902777777777779</v>
      </c>
      <c r="D48" t="str">
        <f t="shared" si="0"/>
        <v>Core</v>
      </c>
      <c r="E48">
        <f t="shared" si="1"/>
        <v>1</v>
      </c>
      <c r="F48" t="str">
        <f t="shared" si="2"/>
        <v>Judging</v>
      </c>
      <c r="G48" s="13" t="str" cm="1">
        <f t="array" aca="1" ref="G48" ca="1">IF(ISNUMBER(H48),INDEX(Schedule!$A$2:$I$61,_xlfn.FLOOR.MATH(($L48 - 1)/4)+1,((MOD($L48 - 1,4) + 1) *2) + 1),"")</f>
        <v>Blue A</v>
      </c>
      <c r="H48">
        <f t="shared" si="3"/>
        <v>12</v>
      </c>
      <c r="L48" s="20">
        <v>47</v>
      </c>
      <c r="M48" s="20"/>
      <c r="N48" s="20">
        <f t="shared" si="4"/>
        <v>185</v>
      </c>
      <c r="O48" s="20">
        <v>0</v>
      </c>
    </row>
    <row r="49" spans="1:15" ht="16" x14ac:dyDescent="0.2">
      <c r="A49" s="10">
        <f>IF(ISNUMBER(H49), TournamentSetup!$B$16, "")</f>
        <v>45210</v>
      </c>
      <c r="B49" s="13" cm="1">
        <f t="array" aca="1" ref="B49" ca="1">IF(ISNUMBER(H49),INDEX(Schedule!$A$2:$I$61,_xlfn.FLOOR.MATH(($L49 - 1)/4)+1,(MOD($L49 - 1,4) + 1) *2),"")</f>
        <v>0.57986111111111105</v>
      </c>
      <c r="C49" s="13">
        <f ca="1">IF(ISNUMBER(H49),IF(F49="Judging",B49+TIME(0,30,0), B49+TournamentSetup!$F$25),"")</f>
        <v>0.60069444444444442</v>
      </c>
      <c r="D49" t="str">
        <f t="shared" si="0"/>
        <v>Core</v>
      </c>
      <c r="E49">
        <f t="shared" si="1"/>
        <v>1</v>
      </c>
      <c r="F49" t="str">
        <f t="shared" si="2"/>
        <v>Judging</v>
      </c>
      <c r="G49" s="13" t="str" cm="1">
        <f t="array" aca="1" ref="G49" ca="1">IF(ISNUMBER(H49),INDEX(Schedule!$A$2:$I$61,_xlfn.FLOOR.MATH(($L49 - 1)/4)+1,((MOD($L49 - 1,4) + 1) *2) + 1),"")</f>
        <v>Blue B</v>
      </c>
      <c r="H49">
        <f t="shared" si="3"/>
        <v>12</v>
      </c>
      <c r="L49" s="20">
        <v>48</v>
      </c>
      <c r="M49" s="20"/>
      <c r="N49" s="20">
        <f t="shared" si="4"/>
        <v>189</v>
      </c>
      <c r="O49" s="20">
        <v>0</v>
      </c>
    </row>
    <row r="50" spans="1:15" ht="16" x14ac:dyDescent="0.2">
      <c r="A50" s="10">
        <f>IF(ISNUMBER(H50), TournamentSetup!$B$16, "")</f>
        <v>45210</v>
      </c>
      <c r="B50" s="13" cm="1">
        <f t="array" aca="1" ref="B50" ca="1">IF(ISNUMBER(H50),INDEX(Schedule!$A$2:$I$61,_xlfn.FLOOR.MATH(($L50 - 1)/4)+1,(MOD($L50 - 1,4) + 1) *2),"")</f>
        <v>0.52083333333333337</v>
      </c>
      <c r="C50" s="13">
        <f ca="1">IF(ISNUMBER(H50),IF(F50="Judging",B50+TIME(0,30,0), B50+TournamentSetup!$F$25),"")</f>
        <v>0.54166666666666674</v>
      </c>
      <c r="D50" t="str">
        <f t="shared" si="0"/>
        <v>Core</v>
      </c>
      <c r="E50">
        <f t="shared" si="1"/>
        <v>1</v>
      </c>
      <c r="F50" t="str">
        <f t="shared" si="2"/>
        <v>Judging</v>
      </c>
      <c r="G50" s="13" t="str" cm="1">
        <f t="array" aca="1" ref="G50" ca="1">IF(ISNUMBER(H50),INDEX(Schedule!$A$2:$I$61,_xlfn.FLOOR.MATH(($L50 - 1)/4)+1,((MOD($L50 - 1,4) + 1) *2) + 1),"")</f>
        <v>Yellow</v>
      </c>
      <c r="H50">
        <f t="shared" si="3"/>
        <v>13</v>
      </c>
      <c r="L50" s="20">
        <v>49</v>
      </c>
      <c r="M50" s="20"/>
      <c r="N50" s="20">
        <f t="shared" si="4"/>
        <v>193</v>
      </c>
      <c r="O50" s="20">
        <v>0</v>
      </c>
    </row>
    <row r="51" spans="1:15" ht="16" x14ac:dyDescent="0.2">
      <c r="A51" s="10">
        <f>IF(ISNUMBER(H51), TournamentSetup!$B$16, "")</f>
        <v>45210</v>
      </c>
      <c r="B51" s="13" cm="1">
        <f t="array" aca="1" ref="B51" ca="1">IF(ISNUMBER(H51),INDEX(Schedule!$A$2:$I$61,_xlfn.FLOOR.MATH(($L51 - 1)/4)+1,(MOD($L51 - 1,4) + 1) *2),"")</f>
        <v>0.37847222222222221</v>
      </c>
      <c r="C51" s="13">
        <f ca="1">IF(ISNUMBER(H51),IF(F51="Judging",B51+TIME(0,30,0), B51+TournamentSetup!$F$25),"")</f>
        <v>0.39930555555555552</v>
      </c>
      <c r="D51" t="str">
        <f t="shared" si="0"/>
        <v>Core</v>
      </c>
      <c r="E51">
        <f t="shared" si="1"/>
        <v>1</v>
      </c>
      <c r="F51" t="str">
        <f t="shared" si="2"/>
        <v>Judging</v>
      </c>
      <c r="G51" s="13" t="str" cm="1">
        <f t="array" aca="1" ref="G51" ca="1">IF(ISNUMBER(H51),INDEX(Schedule!$A$2:$I$61,_xlfn.FLOOR.MATH(($L51 - 1)/4)+1,((MOD($L51 - 1,4) + 1) *2) + 1),"")</f>
        <v>Blue A</v>
      </c>
      <c r="H51">
        <f t="shared" si="3"/>
        <v>13</v>
      </c>
      <c r="L51" s="20">
        <v>50</v>
      </c>
      <c r="M51" s="20"/>
      <c r="N51" s="20">
        <f t="shared" si="4"/>
        <v>197</v>
      </c>
      <c r="O51" s="20">
        <v>0</v>
      </c>
    </row>
    <row r="52" spans="1:15" ht="16" x14ac:dyDescent="0.2">
      <c r="A52" s="10">
        <f>IF(ISNUMBER(H52), TournamentSetup!$B$16, "")</f>
        <v>45210</v>
      </c>
      <c r="B52" s="13" cm="1">
        <f t="array" aca="1" ref="B52" ca="1">IF(ISNUMBER(H52),INDEX(Schedule!$A$2:$I$61,_xlfn.FLOOR.MATH(($L52 - 1)/4)+1,(MOD($L52 - 1,4) + 1) *2),"")</f>
        <v>0.4375</v>
      </c>
      <c r="C52" s="13">
        <f ca="1">IF(ISNUMBER(H52),IF(F52="Judging",B52+TIME(0,30,0), B52+TournamentSetup!$F$25),"")</f>
        <v>0.45833333333333331</v>
      </c>
      <c r="D52" t="str">
        <f t="shared" si="0"/>
        <v>Core</v>
      </c>
      <c r="E52">
        <f t="shared" si="1"/>
        <v>1</v>
      </c>
      <c r="F52" t="str">
        <f t="shared" si="2"/>
        <v>Judging</v>
      </c>
      <c r="G52" s="13" t="str" cm="1">
        <f t="array" aca="1" ref="G52" ca="1">IF(ISNUMBER(H52),INDEX(Schedule!$A$2:$I$61,_xlfn.FLOOR.MATH(($L52 - 1)/4)+1,((MOD($L52 - 1,4) + 1) *2) + 1),"")</f>
        <v>Red B</v>
      </c>
      <c r="H52">
        <f t="shared" si="3"/>
        <v>13</v>
      </c>
      <c r="L52" s="20">
        <v>51</v>
      </c>
      <c r="M52" s="20"/>
      <c r="N52" s="20">
        <f t="shared" si="4"/>
        <v>201</v>
      </c>
      <c r="O52" s="20">
        <v>0</v>
      </c>
    </row>
    <row r="53" spans="1:15" ht="16" x14ac:dyDescent="0.2">
      <c r="A53" s="10">
        <f>IF(ISNUMBER(H53), TournamentSetup!$B$16, "")</f>
        <v>45210</v>
      </c>
      <c r="B53" s="13" cm="1">
        <f t="array" aca="1" ref="B53" ca="1">IF(ISNUMBER(H53),INDEX(Schedule!$A$2:$I$61,_xlfn.FLOOR.MATH(($L53 - 1)/4)+1,(MOD($L53 - 1,4) + 1) *2),"")</f>
        <v>0.44791666666666669</v>
      </c>
      <c r="C53" s="13">
        <f ca="1">IF(ISNUMBER(H53),IF(F53="Judging",B53+TIME(0,30,0), B53+TournamentSetup!$F$25),"")</f>
        <v>0.46875</v>
      </c>
      <c r="D53" t="str">
        <f t="shared" si="0"/>
        <v>Core</v>
      </c>
      <c r="E53">
        <f t="shared" si="1"/>
        <v>1</v>
      </c>
      <c r="F53" t="str">
        <f t="shared" si="2"/>
        <v>Judging</v>
      </c>
      <c r="G53" s="13" t="str" cm="1">
        <f t="array" aca="1" ref="G53" ca="1">IF(ISNUMBER(H53),INDEX(Schedule!$A$2:$I$61,_xlfn.FLOOR.MATH(($L53 - 1)/4)+1,((MOD($L53 - 1,4) + 1) *2) + 1),"")</f>
        <v>Red A</v>
      </c>
      <c r="H53">
        <f t="shared" si="3"/>
        <v>13</v>
      </c>
      <c r="L53" s="20">
        <v>52</v>
      </c>
      <c r="M53" s="20"/>
      <c r="N53" s="20">
        <f t="shared" si="4"/>
        <v>205</v>
      </c>
      <c r="O53" s="20">
        <v>0</v>
      </c>
    </row>
    <row r="54" spans="1:15" ht="16" x14ac:dyDescent="0.2">
      <c r="A54" s="10">
        <f>IF(ISNUMBER(H54), TournamentSetup!$B$16, "")</f>
        <v>45210</v>
      </c>
      <c r="B54" s="13" cm="1">
        <f t="array" aca="1" ref="B54" ca="1">IF(ISNUMBER(H54),INDEX(Schedule!$A$2:$I$61,_xlfn.FLOOR.MATH(($L54 - 1)/4)+1,(MOD($L54 - 1,4) + 1) *2),"")</f>
        <v>0.52083333333333337</v>
      </c>
      <c r="C54" s="13">
        <f ca="1">IF(ISNUMBER(H54),IF(F54="Judging",B54+TIME(0,30,0), B54+TournamentSetup!$F$25),"")</f>
        <v>0.54166666666666674</v>
      </c>
      <c r="D54" t="str">
        <f t="shared" si="0"/>
        <v>Core</v>
      </c>
      <c r="E54">
        <f t="shared" si="1"/>
        <v>1</v>
      </c>
      <c r="F54" t="str">
        <f t="shared" si="2"/>
        <v>Judging</v>
      </c>
      <c r="G54" s="13" t="str" cm="1">
        <f t="array" aca="1" ref="G54" ca="1">IF(ISNUMBER(H54),INDEX(Schedule!$A$2:$I$61,_xlfn.FLOOR.MATH(($L54 - 1)/4)+1,((MOD($L54 - 1,4) + 1) *2) + 1),"")</f>
        <v>Green</v>
      </c>
      <c r="H54">
        <f t="shared" si="3"/>
        <v>14</v>
      </c>
      <c r="L54" s="20">
        <v>53</v>
      </c>
      <c r="M54" s="20"/>
      <c r="N54" s="20">
        <f t="shared" si="4"/>
        <v>209</v>
      </c>
      <c r="O54" s="20">
        <v>0</v>
      </c>
    </row>
    <row r="55" spans="1:15" ht="16" x14ac:dyDescent="0.2">
      <c r="A55" s="10">
        <f>IF(ISNUMBER(H55), TournamentSetup!$B$16, "")</f>
        <v>45210</v>
      </c>
      <c r="B55" s="13" cm="1">
        <f t="array" aca="1" ref="B55" ca="1">IF(ISNUMBER(H55),INDEX(Schedule!$A$2:$I$61,_xlfn.FLOOR.MATH(($L55 - 1)/4)+1,(MOD($L55 - 1,4) + 1) *2),"")</f>
        <v>0.37847222222222221</v>
      </c>
      <c r="C55" s="13">
        <f ca="1">IF(ISNUMBER(H55),IF(F55="Judging",B55+TIME(0,30,0), B55+TournamentSetup!$F$25),"")</f>
        <v>0.39930555555555552</v>
      </c>
      <c r="D55" t="str">
        <f t="shared" si="0"/>
        <v>Core</v>
      </c>
      <c r="E55">
        <f t="shared" si="1"/>
        <v>1</v>
      </c>
      <c r="F55" t="str">
        <f t="shared" si="2"/>
        <v>Judging</v>
      </c>
      <c r="G55" s="13" t="str" cm="1">
        <f t="array" aca="1" ref="G55" ca="1">IF(ISNUMBER(H55),INDEX(Schedule!$A$2:$I$61,_xlfn.FLOOR.MATH(($L55 - 1)/4)+1,((MOD($L55 - 1,4) + 1) *2) + 1),"")</f>
        <v>Blue B</v>
      </c>
      <c r="H55">
        <f t="shared" si="3"/>
        <v>14</v>
      </c>
      <c r="L55" s="20">
        <v>54</v>
      </c>
      <c r="M55" s="20"/>
      <c r="N55" s="20">
        <f t="shared" si="4"/>
        <v>213</v>
      </c>
      <c r="O55" s="20">
        <v>0</v>
      </c>
    </row>
    <row r="56" spans="1:15" ht="16" x14ac:dyDescent="0.2">
      <c r="A56" s="10">
        <f>IF(ISNUMBER(H56), TournamentSetup!$B$16, "")</f>
        <v>45210</v>
      </c>
      <c r="B56" s="13" cm="1">
        <f t="array" aca="1" ref="B56" ca="1">IF(ISNUMBER(H56),INDEX(Schedule!$A$2:$I$61,_xlfn.FLOOR.MATH(($L56 - 1)/4)+1,(MOD($L56 - 1,4) + 1) *2),"")</f>
        <v>0.44097222222222221</v>
      </c>
      <c r="C56" s="13">
        <f ca="1">IF(ISNUMBER(H56),IF(F56="Judging",B56+TIME(0,30,0), B56+TournamentSetup!$F$25),"")</f>
        <v>0.46180555555555552</v>
      </c>
      <c r="D56" t="str">
        <f t="shared" si="0"/>
        <v>Core</v>
      </c>
      <c r="E56">
        <f t="shared" si="1"/>
        <v>1</v>
      </c>
      <c r="F56" t="str">
        <f t="shared" si="2"/>
        <v>Judging</v>
      </c>
      <c r="G56" s="13" t="str" cm="1">
        <f t="array" aca="1" ref="G56" ca="1">IF(ISNUMBER(H56),INDEX(Schedule!$A$2:$I$61,_xlfn.FLOOR.MATH(($L56 - 1)/4)+1,((MOD($L56 - 1,4) + 1) *2) + 1),"")</f>
        <v>Blue A</v>
      </c>
      <c r="H56">
        <f t="shared" si="3"/>
        <v>14</v>
      </c>
      <c r="L56" s="20">
        <v>55</v>
      </c>
      <c r="M56" s="20"/>
      <c r="N56" s="20">
        <f t="shared" si="4"/>
        <v>217</v>
      </c>
      <c r="O56" s="20">
        <v>0</v>
      </c>
    </row>
    <row r="57" spans="1:15" ht="16" x14ac:dyDescent="0.2">
      <c r="A57" s="10">
        <f>IF(ISNUMBER(H57), TournamentSetup!$B$16, "")</f>
        <v>45210</v>
      </c>
      <c r="B57" s="13" cm="1">
        <f t="array" aca="1" ref="B57" ca="1">IF(ISNUMBER(H57),INDEX(Schedule!$A$2:$I$61,_xlfn.FLOOR.MATH(($L57 - 1)/4)+1,(MOD($L57 - 1,4) + 1) *2),"")</f>
        <v>0.4513888888888889</v>
      </c>
      <c r="C57" s="13">
        <f ca="1">IF(ISNUMBER(H57),IF(F57="Judging",B57+TIME(0,30,0), B57+TournamentSetup!$F$25),"")</f>
        <v>0.47222222222222221</v>
      </c>
      <c r="D57" t="str">
        <f t="shared" si="0"/>
        <v>Core</v>
      </c>
      <c r="E57">
        <f t="shared" si="1"/>
        <v>1</v>
      </c>
      <c r="F57" t="str">
        <f t="shared" si="2"/>
        <v>Judging</v>
      </c>
      <c r="G57" s="13" t="str" cm="1">
        <f t="array" aca="1" ref="G57" ca="1">IF(ISNUMBER(H57),INDEX(Schedule!$A$2:$I$61,_xlfn.FLOOR.MATH(($L57 - 1)/4)+1,((MOD($L57 - 1,4) + 1) *2) + 1),"")</f>
        <v>Blue B</v>
      </c>
      <c r="H57">
        <f t="shared" si="3"/>
        <v>14</v>
      </c>
      <c r="L57" s="20">
        <v>56</v>
      </c>
      <c r="M57" s="20"/>
      <c r="N57" s="20">
        <f t="shared" si="4"/>
        <v>221</v>
      </c>
      <c r="O57" s="20">
        <v>0</v>
      </c>
    </row>
    <row r="58" spans="1:15" ht="16" x14ac:dyDescent="0.2">
      <c r="A58" s="10">
        <f>IF(ISNUMBER(H58), TournamentSetup!$B$16, "")</f>
        <v>45210</v>
      </c>
      <c r="B58" s="13" cm="1">
        <f t="array" aca="1" ref="B58" ca="1">IF(ISNUMBER(H58),INDEX(Schedule!$A$2:$I$61,_xlfn.FLOOR.MATH(($L58 - 1)/4)+1,(MOD($L58 - 1,4) + 1) *2),"")</f>
        <v>0.52083333333333337</v>
      </c>
      <c r="C58" s="13">
        <f ca="1">IF(ISNUMBER(H58),IF(F58="Judging",B58+TIME(0,30,0), B58+TournamentSetup!$F$25),"")</f>
        <v>0.54166666666666674</v>
      </c>
      <c r="D58" t="str">
        <f t="shared" si="0"/>
        <v>Core</v>
      </c>
      <c r="E58">
        <f t="shared" si="1"/>
        <v>1</v>
      </c>
      <c r="F58" t="str">
        <f t="shared" si="2"/>
        <v>Judging</v>
      </c>
      <c r="G58" s="13" t="str" cm="1">
        <f t="array" aca="1" ref="G58" ca="1">IF(ISNUMBER(H58),INDEX(Schedule!$A$2:$I$61,_xlfn.FLOOR.MATH(($L58 - 1)/4)+1,((MOD($L58 - 1,4) + 1) *2) + 1),"")</f>
        <v>Blue</v>
      </c>
      <c r="H58">
        <f t="shared" si="3"/>
        <v>15</v>
      </c>
      <c r="L58" s="20">
        <v>57</v>
      </c>
      <c r="M58" s="20"/>
      <c r="N58" s="20">
        <f t="shared" si="4"/>
        <v>225</v>
      </c>
      <c r="O58" s="20">
        <v>0</v>
      </c>
    </row>
    <row r="59" spans="1:15" ht="16" x14ac:dyDescent="0.2">
      <c r="A59" s="10">
        <f>IF(ISNUMBER(H59), TournamentSetup!$B$16, "")</f>
        <v>45210</v>
      </c>
      <c r="B59" s="13" cm="1">
        <f t="array" aca="1" ref="B59" ca="1">IF(ISNUMBER(H59),INDEX(Schedule!$A$2:$I$61,_xlfn.FLOOR.MATH(($L59 - 1)/4)+1,(MOD($L59 - 1,4) + 1) *2),"")</f>
        <v>0.375</v>
      </c>
      <c r="C59" s="13">
        <f ca="1">IF(ISNUMBER(H59),IF(F59="Judging",B59+TIME(0,30,0), B59+TournamentSetup!$F$25),"")</f>
        <v>0.39583333333333331</v>
      </c>
      <c r="D59" t="str">
        <f t="shared" si="0"/>
        <v>Core</v>
      </c>
      <c r="E59">
        <f t="shared" si="1"/>
        <v>1</v>
      </c>
      <c r="F59" t="str">
        <f t="shared" si="2"/>
        <v>Judging</v>
      </c>
      <c r="G59" s="13" t="str" cm="1">
        <f t="array" aca="1" ref="G59" ca="1">IF(ISNUMBER(H59),INDEX(Schedule!$A$2:$I$61,_xlfn.FLOOR.MATH(($L59 - 1)/4)+1,((MOD($L59 - 1,4) + 1) *2) + 1),"")</f>
        <v>Red A</v>
      </c>
      <c r="H59">
        <f t="shared" si="3"/>
        <v>15</v>
      </c>
      <c r="L59" s="20">
        <v>58</v>
      </c>
      <c r="M59" s="20"/>
      <c r="N59" s="20">
        <f t="shared" si="4"/>
        <v>229</v>
      </c>
      <c r="O59" s="20">
        <v>0</v>
      </c>
    </row>
    <row r="60" spans="1:15" ht="16" x14ac:dyDescent="0.2">
      <c r="A60" s="10">
        <f>IF(ISNUMBER(H60), TournamentSetup!$B$16, "")</f>
        <v>45210</v>
      </c>
      <c r="B60" s="13" cm="1">
        <f t="array" aca="1" ref="B60" ca="1">IF(ISNUMBER(H60),INDEX(Schedule!$A$2:$I$61,_xlfn.FLOOR.MATH(($L60 - 1)/4)+1,(MOD($L60 - 1,4) + 1) *2),"")</f>
        <v>0.44097222222222221</v>
      </c>
      <c r="C60" s="13">
        <f ca="1">IF(ISNUMBER(H60),IF(F60="Judging",B60+TIME(0,30,0), B60+TournamentSetup!$F$25),"")</f>
        <v>0.46180555555555552</v>
      </c>
      <c r="D60" t="str">
        <f t="shared" si="0"/>
        <v>Core</v>
      </c>
      <c r="E60">
        <f t="shared" si="1"/>
        <v>1</v>
      </c>
      <c r="F60" t="str">
        <f t="shared" si="2"/>
        <v>Judging</v>
      </c>
      <c r="G60" s="13" t="str" cm="1">
        <f t="array" aca="1" ref="G60" ca="1">IF(ISNUMBER(H60),INDEX(Schedule!$A$2:$I$61,_xlfn.FLOOR.MATH(($L60 - 1)/4)+1,((MOD($L60 - 1,4) + 1) *2) + 1),"")</f>
        <v>Blue B</v>
      </c>
      <c r="H60">
        <f t="shared" si="3"/>
        <v>15</v>
      </c>
      <c r="L60" s="20">
        <v>59</v>
      </c>
      <c r="M60" s="20"/>
      <c r="N60" s="20">
        <f t="shared" si="4"/>
        <v>233</v>
      </c>
      <c r="O60" s="20">
        <v>0</v>
      </c>
    </row>
    <row r="61" spans="1:15" ht="16" x14ac:dyDescent="0.2">
      <c r="A61" s="10">
        <f>IF(ISNUMBER(H61), TournamentSetup!$B$16, "")</f>
        <v>45210</v>
      </c>
      <c r="B61" s="13" cm="1">
        <f t="array" aca="1" ref="B61" ca="1">IF(ISNUMBER(H61),INDEX(Schedule!$A$2:$I$61,_xlfn.FLOOR.MATH(($L61 - 1)/4)+1,(MOD($L61 - 1,4) + 1) *2),"")</f>
        <v>0.44791666666666669</v>
      </c>
      <c r="C61" s="13">
        <f ca="1">IF(ISNUMBER(H61),IF(F61="Judging",B61+TIME(0,30,0), B61+TournamentSetup!$F$25),"")</f>
        <v>0.46875</v>
      </c>
      <c r="D61" t="str">
        <f t="shared" si="0"/>
        <v>Core</v>
      </c>
      <c r="E61">
        <f t="shared" si="1"/>
        <v>1</v>
      </c>
      <c r="F61" t="str">
        <f t="shared" si="2"/>
        <v>Judging</v>
      </c>
      <c r="G61" s="13" t="str" cm="1">
        <f t="array" aca="1" ref="G61" ca="1">IF(ISNUMBER(H61),INDEX(Schedule!$A$2:$I$61,_xlfn.FLOOR.MATH(($L61 - 1)/4)+1,((MOD($L61 - 1,4) + 1) *2) + 1),"")</f>
        <v>Red B</v>
      </c>
      <c r="H61">
        <f t="shared" si="3"/>
        <v>15</v>
      </c>
      <c r="L61" s="20">
        <v>60</v>
      </c>
      <c r="M61" s="20"/>
      <c r="N61" s="20">
        <f t="shared" si="4"/>
        <v>237</v>
      </c>
      <c r="O61" s="20">
        <v>0</v>
      </c>
    </row>
    <row r="62" spans="1:15" ht="16" x14ac:dyDescent="0.2">
      <c r="A62" s="10">
        <f>IF(ISNUMBER(H62), TournamentSetup!$B$16, "")</f>
        <v>45210</v>
      </c>
      <c r="B62" s="13" cm="1">
        <f t="array" aca="1" ref="B62" ca="1">IF(ISNUMBER(H62),INDEX(Schedule!$A$2:$I$61,_xlfn.FLOOR.MATH(($L62 - 1)/4)+1,(MOD($L62 - 1,4) + 1) *2),"")</f>
        <v>0.52083333333333337</v>
      </c>
      <c r="C62" s="13">
        <f ca="1">IF(ISNUMBER(H62),IF(F62="Judging",B62+TIME(0,30,0), B62+TournamentSetup!$F$25),"")</f>
        <v>0.54166666666666674</v>
      </c>
      <c r="D62" t="str">
        <f t="shared" si="0"/>
        <v>Core</v>
      </c>
      <c r="E62">
        <f t="shared" si="1"/>
        <v>1</v>
      </c>
      <c r="F62" t="str">
        <f t="shared" si="2"/>
        <v>Judging</v>
      </c>
      <c r="G62" s="13" t="str" cm="1">
        <f t="array" aca="1" ref="G62" ca="1">IF(ISNUMBER(H62),INDEX(Schedule!$A$2:$I$61,_xlfn.FLOOR.MATH(($L62 - 1)/4)+1,((MOD($L62 - 1,4) + 1) *2) + 1),"")</f>
        <v>Orange</v>
      </c>
      <c r="H62">
        <f t="shared" si="3"/>
        <v>16</v>
      </c>
      <c r="L62" s="20">
        <v>61</v>
      </c>
      <c r="M62" s="20"/>
      <c r="N62" s="20"/>
      <c r="O62" s="20"/>
    </row>
    <row r="63" spans="1:15" ht="16" x14ac:dyDescent="0.2">
      <c r="A63" s="10">
        <f>IF(ISNUMBER(H63), TournamentSetup!$B$16, "")</f>
        <v>45210</v>
      </c>
      <c r="B63" s="13" cm="1">
        <f t="array" aca="1" ref="B63" ca="1">IF(ISNUMBER(H63),INDEX(Schedule!$A$2:$I$61,_xlfn.FLOOR.MATH(($L63 - 1)/4)+1,(MOD($L63 - 1,4) + 1) *2),"")</f>
        <v>0.375</v>
      </c>
      <c r="C63" s="13">
        <f ca="1">IF(ISNUMBER(H63),IF(F63="Judging",B63+TIME(0,30,0), B63+TournamentSetup!$F$25),"")</f>
        <v>0.39583333333333331</v>
      </c>
      <c r="D63" t="str">
        <f t="shared" si="0"/>
        <v>Core</v>
      </c>
      <c r="E63">
        <f t="shared" si="1"/>
        <v>1</v>
      </c>
      <c r="F63" t="str">
        <f t="shared" si="2"/>
        <v>Judging</v>
      </c>
      <c r="G63" s="13" t="str" cm="1">
        <f t="array" aca="1" ref="G63" ca="1">IF(ISNUMBER(H63),INDEX(Schedule!$A$2:$I$61,_xlfn.FLOOR.MATH(($L63 - 1)/4)+1,((MOD($L63 - 1,4) + 1) *2) + 1),"")</f>
        <v>Red B</v>
      </c>
      <c r="H63">
        <f t="shared" si="3"/>
        <v>16</v>
      </c>
      <c r="L63" s="20">
        <v>62</v>
      </c>
      <c r="M63" s="20"/>
      <c r="N63" s="20"/>
      <c r="O63" s="20"/>
    </row>
    <row r="64" spans="1:15" ht="16" x14ac:dyDescent="0.2">
      <c r="A64" s="10">
        <f>IF(ISNUMBER(H64), TournamentSetup!$B$16, "")</f>
        <v>45210</v>
      </c>
      <c r="B64" s="13" cm="1">
        <f t="array" aca="1" ref="B64" ca="1">IF(ISNUMBER(H64),INDEX(Schedule!$A$2:$I$61,_xlfn.FLOOR.MATH(($L64 - 1)/4)+1,(MOD($L64 - 1,4) + 1) *2),"")</f>
        <v>0.4375</v>
      </c>
      <c r="C64" s="13">
        <f ca="1">IF(ISNUMBER(H64),IF(F64="Judging",B64+TIME(0,30,0), B64+TournamentSetup!$F$25),"")</f>
        <v>0.45833333333333331</v>
      </c>
      <c r="D64" t="str">
        <f t="shared" si="0"/>
        <v>Core</v>
      </c>
      <c r="E64">
        <f t="shared" si="1"/>
        <v>1</v>
      </c>
      <c r="F64" t="str">
        <f t="shared" si="2"/>
        <v>Judging</v>
      </c>
      <c r="G64" s="13" t="str" cm="1">
        <f t="array" aca="1" ref="G64" ca="1">IF(ISNUMBER(H64),INDEX(Schedule!$A$2:$I$61,_xlfn.FLOOR.MATH(($L64 - 1)/4)+1,((MOD($L64 - 1,4) + 1) *2) + 1),"")</f>
        <v>Red A</v>
      </c>
      <c r="H64">
        <f t="shared" si="3"/>
        <v>16</v>
      </c>
      <c r="L64" s="20">
        <v>63</v>
      </c>
      <c r="M64" s="20"/>
      <c r="N64" s="20"/>
      <c r="O64" s="20"/>
    </row>
    <row r="65" spans="1:15" ht="16" x14ac:dyDescent="0.2">
      <c r="A65" s="10">
        <f>IF(ISNUMBER(H65), TournamentSetup!$B$16, "")</f>
        <v>45210</v>
      </c>
      <c r="B65" s="13" cm="1">
        <f t="array" aca="1" ref="B65" ca="1">IF(ISNUMBER(H65),INDEX(Schedule!$A$2:$I$61,_xlfn.FLOOR.MATH(($L65 - 1)/4)+1,(MOD($L65 - 1,4) + 1) *2),"")</f>
        <v>0.4513888888888889</v>
      </c>
      <c r="C65" s="13">
        <f ca="1">IF(ISNUMBER(H65),IF(F65="Judging",B65+TIME(0,30,0), B65+TournamentSetup!$F$25),"")</f>
        <v>0.47222222222222221</v>
      </c>
      <c r="D65" t="str">
        <f t="shared" si="0"/>
        <v>Core</v>
      </c>
      <c r="E65">
        <f t="shared" si="1"/>
        <v>1</v>
      </c>
      <c r="F65" t="str">
        <f t="shared" si="2"/>
        <v>Judging</v>
      </c>
      <c r="G65" s="13" t="str" cm="1">
        <f t="array" aca="1" ref="G65" ca="1">IF(ISNUMBER(H65),INDEX(Schedule!$A$2:$I$61,_xlfn.FLOOR.MATH(($L65 - 1)/4)+1,((MOD($L65 - 1,4) + 1) *2) + 1),"")</f>
        <v>Blue A</v>
      </c>
      <c r="H65">
        <f t="shared" si="3"/>
        <v>16</v>
      </c>
      <c r="L65" s="20">
        <v>64</v>
      </c>
      <c r="M65" s="20"/>
      <c r="N65" s="20"/>
      <c r="O65" s="20"/>
    </row>
    <row r="66" spans="1:15" ht="16" x14ac:dyDescent="0.2">
      <c r="A66" s="10">
        <f>IF(ISNUMBER(H66), TournamentSetup!$B$16, "")</f>
        <v>45210</v>
      </c>
      <c r="B66" s="13" cm="1">
        <f t="array" aca="1" ref="B66" ca="1">IF(ISNUMBER(H66),INDEX(Schedule!$A$2:$I$61,_xlfn.FLOOR.MATH(($L66 - 1)/4)+1,(MOD($L66 - 1,4) + 1) *2),"")</f>
        <v>0.5625</v>
      </c>
      <c r="C66" s="13">
        <f ca="1">IF(ISNUMBER(H66),IF(F66="Judging",B66+TIME(0,30,0), B66+TournamentSetup!$F$25),"")</f>
        <v>0.58333333333333337</v>
      </c>
      <c r="D66" t="str">
        <f t="shared" si="0"/>
        <v>Core</v>
      </c>
      <c r="E66">
        <f t="shared" si="1"/>
        <v>1</v>
      </c>
      <c r="F66" t="str">
        <f t="shared" si="2"/>
        <v>Judging</v>
      </c>
      <c r="G66" s="13" t="str" cm="1">
        <f t="array" aca="1" ref="G66" ca="1">IF(ISNUMBER(H66),INDEX(Schedule!$A$2:$I$61,_xlfn.FLOOR.MATH(($L66 - 1)/4)+1,((MOD($L66 - 1,4) + 1) *2) + 1),"")</f>
        <v>Yellow</v>
      </c>
      <c r="H66">
        <f t="shared" si="3"/>
        <v>17</v>
      </c>
      <c r="L66" s="20">
        <v>65</v>
      </c>
      <c r="M66" s="20"/>
      <c r="N66" s="20"/>
      <c r="O66" s="20"/>
    </row>
    <row r="67" spans="1:15" ht="16" x14ac:dyDescent="0.2">
      <c r="A67" s="10">
        <f>IF(ISNUMBER(H67), TournamentSetup!$B$16, "")</f>
        <v>45210</v>
      </c>
      <c r="B67" s="13" cm="1">
        <f t="array" aca="1" ref="B67" ca="1">IF(ISNUMBER(H67),INDEX(Schedule!$A$2:$I$61,_xlfn.FLOOR.MATH(($L67 - 1)/4)+1,(MOD($L67 - 1,4) + 1) *2),"")</f>
        <v>0.38541666666666663</v>
      </c>
      <c r="C67" s="13">
        <f ca="1">IF(ISNUMBER(H67),IF(F67="Judging",B67+TIME(0,30,0), B67+TournamentSetup!$F$25),"")</f>
        <v>0.40624999999999994</v>
      </c>
      <c r="D67" t="str">
        <f t="shared" ref="D67:D130" si="5">IF(ISNUMBER(H67), "Core", "")</f>
        <v>Core</v>
      </c>
      <c r="E67">
        <f t="shared" ref="E67:E130" si="6">IF(ISNUMBER(H67), 1, "")</f>
        <v>1</v>
      </c>
      <c r="F67" t="str">
        <f t="shared" ref="F67:F130" si="7">IF(ISNUMBER(H67), "Judging", "")</f>
        <v>Judging</v>
      </c>
      <c r="G67" s="13" t="str" cm="1">
        <f t="array" aca="1" ref="G67" ca="1">IF(ISNUMBER(H67),INDEX(Schedule!$A$2:$I$61,_xlfn.FLOOR.MATH(($L67 - 1)/4)+1,((MOD($L67 - 1,4) + 1) *2) + 1),"")</f>
        <v>Blue A</v>
      </c>
      <c r="H67">
        <f t="shared" ref="H67:H130" si="8">IF(VLOOKUP(L67,$N$2:$O$61,2) &gt; 0, VLOOKUP(L67,$N$2:$O$61,2), "")</f>
        <v>17</v>
      </c>
      <c r="L67" s="20">
        <v>66</v>
      </c>
      <c r="M67" s="20"/>
      <c r="N67" s="20"/>
      <c r="O67" s="20"/>
    </row>
    <row r="68" spans="1:15" ht="16" x14ac:dyDescent="0.2">
      <c r="A68" s="10">
        <f>IF(ISNUMBER(H68), TournamentSetup!$B$16, "")</f>
        <v>45210</v>
      </c>
      <c r="B68" s="13" cm="1">
        <f t="array" aca="1" ref="B68" ca="1">IF(ISNUMBER(H68),INDEX(Schedule!$A$2:$I$61,_xlfn.FLOOR.MATH(($L68 - 1)/4)+1,(MOD($L68 - 1,4) + 1) *2),"")</f>
        <v>0.44444444444444442</v>
      </c>
      <c r="C68" s="13">
        <f ca="1">IF(ISNUMBER(H68),IF(F68="Judging",B68+TIME(0,30,0), B68+TournamentSetup!$F$25),"")</f>
        <v>0.46527777777777773</v>
      </c>
      <c r="D68" t="str">
        <f t="shared" si="5"/>
        <v>Core</v>
      </c>
      <c r="E68">
        <f t="shared" si="6"/>
        <v>1</v>
      </c>
      <c r="F68" t="str">
        <f t="shared" si="7"/>
        <v>Judging</v>
      </c>
      <c r="G68" s="13" t="str" cm="1">
        <f t="array" aca="1" ref="G68" ca="1">IF(ISNUMBER(H68),INDEX(Schedule!$A$2:$I$61,_xlfn.FLOOR.MATH(($L68 - 1)/4)+1,((MOD($L68 - 1,4) + 1) *2) + 1),"")</f>
        <v>Red B</v>
      </c>
      <c r="H68">
        <f t="shared" si="8"/>
        <v>17</v>
      </c>
      <c r="L68" s="20">
        <v>67</v>
      </c>
      <c r="M68" s="20"/>
      <c r="N68" s="20"/>
      <c r="O68" s="20"/>
    </row>
    <row r="69" spans="1:15" ht="16" x14ac:dyDescent="0.2">
      <c r="A69" s="10">
        <f>IF(ISNUMBER(H69), TournamentSetup!$B$16, "")</f>
        <v>45210</v>
      </c>
      <c r="B69" s="13" cm="1">
        <f t="array" aca="1" ref="B69" ca="1">IF(ISNUMBER(H69),INDEX(Schedule!$A$2:$I$61,_xlfn.FLOOR.MATH(($L69 - 1)/4)+1,(MOD($L69 - 1,4) + 1) *2),"")</f>
        <v>0.4548611111111111</v>
      </c>
      <c r="C69" s="13">
        <f ca="1">IF(ISNUMBER(H69),IF(F69="Judging",B69+TIME(0,30,0), B69+TournamentSetup!$F$25),"")</f>
        <v>0.47569444444444442</v>
      </c>
      <c r="D69" t="str">
        <f t="shared" si="5"/>
        <v>Core</v>
      </c>
      <c r="E69">
        <f t="shared" si="6"/>
        <v>1</v>
      </c>
      <c r="F69" t="str">
        <f t="shared" si="7"/>
        <v>Judging</v>
      </c>
      <c r="G69" s="13" t="str" cm="1">
        <f t="array" aca="1" ref="G69" ca="1">IF(ISNUMBER(H69),INDEX(Schedule!$A$2:$I$61,_xlfn.FLOOR.MATH(($L69 - 1)/4)+1,((MOD($L69 - 1,4) + 1) *2) + 1),"")</f>
        <v>Red A</v>
      </c>
      <c r="H69">
        <f t="shared" si="8"/>
        <v>17</v>
      </c>
      <c r="L69" s="20">
        <v>68</v>
      </c>
      <c r="M69" s="20"/>
      <c r="N69" s="20"/>
      <c r="O69" s="20"/>
    </row>
    <row r="70" spans="1:15" ht="16" x14ac:dyDescent="0.2">
      <c r="A70" s="10">
        <f>IF(ISNUMBER(H70), TournamentSetup!$B$16, "")</f>
        <v>45210</v>
      </c>
      <c r="B70" s="13" cm="1">
        <f t="array" aca="1" ref="B70" ca="1">IF(ISNUMBER(H70),INDEX(Schedule!$A$2:$I$61,_xlfn.FLOOR.MATH(($L70 - 1)/4)+1,(MOD($L70 - 1,4) + 1) *2),"")</f>
        <v>0.5625</v>
      </c>
      <c r="C70" s="13">
        <f ca="1">IF(ISNUMBER(H70),IF(F70="Judging",B70+TIME(0,30,0), B70+TournamentSetup!$F$25),"")</f>
        <v>0.58333333333333337</v>
      </c>
      <c r="D70" t="str">
        <f t="shared" si="5"/>
        <v>Core</v>
      </c>
      <c r="E70">
        <f t="shared" si="6"/>
        <v>1</v>
      </c>
      <c r="F70" t="str">
        <f t="shared" si="7"/>
        <v>Judging</v>
      </c>
      <c r="G70" s="13" t="str" cm="1">
        <f t="array" aca="1" ref="G70" ca="1">IF(ISNUMBER(H70),INDEX(Schedule!$A$2:$I$61,_xlfn.FLOOR.MATH(($L70 - 1)/4)+1,((MOD($L70 - 1,4) + 1) *2) + 1),"")</f>
        <v>Green</v>
      </c>
      <c r="H70">
        <f t="shared" si="8"/>
        <v>18</v>
      </c>
      <c r="L70" s="20">
        <v>69</v>
      </c>
      <c r="M70" s="20"/>
      <c r="N70" s="20"/>
      <c r="O70" s="20"/>
    </row>
    <row r="71" spans="1:15" ht="16" x14ac:dyDescent="0.2">
      <c r="A71" s="10">
        <f>IF(ISNUMBER(H71), TournamentSetup!$B$16, "")</f>
        <v>45210</v>
      </c>
      <c r="B71" s="13" cm="1">
        <f t="array" aca="1" ref="B71" ca="1">IF(ISNUMBER(H71),INDEX(Schedule!$A$2:$I$61,_xlfn.FLOOR.MATH(($L71 - 1)/4)+1,(MOD($L71 - 1,4) + 1) *2),"")</f>
        <v>0.38541666666666663</v>
      </c>
      <c r="C71" s="13">
        <f ca="1">IF(ISNUMBER(H71),IF(F71="Judging",B71+TIME(0,30,0), B71+TournamentSetup!$F$25),"")</f>
        <v>0.40624999999999994</v>
      </c>
      <c r="D71" t="str">
        <f t="shared" si="5"/>
        <v>Core</v>
      </c>
      <c r="E71">
        <f t="shared" si="6"/>
        <v>1</v>
      </c>
      <c r="F71" t="str">
        <f t="shared" si="7"/>
        <v>Judging</v>
      </c>
      <c r="G71" s="13" t="str" cm="1">
        <f t="array" aca="1" ref="G71" ca="1">IF(ISNUMBER(H71),INDEX(Schedule!$A$2:$I$61,_xlfn.FLOOR.MATH(($L71 - 1)/4)+1,((MOD($L71 - 1,4) + 1) *2) + 1),"")</f>
        <v>Blue B</v>
      </c>
      <c r="H71">
        <f t="shared" si="8"/>
        <v>18</v>
      </c>
      <c r="L71" s="20">
        <v>70</v>
      </c>
      <c r="M71" s="20"/>
      <c r="N71" s="20"/>
      <c r="O71" s="20"/>
    </row>
    <row r="72" spans="1:15" ht="16" x14ac:dyDescent="0.2">
      <c r="A72" s="10">
        <f>IF(ISNUMBER(H72), TournamentSetup!$B$16, "")</f>
        <v>45210</v>
      </c>
      <c r="B72" s="13" cm="1">
        <f t="array" aca="1" ref="B72" ca="1">IF(ISNUMBER(H72),INDEX(Schedule!$A$2:$I$61,_xlfn.FLOOR.MATH(($L72 - 1)/4)+1,(MOD($L72 - 1,4) + 1) *2),"")</f>
        <v>0.44791666666666663</v>
      </c>
      <c r="C72" s="13">
        <f ca="1">IF(ISNUMBER(H72),IF(F72="Judging",B72+TIME(0,30,0), B72+TournamentSetup!$F$25),"")</f>
        <v>0.46874999999999994</v>
      </c>
      <c r="D72" t="str">
        <f t="shared" si="5"/>
        <v>Core</v>
      </c>
      <c r="E72">
        <f t="shared" si="6"/>
        <v>1</v>
      </c>
      <c r="F72" t="str">
        <f t="shared" si="7"/>
        <v>Judging</v>
      </c>
      <c r="G72" s="13" t="str" cm="1">
        <f t="array" aca="1" ref="G72" ca="1">IF(ISNUMBER(H72),INDEX(Schedule!$A$2:$I$61,_xlfn.FLOOR.MATH(($L72 - 1)/4)+1,((MOD($L72 - 1,4) + 1) *2) + 1),"")</f>
        <v>Blue A</v>
      </c>
      <c r="H72">
        <f t="shared" si="8"/>
        <v>18</v>
      </c>
      <c r="L72" s="20">
        <v>71</v>
      </c>
      <c r="M72" s="20"/>
      <c r="N72" s="20"/>
      <c r="O72" s="20"/>
    </row>
    <row r="73" spans="1:15" ht="16" x14ac:dyDescent="0.2">
      <c r="A73" s="10">
        <f>IF(ISNUMBER(H73), TournamentSetup!$B$16, "")</f>
        <v>45210</v>
      </c>
      <c r="B73" s="13" cm="1">
        <f t="array" aca="1" ref="B73" ca="1">IF(ISNUMBER(H73),INDEX(Schedule!$A$2:$I$61,_xlfn.FLOOR.MATH(($L73 - 1)/4)+1,(MOD($L73 - 1,4) + 1) *2),"")</f>
        <v>0.45833333333333331</v>
      </c>
      <c r="C73" s="13">
        <f ca="1">IF(ISNUMBER(H73),IF(F73="Judging",B73+TIME(0,30,0), B73+TournamentSetup!$F$25),"")</f>
        <v>0.47916666666666663</v>
      </c>
      <c r="D73" t="str">
        <f t="shared" si="5"/>
        <v>Core</v>
      </c>
      <c r="E73">
        <f t="shared" si="6"/>
        <v>1</v>
      </c>
      <c r="F73" t="str">
        <f t="shared" si="7"/>
        <v>Judging</v>
      </c>
      <c r="G73" s="13" t="str" cm="1">
        <f t="array" aca="1" ref="G73" ca="1">IF(ISNUMBER(H73),INDEX(Schedule!$A$2:$I$61,_xlfn.FLOOR.MATH(($L73 - 1)/4)+1,((MOD($L73 - 1,4) + 1) *2) + 1),"")</f>
        <v>Blue B</v>
      </c>
      <c r="H73">
        <f t="shared" si="8"/>
        <v>18</v>
      </c>
      <c r="L73" s="20">
        <v>72</v>
      </c>
      <c r="M73" s="20"/>
      <c r="N73" s="20"/>
      <c r="O73" s="20"/>
    </row>
    <row r="74" spans="1:15" ht="16" x14ac:dyDescent="0.2">
      <c r="A74" s="10">
        <f>IF(ISNUMBER(H74), TournamentSetup!$B$16, "")</f>
        <v>45210</v>
      </c>
      <c r="B74" s="13" cm="1">
        <f t="array" aca="1" ref="B74" ca="1">IF(ISNUMBER(H74),INDEX(Schedule!$A$2:$I$61,_xlfn.FLOOR.MATH(($L74 - 1)/4)+1,(MOD($L74 - 1,4) + 1) *2),"")</f>
        <v>0.5625</v>
      </c>
      <c r="C74" s="13">
        <f ca="1">IF(ISNUMBER(H74),IF(F74="Judging",B74+TIME(0,30,0), B74+TournamentSetup!$F$25),"")</f>
        <v>0.58333333333333337</v>
      </c>
      <c r="D74" t="str">
        <f t="shared" si="5"/>
        <v>Core</v>
      </c>
      <c r="E74">
        <f t="shared" si="6"/>
        <v>1</v>
      </c>
      <c r="F74" t="str">
        <f t="shared" si="7"/>
        <v>Judging</v>
      </c>
      <c r="G74" s="13" t="str" cm="1">
        <f t="array" aca="1" ref="G74" ca="1">IF(ISNUMBER(H74),INDEX(Schedule!$A$2:$I$61,_xlfn.FLOOR.MATH(($L74 - 1)/4)+1,((MOD($L74 - 1,4) + 1) *2) + 1),"")</f>
        <v>Blue</v>
      </c>
      <c r="H74">
        <f t="shared" si="8"/>
        <v>19</v>
      </c>
      <c r="L74" s="20">
        <v>73</v>
      </c>
      <c r="M74" s="20"/>
      <c r="N74" s="20"/>
      <c r="O74" s="20"/>
    </row>
    <row r="75" spans="1:15" ht="16" x14ac:dyDescent="0.2">
      <c r="A75" s="10">
        <f>IF(ISNUMBER(H75), TournamentSetup!$B$16, "")</f>
        <v>45210</v>
      </c>
      <c r="B75" s="13" cm="1">
        <f t="array" aca="1" ref="B75" ca="1">IF(ISNUMBER(H75),INDEX(Schedule!$A$2:$I$61,_xlfn.FLOOR.MATH(($L75 - 1)/4)+1,(MOD($L75 - 1,4) + 1) *2),"")</f>
        <v>0.38194444444444442</v>
      </c>
      <c r="C75" s="13">
        <f ca="1">IF(ISNUMBER(H75),IF(F75="Judging",B75+TIME(0,30,0), B75+TournamentSetup!$F$25),"")</f>
        <v>0.40277777777777773</v>
      </c>
      <c r="D75" t="str">
        <f t="shared" si="5"/>
        <v>Core</v>
      </c>
      <c r="E75">
        <f t="shared" si="6"/>
        <v>1</v>
      </c>
      <c r="F75" t="str">
        <f t="shared" si="7"/>
        <v>Judging</v>
      </c>
      <c r="G75" s="13" t="str" cm="1">
        <f t="array" aca="1" ref="G75" ca="1">IF(ISNUMBER(H75),INDEX(Schedule!$A$2:$I$61,_xlfn.FLOOR.MATH(($L75 - 1)/4)+1,((MOD($L75 - 1,4) + 1) *2) + 1),"")</f>
        <v>Red A</v>
      </c>
      <c r="H75">
        <f t="shared" si="8"/>
        <v>19</v>
      </c>
      <c r="L75" s="20">
        <v>74</v>
      </c>
      <c r="M75" s="20"/>
      <c r="N75" s="20"/>
      <c r="O75" s="20"/>
    </row>
    <row r="76" spans="1:15" ht="16" x14ac:dyDescent="0.2">
      <c r="A76" s="10">
        <f>IF(ISNUMBER(H76), TournamentSetup!$B$16, "")</f>
        <v>45210</v>
      </c>
      <c r="B76" s="13" cm="1">
        <f t="array" aca="1" ref="B76" ca="1">IF(ISNUMBER(H76),INDEX(Schedule!$A$2:$I$61,_xlfn.FLOOR.MATH(($L76 - 1)/4)+1,(MOD($L76 - 1,4) + 1) *2),"")</f>
        <v>0.44791666666666663</v>
      </c>
      <c r="C76" s="13">
        <f ca="1">IF(ISNUMBER(H76),IF(F76="Judging",B76+TIME(0,30,0), B76+TournamentSetup!$F$25),"")</f>
        <v>0.46874999999999994</v>
      </c>
      <c r="D76" t="str">
        <f t="shared" si="5"/>
        <v>Core</v>
      </c>
      <c r="E76">
        <f t="shared" si="6"/>
        <v>1</v>
      </c>
      <c r="F76" t="str">
        <f t="shared" si="7"/>
        <v>Judging</v>
      </c>
      <c r="G76" s="13" t="str" cm="1">
        <f t="array" aca="1" ref="G76" ca="1">IF(ISNUMBER(H76),INDEX(Schedule!$A$2:$I$61,_xlfn.FLOOR.MATH(($L76 - 1)/4)+1,((MOD($L76 - 1,4) + 1) *2) + 1),"")</f>
        <v>Blue B</v>
      </c>
      <c r="H76">
        <f t="shared" si="8"/>
        <v>19</v>
      </c>
      <c r="L76" s="20">
        <v>75</v>
      </c>
      <c r="M76" s="20"/>
      <c r="N76" s="20"/>
      <c r="O76" s="20"/>
    </row>
    <row r="77" spans="1:15" ht="16" x14ac:dyDescent="0.2">
      <c r="A77" s="10">
        <f>IF(ISNUMBER(H77), TournamentSetup!$B$16, "")</f>
        <v>45210</v>
      </c>
      <c r="B77" s="13" cm="1">
        <f t="array" aca="1" ref="B77" ca="1">IF(ISNUMBER(H77),INDEX(Schedule!$A$2:$I$61,_xlfn.FLOOR.MATH(($L77 - 1)/4)+1,(MOD($L77 - 1,4) + 1) *2),"")</f>
        <v>0.4548611111111111</v>
      </c>
      <c r="C77" s="13">
        <f ca="1">IF(ISNUMBER(H77),IF(F77="Judging",B77+TIME(0,30,0), B77+TournamentSetup!$F$25),"")</f>
        <v>0.47569444444444442</v>
      </c>
      <c r="D77" t="str">
        <f t="shared" si="5"/>
        <v>Core</v>
      </c>
      <c r="E77">
        <f t="shared" si="6"/>
        <v>1</v>
      </c>
      <c r="F77" t="str">
        <f t="shared" si="7"/>
        <v>Judging</v>
      </c>
      <c r="G77" s="13" t="str" cm="1">
        <f t="array" aca="1" ref="G77" ca="1">IF(ISNUMBER(H77),INDEX(Schedule!$A$2:$I$61,_xlfn.FLOOR.MATH(($L77 - 1)/4)+1,((MOD($L77 - 1,4) + 1) *2) + 1),"")</f>
        <v>Red B</v>
      </c>
      <c r="H77">
        <f t="shared" si="8"/>
        <v>19</v>
      </c>
      <c r="L77" s="20">
        <v>76</v>
      </c>
      <c r="M77" s="20"/>
      <c r="N77" s="20"/>
      <c r="O77" s="20"/>
    </row>
    <row r="78" spans="1:15" ht="16" x14ac:dyDescent="0.2">
      <c r="A78" s="10">
        <f>IF(ISNUMBER(H78), TournamentSetup!$B$16, "")</f>
        <v>45210</v>
      </c>
      <c r="B78" s="13" cm="1">
        <f t="array" aca="1" ref="B78" ca="1">IF(ISNUMBER(H78),INDEX(Schedule!$A$2:$I$61,_xlfn.FLOOR.MATH(($L78 - 1)/4)+1,(MOD($L78 - 1,4) + 1) *2),"")</f>
        <v>0.5625</v>
      </c>
      <c r="C78" s="13">
        <f ca="1">IF(ISNUMBER(H78),IF(F78="Judging",B78+TIME(0,30,0), B78+TournamentSetup!$F$25),"")</f>
        <v>0.58333333333333337</v>
      </c>
      <c r="D78" t="str">
        <f t="shared" si="5"/>
        <v>Core</v>
      </c>
      <c r="E78">
        <f t="shared" si="6"/>
        <v>1</v>
      </c>
      <c r="F78" t="str">
        <f t="shared" si="7"/>
        <v>Judging</v>
      </c>
      <c r="G78" s="13" t="str" cm="1">
        <f t="array" aca="1" ref="G78" ca="1">IF(ISNUMBER(H78),INDEX(Schedule!$A$2:$I$61,_xlfn.FLOOR.MATH(($L78 - 1)/4)+1,((MOD($L78 - 1,4) + 1) *2) + 1),"")</f>
        <v>Orange</v>
      </c>
      <c r="H78">
        <f t="shared" si="8"/>
        <v>20</v>
      </c>
      <c r="L78" s="20">
        <v>77</v>
      </c>
      <c r="M78" s="20"/>
      <c r="N78" s="20"/>
      <c r="O78" s="20"/>
    </row>
    <row r="79" spans="1:15" ht="16" x14ac:dyDescent="0.2">
      <c r="A79" s="10">
        <f>IF(ISNUMBER(H79), TournamentSetup!$B$16, "")</f>
        <v>45210</v>
      </c>
      <c r="B79" s="13" cm="1">
        <f t="array" aca="1" ref="B79" ca="1">IF(ISNUMBER(H79),INDEX(Schedule!$A$2:$I$61,_xlfn.FLOOR.MATH(($L79 - 1)/4)+1,(MOD($L79 - 1,4) + 1) *2),"")</f>
        <v>0.38194444444444442</v>
      </c>
      <c r="C79" s="13">
        <f ca="1">IF(ISNUMBER(H79),IF(F79="Judging",B79+TIME(0,30,0), B79+TournamentSetup!$F$25),"")</f>
        <v>0.40277777777777773</v>
      </c>
      <c r="D79" t="str">
        <f t="shared" si="5"/>
        <v>Core</v>
      </c>
      <c r="E79">
        <f t="shared" si="6"/>
        <v>1</v>
      </c>
      <c r="F79" t="str">
        <f t="shared" si="7"/>
        <v>Judging</v>
      </c>
      <c r="G79" s="13" t="str" cm="1">
        <f t="array" aca="1" ref="G79" ca="1">IF(ISNUMBER(H79),INDEX(Schedule!$A$2:$I$61,_xlfn.FLOOR.MATH(($L79 - 1)/4)+1,((MOD($L79 - 1,4) + 1) *2) + 1),"")</f>
        <v>Red B</v>
      </c>
      <c r="H79">
        <f t="shared" si="8"/>
        <v>20</v>
      </c>
      <c r="L79" s="20">
        <v>78</v>
      </c>
      <c r="M79" s="20"/>
      <c r="N79" s="20"/>
      <c r="O79" s="20"/>
    </row>
    <row r="80" spans="1:15" ht="16" x14ac:dyDescent="0.2">
      <c r="A80" s="10">
        <f>IF(ISNUMBER(H80), TournamentSetup!$B$16, "")</f>
        <v>45210</v>
      </c>
      <c r="B80" s="13" cm="1">
        <f t="array" aca="1" ref="B80" ca="1">IF(ISNUMBER(H80),INDEX(Schedule!$A$2:$I$61,_xlfn.FLOOR.MATH(($L80 - 1)/4)+1,(MOD($L80 - 1,4) + 1) *2),"")</f>
        <v>0.44444444444444442</v>
      </c>
      <c r="C80" s="13">
        <f ca="1">IF(ISNUMBER(H80),IF(F80="Judging",B80+TIME(0,30,0), B80+TournamentSetup!$F$25),"")</f>
        <v>0.46527777777777773</v>
      </c>
      <c r="D80" t="str">
        <f t="shared" si="5"/>
        <v>Core</v>
      </c>
      <c r="E80">
        <f t="shared" si="6"/>
        <v>1</v>
      </c>
      <c r="F80" t="str">
        <f t="shared" si="7"/>
        <v>Judging</v>
      </c>
      <c r="G80" s="13" t="str" cm="1">
        <f t="array" aca="1" ref="G80" ca="1">IF(ISNUMBER(H80),INDEX(Schedule!$A$2:$I$61,_xlfn.FLOOR.MATH(($L80 - 1)/4)+1,((MOD($L80 - 1,4) + 1) *2) + 1),"")</f>
        <v>Red A</v>
      </c>
      <c r="H80">
        <f t="shared" si="8"/>
        <v>20</v>
      </c>
      <c r="L80" s="20">
        <v>79</v>
      </c>
      <c r="M80" s="20"/>
      <c r="N80" s="20"/>
      <c r="O80" s="20"/>
    </row>
    <row r="81" spans="1:15" ht="16" x14ac:dyDescent="0.2">
      <c r="A81" s="10">
        <f>IF(ISNUMBER(H81), TournamentSetup!$B$16, "")</f>
        <v>45210</v>
      </c>
      <c r="B81" s="13" cm="1">
        <f t="array" aca="1" ref="B81" ca="1">IF(ISNUMBER(H81),INDEX(Schedule!$A$2:$I$61,_xlfn.FLOOR.MATH(($L81 - 1)/4)+1,(MOD($L81 - 1,4) + 1) *2),"")</f>
        <v>0.45833333333333331</v>
      </c>
      <c r="C81" s="13">
        <f ca="1">IF(ISNUMBER(H81),IF(F81="Judging",B81+TIME(0,30,0), B81+TournamentSetup!$F$25),"")</f>
        <v>0.47916666666666663</v>
      </c>
      <c r="D81" t="str">
        <f t="shared" si="5"/>
        <v>Core</v>
      </c>
      <c r="E81">
        <f t="shared" si="6"/>
        <v>1</v>
      </c>
      <c r="F81" t="str">
        <f t="shared" si="7"/>
        <v>Judging</v>
      </c>
      <c r="G81" s="13" t="str" cm="1">
        <f t="array" aca="1" ref="G81" ca="1">IF(ISNUMBER(H81),INDEX(Schedule!$A$2:$I$61,_xlfn.FLOOR.MATH(($L81 - 1)/4)+1,((MOD($L81 - 1,4) + 1) *2) + 1),"")</f>
        <v>Blue A</v>
      </c>
      <c r="H81">
        <f t="shared" si="8"/>
        <v>20</v>
      </c>
      <c r="L81" s="20">
        <v>80</v>
      </c>
      <c r="M81" s="20"/>
      <c r="N81" s="20"/>
      <c r="O81" s="20"/>
    </row>
    <row r="82" spans="1:15" ht="16" x14ac:dyDescent="0.2">
      <c r="A82" s="10">
        <f>IF(ISNUMBER(H82), TournamentSetup!$B$16, "")</f>
        <v>45210</v>
      </c>
      <c r="B82" s="13" cm="1">
        <f t="array" aca="1" ref="B82" ca="1">IF(ISNUMBER(H82),INDEX(Schedule!$A$2:$I$61,_xlfn.FLOOR.MATH(($L82 - 1)/4)+1,(MOD($L82 - 1,4) + 1) *2),"")</f>
        <v>0.60416666666666663</v>
      </c>
      <c r="C82" s="13">
        <f ca="1">IF(ISNUMBER(H82),IF(F82="Judging",B82+TIME(0,30,0), B82+TournamentSetup!$F$25),"")</f>
        <v>0.625</v>
      </c>
      <c r="D82" t="str">
        <f t="shared" si="5"/>
        <v>Core</v>
      </c>
      <c r="E82">
        <f t="shared" si="6"/>
        <v>1</v>
      </c>
      <c r="F82" t="str">
        <f t="shared" si="7"/>
        <v>Judging</v>
      </c>
      <c r="G82" s="13" t="str" cm="1">
        <f t="array" aca="1" ref="G82" ca="1">IF(ISNUMBER(H82),INDEX(Schedule!$A$2:$I$61,_xlfn.FLOOR.MATH(($L82 - 1)/4)+1,((MOD($L82 - 1,4) + 1) *2) + 1),"")</f>
        <v>Yellow</v>
      </c>
      <c r="H82">
        <f t="shared" si="8"/>
        <v>21</v>
      </c>
      <c r="L82" s="20">
        <v>81</v>
      </c>
      <c r="M82" s="20"/>
      <c r="N82" s="20"/>
      <c r="O82" s="20"/>
    </row>
    <row r="83" spans="1:15" ht="16" x14ac:dyDescent="0.2">
      <c r="A83" s="10">
        <f>IF(ISNUMBER(H83), TournamentSetup!$B$16, "")</f>
        <v>45210</v>
      </c>
      <c r="B83" s="13" cm="1">
        <f t="array" aca="1" ref="B83" ca="1">IF(ISNUMBER(H83),INDEX(Schedule!$A$2:$I$61,_xlfn.FLOOR.MATH(($L83 - 1)/4)+1,(MOD($L83 - 1,4) + 1) *2),"")</f>
        <v>0.3923611111111111</v>
      </c>
      <c r="C83" s="13">
        <f ca="1">IF(ISNUMBER(H83),IF(F83="Judging",B83+TIME(0,30,0), B83+TournamentSetup!$F$25),"")</f>
        <v>0.41319444444444442</v>
      </c>
      <c r="D83" t="str">
        <f t="shared" si="5"/>
        <v>Core</v>
      </c>
      <c r="E83">
        <f t="shared" si="6"/>
        <v>1</v>
      </c>
      <c r="F83" t="str">
        <f t="shared" si="7"/>
        <v>Judging</v>
      </c>
      <c r="G83" s="13" t="str" cm="1">
        <f t="array" aca="1" ref="G83" ca="1">IF(ISNUMBER(H83),INDEX(Schedule!$A$2:$I$61,_xlfn.FLOOR.MATH(($L83 - 1)/4)+1,((MOD($L83 - 1,4) + 1) *2) + 1),"")</f>
        <v>Blue A</v>
      </c>
      <c r="H83">
        <f t="shared" si="8"/>
        <v>21</v>
      </c>
      <c r="L83" s="20">
        <v>82</v>
      </c>
      <c r="M83" s="20"/>
      <c r="N83" s="20"/>
      <c r="O83" s="20"/>
    </row>
    <row r="84" spans="1:15" ht="16" x14ac:dyDescent="0.2">
      <c r="A84" s="10">
        <f>IF(ISNUMBER(H84), TournamentSetup!$B$16, "")</f>
        <v>45210</v>
      </c>
      <c r="B84" s="13" cm="1">
        <f t="array" aca="1" ref="B84" ca="1">IF(ISNUMBER(H84),INDEX(Schedule!$A$2:$I$61,_xlfn.FLOOR.MATH(($L84 - 1)/4)+1,(MOD($L84 - 1,4) + 1) *2),"")</f>
        <v>0.4513888888888889</v>
      </c>
      <c r="C84" s="13">
        <f ca="1">IF(ISNUMBER(H84),IF(F84="Judging",B84+TIME(0,30,0), B84+TournamentSetup!$F$25),"")</f>
        <v>0.47222222222222221</v>
      </c>
      <c r="D84" t="str">
        <f t="shared" si="5"/>
        <v>Core</v>
      </c>
      <c r="E84">
        <f t="shared" si="6"/>
        <v>1</v>
      </c>
      <c r="F84" t="str">
        <f t="shared" si="7"/>
        <v>Judging</v>
      </c>
      <c r="G84" s="13" t="str" cm="1">
        <f t="array" aca="1" ref="G84" ca="1">IF(ISNUMBER(H84),INDEX(Schedule!$A$2:$I$61,_xlfn.FLOOR.MATH(($L84 - 1)/4)+1,((MOD($L84 - 1,4) + 1) *2) + 1),"")</f>
        <v>Red B</v>
      </c>
      <c r="H84">
        <f t="shared" si="8"/>
        <v>21</v>
      </c>
      <c r="L84" s="20">
        <v>83</v>
      </c>
      <c r="M84" s="20"/>
      <c r="N84" s="20"/>
      <c r="O84" s="20"/>
    </row>
    <row r="85" spans="1:15" ht="16" x14ac:dyDescent="0.2">
      <c r="A85" s="10">
        <f>IF(ISNUMBER(H85), TournamentSetup!$B$16, "")</f>
        <v>45210</v>
      </c>
      <c r="B85" s="13" cm="1">
        <f t="array" aca="1" ref="B85" ca="1">IF(ISNUMBER(H85),INDEX(Schedule!$A$2:$I$61,_xlfn.FLOOR.MATH(($L85 - 1)/4)+1,(MOD($L85 - 1,4) + 1) *2),"")</f>
        <v>0.46180555555555558</v>
      </c>
      <c r="C85" s="13">
        <f ca="1">IF(ISNUMBER(H85),IF(F85="Judging",B85+TIME(0,30,0), B85+TournamentSetup!$F$25),"")</f>
        <v>0.4826388888888889</v>
      </c>
      <c r="D85" t="str">
        <f t="shared" si="5"/>
        <v>Core</v>
      </c>
      <c r="E85">
        <f t="shared" si="6"/>
        <v>1</v>
      </c>
      <c r="F85" t="str">
        <f t="shared" si="7"/>
        <v>Judging</v>
      </c>
      <c r="G85" s="13" t="str" cm="1">
        <f t="array" aca="1" ref="G85" ca="1">IF(ISNUMBER(H85),INDEX(Schedule!$A$2:$I$61,_xlfn.FLOOR.MATH(($L85 - 1)/4)+1,((MOD($L85 - 1,4) + 1) *2) + 1),"")</f>
        <v>Red A</v>
      </c>
      <c r="H85">
        <f t="shared" si="8"/>
        <v>21</v>
      </c>
      <c r="L85" s="20">
        <v>84</v>
      </c>
      <c r="M85" s="20"/>
      <c r="N85" s="20"/>
      <c r="O85" s="20"/>
    </row>
    <row r="86" spans="1:15" ht="16" x14ac:dyDescent="0.2">
      <c r="A86" s="10">
        <f>IF(ISNUMBER(H86), TournamentSetup!$B$16, "")</f>
        <v>45210</v>
      </c>
      <c r="B86" s="13" cm="1">
        <f t="array" aca="1" ref="B86" ca="1">IF(ISNUMBER(H86),INDEX(Schedule!$A$2:$I$61,_xlfn.FLOOR.MATH(($L86 - 1)/4)+1,(MOD($L86 - 1,4) + 1) *2),"")</f>
        <v>0.60416666666666663</v>
      </c>
      <c r="C86" s="13">
        <f ca="1">IF(ISNUMBER(H86),IF(F86="Judging",B86+TIME(0,30,0), B86+TournamentSetup!$F$25),"")</f>
        <v>0.625</v>
      </c>
      <c r="D86" t="str">
        <f t="shared" si="5"/>
        <v>Core</v>
      </c>
      <c r="E86">
        <f t="shared" si="6"/>
        <v>1</v>
      </c>
      <c r="F86" t="str">
        <f t="shared" si="7"/>
        <v>Judging</v>
      </c>
      <c r="G86" s="13" t="str" cm="1">
        <f t="array" aca="1" ref="G86" ca="1">IF(ISNUMBER(H86),INDEX(Schedule!$A$2:$I$61,_xlfn.FLOOR.MATH(($L86 - 1)/4)+1,((MOD($L86 - 1,4) + 1) *2) + 1),"")</f>
        <v>Green</v>
      </c>
      <c r="H86">
        <f t="shared" si="8"/>
        <v>22</v>
      </c>
      <c r="L86" s="20">
        <v>85</v>
      </c>
      <c r="M86" s="20"/>
      <c r="N86" s="20"/>
      <c r="O86" s="20"/>
    </row>
    <row r="87" spans="1:15" ht="16" x14ac:dyDescent="0.2">
      <c r="A87" s="10">
        <f>IF(ISNUMBER(H87), TournamentSetup!$B$16, "")</f>
        <v>45210</v>
      </c>
      <c r="B87" s="13" cm="1">
        <f t="array" aca="1" ref="B87" ca="1">IF(ISNUMBER(H87),INDEX(Schedule!$A$2:$I$61,_xlfn.FLOOR.MATH(($L87 - 1)/4)+1,(MOD($L87 - 1,4) + 1) *2),"")</f>
        <v>0.3923611111111111</v>
      </c>
      <c r="C87" s="13">
        <f ca="1">IF(ISNUMBER(H87),IF(F87="Judging",B87+TIME(0,30,0), B87+TournamentSetup!$F$25),"")</f>
        <v>0.41319444444444442</v>
      </c>
      <c r="D87" t="str">
        <f t="shared" si="5"/>
        <v>Core</v>
      </c>
      <c r="E87">
        <f t="shared" si="6"/>
        <v>1</v>
      </c>
      <c r="F87" t="str">
        <f t="shared" si="7"/>
        <v>Judging</v>
      </c>
      <c r="G87" s="13" t="str" cm="1">
        <f t="array" aca="1" ref="G87" ca="1">IF(ISNUMBER(H87),INDEX(Schedule!$A$2:$I$61,_xlfn.FLOOR.MATH(($L87 - 1)/4)+1,((MOD($L87 - 1,4) + 1) *2) + 1),"")</f>
        <v>Blue B</v>
      </c>
      <c r="H87">
        <f t="shared" si="8"/>
        <v>22</v>
      </c>
      <c r="L87" s="20">
        <v>86</v>
      </c>
      <c r="M87" s="20"/>
      <c r="N87" s="20"/>
      <c r="O87" s="20"/>
    </row>
    <row r="88" spans="1:15" ht="16" x14ac:dyDescent="0.2">
      <c r="A88" s="10">
        <f>IF(ISNUMBER(H88), TournamentSetup!$B$16, "")</f>
        <v>45210</v>
      </c>
      <c r="B88" s="13" cm="1">
        <f t="array" aca="1" ref="B88" ca="1">IF(ISNUMBER(H88),INDEX(Schedule!$A$2:$I$61,_xlfn.FLOOR.MATH(($L88 - 1)/4)+1,(MOD($L88 - 1,4) + 1) *2),"")</f>
        <v>0.4548611111111111</v>
      </c>
      <c r="C88" s="13">
        <f ca="1">IF(ISNUMBER(H88),IF(F88="Judging",B88+TIME(0,30,0), B88+TournamentSetup!$F$25),"")</f>
        <v>0.47569444444444442</v>
      </c>
      <c r="D88" t="str">
        <f t="shared" si="5"/>
        <v>Core</v>
      </c>
      <c r="E88">
        <f t="shared" si="6"/>
        <v>1</v>
      </c>
      <c r="F88" t="str">
        <f t="shared" si="7"/>
        <v>Judging</v>
      </c>
      <c r="G88" s="13" t="str" cm="1">
        <f t="array" aca="1" ref="G88" ca="1">IF(ISNUMBER(H88),INDEX(Schedule!$A$2:$I$61,_xlfn.FLOOR.MATH(($L88 - 1)/4)+1,((MOD($L88 - 1,4) + 1) *2) + 1),"")</f>
        <v>Blue A</v>
      </c>
      <c r="H88">
        <f t="shared" si="8"/>
        <v>22</v>
      </c>
      <c r="L88" s="20">
        <v>87</v>
      </c>
      <c r="M88" s="20"/>
      <c r="N88" s="20"/>
      <c r="O88" s="20"/>
    </row>
    <row r="89" spans="1:15" ht="16" x14ac:dyDescent="0.2">
      <c r="A89" s="10">
        <f>IF(ISNUMBER(H89), TournamentSetup!$B$16, "")</f>
        <v>45210</v>
      </c>
      <c r="B89" s="13" cm="1">
        <f t="array" aca="1" ref="B89" ca="1">IF(ISNUMBER(H89),INDEX(Schedule!$A$2:$I$61,_xlfn.FLOOR.MATH(($L89 - 1)/4)+1,(MOD($L89 - 1,4) + 1) *2),"")</f>
        <v>0.46527777777777779</v>
      </c>
      <c r="C89" s="13">
        <f ca="1">IF(ISNUMBER(H89),IF(F89="Judging",B89+TIME(0,30,0), B89+TournamentSetup!$F$25),"")</f>
        <v>0.4861111111111111</v>
      </c>
      <c r="D89" t="str">
        <f t="shared" si="5"/>
        <v>Core</v>
      </c>
      <c r="E89">
        <f t="shared" si="6"/>
        <v>1</v>
      </c>
      <c r="F89" t="str">
        <f t="shared" si="7"/>
        <v>Judging</v>
      </c>
      <c r="G89" s="13" t="str" cm="1">
        <f t="array" aca="1" ref="G89" ca="1">IF(ISNUMBER(H89),INDEX(Schedule!$A$2:$I$61,_xlfn.FLOOR.MATH(($L89 - 1)/4)+1,((MOD($L89 - 1,4) + 1) *2) + 1),"")</f>
        <v>Blue B</v>
      </c>
      <c r="H89">
        <f t="shared" si="8"/>
        <v>22</v>
      </c>
      <c r="L89" s="20">
        <v>88</v>
      </c>
      <c r="M89" s="20"/>
      <c r="N89" s="20"/>
      <c r="O89" s="20"/>
    </row>
    <row r="90" spans="1:15" ht="16" x14ac:dyDescent="0.2">
      <c r="A90" s="10">
        <f>IF(ISNUMBER(H90), TournamentSetup!$B$16, "")</f>
        <v>45210</v>
      </c>
      <c r="B90" s="13" cm="1">
        <f t="array" aca="1" ref="B90" ca="1">IF(ISNUMBER(H90),INDEX(Schedule!$A$2:$I$61,_xlfn.FLOOR.MATH(($L90 - 1)/4)+1,(MOD($L90 - 1,4) + 1) *2),"")</f>
        <v>0.60416666666666663</v>
      </c>
      <c r="C90" s="13">
        <f ca="1">IF(ISNUMBER(H90),IF(F90="Judging",B90+TIME(0,30,0), B90+TournamentSetup!$F$25),"")</f>
        <v>0.625</v>
      </c>
      <c r="D90" t="str">
        <f t="shared" si="5"/>
        <v>Core</v>
      </c>
      <c r="E90">
        <f t="shared" si="6"/>
        <v>1</v>
      </c>
      <c r="F90" t="str">
        <f t="shared" si="7"/>
        <v>Judging</v>
      </c>
      <c r="G90" s="13" t="str" cm="1">
        <f t="array" aca="1" ref="G90" ca="1">IF(ISNUMBER(H90),INDEX(Schedule!$A$2:$I$61,_xlfn.FLOOR.MATH(($L90 - 1)/4)+1,((MOD($L90 - 1,4) + 1) *2) + 1),"")</f>
        <v>Blue</v>
      </c>
      <c r="H90">
        <f t="shared" si="8"/>
        <v>23</v>
      </c>
      <c r="L90" s="20">
        <v>89</v>
      </c>
      <c r="M90" s="20"/>
      <c r="N90" s="20"/>
      <c r="O90" s="20"/>
    </row>
    <row r="91" spans="1:15" ht="16" x14ac:dyDescent="0.2">
      <c r="A91" s="10">
        <f>IF(ISNUMBER(H91), TournamentSetup!$B$16, "")</f>
        <v>45210</v>
      </c>
      <c r="B91" s="13" cm="1">
        <f t="array" aca="1" ref="B91" ca="1">IF(ISNUMBER(H91),INDEX(Schedule!$A$2:$I$61,_xlfn.FLOOR.MATH(($L91 - 1)/4)+1,(MOD($L91 - 1,4) + 1) *2),"")</f>
        <v>0.3888888888888889</v>
      </c>
      <c r="C91" s="13">
        <f ca="1">IF(ISNUMBER(H91),IF(F91="Judging",B91+TIME(0,30,0), B91+TournamentSetup!$F$25),"")</f>
        <v>0.40972222222222221</v>
      </c>
      <c r="D91" t="str">
        <f t="shared" si="5"/>
        <v>Core</v>
      </c>
      <c r="E91">
        <f t="shared" si="6"/>
        <v>1</v>
      </c>
      <c r="F91" t="str">
        <f t="shared" si="7"/>
        <v>Judging</v>
      </c>
      <c r="G91" s="13" t="str" cm="1">
        <f t="array" aca="1" ref="G91" ca="1">IF(ISNUMBER(H91),INDEX(Schedule!$A$2:$I$61,_xlfn.FLOOR.MATH(($L91 - 1)/4)+1,((MOD($L91 - 1,4) + 1) *2) + 1),"")</f>
        <v>Red A</v>
      </c>
      <c r="H91">
        <f t="shared" si="8"/>
        <v>23</v>
      </c>
      <c r="L91" s="20">
        <v>90</v>
      </c>
      <c r="M91" s="20"/>
      <c r="N91" s="20"/>
      <c r="O91" s="20"/>
    </row>
    <row r="92" spans="1:15" ht="16" x14ac:dyDescent="0.2">
      <c r="A92" s="10">
        <f>IF(ISNUMBER(H92), TournamentSetup!$B$16, "")</f>
        <v>45210</v>
      </c>
      <c r="B92" s="13" cm="1">
        <f t="array" aca="1" ref="B92" ca="1">IF(ISNUMBER(H92),INDEX(Schedule!$A$2:$I$61,_xlfn.FLOOR.MATH(($L92 - 1)/4)+1,(MOD($L92 - 1,4) + 1) *2),"")</f>
        <v>0.4548611111111111</v>
      </c>
      <c r="C92" s="13">
        <f ca="1">IF(ISNUMBER(H92),IF(F92="Judging",B92+TIME(0,30,0), B92+TournamentSetup!$F$25),"")</f>
        <v>0.47569444444444442</v>
      </c>
      <c r="D92" t="str">
        <f t="shared" si="5"/>
        <v>Core</v>
      </c>
      <c r="E92">
        <f t="shared" si="6"/>
        <v>1</v>
      </c>
      <c r="F92" t="str">
        <f t="shared" si="7"/>
        <v>Judging</v>
      </c>
      <c r="G92" s="13" t="str" cm="1">
        <f t="array" aca="1" ref="G92" ca="1">IF(ISNUMBER(H92),INDEX(Schedule!$A$2:$I$61,_xlfn.FLOOR.MATH(($L92 - 1)/4)+1,((MOD($L92 - 1,4) + 1) *2) + 1),"")</f>
        <v>Blue B</v>
      </c>
      <c r="H92">
        <f t="shared" si="8"/>
        <v>23</v>
      </c>
      <c r="L92" s="20">
        <v>91</v>
      </c>
      <c r="M92" s="20"/>
      <c r="N92" s="20"/>
      <c r="O92" s="20"/>
    </row>
    <row r="93" spans="1:15" ht="16" x14ac:dyDescent="0.2">
      <c r="A93" s="10">
        <f>IF(ISNUMBER(H93), TournamentSetup!$B$16, "")</f>
        <v>45210</v>
      </c>
      <c r="B93" s="13" cm="1">
        <f t="array" aca="1" ref="B93" ca="1">IF(ISNUMBER(H93),INDEX(Schedule!$A$2:$I$61,_xlfn.FLOOR.MATH(($L93 - 1)/4)+1,(MOD($L93 - 1,4) + 1) *2),"")</f>
        <v>0.46180555555555558</v>
      </c>
      <c r="C93" s="13">
        <f ca="1">IF(ISNUMBER(H93),IF(F93="Judging",B93+TIME(0,30,0), B93+TournamentSetup!$F$25),"")</f>
        <v>0.4826388888888889</v>
      </c>
      <c r="D93" t="str">
        <f t="shared" si="5"/>
        <v>Core</v>
      </c>
      <c r="E93">
        <f t="shared" si="6"/>
        <v>1</v>
      </c>
      <c r="F93" t="str">
        <f t="shared" si="7"/>
        <v>Judging</v>
      </c>
      <c r="G93" s="13" t="str" cm="1">
        <f t="array" aca="1" ref="G93" ca="1">IF(ISNUMBER(H93),INDEX(Schedule!$A$2:$I$61,_xlfn.FLOOR.MATH(($L93 - 1)/4)+1,((MOD($L93 - 1,4) + 1) *2) + 1),"")</f>
        <v>Red B</v>
      </c>
      <c r="H93">
        <f t="shared" si="8"/>
        <v>23</v>
      </c>
      <c r="L93" s="20">
        <v>92</v>
      </c>
      <c r="M93" s="20"/>
      <c r="N93" s="20"/>
      <c r="O93" s="20"/>
    </row>
    <row r="94" spans="1:15" ht="16" x14ac:dyDescent="0.2">
      <c r="A94" s="10">
        <f>IF(ISNUMBER(H94), TournamentSetup!$B$16, "")</f>
        <v>45210</v>
      </c>
      <c r="B94" s="13" cm="1">
        <f t="array" aca="1" ref="B94" ca="1">IF(ISNUMBER(H94),INDEX(Schedule!$A$2:$I$61,_xlfn.FLOOR.MATH(($L94 - 1)/4)+1,(MOD($L94 - 1,4) + 1) *2),"")</f>
        <v>0.60416666666666663</v>
      </c>
      <c r="C94" s="13">
        <f ca="1">IF(ISNUMBER(H94),IF(F94="Judging",B94+TIME(0,30,0), B94+TournamentSetup!$F$25),"")</f>
        <v>0.625</v>
      </c>
      <c r="D94" t="str">
        <f t="shared" si="5"/>
        <v>Core</v>
      </c>
      <c r="E94">
        <f t="shared" si="6"/>
        <v>1</v>
      </c>
      <c r="F94" t="str">
        <f t="shared" si="7"/>
        <v>Judging</v>
      </c>
      <c r="G94" s="13" t="str" cm="1">
        <f t="array" aca="1" ref="G94" ca="1">IF(ISNUMBER(H94),INDEX(Schedule!$A$2:$I$61,_xlfn.FLOOR.MATH(($L94 - 1)/4)+1,((MOD($L94 - 1,4) + 1) *2) + 1),"")</f>
        <v>Orange</v>
      </c>
      <c r="H94">
        <f t="shared" si="8"/>
        <v>24</v>
      </c>
      <c r="L94" s="20">
        <v>93</v>
      </c>
      <c r="M94" s="20"/>
      <c r="N94" s="20"/>
      <c r="O94" s="20"/>
    </row>
    <row r="95" spans="1:15" ht="16" x14ac:dyDescent="0.2">
      <c r="A95" s="10">
        <f>IF(ISNUMBER(H95), TournamentSetup!$B$16, "")</f>
        <v>45210</v>
      </c>
      <c r="B95" s="13" cm="1">
        <f t="array" aca="1" ref="B95" ca="1">IF(ISNUMBER(H95),INDEX(Schedule!$A$2:$I$61,_xlfn.FLOOR.MATH(($L95 - 1)/4)+1,(MOD($L95 - 1,4) + 1) *2),"")</f>
        <v>0.3888888888888889</v>
      </c>
      <c r="C95" s="13">
        <f ca="1">IF(ISNUMBER(H95),IF(F95="Judging",B95+TIME(0,30,0), B95+TournamentSetup!$F$25),"")</f>
        <v>0.40972222222222221</v>
      </c>
      <c r="D95" t="str">
        <f t="shared" si="5"/>
        <v>Core</v>
      </c>
      <c r="E95">
        <f t="shared" si="6"/>
        <v>1</v>
      </c>
      <c r="F95" t="str">
        <f t="shared" si="7"/>
        <v>Judging</v>
      </c>
      <c r="G95" s="13" t="str" cm="1">
        <f t="array" aca="1" ref="G95" ca="1">IF(ISNUMBER(H95),INDEX(Schedule!$A$2:$I$61,_xlfn.FLOOR.MATH(($L95 - 1)/4)+1,((MOD($L95 - 1,4) + 1) *2) + 1),"")</f>
        <v>Red B</v>
      </c>
      <c r="H95">
        <f t="shared" si="8"/>
        <v>24</v>
      </c>
      <c r="L95" s="20">
        <v>94</v>
      </c>
      <c r="M95" s="20"/>
      <c r="N95" s="20"/>
      <c r="O95" s="20"/>
    </row>
    <row r="96" spans="1:15" ht="16" x14ac:dyDescent="0.2">
      <c r="A96" s="10">
        <f>IF(ISNUMBER(H96), TournamentSetup!$B$16, "")</f>
        <v>45210</v>
      </c>
      <c r="B96" s="13" cm="1">
        <f t="array" aca="1" ref="B96" ca="1">IF(ISNUMBER(H96),INDEX(Schedule!$A$2:$I$61,_xlfn.FLOOR.MATH(($L96 - 1)/4)+1,(MOD($L96 - 1,4) + 1) *2),"")</f>
        <v>0.4513888888888889</v>
      </c>
      <c r="C96" s="13">
        <f ca="1">IF(ISNUMBER(H96),IF(F96="Judging",B96+TIME(0,30,0), B96+TournamentSetup!$F$25),"")</f>
        <v>0.47222222222222221</v>
      </c>
      <c r="D96" t="str">
        <f t="shared" si="5"/>
        <v>Core</v>
      </c>
      <c r="E96">
        <f t="shared" si="6"/>
        <v>1</v>
      </c>
      <c r="F96" t="str">
        <f t="shared" si="7"/>
        <v>Judging</v>
      </c>
      <c r="G96" s="13" t="str" cm="1">
        <f t="array" aca="1" ref="G96" ca="1">IF(ISNUMBER(H96),INDEX(Schedule!$A$2:$I$61,_xlfn.FLOOR.MATH(($L96 - 1)/4)+1,((MOD($L96 - 1,4) + 1) *2) + 1),"")</f>
        <v>Red A</v>
      </c>
      <c r="H96">
        <f t="shared" si="8"/>
        <v>24</v>
      </c>
      <c r="L96" s="20">
        <v>95</v>
      </c>
      <c r="M96" s="20"/>
      <c r="N96" s="20"/>
      <c r="O96" s="20"/>
    </row>
    <row r="97" spans="1:15" ht="16" x14ac:dyDescent="0.2">
      <c r="A97" s="10">
        <f>IF(ISNUMBER(H97), TournamentSetup!$B$16, "")</f>
        <v>45210</v>
      </c>
      <c r="B97" s="13" cm="1">
        <f t="array" aca="1" ref="B97" ca="1">IF(ISNUMBER(H97),INDEX(Schedule!$A$2:$I$61,_xlfn.FLOOR.MATH(($L97 - 1)/4)+1,(MOD($L97 - 1,4) + 1) *2),"")</f>
        <v>0.46527777777777779</v>
      </c>
      <c r="C97" s="13">
        <f ca="1">IF(ISNUMBER(H97),IF(F97="Judging",B97+TIME(0,30,0), B97+TournamentSetup!$F$25),"")</f>
        <v>0.4861111111111111</v>
      </c>
      <c r="D97" t="str">
        <f t="shared" si="5"/>
        <v>Core</v>
      </c>
      <c r="E97">
        <f t="shared" si="6"/>
        <v>1</v>
      </c>
      <c r="F97" t="str">
        <f t="shared" si="7"/>
        <v>Judging</v>
      </c>
      <c r="G97" s="13" t="str" cm="1">
        <f t="array" aca="1" ref="G97" ca="1">IF(ISNUMBER(H97),INDEX(Schedule!$A$2:$I$61,_xlfn.FLOOR.MATH(($L97 - 1)/4)+1,((MOD($L97 - 1,4) + 1) *2) + 1),"")</f>
        <v>Blue A</v>
      </c>
      <c r="H97">
        <f t="shared" si="8"/>
        <v>24</v>
      </c>
      <c r="L97" s="20">
        <v>96</v>
      </c>
      <c r="M97" s="20"/>
      <c r="N97" s="20"/>
      <c r="O97" s="20"/>
    </row>
    <row r="98" spans="1:15" ht="16" x14ac:dyDescent="0.2">
      <c r="A98" s="10" t="str">
        <f>IF(ISNUMBER(H98), TournamentSetup!$B$16, "")</f>
        <v/>
      </c>
      <c r="B98" s="13" t="str" cm="1">
        <f t="array" ref="B98">IF(ISNUMBER(H98),INDEX(Schedule!$A$2:$I$61,_xlfn.FLOOR.MATH(($L98 - 1)/4)+1,(MOD($L98 - 1,4) + 1) *2),"")</f>
        <v/>
      </c>
      <c r="C98" s="13" t="str">
        <f>IF(ISNUMBER(H98),IF(F98="Judging",B98+TIME(0,30,0), B98+TournamentSetup!$F$25),"")</f>
        <v/>
      </c>
      <c r="D98" t="str">
        <f t="shared" si="5"/>
        <v/>
      </c>
      <c r="E98" t="str">
        <f t="shared" si="6"/>
        <v/>
      </c>
      <c r="F98" t="str">
        <f t="shared" si="7"/>
        <v/>
      </c>
      <c r="G98" s="13" t="str" cm="1">
        <f t="array" ref="G98">IF(ISNUMBER(H98),INDEX(Schedule!$A$2:$I$61,_xlfn.FLOOR.MATH(($L98 - 1)/4)+1,((MOD($L98 - 1,4) + 1) *2) + 1),"")</f>
        <v/>
      </c>
      <c r="H98" t="str">
        <f t="shared" si="8"/>
        <v/>
      </c>
      <c r="L98" s="20">
        <v>97</v>
      </c>
      <c r="M98" s="20"/>
      <c r="N98" s="20"/>
      <c r="O98" s="20"/>
    </row>
    <row r="99" spans="1:15" ht="16" x14ac:dyDescent="0.2">
      <c r="A99" s="10" t="str">
        <f>IF(ISNUMBER(H99), TournamentSetup!$B$16, "")</f>
        <v/>
      </c>
      <c r="B99" s="13" t="str" cm="1">
        <f t="array" ref="B99">IF(ISNUMBER(H99),INDEX(Schedule!$A$2:$I$61,_xlfn.FLOOR.MATH(($L99 - 1)/4)+1,(MOD($L99 - 1,4) + 1) *2),"")</f>
        <v/>
      </c>
      <c r="C99" s="13" t="str">
        <f>IF(ISNUMBER(H99),IF(F99="Judging",B99+TIME(0,30,0), B99+TournamentSetup!$F$25),"")</f>
        <v/>
      </c>
      <c r="D99" t="str">
        <f t="shared" si="5"/>
        <v/>
      </c>
      <c r="E99" t="str">
        <f t="shared" si="6"/>
        <v/>
      </c>
      <c r="F99" t="str">
        <f t="shared" si="7"/>
        <v/>
      </c>
      <c r="G99" s="13" t="str" cm="1">
        <f t="array" ref="G99">IF(ISNUMBER(H99),INDEX(Schedule!$A$2:$I$61,_xlfn.FLOOR.MATH(($L99 - 1)/4)+1,((MOD($L99 - 1,4) + 1) *2) + 1),"")</f>
        <v/>
      </c>
      <c r="H99" t="str">
        <f t="shared" si="8"/>
        <v/>
      </c>
      <c r="L99" s="20">
        <v>98</v>
      </c>
      <c r="M99" s="20"/>
      <c r="N99" s="20"/>
      <c r="O99" s="20"/>
    </row>
    <row r="100" spans="1:15" ht="16" x14ac:dyDescent="0.2">
      <c r="A100" s="10" t="str">
        <f>IF(ISNUMBER(H100), TournamentSetup!$B$16, "")</f>
        <v/>
      </c>
      <c r="B100" s="13" t="str" cm="1">
        <f t="array" ref="B100">IF(ISNUMBER(H100),INDEX(Schedule!$A$2:$I$61,_xlfn.FLOOR.MATH(($L100 - 1)/4)+1,(MOD($L100 - 1,4) + 1) *2),"")</f>
        <v/>
      </c>
      <c r="C100" s="13" t="str">
        <f>IF(ISNUMBER(H100),IF(F100="Judging",B100+TIME(0,30,0), B100+TournamentSetup!$F$25),"")</f>
        <v/>
      </c>
      <c r="D100" t="str">
        <f t="shared" si="5"/>
        <v/>
      </c>
      <c r="E100" t="str">
        <f t="shared" si="6"/>
        <v/>
      </c>
      <c r="F100" t="str">
        <f t="shared" si="7"/>
        <v/>
      </c>
      <c r="G100" s="13" t="str" cm="1">
        <f t="array" ref="G100">IF(ISNUMBER(H100),INDEX(Schedule!$A$2:$I$61,_xlfn.FLOOR.MATH(($L100 - 1)/4)+1,((MOD($L100 - 1,4) + 1) *2) + 1),"")</f>
        <v/>
      </c>
      <c r="H100" t="str">
        <f t="shared" si="8"/>
        <v/>
      </c>
      <c r="L100" s="20">
        <v>99</v>
      </c>
      <c r="M100" s="20"/>
      <c r="N100" s="20"/>
      <c r="O100" s="20"/>
    </row>
    <row r="101" spans="1:15" ht="16" x14ac:dyDescent="0.2">
      <c r="A101" s="10" t="str">
        <f>IF(ISNUMBER(H101), TournamentSetup!$B$16, "")</f>
        <v/>
      </c>
      <c r="B101" s="13" t="str" cm="1">
        <f t="array" ref="B101">IF(ISNUMBER(H101),INDEX(Schedule!$A$2:$I$61,_xlfn.FLOOR.MATH(($L101 - 1)/4)+1,(MOD($L101 - 1,4) + 1) *2),"")</f>
        <v/>
      </c>
      <c r="C101" s="13" t="str">
        <f>IF(ISNUMBER(H101),IF(F101="Judging",B101+TIME(0,30,0), B101+TournamentSetup!$F$25),"")</f>
        <v/>
      </c>
      <c r="D101" t="str">
        <f t="shared" si="5"/>
        <v/>
      </c>
      <c r="E101" t="str">
        <f t="shared" si="6"/>
        <v/>
      </c>
      <c r="F101" t="str">
        <f t="shared" si="7"/>
        <v/>
      </c>
      <c r="G101" s="13" t="str" cm="1">
        <f t="array" ref="G101">IF(ISNUMBER(H101),INDEX(Schedule!$A$2:$I$61,_xlfn.FLOOR.MATH(($L101 - 1)/4)+1,((MOD($L101 - 1,4) + 1) *2) + 1),"")</f>
        <v/>
      </c>
      <c r="H101" t="str">
        <f t="shared" si="8"/>
        <v/>
      </c>
      <c r="L101" s="20">
        <v>100</v>
      </c>
      <c r="M101" s="20"/>
      <c r="N101" s="20"/>
      <c r="O101" s="20"/>
    </row>
    <row r="102" spans="1:15" ht="16" x14ac:dyDescent="0.2">
      <c r="A102" s="10" t="str">
        <f>IF(ISNUMBER(H102), TournamentSetup!$B$16, "")</f>
        <v/>
      </c>
      <c r="B102" s="13" t="str" cm="1">
        <f t="array" ref="B102">IF(ISNUMBER(H102),INDEX(Schedule!$A$2:$I$61,_xlfn.FLOOR.MATH(($L102 - 1)/4)+1,(MOD($L102 - 1,4) + 1) *2),"")</f>
        <v/>
      </c>
      <c r="C102" s="13" t="str">
        <f>IF(ISNUMBER(H102),IF(F102="Judging",B102+TIME(0,30,0), B102+TournamentSetup!$F$25),"")</f>
        <v/>
      </c>
      <c r="D102" t="str">
        <f t="shared" si="5"/>
        <v/>
      </c>
      <c r="E102" t="str">
        <f t="shared" si="6"/>
        <v/>
      </c>
      <c r="F102" t="str">
        <f t="shared" si="7"/>
        <v/>
      </c>
      <c r="G102" s="13" t="str" cm="1">
        <f t="array" ref="G102">IF(ISNUMBER(H102),INDEX(Schedule!$A$2:$I$61,_xlfn.FLOOR.MATH(($L102 - 1)/4)+1,((MOD($L102 - 1,4) + 1) *2) + 1),"")</f>
        <v/>
      </c>
      <c r="H102" t="str">
        <f t="shared" si="8"/>
        <v/>
      </c>
      <c r="L102" s="20">
        <v>101</v>
      </c>
      <c r="M102" s="20"/>
      <c r="N102" s="20"/>
      <c r="O102" s="20"/>
    </row>
    <row r="103" spans="1:15" ht="16" x14ac:dyDescent="0.2">
      <c r="A103" s="10" t="str">
        <f>IF(ISNUMBER(H103), TournamentSetup!$B$16, "")</f>
        <v/>
      </c>
      <c r="B103" s="13" t="str" cm="1">
        <f t="array" ref="B103">IF(ISNUMBER(H103),INDEX(Schedule!$A$2:$I$61,_xlfn.FLOOR.MATH(($L103 - 1)/4)+1,(MOD($L103 - 1,4) + 1) *2),"")</f>
        <v/>
      </c>
      <c r="C103" s="13" t="str">
        <f>IF(ISNUMBER(H103),IF(F103="Judging",B103+TIME(0,30,0), B103+TournamentSetup!$F$25),"")</f>
        <v/>
      </c>
      <c r="D103" t="str">
        <f t="shared" si="5"/>
        <v/>
      </c>
      <c r="E103" t="str">
        <f t="shared" si="6"/>
        <v/>
      </c>
      <c r="F103" t="str">
        <f t="shared" si="7"/>
        <v/>
      </c>
      <c r="G103" s="13" t="str" cm="1">
        <f t="array" ref="G103">IF(ISNUMBER(H103),INDEX(Schedule!$A$2:$I$61,_xlfn.FLOOR.MATH(($L103 - 1)/4)+1,((MOD($L103 - 1,4) + 1) *2) + 1),"")</f>
        <v/>
      </c>
      <c r="H103" t="str">
        <f t="shared" si="8"/>
        <v/>
      </c>
      <c r="L103" s="20">
        <v>102</v>
      </c>
      <c r="M103" s="20"/>
      <c r="N103" s="20"/>
      <c r="O103" s="20"/>
    </row>
    <row r="104" spans="1:15" ht="16" x14ac:dyDescent="0.2">
      <c r="A104" s="10" t="str">
        <f>IF(ISNUMBER(H104), TournamentSetup!$B$16, "")</f>
        <v/>
      </c>
      <c r="B104" s="13" t="str" cm="1">
        <f t="array" ref="B104">IF(ISNUMBER(H104),INDEX(Schedule!$A$2:$I$61,_xlfn.FLOOR.MATH(($L104 - 1)/4)+1,(MOD($L104 - 1,4) + 1) *2),"")</f>
        <v/>
      </c>
      <c r="C104" s="13" t="str">
        <f>IF(ISNUMBER(H104),IF(F104="Judging",B104+TIME(0,30,0), B104+TournamentSetup!$F$25),"")</f>
        <v/>
      </c>
      <c r="D104" t="str">
        <f t="shared" si="5"/>
        <v/>
      </c>
      <c r="E104" t="str">
        <f t="shared" si="6"/>
        <v/>
      </c>
      <c r="F104" t="str">
        <f t="shared" si="7"/>
        <v/>
      </c>
      <c r="G104" s="13" t="str" cm="1">
        <f t="array" ref="G104">IF(ISNUMBER(H104),INDEX(Schedule!$A$2:$I$61,_xlfn.FLOOR.MATH(($L104 - 1)/4)+1,((MOD($L104 - 1,4) + 1) *2) + 1),"")</f>
        <v/>
      </c>
      <c r="H104" t="str">
        <f t="shared" si="8"/>
        <v/>
      </c>
      <c r="L104" s="20">
        <v>103</v>
      </c>
      <c r="M104" s="20"/>
      <c r="N104" s="20"/>
      <c r="O104" s="20"/>
    </row>
    <row r="105" spans="1:15" ht="16" x14ac:dyDescent="0.2">
      <c r="A105" s="10" t="str">
        <f>IF(ISNUMBER(H105), TournamentSetup!$B$16, "")</f>
        <v/>
      </c>
      <c r="B105" s="13" t="str" cm="1">
        <f t="array" ref="B105">IF(ISNUMBER(H105),INDEX(Schedule!$A$2:$I$61,_xlfn.FLOOR.MATH(($L105 - 1)/4)+1,(MOD($L105 - 1,4) + 1) *2),"")</f>
        <v/>
      </c>
      <c r="C105" s="13" t="str">
        <f>IF(ISNUMBER(H105),IF(F105="Judging",B105+TIME(0,30,0), B105+TournamentSetup!$F$25),"")</f>
        <v/>
      </c>
      <c r="D105" t="str">
        <f t="shared" si="5"/>
        <v/>
      </c>
      <c r="E105" t="str">
        <f t="shared" si="6"/>
        <v/>
      </c>
      <c r="F105" t="str">
        <f t="shared" si="7"/>
        <v/>
      </c>
      <c r="G105" s="13" t="str" cm="1">
        <f t="array" ref="G105">IF(ISNUMBER(H105),INDEX(Schedule!$A$2:$I$61,_xlfn.FLOOR.MATH(($L105 - 1)/4)+1,((MOD($L105 - 1,4) + 1) *2) + 1),"")</f>
        <v/>
      </c>
      <c r="H105" t="str">
        <f t="shared" si="8"/>
        <v/>
      </c>
      <c r="L105" s="20">
        <v>104</v>
      </c>
      <c r="M105" s="20"/>
      <c r="N105" s="20"/>
      <c r="O105" s="20"/>
    </row>
    <row r="106" spans="1:15" ht="16" x14ac:dyDescent="0.2">
      <c r="A106" s="10" t="str">
        <f>IF(ISNUMBER(H106), TournamentSetup!$B$16, "")</f>
        <v/>
      </c>
      <c r="B106" s="13" t="str" cm="1">
        <f t="array" ref="B106">IF(ISNUMBER(H106),INDEX(Schedule!$A$2:$I$61,_xlfn.FLOOR.MATH(($L106 - 1)/4)+1,(MOD($L106 - 1,4) + 1) *2),"")</f>
        <v/>
      </c>
      <c r="C106" s="13" t="str">
        <f>IF(ISNUMBER(H106),IF(F106="Judging",B106+TIME(0,30,0), B106+TournamentSetup!$F$25),"")</f>
        <v/>
      </c>
      <c r="D106" t="str">
        <f t="shared" si="5"/>
        <v/>
      </c>
      <c r="E106" t="str">
        <f t="shared" si="6"/>
        <v/>
      </c>
      <c r="F106" t="str">
        <f t="shared" si="7"/>
        <v/>
      </c>
      <c r="G106" s="13" t="str" cm="1">
        <f t="array" ref="G106">IF(ISNUMBER(H106),INDEX(Schedule!$A$2:$I$61,_xlfn.FLOOR.MATH(($L106 - 1)/4)+1,((MOD($L106 - 1,4) + 1) *2) + 1),"")</f>
        <v/>
      </c>
      <c r="H106" t="str">
        <f t="shared" si="8"/>
        <v/>
      </c>
      <c r="L106" s="20">
        <v>105</v>
      </c>
      <c r="M106" s="20"/>
      <c r="N106" s="20"/>
      <c r="O106" s="20"/>
    </row>
    <row r="107" spans="1:15" ht="16" x14ac:dyDescent="0.2">
      <c r="A107" s="10" t="str">
        <f>IF(ISNUMBER(H107), TournamentSetup!$B$16, "")</f>
        <v/>
      </c>
      <c r="B107" s="13" t="str" cm="1">
        <f t="array" ref="B107">IF(ISNUMBER(H107),INDEX(Schedule!$A$2:$I$61,_xlfn.FLOOR.MATH(($L107 - 1)/4)+1,(MOD($L107 - 1,4) + 1) *2),"")</f>
        <v/>
      </c>
      <c r="C107" s="13" t="str">
        <f>IF(ISNUMBER(H107),IF(F107="Judging",B107+TIME(0,30,0), B107+TournamentSetup!$F$25),"")</f>
        <v/>
      </c>
      <c r="D107" t="str">
        <f t="shared" si="5"/>
        <v/>
      </c>
      <c r="E107" t="str">
        <f t="shared" si="6"/>
        <v/>
      </c>
      <c r="F107" t="str">
        <f t="shared" si="7"/>
        <v/>
      </c>
      <c r="G107" s="13" t="str" cm="1">
        <f t="array" ref="G107">IF(ISNUMBER(H107),INDEX(Schedule!$A$2:$I$61,_xlfn.FLOOR.MATH(($L107 - 1)/4)+1,((MOD($L107 - 1,4) + 1) *2) + 1),"")</f>
        <v/>
      </c>
      <c r="H107" t="str">
        <f t="shared" si="8"/>
        <v/>
      </c>
      <c r="L107" s="20">
        <v>106</v>
      </c>
      <c r="M107" s="20"/>
      <c r="N107" s="20"/>
      <c r="O107" s="20"/>
    </row>
    <row r="108" spans="1:15" ht="16" x14ac:dyDescent="0.2">
      <c r="A108" s="10" t="str">
        <f>IF(ISNUMBER(H108), TournamentSetup!$B$16, "")</f>
        <v/>
      </c>
      <c r="B108" s="13" t="str" cm="1">
        <f t="array" ref="B108">IF(ISNUMBER(H108),INDEX(Schedule!$A$2:$I$61,_xlfn.FLOOR.MATH(($L108 - 1)/4)+1,(MOD($L108 - 1,4) + 1) *2),"")</f>
        <v/>
      </c>
      <c r="C108" s="13" t="str">
        <f>IF(ISNUMBER(H108),IF(F108="Judging",B108+TIME(0,30,0), B108+TournamentSetup!$F$25),"")</f>
        <v/>
      </c>
      <c r="D108" t="str">
        <f t="shared" si="5"/>
        <v/>
      </c>
      <c r="E108" t="str">
        <f t="shared" si="6"/>
        <v/>
      </c>
      <c r="F108" t="str">
        <f t="shared" si="7"/>
        <v/>
      </c>
      <c r="G108" s="13" t="str" cm="1">
        <f t="array" ref="G108">IF(ISNUMBER(H108),INDEX(Schedule!$A$2:$I$61,_xlfn.FLOOR.MATH(($L108 - 1)/4)+1,((MOD($L108 - 1,4) + 1) *2) + 1),"")</f>
        <v/>
      </c>
      <c r="H108" t="str">
        <f t="shared" si="8"/>
        <v/>
      </c>
      <c r="L108" s="20">
        <v>107</v>
      </c>
      <c r="M108" s="20"/>
      <c r="N108" s="20"/>
      <c r="O108" s="20"/>
    </row>
    <row r="109" spans="1:15" ht="16" x14ac:dyDescent="0.2">
      <c r="A109" s="10" t="str">
        <f>IF(ISNUMBER(H109), TournamentSetup!$B$16, "")</f>
        <v/>
      </c>
      <c r="B109" s="13" t="str" cm="1">
        <f t="array" ref="B109">IF(ISNUMBER(H109),INDEX(Schedule!$A$2:$I$61,_xlfn.FLOOR.MATH(($L109 - 1)/4)+1,(MOD($L109 - 1,4) + 1) *2),"")</f>
        <v/>
      </c>
      <c r="C109" s="13" t="str">
        <f>IF(ISNUMBER(H109),IF(F109="Judging",B109+TIME(0,30,0), B109+TournamentSetup!$F$25),"")</f>
        <v/>
      </c>
      <c r="D109" t="str">
        <f t="shared" si="5"/>
        <v/>
      </c>
      <c r="E109" t="str">
        <f t="shared" si="6"/>
        <v/>
      </c>
      <c r="F109" t="str">
        <f t="shared" si="7"/>
        <v/>
      </c>
      <c r="G109" s="13" t="str" cm="1">
        <f t="array" ref="G109">IF(ISNUMBER(H109),INDEX(Schedule!$A$2:$I$61,_xlfn.FLOOR.MATH(($L109 - 1)/4)+1,((MOD($L109 - 1,4) + 1) *2) + 1),"")</f>
        <v/>
      </c>
      <c r="H109" t="str">
        <f t="shared" si="8"/>
        <v/>
      </c>
      <c r="L109" s="20">
        <v>108</v>
      </c>
      <c r="M109" s="20"/>
      <c r="N109" s="20"/>
      <c r="O109" s="20"/>
    </row>
    <row r="110" spans="1:15" ht="16" x14ac:dyDescent="0.2">
      <c r="A110" s="10" t="str">
        <f>IF(ISNUMBER(H110), TournamentSetup!$B$16, "")</f>
        <v/>
      </c>
      <c r="B110" s="13" t="str" cm="1">
        <f t="array" ref="B110">IF(ISNUMBER(H110),INDEX(Schedule!$A$2:$I$61,_xlfn.FLOOR.MATH(($L110 - 1)/4)+1,(MOD($L110 - 1,4) + 1) *2),"")</f>
        <v/>
      </c>
      <c r="C110" s="13" t="str">
        <f>IF(ISNUMBER(H110),IF(F110="Judging",B110+TIME(0,30,0), B110+TournamentSetup!$F$25),"")</f>
        <v/>
      </c>
      <c r="D110" t="str">
        <f t="shared" si="5"/>
        <v/>
      </c>
      <c r="E110" t="str">
        <f t="shared" si="6"/>
        <v/>
      </c>
      <c r="F110" t="str">
        <f t="shared" si="7"/>
        <v/>
      </c>
      <c r="G110" s="13" t="str" cm="1">
        <f t="array" ref="G110">IF(ISNUMBER(H110),INDEX(Schedule!$A$2:$I$61,_xlfn.FLOOR.MATH(($L110 - 1)/4)+1,((MOD($L110 - 1,4) + 1) *2) + 1),"")</f>
        <v/>
      </c>
      <c r="H110" t="str">
        <f t="shared" si="8"/>
        <v/>
      </c>
      <c r="L110" s="20">
        <v>109</v>
      </c>
      <c r="M110" s="20"/>
      <c r="N110" s="20"/>
      <c r="O110" s="20"/>
    </row>
    <row r="111" spans="1:15" ht="16" x14ac:dyDescent="0.2">
      <c r="A111" s="10" t="str">
        <f>IF(ISNUMBER(H111), TournamentSetup!$B$16, "")</f>
        <v/>
      </c>
      <c r="B111" s="13" t="str" cm="1">
        <f t="array" ref="B111">IF(ISNUMBER(H111),INDEX(Schedule!$A$2:$I$61,_xlfn.FLOOR.MATH(($L111 - 1)/4)+1,(MOD($L111 - 1,4) + 1) *2),"")</f>
        <v/>
      </c>
      <c r="C111" s="13" t="str">
        <f>IF(ISNUMBER(H111),IF(F111="Judging",B111+TIME(0,30,0), B111+TournamentSetup!$F$25),"")</f>
        <v/>
      </c>
      <c r="D111" t="str">
        <f t="shared" si="5"/>
        <v/>
      </c>
      <c r="E111" t="str">
        <f t="shared" si="6"/>
        <v/>
      </c>
      <c r="F111" t="str">
        <f t="shared" si="7"/>
        <v/>
      </c>
      <c r="G111" s="13" t="str" cm="1">
        <f t="array" ref="G111">IF(ISNUMBER(H111),INDEX(Schedule!$A$2:$I$61,_xlfn.FLOOR.MATH(($L111 - 1)/4)+1,((MOD($L111 - 1,4) + 1) *2) + 1),"")</f>
        <v/>
      </c>
      <c r="H111" t="str">
        <f t="shared" si="8"/>
        <v/>
      </c>
      <c r="L111" s="20">
        <v>110</v>
      </c>
      <c r="M111" s="20"/>
      <c r="N111" s="20"/>
      <c r="O111" s="20"/>
    </row>
    <row r="112" spans="1:15" ht="16" x14ac:dyDescent="0.2">
      <c r="A112" s="10" t="str">
        <f>IF(ISNUMBER(H112), TournamentSetup!$B$16, "")</f>
        <v/>
      </c>
      <c r="B112" s="13" t="str" cm="1">
        <f t="array" ref="B112">IF(ISNUMBER(H112),INDEX(Schedule!$A$2:$I$61,_xlfn.FLOOR.MATH(($L112 - 1)/4)+1,(MOD($L112 - 1,4) + 1) *2),"")</f>
        <v/>
      </c>
      <c r="C112" s="13" t="str">
        <f>IF(ISNUMBER(H112),IF(F112="Judging",B112+TIME(0,30,0), B112+TournamentSetup!$F$25),"")</f>
        <v/>
      </c>
      <c r="D112" t="str">
        <f t="shared" si="5"/>
        <v/>
      </c>
      <c r="E112" t="str">
        <f t="shared" si="6"/>
        <v/>
      </c>
      <c r="F112" t="str">
        <f t="shared" si="7"/>
        <v/>
      </c>
      <c r="G112" s="13" t="str" cm="1">
        <f t="array" ref="G112">IF(ISNUMBER(H112),INDEX(Schedule!$A$2:$I$61,_xlfn.FLOOR.MATH(($L112 - 1)/4)+1,((MOD($L112 - 1,4) + 1) *2) + 1),"")</f>
        <v/>
      </c>
      <c r="H112" t="str">
        <f t="shared" si="8"/>
        <v/>
      </c>
      <c r="L112" s="20">
        <v>111</v>
      </c>
      <c r="M112" s="20"/>
      <c r="N112" s="20"/>
      <c r="O112" s="20"/>
    </row>
    <row r="113" spans="1:15" ht="16" x14ac:dyDescent="0.2">
      <c r="A113" s="10" t="str">
        <f>IF(ISNUMBER(H113), TournamentSetup!$B$16, "")</f>
        <v/>
      </c>
      <c r="B113" s="13" t="str" cm="1">
        <f t="array" ref="B113">IF(ISNUMBER(H113),INDEX(Schedule!$A$2:$I$61,_xlfn.FLOOR.MATH(($L113 - 1)/4)+1,(MOD($L113 - 1,4) + 1) *2),"")</f>
        <v/>
      </c>
      <c r="C113" s="13" t="str">
        <f>IF(ISNUMBER(H113),IF(F113="Judging",B113+TIME(0,30,0), B113+TournamentSetup!$F$25),"")</f>
        <v/>
      </c>
      <c r="D113" t="str">
        <f t="shared" si="5"/>
        <v/>
      </c>
      <c r="E113" t="str">
        <f t="shared" si="6"/>
        <v/>
      </c>
      <c r="F113" t="str">
        <f t="shared" si="7"/>
        <v/>
      </c>
      <c r="G113" s="13" t="str" cm="1">
        <f t="array" ref="G113">IF(ISNUMBER(H113),INDEX(Schedule!$A$2:$I$61,_xlfn.FLOOR.MATH(($L113 - 1)/4)+1,((MOD($L113 - 1,4) + 1) *2) + 1),"")</f>
        <v/>
      </c>
      <c r="H113" t="str">
        <f t="shared" si="8"/>
        <v/>
      </c>
      <c r="L113" s="20">
        <v>112</v>
      </c>
      <c r="M113" s="20"/>
      <c r="N113" s="20"/>
      <c r="O113" s="20"/>
    </row>
    <row r="114" spans="1:15" ht="16" x14ac:dyDescent="0.2">
      <c r="A114" s="10" t="str">
        <f>IF(ISNUMBER(H114), TournamentSetup!$B$16, "")</f>
        <v/>
      </c>
      <c r="B114" s="13" t="str" cm="1">
        <f t="array" ref="B114">IF(ISNUMBER(H114),INDEX(Schedule!$A$2:$I$61,_xlfn.FLOOR.MATH(($L114 - 1)/4)+1,(MOD($L114 - 1,4) + 1) *2),"")</f>
        <v/>
      </c>
      <c r="C114" s="13" t="str">
        <f>IF(ISNUMBER(H114),IF(F114="Judging",B114+TIME(0,30,0), B114+TournamentSetup!$F$25),"")</f>
        <v/>
      </c>
      <c r="D114" t="str">
        <f t="shared" si="5"/>
        <v/>
      </c>
      <c r="E114" t="str">
        <f t="shared" si="6"/>
        <v/>
      </c>
      <c r="F114" t="str">
        <f t="shared" si="7"/>
        <v/>
      </c>
      <c r="G114" s="13" t="str" cm="1">
        <f t="array" ref="G114">IF(ISNUMBER(H114),INDEX(Schedule!$A$2:$I$61,_xlfn.FLOOR.MATH(($L114 - 1)/4)+1,((MOD($L114 - 1,4) + 1) *2) + 1),"")</f>
        <v/>
      </c>
      <c r="H114" t="str">
        <f t="shared" si="8"/>
        <v/>
      </c>
      <c r="L114" s="20">
        <v>113</v>
      </c>
      <c r="M114" s="20"/>
      <c r="N114" s="20"/>
      <c r="O114" s="20"/>
    </row>
    <row r="115" spans="1:15" ht="16" x14ac:dyDescent="0.2">
      <c r="A115" s="10" t="str">
        <f>IF(ISNUMBER(H115), TournamentSetup!$B$16, "")</f>
        <v/>
      </c>
      <c r="B115" s="13" t="str" cm="1">
        <f t="array" ref="B115">IF(ISNUMBER(H115),INDEX(Schedule!$A$2:$I$61,_xlfn.FLOOR.MATH(($L115 - 1)/4)+1,(MOD($L115 - 1,4) + 1) *2),"")</f>
        <v/>
      </c>
      <c r="C115" s="13" t="str">
        <f>IF(ISNUMBER(H115),IF(F115="Judging",B115+TIME(0,30,0), B115+TournamentSetup!$F$25),"")</f>
        <v/>
      </c>
      <c r="D115" t="str">
        <f t="shared" si="5"/>
        <v/>
      </c>
      <c r="E115" t="str">
        <f t="shared" si="6"/>
        <v/>
      </c>
      <c r="F115" t="str">
        <f t="shared" si="7"/>
        <v/>
      </c>
      <c r="G115" s="13" t="str" cm="1">
        <f t="array" ref="G115">IF(ISNUMBER(H115),INDEX(Schedule!$A$2:$I$61,_xlfn.FLOOR.MATH(($L115 - 1)/4)+1,((MOD($L115 - 1,4) + 1) *2) + 1),"")</f>
        <v/>
      </c>
      <c r="H115" t="str">
        <f t="shared" si="8"/>
        <v/>
      </c>
      <c r="L115" s="20">
        <v>114</v>
      </c>
      <c r="M115" s="20"/>
      <c r="N115" s="20"/>
      <c r="O115" s="20"/>
    </row>
    <row r="116" spans="1:15" ht="16" x14ac:dyDescent="0.2">
      <c r="A116" s="10" t="str">
        <f>IF(ISNUMBER(H116), TournamentSetup!$B$16, "")</f>
        <v/>
      </c>
      <c r="B116" s="13" t="str" cm="1">
        <f t="array" ref="B116">IF(ISNUMBER(H116),INDEX(Schedule!$A$2:$I$61,_xlfn.FLOOR.MATH(($L116 - 1)/4)+1,(MOD($L116 - 1,4) + 1) *2),"")</f>
        <v/>
      </c>
      <c r="C116" s="13" t="str">
        <f>IF(ISNUMBER(H116),IF(F116="Judging",B116+TIME(0,30,0), B116+TournamentSetup!$F$25),"")</f>
        <v/>
      </c>
      <c r="D116" t="str">
        <f t="shared" si="5"/>
        <v/>
      </c>
      <c r="E116" t="str">
        <f t="shared" si="6"/>
        <v/>
      </c>
      <c r="F116" t="str">
        <f t="shared" si="7"/>
        <v/>
      </c>
      <c r="G116" s="13" t="str" cm="1">
        <f t="array" ref="G116">IF(ISNUMBER(H116),INDEX(Schedule!$A$2:$I$61,_xlfn.FLOOR.MATH(($L116 - 1)/4)+1,((MOD($L116 - 1,4) + 1) *2) + 1),"")</f>
        <v/>
      </c>
      <c r="H116" t="str">
        <f t="shared" si="8"/>
        <v/>
      </c>
      <c r="L116" s="20">
        <v>115</v>
      </c>
      <c r="M116" s="20"/>
      <c r="N116" s="20"/>
      <c r="O116" s="20"/>
    </row>
    <row r="117" spans="1:15" ht="16" x14ac:dyDescent="0.2">
      <c r="A117" s="10" t="str">
        <f>IF(ISNUMBER(H117), TournamentSetup!$B$16, "")</f>
        <v/>
      </c>
      <c r="B117" s="13" t="str" cm="1">
        <f t="array" ref="B117">IF(ISNUMBER(H117),INDEX(Schedule!$A$2:$I$61,_xlfn.FLOOR.MATH(($L117 - 1)/4)+1,(MOD($L117 - 1,4) + 1) *2),"")</f>
        <v/>
      </c>
      <c r="C117" s="13" t="str">
        <f>IF(ISNUMBER(H117),IF(F117="Judging",B117+TIME(0,30,0), B117+TournamentSetup!$F$25),"")</f>
        <v/>
      </c>
      <c r="D117" t="str">
        <f t="shared" si="5"/>
        <v/>
      </c>
      <c r="E117" t="str">
        <f t="shared" si="6"/>
        <v/>
      </c>
      <c r="F117" t="str">
        <f t="shared" si="7"/>
        <v/>
      </c>
      <c r="G117" s="13" t="str" cm="1">
        <f t="array" ref="G117">IF(ISNUMBER(H117),INDEX(Schedule!$A$2:$I$61,_xlfn.FLOOR.MATH(($L117 - 1)/4)+1,((MOD($L117 - 1,4) + 1) *2) + 1),"")</f>
        <v/>
      </c>
      <c r="H117" t="str">
        <f t="shared" si="8"/>
        <v/>
      </c>
      <c r="L117" s="20">
        <v>116</v>
      </c>
      <c r="M117" s="20"/>
      <c r="N117" s="20"/>
      <c r="O117" s="20"/>
    </row>
    <row r="118" spans="1:15" ht="16" x14ac:dyDescent="0.2">
      <c r="A118" s="10" t="str">
        <f>IF(ISNUMBER(H118), TournamentSetup!$B$16, "")</f>
        <v/>
      </c>
      <c r="B118" s="13" t="str" cm="1">
        <f t="array" ref="B118">IF(ISNUMBER(H118),INDEX(Schedule!$A$2:$I$61,_xlfn.FLOOR.MATH(($L118 - 1)/4)+1,(MOD($L118 - 1,4) + 1) *2),"")</f>
        <v/>
      </c>
      <c r="C118" s="13" t="str">
        <f>IF(ISNUMBER(H118),IF(F118="Judging",B118+TIME(0,30,0), B118+TournamentSetup!$F$25),"")</f>
        <v/>
      </c>
      <c r="D118" t="str">
        <f t="shared" si="5"/>
        <v/>
      </c>
      <c r="E118" t="str">
        <f t="shared" si="6"/>
        <v/>
      </c>
      <c r="F118" t="str">
        <f t="shared" si="7"/>
        <v/>
      </c>
      <c r="G118" s="13" t="str" cm="1">
        <f t="array" ref="G118">IF(ISNUMBER(H118),INDEX(Schedule!$A$2:$I$61,_xlfn.FLOOR.MATH(($L118 - 1)/4)+1,((MOD($L118 - 1,4) + 1) *2) + 1),"")</f>
        <v/>
      </c>
      <c r="H118" t="str">
        <f t="shared" si="8"/>
        <v/>
      </c>
      <c r="L118" s="20">
        <v>117</v>
      </c>
      <c r="M118" s="20"/>
      <c r="N118" s="20"/>
      <c r="O118" s="20"/>
    </row>
    <row r="119" spans="1:15" ht="16" x14ac:dyDescent="0.2">
      <c r="A119" s="10" t="str">
        <f>IF(ISNUMBER(H119), TournamentSetup!$B$16, "")</f>
        <v/>
      </c>
      <c r="B119" s="13" t="str" cm="1">
        <f t="array" ref="B119">IF(ISNUMBER(H119),INDEX(Schedule!$A$2:$I$61,_xlfn.FLOOR.MATH(($L119 - 1)/4)+1,(MOD($L119 - 1,4) + 1) *2),"")</f>
        <v/>
      </c>
      <c r="C119" s="13" t="str">
        <f>IF(ISNUMBER(H119),IF(F119="Judging",B119+TIME(0,30,0), B119+TournamentSetup!$F$25),"")</f>
        <v/>
      </c>
      <c r="D119" t="str">
        <f t="shared" si="5"/>
        <v/>
      </c>
      <c r="E119" t="str">
        <f t="shared" si="6"/>
        <v/>
      </c>
      <c r="F119" t="str">
        <f t="shared" si="7"/>
        <v/>
      </c>
      <c r="G119" s="13" t="str" cm="1">
        <f t="array" ref="G119">IF(ISNUMBER(H119),INDEX(Schedule!$A$2:$I$61,_xlfn.FLOOR.MATH(($L119 - 1)/4)+1,((MOD($L119 - 1,4) + 1) *2) + 1),"")</f>
        <v/>
      </c>
      <c r="H119" t="str">
        <f t="shared" si="8"/>
        <v/>
      </c>
      <c r="L119" s="20">
        <v>118</v>
      </c>
      <c r="M119" s="20"/>
      <c r="N119" s="20"/>
      <c r="O119" s="20"/>
    </row>
    <row r="120" spans="1:15" ht="16" x14ac:dyDescent="0.2">
      <c r="A120" s="10" t="str">
        <f>IF(ISNUMBER(H120), TournamentSetup!$B$16, "")</f>
        <v/>
      </c>
      <c r="B120" s="13" t="str" cm="1">
        <f t="array" ref="B120">IF(ISNUMBER(H120),INDEX(Schedule!$A$2:$I$61,_xlfn.FLOOR.MATH(($L120 - 1)/4)+1,(MOD($L120 - 1,4) + 1) *2),"")</f>
        <v/>
      </c>
      <c r="C120" s="13" t="str">
        <f>IF(ISNUMBER(H120),IF(F120="Judging",B120+TIME(0,30,0), B120+TournamentSetup!$F$25),"")</f>
        <v/>
      </c>
      <c r="D120" t="str">
        <f t="shared" si="5"/>
        <v/>
      </c>
      <c r="E120" t="str">
        <f t="shared" si="6"/>
        <v/>
      </c>
      <c r="F120" t="str">
        <f t="shared" si="7"/>
        <v/>
      </c>
      <c r="G120" s="13" t="str" cm="1">
        <f t="array" ref="G120">IF(ISNUMBER(H120),INDEX(Schedule!$A$2:$I$61,_xlfn.FLOOR.MATH(($L120 - 1)/4)+1,((MOD($L120 - 1,4) + 1) *2) + 1),"")</f>
        <v/>
      </c>
      <c r="H120" t="str">
        <f t="shared" si="8"/>
        <v/>
      </c>
      <c r="L120" s="20">
        <v>119</v>
      </c>
      <c r="M120" s="20"/>
      <c r="N120" s="20"/>
      <c r="O120" s="20"/>
    </row>
    <row r="121" spans="1:15" ht="16" x14ac:dyDescent="0.2">
      <c r="A121" s="10" t="str">
        <f>IF(ISNUMBER(H121), TournamentSetup!$B$16, "")</f>
        <v/>
      </c>
      <c r="B121" s="13" t="str" cm="1">
        <f t="array" ref="B121">IF(ISNUMBER(H121),INDEX(Schedule!$A$2:$I$61,_xlfn.FLOOR.MATH(($L121 - 1)/4)+1,(MOD($L121 - 1,4) + 1) *2),"")</f>
        <v/>
      </c>
      <c r="C121" s="13" t="str">
        <f>IF(ISNUMBER(H121),IF(F121="Judging",B121+TIME(0,30,0), B121+TournamentSetup!$F$25),"")</f>
        <v/>
      </c>
      <c r="D121" t="str">
        <f t="shared" si="5"/>
        <v/>
      </c>
      <c r="E121" t="str">
        <f t="shared" si="6"/>
        <v/>
      </c>
      <c r="F121" t="str">
        <f t="shared" si="7"/>
        <v/>
      </c>
      <c r="G121" s="13" t="str" cm="1">
        <f t="array" ref="G121">IF(ISNUMBER(H121),INDEX(Schedule!$A$2:$I$61,_xlfn.FLOOR.MATH(($L121 - 1)/4)+1,((MOD($L121 - 1,4) + 1) *2) + 1),"")</f>
        <v/>
      </c>
      <c r="H121" t="str">
        <f t="shared" si="8"/>
        <v/>
      </c>
      <c r="L121" s="20">
        <v>120</v>
      </c>
      <c r="M121" s="20"/>
      <c r="N121" s="20"/>
      <c r="O121" s="20"/>
    </row>
    <row r="122" spans="1:15" ht="16" x14ac:dyDescent="0.2">
      <c r="A122" s="10" t="str">
        <f>IF(ISNUMBER(H122), TournamentSetup!$B$16, "")</f>
        <v/>
      </c>
      <c r="B122" s="13" t="str" cm="1">
        <f t="array" ref="B122">IF(ISNUMBER(H122),INDEX(Schedule!$A$2:$I$61,_xlfn.FLOOR.MATH(($L122 - 1)/4)+1,(MOD($L122 - 1,4) + 1) *2),"")</f>
        <v/>
      </c>
      <c r="C122" s="13" t="str">
        <f>IF(ISNUMBER(H122),IF(F122="Judging",B122+TIME(0,30,0), B122+TournamentSetup!$F$25),"")</f>
        <v/>
      </c>
      <c r="D122" t="str">
        <f t="shared" si="5"/>
        <v/>
      </c>
      <c r="E122" t="str">
        <f t="shared" si="6"/>
        <v/>
      </c>
      <c r="F122" t="str">
        <f t="shared" si="7"/>
        <v/>
      </c>
      <c r="G122" s="13" t="str" cm="1">
        <f t="array" ref="G122">IF(ISNUMBER(H122),INDEX(Schedule!$A$2:$I$61,_xlfn.FLOOR.MATH(($L122 - 1)/4)+1,((MOD($L122 - 1,4) + 1) *2) + 1),"")</f>
        <v/>
      </c>
      <c r="H122" t="str">
        <f t="shared" si="8"/>
        <v/>
      </c>
      <c r="L122" s="20">
        <v>121</v>
      </c>
      <c r="M122" s="20"/>
      <c r="N122" s="20"/>
      <c r="O122" s="20"/>
    </row>
    <row r="123" spans="1:15" ht="16" x14ac:dyDescent="0.2">
      <c r="A123" s="10" t="str">
        <f>IF(ISNUMBER(H123), TournamentSetup!$B$16, "")</f>
        <v/>
      </c>
      <c r="B123" s="13" t="str" cm="1">
        <f t="array" ref="B123">IF(ISNUMBER(H123),INDEX(Schedule!$A$2:$I$61,_xlfn.FLOOR.MATH(($L123 - 1)/4)+1,(MOD($L123 - 1,4) + 1) *2),"")</f>
        <v/>
      </c>
      <c r="C123" s="13" t="str">
        <f>IF(ISNUMBER(H123),IF(F123="Judging",B123+TIME(0,30,0), B123+TournamentSetup!$F$25),"")</f>
        <v/>
      </c>
      <c r="D123" t="str">
        <f t="shared" si="5"/>
        <v/>
      </c>
      <c r="E123" t="str">
        <f t="shared" si="6"/>
        <v/>
      </c>
      <c r="F123" t="str">
        <f t="shared" si="7"/>
        <v/>
      </c>
      <c r="G123" s="13" t="str" cm="1">
        <f t="array" ref="G123">IF(ISNUMBER(H123),INDEX(Schedule!$A$2:$I$61,_xlfn.FLOOR.MATH(($L123 - 1)/4)+1,((MOD($L123 - 1,4) + 1) *2) + 1),"")</f>
        <v/>
      </c>
      <c r="H123" t="str">
        <f t="shared" si="8"/>
        <v/>
      </c>
      <c r="L123" s="20">
        <v>122</v>
      </c>
      <c r="M123" s="20"/>
      <c r="N123" s="20"/>
      <c r="O123" s="20"/>
    </row>
    <row r="124" spans="1:15" ht="16" x14ac:dyDescent="0.2">
      <c r="A124" s="10" t="str">
        <f>IF(ISNUMBER(H124), TournamentSetup!$B$16, "")</f>
        <v/>
      </c>
      <c r="B124" s="13" t="str" cm="1">
        <f t="array" ref="B124">IF(ISNUMBER(H124),INDEX(Schedule!$A$2:$I$61,_xlfn.FLOOR.MATH(($L124 - 1)/4)+1,(MOD($L124 - 1,4) + 1) *2),"")</f>
        <v/>
      </c>
      <c r="C124" s="13" t="str">
        <f>IF(ISNUMBER(H124),IF(F124="Judging",B124+TIME(0,30,0), B124+TournamentSetup!$F$25),"")</f>
        <v/>
      </c>
      <c r="D124" t="str">
        <f t="shared" si="5"/>
        <v/>
      </c>
      <c r="E124" t="str">
        <f t="shared" si="6"/>
        <v/>
      </c>
      <c r="F124" t="str">
        <f t="shared" si="7"/>
        <v/>
      </c>
      <c r="G124" s="13" t="str" cm="1">
        <f t="array" ref="G124">IF(ISNUMBER(H124),INDEX(Schedule!$A$2:$I$61,_xlfn.FLOOR.MATH(($L124 - 1)/4)+1,((MOD($L124 - 1,4) + 1) *2) + 1),"")</f>
        <v/>
      </c>
      <c r="H124" t="str">
        <f t="shared" si="8"/>
        <v/>
      </c>
      <c r="L124" s="20">
        <v>123</v>
      </c>
      <c r="M124" s="20"/>
      <c r="N124" s="20"/>
      <c r="O124" s="20"/>
    </row>
    <row r="125" spans="1:15" ht="16" x14ac:dyDescent="0.2">
      <c r="A125" s="10" t="str">
        <f>IF(ISNUMBER(H125), TournamentSetup!$B$16, "")</f>
        <v/>
      </c>
      <c r="B125" s="13" t="str" cm="1">
        <f t="array" ref="B125">IF(ISNUMBER(H125),INDEX(Schedule!$A$2:$I$61,_xlfn.FLOOR.MATH(($L125 - 1)/4)+1,(MOD($L125 - 1,4) + 1) *2),"")</f>
        <v/>
      </c>
      <c r="C125" s="13" t="str">
        <f>IF(ISNUMBER(H125),IF(F125="Judging",B125+TIME(0,30,0), B125+TournamentSetup!$F$25),"")</f>
        <v/>
      </c>
      <c r="D125" t="str">
        <f t="shared" si="5"/>
        <v/>
      </c>
      <c r="E125" t="str">
        <f t="shared" si="6"/>
        <v/>
      </c>
      <c r="F125" t="str">
        <f t="shared" si="7"/>
        <v/>
      </c>
      <c r="G125" s="13" t="str" cm="1">
        <f t="array" ref="G125">IF(ISNUMBER(H125),INDEX(Schedule!$A$2:$I$61,_xlfn.FLOOR.MATH(($L125 - 1)/4)+1,((MOD($L125 - 1,4) + 1) *2) + 1),"")</f>
        <v/>
      </c>
      <c r="H125" t="str">
        <f t="shared" si="8"/>
        <v/>
      </c>
      <c r="L125" s="20">
        <v>124</v>
      </c>
      <c r="M125" s="20"/>
      <c r="N125" s="20"/>
      <c r="O125" s="20"/>
    </row>
    <row r="126" spans="1:15" ht="16" x14ac:dyDescent="0.2">
      <c r="A126" s="10" t="str">
        <f>IF(ISNUMBER(H126), TournamentSetup!$B$16, "")</f>
        <v/>
      </c>
      <c r="B126" s="13" t="str" cm="1">
        <f t="array" ref="B126">IF(ISNUMBER(H126),INDEX(Schedule!$A$2:$I$61,_xlfn.FLOOR.MATH(($L126 - 1)/4)+1,(MOD($L126 - 1,4) + 1) *2),"")</f>
        <v/>
      </c>
      <c r="C126" s="13" t="str">
        <f>IF(ISNUMBER(H126),IF(F126="Judging",B126+TIME(0,30,0), B126+TournamentSetup!$F$25),"")</f>
        <v/>
      </c>
      <c r="D126" t="str">
        <f t="shared" si="5"/>
        <v/>
      </c>
      <c r="E126" t="str">
        <f t="shared" si="6"/>
        <v/>
      </c>
      <c r="F126" t="str">
        <f t="shared" si="7"/>
        <v/>
      </c>
      <c r="G126" s="13" t="str" cm="1">
        <f t="array" ref="G126">IF(ISNUMBER(H126),INDEX(Schedule!$A$2:$I$61,_xlfn.FLOOR.MATH(($L126 - 1)/4)+1,((MOD($L126 - 1,4) + 1) *2) + 1),"")</f>
        <v/>
      </c>
      <c r="H126" t="str">
        <f t="shared" si="8"/>
        <v/>
      </c>
      <c r="L126" s="20">
        <v>125</v>
      </c>
      <c r="M126" s="20"/>
      <c r="N126" s="20"/>
      <c r="O126" s="20"/>
    </row>
    <row r="127" spans="1:15" ht="16" x14ac:dyDescent="0.2">
      <c r="A127" s="10" t="str">
        <f>IF(ISNUMBER(H127), TournamentSetup!$B$16, "")</f>
        <v/>
      </c>
      <c r="B127" s="13" t="str" cm="1">
        <f t="array" ref="B127">IF(ISNUMBER(H127),INDEX(Schedule!$A$2:$I$61,_xlfn.FLOOR.MATH(($L127 - 1)/4)+1,(MOD($L127 - 1,4) + 1) *2),"")</f>
        <v/>
      </c>
      <c r="C127" s="13" t="str">
        <f>IF(ISNUMBER(H127),IF(F127="Judging",B127+TIME(0,30,0), B127+TournamentSetup!$F$25),"")</f>
        <v/>
      </c>
      <c r="D127" t="str">
        <f t="shared" si="5"/>
        <v/>
      </c>
      <c r="E127" t="str">
        <f t="shared" si="6"/>
        <v/>
      </c>
      <c r="F127" t="str">
        <f t="shared" si="7"/>
        <v/>
      </c>
      <c r="G127" s="13" t="str" cm="1">
        <f t="array" ref="G127">IF(ISNUMBER(H127),INDEX(Schedule!$A$2:$I$61,_xlfn.FLOOR.MATH(($L127 - 1)/4)+1,((MOD($L127 - 1,4) + 1) *2) + 1),"")</f>
        <v/>
      </c>
      <c r="H127" t="str">
        <f t="shared" si="8"/>
        <v/>
      </c>
      <c r="L127" s="20">
        <v>126</v>
      </c>
      <c r="M127" s="20"/>
      <c r="N127" s="20"/>
      <c r="O127" s="20"/>
    </row>
    <row r="128" spans="1:15" ht="16" x14ac:dyDescent="0.2">
      <c r="A128" s="10" t="str">
        <f>IF(ISNUMBER(H128), TournamentSetup!$B$16, "")</f>
        <v/>
      </c>
      <c r="B128" s="13" t="str" cm="1">
        <f t="array" ref="B128">IF(ISNUMBER(H128),INDEX(Schedule!$A$2:$I$61,_xlfn.FLOOR.MATH(($L128 - 1)/4)+1,(MOD($L128 - 1,4) + 1) *2),"")</f>
        <v/>
      </c>
      <c r="C128" s="13" t="str">
        <f>IF(ISNUMBER(H128),IF(F128="Judging",B128+TIME(0,30,0), B128+TournamentSetup!$F$25),"")</f>
        <v/>
      </c>
      <c r="D128" t="str">
        <f t="shared" si="5"/>
        <v/>
      </c>
      <c r="E128" t="str">
        <f t="shared" si="6"/>
        <v/>
      </c>
      <c r="F128" t="str">
        <f t="shared" si="7"/>
        <v/>
      </c>
      <c r="G128" s="13" t="str" cm="1">
        <f t="array" ref="G128">IF(ISNUMBER(H128),INDEX(Schedule!$A$2:$I$61,_xlfn.FLOOR.MATH(($L128 - 1)/4)+1,((MOD($L128 - 1,4) + 1) *2) + 1),"")</f>
        <v/>
      </c>
      <c r="H128" t="str">
        <f t="shared" si="8"/>
        <v/>
      </c>
      <c r="L128" s="20">
        <v>127</v>
      </c>
      <c r="M128" s="20"/>
      <c r="N128" s="20"/>
      <c r="O128" s="20"/>
    </row>
    <row r="129" spans="1:15" ht="16" x14ac:dyDescent="0.2">
      <c r="A129" s="10" t="str">
        <f>IF(ISNUMBER(H129), TournamentSetup!$B$16, "")</f>
        <v/>
      </c>
      <c r="B129" s="13" t="str" cm="1">
        <f t="array" ref="B129">IF(ISNUMBER(H129),INDEX(Schedule!$A$2:$I$61,_xlfn.FLOOR.MATH(($L129 - 1)/4)+1,(MOD($L129 - 1,4) + 1) *2),"")</f>
        <v/>
      </c>
      <c r="C129" s="13" t="str">
        <f>IF(ISNUMBER(H129),IF(F129="Judging",B129+TIME(0,30,0), B129+TournamentSetup!$F$25),"")</f>
        <v/>
      </c>
      <c r="D129" t="str">
        <f t="shared" si="5"/>
        <v/>
      </c>
      <c r="E129" t="str">
        <f t="shared" si="6"/>
        <v/>
      </c>
      <c r="F129" t="str">
        <f t="shared" si="7"/>
        <v/>
      </c>
      <c r="G129" s="13" t="str" cm="1">
        <f t="array" ref="G129">IF(ISNUMBER(H129),INDEX(Schedule!$A$2:$I$61,_xlfn.FLOOR.MATH(($L129 - 1)/4)+1,((MOD($L129 - 1,4) + 1) *2) + 1),"")</f>
        <v/>
      </c>
      <c r="H129" t="str">
        <f t="shared" si="8"/>
        <v/>
      </c>
      <c r="L129" s="20">
        <v>128</v>
      </c>
      <c r="M129" s="20"/>
      <c r="N129" s="20"/>
      <c r="O129" s="20"/>
    </row>
    <row r="130" spans="1:15" ht="16" x14ac:dyDescent="0.2">
      <c r="A130" s="10" t="str">
        <f>IF(ISNUMBER(H130), TournamentSetup!$B$16, "")</f>
        <v/>
      </c>
      <c r="B130" s="13" t="str" cm="1">
        <f t="array" ref="B130">IF(ISNUMBER(H130),INDEX(Schedule!$A$2:$I$61,_xlfn.FLOOR.MATH(($L130 - 1)/4)+1,(MOD($L130 - 1,4) + 1) *2),"")</f>
        <v/>
      </c>
      <c r="C130" s="13" t="str">
        <f>IF(ISNUMBER(H130),IF(F130="Judging",B130+TIME(0,30,0), B130+TournamentSetup!$F$25),"")</f>
        <v/>
      </c>
      <c r="D130" t="str">
        <f t="shared" si="5"/>
        <v/>
      </c>
      <c r="E130" t="str">
        <f t="shared" si="6"/>
        <v/>
      </c>
      <c r="F130" t="str">
        <f t="shared" si="7"/>
        <v/>
      </c>
      <c r="G130" s="13" t="str" cm="1">
        <f t="array" ref="G130">IF(ISNUMBER(H130),INDEX(Schedule!$A$2:$I$61,_xlfn.FLOOR.MATH(($L130 - 1)/4)+1,((MOD($L130 - 1,4) + 1) *2) + 1),"")</f>
        <v/>
      </c>
      <c r="H130" t="str">
        <f t="shared" si="8"/>
        <v/>
      </c>
      <c r="L130" s="20">
        <v>129</v>
      </c>
      <c r="M130" s="20"/>
      <c r="N130" s="20"/>
      <c r="O130" s="20"/>
    </row>
    <row r="131" spans="1:15" ht="16" x14ac:dyDescent="0.2">
      <c r="A131" s="10" t="str">
        <f>IF(ISNUMBER(H131), TournamentSetup!$B$16, "")</f>
        <v/>
      </c>
      <c r="B131" s="13" t="str" cm="1">
        <f t="array" ref="B131">IF(ISNUMBER(H131),INDEX(Schedule!$A$2:$I$61,_xlfn.FLOOR.MATH(($L131 - 1)/4)+1,(MOD($L131 - 1,4) + 1) *2),"")</f>
        <v/>
      </c>
      <c r="C131" s="13" t="str">
        <f>IF(ISNUMBER(H131),IF(F131="Judging",B131+TIME(0,30,0), B131+TournamentSetup!$F$25),"")</f>
        <v/>
      </c>
      <c r="D131" t="str">
        <f t="shared" ref="D131:D194" si="9">IF(ISNUMBER(H131), "Core", "")</f>
        <v/>
      </c>
      <c r="E131" t="str">
        <f t="shared" ref="E131:E194" si="10">IF(ISNUMBER(H131), 1, "")</f>
        <v/>
      </c>
      <c r="F131" t="str">
        <f t="shared" ref="F131:F194" si="11">IF(ISNUMBER(H131), "Judging", "")</f>
        <v/>
      </c>
      <c r="G131" s="13" t="str" cm="1">
        <f t="array" ref="G131">IF(ISNUMBER(H131),INDEX(Schedule!$A$2:$I$61,_xlfn.FLOOR.MATH(($L131 - 1)/4)+1,((MOD($L131 - 1,4) + 1) *2) + 1),"")</f>
        <v/>
      </c>
      <c r="H131" t="str">
        <f t="shared" ref="H131:H194" si="12">IF(VLOOKUP(L131,$N$2:$O$61,2) &gt; 0, VLOOKUP(L131,$N$2:$O$61,2), "")</f>
        <v/>
      </c>
      <c r="L131" s="20">
        <v>130</v>
      </c>
      <c r="M131" s="20"/>
      <c r="N131" s="20"/>
      <c r="O131" s="20"/>
    </row>
    <row r="132" spans="1:15" ht="16" x14ac:dyDescent="0.2">
      <c r="A132" s="10" t="str">
        <f>IF(ISNUMBER(H132), TournamentSetup!$B$16, "")</f>
        <v/>
      </c>
      <c r="B132" s="13" t="str" cm="1">
        <f t="array" ref="B132">IF(ISNUMBER(H132),INDEX(Schedule!$A$2:$I$61,_xlfn.FLOOR.MATH(($L132 - 1)/4)+1,(MOD($L132 - 1,4) + 1) *2),"")</f>
        <v/>
      </c>
      <c r="C132" s="13" t="str">
        <f>IF(ISNUMBER(H132),IF(F132="Judging",B132+TIME(0,30,0), B132+TournamentSetup!$F$25),"")</f>
        <v/>
      </c>
      <c r="D132" t="str">
        <f t="shared" si="9"/>
        <v/>
      </c>
      <c r="E132" t="str">
        <f t="shared" si="10"/>
        <v/>
      </c>
      <c r="F132" t="str">
        <f t="shared" si="11"/>
        <v/>
      </c>
      <c r="G132" s="13" t="str" cm="1">
        <f t="array" ref="G132">IF(ISNUMBER(H132),INDEX(Schedule!$A$2:$I$61,_xlfn.FLOOR.MATH(($L132 - 1)/4)+1,((MOD($L132 - 1,4) + 1) *2) + 1),"")</f>
        <v/>
      </c>
      <c r="H132" t="str">
        <f t="shared" si="12"/>
        <v/>
      </c>
      <c r="L132" s="20">
        <v>131</v>
      </c>
      <c r="M132" s="20"/>
      <c r="N132" s="20"/>
      <c r="O132" s="20"/>
    </row>
    <row r="133" spans="1:15" ht="16" x14ac:dyDescent="0.2">
      <c r="A133" s="10" t="str">
        <f>IF(ISNUMBER(H133), TournamentSetup!$B$16, "")</f>
        <v/>
      </c>
      <c r="B133" s="13" t="str" cm="1">
        <f t="array" ref="B133">IF(ISNUMBER(H133),INDEX(Schedule!$A$2:$I$61,_xlfn.FLOOR.MATH(($L133 - 1)/4)+1,(MOD($L133 - 1,4) + 1) *2),"")</f>
        <v/>
      </c>
      <c r="C133" s="13" t="str">
        <f>IF(ISNUMBER(H133),IF(F133="Judging",B133+TIME(0,30,0), B133+TournamentSetup!$F$25),"")</f>
        <v/>
      </c>
      <c r="D133" t="str">
        <f t="shared" si="9"/>
        <v/>
      </c>
      <c r="E133" t="str">
        <f t="shared" si="10"/>
        <v/>
      </c>
      <c r="F133" t="str">
        <f t="shared" si="11"/>
        <v/>
      </c>
      <c r="G133" s="13" t="str" cm="1">
        <f t="array" ref="G133">IF(ISNUMBER(H133),INDEX(Schedule!$A$2:$I$61,_xlfn.FLOOR.MATH(($L133 - 1)/4)+1,((MOD($L133 - 1,4) + 1) *2) + 1),"")</f>
        <v/>
      </c>
      <c r="H133" t="str">
        <f t="shared" si="12"/>
        <v/>
      </c>
      <c r="L133" s="20">
        <v>132</v>
      </c>
      <c r="M133" s="20"/>
      <c r="N133" s="20"/>
      <c r="O133" s="20"/>
    </row>
    <row r="134" spans="1:15" ht="16" x14ac:dyDescent="0.2">
      <c r="A134" s="10" t="str">
        <f>IF(ISNUMBER(H134), TournamentSetup!$B$16, "")</f>
        <v/>
      </c>
      <c r="B134" s="13" t="str" cm="1">
        <f t="array" ref="B134">IF(ISNUMBER(H134),INDEX(Schedule!$A$2:$I$61,_xlfn.FLOOR.MATH(($L134 - 1)/4)+1,(MOD($L134 - 1,4) + 1) *2),"")</f>
        <v/>
      </c>
      <c r="C134" s="13" t="str">
        <f>IF(ISNUMBER(H134),IF(F134="Judging",B134+TIME(0,30,0), B134+TournamentSetup!$F$25),"")</f>
        <v/>
      </c>
      <c r="D134" t="str">
        <f t="shared" si="9"/>
        <v/>
      </c>
      <c r="E134" t="str">
        <f t="shared" si="10"/>
        <v/>
      </c>
      <c r="F134" t="str">
        <f t="shared" si="11"/>
        <v/>
      </c>
      <c r="G134" s="13" t="str" cm="1">
        <f t="array" ref="G134">IF(ISNUMBER(H134),INDEX(Schedule!$A$2:$I$61,_xlfn.FLOOR.MATH(($L134 - 1)/4)+1,((MOD($L134 - 1,4) + 1) *2) + 1),"")</f>
        <v/>
      </c>
      <c r="H134" t="str">
        <f t="shared" si="12"/>
        <v/>
      </c>
      <c r="L134" s="20">
        <v>133</v>
      </c>
      <c r="M134" s="20"/>
      <c r="N134" s="20"/>
      <c r="O134" s="20"/>
    </row>
    <row r="135" spans="1:15" ht="16" x14ac:dyDescent="0.2">
      <c r="A135" s="10" t="str">
        <f>IF(ISNUMBER(H135), TournamentSetup!$B$16, "")</f>
        <v/>
      </c>
      <c r="B135" s="13" t="str" cm="1">
        <f t="array" ref="B135">IF(ISNUMBER(H135),INDEX(Schedule!$A$2:$I$61,_xlfn.FLOOR.MATH(($L135 - 1)/4)+1,(MOD($L135 - 1,4) + 1) *2),"")</f>
        <v/>
      </c>
      <c r="C135" s="13" t="str">
        <f>IF(ISNUMBER(H135),IF(F135="Judging",B135+TIME(0,30,0), B135+TournamentSetup!$F$25),"")</f>
        <v/>
      </c>
      <c r="D135" t="str">
        <f t="shared" si="9"/>
        <v/>
      </c>
      <c r="E135" t="str">
        <f t="shared" si="10"/>
        <v/>
      </c>
      <c r="F135" t="str">
        <f t="shared" si="11"/>
        <v/>
      </c>
      <c r="G135" s="13" t="str" cm="1">
        <f t="array" ref="G135">IF(ISNUMBER(H135),INDEX(Schedule!$A$2:$I$61,_xlfn.FLOOR.MATH(($L135 - 1)/4)+1,((MOD($L135 - 1,4) + 1) *2) + 1),"")</f>
        <v/>
      </c>
      <c r="H135" t="str">
        <f t="shared" si="12"/>
        <v/>
      </c>
      <c r="L135" s="20">
        <v>134</v>
      </c>
      <c r="M135" s="20"/>
      <c r="N135" s="20"/>
      <c r="O135" s="20"/>
    </row>
    <row r="136" spans="1:15" ht="16" x14ac:dyDescent="0.2">
      <c r="A136" s="10" t="str">
        <f>IF(ISNUMBER(H136), TournamentSetup!$B$16, "")</f>
        <v/>
      </c>
      <c r="B136" s="13" t="str" cm="1">
        <f t="array" ref="B136">IF(ISNUMBER(H136),INDEX(Schedule!$A$2:$I$61,_xlfn.FLOOR.MATH(($L136 - 1)/4)+1,(MOD($L136 - 1,4) + 1) *2),"")</f>
        <v/>
      </c>
      <c r="C136" s="13" t="str">
        <f>IF(ISNUMBER(H136),IF(F136="Judging",B136+TIME(0,30,0), B136+TournamentSetup!$F$25),"")</f>
        <v/>
      </c>
      <c r="D136" t="str">
        <f t="shared" si="9"/>
        <v/>
      </c>
      <c r="E136" t="str">
        <f t="shared" si="10"/>
        <v/>
      </c>
      <c r="F136" t="str">
        <f t="shared" si="11"/>
        <v/>
      </c>
      <c r="G136" s="13" t="str" cm="1">
        <f t="array" ref="G136">IF(ISNUMBER(H136),INDEX(Schedule!$A$2:$I$61,_xlfn.FLOOR.MATH(($L136 - 1)/4)+1,((MOD($L136 - 1,4) + 1) *2) + 1),"")</f>
        <v/>
      </c>
      <c r="H136" t="str">
        <f t="shared" si="12"/>
        <v/>
      </c>
      <c r="L136" s="20">
        <v>135</v>
      </c>
      <c r="M136" s="20"/>
      <c r="N136" s="20"/>
      <c r="O136" s="20"/>
    </row>
    <row r="137" spans="1:15" ht="16" x14ac:dyDescent="0.2">
      <c r="A137" s="10" t="str">
        <f>IF(ISNUMBER(H137), TournamentSetup!$B$16, "")</f>
        <v/>
      </c>
      <c r="B137" s="13" t="str" cm="1">
        <f t="array" ref="B137">IF(ISNUMBER(H137),INDEX(Schedule!$A$2:$I$61,_xlfn.FLOOR.MATH(($L137 - 1)/4)+1,(MOD($L137 - 1,4) + 1) *2),"")</f>
        <v/>
      </c>
      <c r="C137" s="13" t="str">
        <f>IF(ISNUMBER(H137),IF(F137="Judging",B137+TIME(0,30,0), B137+TournamentSetup!$F$25),"")</f>
        <v/>
      </c>
      <c r="D137" t="str">
        <f t="shared" si="9"/>
        <v/>
      </c>
      <c r="E137" t="str">
        <f t="shared" si="10"/>
        <v/>
      </c>
      <c r="F137" t="str">
        <f t="shared" si="11"/>
        <v/>
      </c>
      <c r="G137" s="13" t="str" cm="1">
        <f t="array" ref="G137">IF(ISNUMBER(H137),INDEX(Schedule!$A$2:$I$61,_xlfn.FLOOR.MATH(($L137 - 1)/4)+1,((MOD($L137 - 1,4) + 1) *2) + 1),"")</f>
        <v/>
      </c>
      <c r="H137" t="str">
        <f t="shared" si="12"/>
        <v/>
      </c>
      <c r="L137" s="20">
        <v>136</v>
      </c>
      <c r="M137" s="20"/>
      <c r="N137" s="20"/>
      <c r="O137" s="20"/>
    </row>
    <row r="138" spans="1:15" ht="16" x14ac:dyDescent="0.2">
      <c r="A138" s="10" t="str">
        <f>IF(ISNUMBER(H138), TournamentSetup!$B$16, "")</f>
        <v/>
      </c>
      <c r="B138" s="13" t="str" cm="1">
        <f t="array" ref="B138">IF(ISNUMBER(H138),INDEX(Schedule!$A$2:$I$61,_xlfn.FLOOR.MATH(($L138 - 1)/4)+1,(MOD($L138 - 1,4) + 1) *2),"")</f>
        <v/>
      </c>
      <c r="C138" s="13" t="str">
        <f>IF(ISNUMBER(H138),IF(F138="Judging",B138+TIME(0,30,0), B138+TournamentSetup!$F$25),"")</f>
        <v/>
      </c>
      <c r="D138" t="str">
        <f t="shared" si="9"/>
        <v/>
      </c>
      <c r="E138" t="str">
        <f t="shared" si="10"/>
        <v/>
      </c>
      <c r="F138" t="str">
        <f t="shared" si="11"/>
        <v/>
      </c>
      <c r="G138" s="13" t="str" cm="1">
        <f t="array" ref="G138">IF(ISNUMBER(H138),INDEX(Schedule!$A$2:$I$61,_xlfn.FLOOR.MATH(($L138 - 1)/4)+1,((MOD($L138 - 1,4) + 1) *2) + 1),"")</f>
        <v/>
      </c>
      <c r="H138" t="str">
        <f t="shared" si="12"/>
        <v/>
      </c>
      <c r="L138" s="20">
        <v>137</v>
      </c>
      <c r="M138" s="20"/>
      <c r="N138" s="20"/>
      <c r="O138" s="20"/>
    </row>
    <row r="139" spans="1:15" ht="16" x14ac:dyDescent="0.2">
      <c r="A139" s="10" t="str">
        <f>IF(ISNUMBER(H139), TournamentSetup!$B$16, "")</f>
        <v/>
      </c>
      <c r="B139" s="13" t="str" cm="1">
        <f t="array" ref="B139">IF(ISNUMBER(H139),INDEX(Schedule!$A$2:$I$61,_xlfn.FLOOR.MATH(($L139 - 1)/4)+1,(MOD($L139 - 1,4) + 1) *2),"")</f>
        <v/>
      </c>
      <c r="C139" s="13" t="str">
        <f>IF(ISNUMBER(H139),IF(F139="Judging",B139+TIME(0,30,0), B139+TournamentSetup!$F$25),"")</f>
        <v/>
      </c>
      <c r="D139" t="str">
        <f t="shared" si="9"/>
        <v/>
      </c>
      <c r="E139" t="str">
        <f t="shared" si="10"/>
        <v/>
      </c>
      <c r="F139" t="str">
        <f t="shared" si="11"/>
        <v/>
      </c>
      <c r="G139" s="13" t="str" cm="1">
        <f t="array" ref="G139">IF(ISNUMBER(H139),INDEX(Schedule!$A$2:$I$61,_xlfn.FLOOR.MATH(($L139 - 1)/4)+1,((MOD($L139 - 1,4) + 1) *2) + 1),"")</f>
        <v/>
      </c>
      <c r="H139" t="str">
        <f t="shared" si="12"/>
        <v/>
      </c>
      <c r="L139" s="20">
        <v>138</v>
      </c>
      <c r="M139" s="20"/>
      <c r="N139" s="20"/>
      <c r="O139" s="20"/>
    </row>
    <row r="140" spans="1:15" ht="16" x14ac:dyDescent="0.2">
      <c r="A140" s="10" t="str">
        <f>IF(ISNUMBER(H140), TournamentSetup!$B$16, "")</f>
        <v/>
      </c>
      <c r="B140" s="13" t="str" cm="1">
        <f t="array" ref="B140">IF(ISNUMBER(H140),INDEX(Schedule!$A$2:$I$61,_xlfn.FLOOR.MATH(($L140 - 1)/4)+1,(MOD($L140 - 1,4) + 1) *2),"")</f>
        <v/>
      </c>
      <c r="C140" s="13" t="str">
        <f>IF(ISNUMBER(H140),IF(F140="Judging",B140+TIME(0,30,0), B140+TournamentSetup!$F$25),"")</f>
        <v/>
      </c>
      <c r="D140" t="str">
        <f t="shared" si="9"/>
        <v/>
      </c>
      <c r="E140" t="str">
        <f t="shared" si="10"/>
        <v/>
      </c>
      <c r="F140" t="str">
        <f t="shared" si="11"/>
        <v/>
      </c>
      <c r="G140" s="13" t="str" cm="1">
        <f t="array" ref="G140">IF(ISNUMBER(H140),INDEX(Schedule!$A$2:$I$61,_xlfn.FLOOR.MATH(($L140 - 1)/4)+1,((MOD($L140 - 1,4) + 1) *2) + 1),"")</f>
        <v/>
      </c>
      <c r="H140" t="str">
        <f t="shared" si="12"/>
        <v/>
      </c>
      <c r="L140" s="20">
        <v>139</v>
      </c>
      <c r="M140" s="20"/>
      <c r="N140" s="20"/>
      <c r="O140" s="20"/>
    </row>
    <row r="141" spans="1:15" ht="16" x14ac:dyDescent="0.2">
      <c r="A141" s="10" t="str">
        <f>IF(ISNUMBER(H141), TournamentSetup!$B$16, "")</f>
        <v/>
      </c>
      <c r="B141" s="13" t="str" cm="1">
        <f t="array" ref="B141">IF(ISNUMBER(H141),INDEX(Schedule!$A$2:$I$61,_xlfn.FLOOR.MATH(($L141 - 1)/4)+1,(MOD($L141 - 1,4) + 1) *2),"")</f>
        <v/>
      </c>
      <c r="C141" s="13" t="str">
        <f>IF(ISNUMBER(H141),IF(F141="Judging",B141+TIME(0,30,0), B141+TournamentSetup!$F$25),"")</f>
        <v/>
      </c>
      <c r="D141" t="str">
        <f t="shared" si="9"/>
        <v/>
      </c>
      <c r="E141" t="str">
        <f t="shared" si="10"/>
        <v/>
      </c>
      <c r="F141" t="str">
        <f t="shared" si="11"/>
        <v/>
      </c>
      <c r="G141" s="13" t="str" cm="1">
        <f t="array" ref="G141">IF(ISNUMBER(H141),INDEX(Schedule!$A$2:$I$61,_xlfn.FLOOR.MATH(($L141 - 1)/4)+1,((MOD($L141 - 1,4) + 1) *2) + 1),"")</f>
        <v/>
      </c>
      <c r="H141" t="str">
        <f t="shared" si="12"/>
        <v/>
      </c>
      <c r="L141" s="20">
        <v>140</v>
      </c>
      <c r="M141" s="20"/>
      <c r="N141" s="20"/>
      <c r="O141" s="20"/>
    </row>
    <row r="142" spans="1:15" ht="16" x14ac:dyDescent="0.2">
      <c r="A142" s="10" t="str">
        <f>IF(ISNUMBER(H142), TournamentSetup!$B$16, "")</f>
        <v/>
      </c>
      <c r="B142" s="13" t="str" cm="1">
        <f t="array" ref="B142">IF(ISNUMBER(H142),INDEX(Schedule!$A$2:$I$61,_xlfn.FLOOR.MATH(($L142 - 1)/4)+1,(MOD($L142 - 1,4) + 1) *2),"")</f>
        <v/>
      </c>
      <c r="C142" s="13" t="str">
        <f>IF(ISNUMBER(H142),IF(F142="Judging",B142+TIME(0,30,0), B142+TournamentSetup!$F$25),"")</f>
        <v/>
      </c>
      <c r="D142" t="str">
        <f t="shared" si="9"/>
        <v/>
      </c>
      <c r="E142" t="str">
        <f t="shared" si="10"/>
        <v/>
      </c>
      <c r="F142" t="str">
        <f t="shared" si="11"/>
        <v/>
      </c>
      <c r="G142" s="13" t="str" cm="1">
        <f t="array" ref="G142">IF(ISNUMBER(H142),INDEX(Schedule!$A$2:$I$61,_xlfn.FLOOR.MATH(($L142 - 1)/4)+1,((MOD($L142 - 1,4) + 1) *2) + 1),"")</f>
        <v/>
      </c>
      <c r="H142" t="str">
        <f t="shared" si="12"/>
        <v/>
      </c>
      <c r="L142" s="20">
        <v>141</v>
      </c>
      <c r="M142" s="20"/>
      <c r="N142" s="20"/>
      <c r="O142" s="20"/>
    </row>
    <row r="143" spans="1:15" ht="16" x14ac:dyDescent="0.2">
      <c r="A143" s="10" t="str">
        <f>IF(ISNUMBER(H143), TournamentSetup!$B$16, "")</f>
        <v/>
      </c>
      <c r="B143" s="13" t="str" cm="1">
        <f t="array" ref="B143">IF(ISNUMBER(H143),INDEX(Schedule!$A$2:$I$61,_xlfn.FLOOR.MATH(($L143 - 1)/4)+1,(MOD($L143 - 1,4) + 1) *2),"")</f>
        <v/>
      </c>
      <c r="C143" s="13" t="str">
        <f>IF(ISNUMBER(H143),IF(F143="Judging",B143+TIME(0,30,0), B143+TournamentSetup!$F$25),"")</f>
        <v/>
      </c>
      <c r="D143" t="str">
        <f t="shared" si="9"/>
        <v/>
      </c>
      <c r="E143" t="str">
        <f t="shared" si="10"/>
        <v/>
      </c>
      <c r="F143" t="str">
        <f t="shared" si="11"/>
        <v/>
      </c>
      <c r="G143" s="13" t="str" cm="1">
        <f t="array" ref="G143">IF(ISNUMBER(H143),INDEX(Schedule!$A$2:$I$61,_xlfn.FLOOR.MATH(($L143 - 1)/4)+1,((MOD($L143 - 1,4) + 1) *2) + 1),"")</f>
        <v/>
      </c>
      <c r="H143" t="str">
        <f t="shared" si="12"/>
        <v/>
      </c>
      <c r="L143" s="20">
        <v>142</v>
      </c>
      <c r="M143" s="20"/>
      <c r="N143" s="20"/>
      <c r="O143" s="20"/>
    </row>
    <row r="144" spans="1:15" ht="16" x14ac:dyDescent="0.2">
      <c r="A144" s="10" t="str">
        <f>IF(ISNUMBER(H144), TournamentSetup!$B$16, "")</f>
        <v/>
      </c>
      <c r="B144" s="13" t="str" cm="1">
        <f t="array" ref="B144">IF(ISNUMBER(H144),INDEX(Schedule!$A$2:$I$61,_xlfn.FLOOR.MATH(($L144 - 1)/4)+1,(MOD($L144 - 1,4) + 1) *2),"")</f>
        <v/>
      </c>
      <c r="C144" s="13" t="str">
        <f>IF(ISNUMBER(H144),IF(F144="Judging",B144+TIME(0,30,0), B144+TournamentSetup!$F$25),"")</f>
        <v/>
      </c>
      <c r="D144" t="str">
        <f t="shared" si="9"/>
        <v/>
      </c>
      <c r="E144" t="str">
        <f t="shared" si="10"/>
        <v/>
      </c>
      <c r="F144" t="str">
        <f t="shared" si="11"/>
        <v/>
      </c>
      <c r="G144" s="13" t="str" cm="1">
        <f t="array" ref="G144">IF(ISNUMBER(H144),INDEX(Schedule!$A$2:$I$61,_xlfn.FLOOR.MATH(($L144 - 1)/4)+1,((MOD($L144 - 1,4) + 1) *2) + 1),"")</f>
        <v/>
      </c>
      <c r="H144" t="str">
        <f t="shared" si="12"/>
        <v/>
      </c>
      <c r="L144" s="20">
        <v>143</v>
      </c>
      <c r="M144" s="20"/>
      <c r="N144" s="20"/>
      <c r="O144" s="20"/>
    </row>
    <row r="145" spans="1:15" ht="16" x14ac:dyDescent="0.2">
      <c r="A145" s="10" t="str">
        <f>IF(ISNUMBER(H145), TournamentSetup!$B$16, "")</f>
        <v/>
      </c>
      <c r="B145" s="13" t="str" cm="1">
        <f t="array" ref="B145">IF(ISNUMBER(H145),INDEX(Schedule!$A$2:$I$61,_xlfn.FLOOR.MATH(($L145 - 1)/4)+1,(MOD($L145 - 1,4) + 1) *2),"")</f>
        <v/>
      </c>
      <c r="C145" s="13" t="str">
        <f>IF(ISNUMBER(H145),IF(F145="Judging",B145+TIME(0,30,0), B145+TournamentSetup!$F$25),"")</f>
        <v/>
      </c>
      <c r="D145" t="str">
        <f t="shared" si="9"/>
        <v/>
      </c>
      <c r="E145" t="str">
        <f t="shared" si="10"/>
        <v/>
      </c>
      <c r="F145" t="str">
        <f t="shared" si="11"/>
        <v/>
      </c>
      <c r="G145" s="13" t="str" cm="1">
        <f t="array" ref="G145">IF(ISNUMBER(H145),INDEX(Schedule!$A$2:$I$61,_xlfn.FLOOR.MATH(($L145 - 1)/4)+1,((MOD($L145 - 1,4) + 1) *2) + 1),"")</f>
        <v/>
      </c>
      <c r="H145" t="str">
        <f t="shared" si="12"/>
        <v/>
      </c>
      <c r="L145" s="20">
        <v>144</v>
      </c>
      <c r="M145" s="20"/>
      <c r="N145" s="20"/>
      <c r="O145" s="20"/>
    </row>
    <row r="146" spans="1:15" ht="16" x14ac:dyDescent="0.2">
      <c r="A146" s="10" t="str">
        <f>IF(ISNUMBER(H146), TournamentSetup!$B$16, "")</f>
        <v/>
      </c>
      <c r="B146" s="13" t="str" cm="1">
        <f t="array" ref="B146">IF(ISNUMBER(H146),INDEX(Schedule!$A$2:$I$61,_xlfn.FLOOR.MATH(($L146 - 1)/4)+1,(MOD($L146 - 1,4) + 1) *2),"")</f>
        <v/>
      </c>
      <c r="C146" s="13" t="str">
        <f>IF(ISNUMBER(H146),IF(F146="Judging",B146+TIME(0,30,0), B146+TournamentSetup!$F$25),"")</f>
        <v/>
      </c>
      <c r="D146" t="str">
        <f t="shared" si="9"/>
        <v/>
      </c>
      <c r="E146" t="str">
        <f t="shared" si="10"/>
        <v/>
      </c>
      <c r="F146" t="str">
        <f t="shared" si="11"/>
        <v/>
      </c>
      <c r="G146" s="13" t="str" cm="1">
        <f t="array" ref="G146">IF(ISNUMBER(H146),INDEX(Schedule!$A$2:$I$61,_xlfn.FLOOR.MATH(($L146 - 1)/4)+1,((MOD($L146 - 1,4) + 1) *2) + 1),"")</f>
        <v/>
      </c>
      <c r="H146" t="str">
        <f t="shared" si="12"/>
        <v/>
      </c>
      <c r="L146" s="20">
        <v>145</v>
      </c>
      <c r="M146" s="20"/>
      <c r="N146" s="20"/>
      <c r="O146" s="20"/>
    </row>
    <row r="147" spans="1:15" ht="16" x14ac:dyDescent="0.2">
      <c r="A147" s="10" t="str">
        <f>IF(ISNUMBER(H147), TournamentSetup!$B$16, "")</f>
        <v/>
      </c>
      <c r="B147" s="13" t="str" cm="1">
        <f t="array" ref="B147">IF(ISNUMBER(H147),INDEX(Schedule!$A$2:$I$61,_xlfn.FLOOR.MATH(($L147 - 1)/4)+1,(MOD($L147 - 1,4) + 1) *2),"")</f>
        <v/>
      </c>
      <c r="C147" s="13" t="str">
        <f>IF(ISNUMBER(H147),IF(F147="Judging",B147+TIME(0,30,0), B147+TournamentSetup!$F$25),"")</f>
        <v/>
      </c>
      <c r="D147" t="str">
        <f t="shared" si="9"/>
        <v/>
      </c>
      <c r="E147" t="str">
        <f t="shared" si="10"/>
        <v/>
      </c>
      <c r="F147" t="str">
        <f t="shared" si="11"/>
        <v/>
      </c>
      <c r="G147" s="13" t="str" cm="1">
        <f t="array" ref="G147">IF(ISNUMBER(H147),INDEX(Schedule!$A$2:$I$61,_xlfn.FLOOR.MATH(($L147 - 1)/4)+1,((MOD($L147 - 1,4) + 1) *2) + 1),"")</f>
        <v/>
      </c>
      <c r="H147" t="str">
        <f t="shared" si="12"/>
        <v/>
      </c>
      <c r="L147" s="20">
        <v>146</v>
      </c>
      <c r="M147" s="20"/>
      <c r="N147" s="20"/>
      <c r="O147" s="20"/>
    </row>
    <row r="148" spans="1:15" ht="16" x14ac:dyDescent="0.2">
      <c r="A148" s="10" t="str">
        <f>IF(ISNUMBER(H148), TournamentSetup!$B$16, "")</f>
        <v/>
      </c>
      <c r="B148" s="13" t="str" cm="1">
        <f t="array" ref="B148">IF(ISNUMBER(H148),INDEX(Schedule!$A$2:$I$61,_xlfn.FLOOR.MATH(($L148 - 1)/4)+1,(MOD($L148 - 1,4) + 1) *2),"")</f>
        <v/>
      </c>
      <c r="C148" s="13" t="str">
        <f>IF(ISNUMBER(H148),IF(F148="Judging",B148+TIME(0,30,0), B148+TournamentSetup!$F$25),"")</f>
        <v/>
      </c>
      <c r="D148" t="str">
        <f t="shared" si="9"/>
        <v/>
      </c>
      <c r="E148" t="str">
        <f t="shared" si="10"/>
        <v/>
      </c>
      <c r="F148" t="str">
        <f t="shared" si="11"/>
        <v/>
      </c>
      <c r="G148" s="13" t="str" cm="1">
        <f t="array" ref="G148">IF(ISNUMBER(H148),INDEX(Schedule!$A$2:$I$61,_xlfn.FLOOR.MATH(($L148 - 1)/4)+1,((MOD($L148 - 1,4) + 1) *2) + 1),"")</f>
        <v/>
      </c>
      <c r="H148" t="str">
        <f t="shared" si="12"/>
        <v/>
      </c>
      <c r="L148" s="20">
        <v>147</v>
      </c>
      <c r="M148" s="20"/>
      <c r="N148" s="20"/>
      <c r="O148" s="20"/>
    </row>
    <row r="149" spans="1:15" ht="16" x14ac:dyDescent="0.2">
      <c r="A149" s="10" t="str">
        <f>IF(ISNUMBER(H149), TournamentSetup!$B$16, "")</f>
        <v/>
      </c>
      <c r="B149" s="13" t="str" cm="1">
        <f t="array" ref="B149">IF(ISNUMBER(H149),INDEX(Schedule!$A$2:$I$61,_xlfn.FLOOR.MATH(($L149 - 1)/4)+1,(MOD($L149 - 1,4) + 1) *2),"")</f>
        <v/>
      </c>
      <c r="C149" s="13" t="str">
        <f>IF(ISNUMBER(H149),IF(F149="Judging",B149+TIME(0,30,0), B149+TournamentSetup!$F$25),"")</f>
        <v/>
      </c>
      <c r="D149" t="str">
        <f t="shared" si="9"/>
        <v/>
      </c>
      <c r="E149" t="str">
        <f t="shared" si="10"/>
        <v/>
      </c>
      <c r="F149" t="str">
        <f t="shared" si="11"/>
        <v/>
      </c>
      <c r="G149" s="13" t="str" cm="1">
        <f t="array" ref="G149">IF(ISNUMBER(H149),INDEX(Schedule!$A$2:$I$61,_xlfn.FLOOR.MATH(($L149 - 1)/4)+1,((MOD($L149 - 1,4) + 1) *2) + 1),"")</f>
        <v/>
      </c>
      <c r="H149" t="str">
        <f t="shared" si="12"/>
        <v/>
      </c>
      <c r="L149" s="20">
        <v>148</v>
      </c>
      <c r="M149" s="20"/>
      <c r="N149" s="20"/>
      <c r="O149" s="20"/>
    </row>
    <row r="150" spans="1:15" ht="16" x14ac:dyDescent="0.2">
      <c r="A150" s="10" t="str">
        <f>IF(ISNUMBER(H150), TournamentSetup!$B$16, "")</f>
        <v/>
      </c>
      <c r="B150" s="13" t="str" cm="1">
        <f t="array" ref="B150">IF(ISNUMBER(H150),INDEX(Schedule!$A$2:$I$61,_xlfn.FLOOR.MATH(($L150 - 1)/4)+1,(MOD($L150 - 1,4) + 1) *2),"")</f>
        <v/>
      </c>
      <c r="C150" s="13" t="str">
        <f>IF(ISNUMBER(H150),IF(F150="Judging",B150+TIME(0,30,0), B150+TournamentSetup!$F$25),"")</f>
        <v/>
      </c>
      <c r="D150" t="str">
        <f t="shared" si="9"/>
        <v/>
      </c>
      <c r="E150" t="str">
        <f t="shared" si="10"/>
        <v/>
      </c>
      <c r="F150" t="str">
        <f t="shared" si="11"/>
        <v/>
      </c>
      <c r="G150" s="13" t="str" cm="1">
        <f t="array" ref="G150">IF(ISNUMBER(H150),INDEX(Schedule!$A$2:$I$61,_xlfn.FLOOR.MATH(($L150 - 1)/4)+1,((MOD($L150 - 1,4) + 1) *2) + 1),"")</f>
        <v/>
      </c>
      <c r="H150" t="str">
        <f t="shared" si="12"/>
        <v/>
      </c>
      <c r="L150" s="20">
        <v>149</v>
      </c>
      <c r="M150" s="20"/>
      <c r="N150" s="20"/>
      <c r="O150" s="20"/>
    </row>
    <row r="151" spans="1:15" ht="16" x14ac:dyDescent="0.2">
      <c r="A151" s="10" t="str">
        <f>IF(ISNUMBER(H151), TournamentSetup!$B$16, "")</f>
        <v/>
      </c>
      <c r="B151" s="13" t="str" cm="1">
        <f t="array" ref="B151">IF(ISNUMBER(H151),INDEX(Schedule!$A$2:$I$61,_xlfn.FLOOR.MATH(($L151 - 1)/4)+1,(MOD($L151 - 1,4) + 1) *2),"")</f>
        <v/>
      </c>
      <c r="C151" s="13" t="str">
        <f>IF(ISNUMBER(H151),IF(F151="Judging",B151+TIME(0,30,0), B151+TournamentSetup!$F$25),"")</f>
        <v/>
      </c>
      <c r="D151" t="str">
        <f t="shared" si="9"/>
        <v/>
      </c>
      <c r="E151" t="str">
        <f t="shared" si="10"/>
        <v/>
      </c>
      <c r="F151" t="str">
        <f t="shared" si="11"/>
        <v/>
      </c>
      <c r="G151" s="13" t="str" cm="1">
        <f t="array" ref="G151">IF(ISNUMBER(H151),INDEX(Schedule!$A$2:$I$61,_xlfn.FLOOR.MATH(($L151 - 1)/4)+1,((MOD($L151 - 1,4) + 1) *2) + 1),"")</f>
        <v/>
      </c>
      <c r="H151" t="str">
        <f t="shared" si="12"/>
        <v/>
      </c>
      <c r="L151" s="20">
        <v>150</v>
      </c>
      <c r="M151" s="20"/>
      <c r="N151" s="20"/>
      <c r="O151" s="20"/>
    </row>
    <row r="152" spans="1:15" ht="16" x14ac:dyDescent="0.2">
      <c r="A152" s="10" t="str">
        <f>IF(ISNUMBER(H152), TournamentSetup!$B$16, "")</f>
        <v/>
      </c>
      <c r="B152" s="13" t="str" cm="1">
        <f t="array" ref="B152">IF(ISNUMBER(H152),INDEX(Schedule!$A$2:$I$61,_xlfn.FLOOR.MATH(($L152 - 1)/4)+1,(MOD($L152 - 1,4) + 1) *2),"")</f>
        <v/>
      </c>
      <c r="C152" s="13" t="str">
        <f>IF(ISNUMBER(H152),IF(F152="Judging",B152+TIME(0,30,0), B152+TournamentSetup!$F$25),"")</f>
        <v/>
      </c>
      <c r="D152" t="str">
        <f t="shared" si="9"/>
        <v/>
      </c>
      <c r="E152" t="str">
        <f t="shared" si="10"/>
        <v/>
      </c>
      <c r="F152" t="str">
        <f t="shared" si="11"/>
        <v/>
      </c>
      <c r="G152" s="13" t="str" cm="1">
        <f t="array" ref="G152">IF(ISNUMBER(H152),INDEX(Schedule!$A$2:$I$61,_xlfn.FLOOR.MATH(($L152 - 1)/4)+1,((MOD($L152 - 1,4) + 1) *2) + 1),"")</f>
        <v/>
      </c>
      <c r="H152" t="str">
        <f t="shared" si="12"/>
        <v/>
      </c>
      <c r="L152" s="20">
        <v>151</v>
      </c>
      <c r="M152" s="20"/>
      <c r="N152" s="20"/>
      <c r="O152" s="20"/>
    </row>
    <row r="153" spans="1:15" ht="16" x14ac:dyDescent="0.2">
      <c r="A153" s="10" t="str">
        <f>IF(ISNUMBER(H153), TournamentSetup!$B$16, "")</f>
        <v/>
      </c>
      <c r="B153" s="13" t="str" cm="1">
        <f t="array" ref="B153">IF(ISNUMBER(H153),INDEX(Schedule!$A$2:$I$61,_xlfn.FLOOR.MATH(($L153 - 1)/4)+1,(MOD($L153 - 1,4) + 1) *2),"")</f>
        <v/>
      </c>
      <c r="C153" s="13" t="str">
        <f>IF(ISNUMBER(H153),IF(F153="Judging",B153+TIME(0,30,0), B153+TournamentSetup!$F$25),"")</f>
        <v/>
      </c>
      <c r="D153" t="str">
        <f t="shared" si="9"/>
        <v/>
      </c>
      <c r="E153" t="str">
        <f t="shared" si="10"/>
        <v/>
      </c>
      <c r="F153" t="str">
        <f t="shared" si="11"/>
        <v/>
      </c>
      <c r="G153" s="13" t="str" cm="1">
        <f t="array" ref="G153">IF(ISNUMBER(H153),INDEX(Schedule!$A$2:$I$61,_xlfn.FLOOR.MATH(($L153 - 1)/4)+1,((MOD($L153 - 1,4) + 1) *2) + 1),"")</f>
        <v/>
      </c>
      <c r="H153" t="str">
        <f t="shared" si="12"/>
        <v/>
      </c>
      <c r="L153" s="20">
        <v>152</v>
      </c>
      <c r="M153" s="20"/>
      <c r="N153" s="20"/>
      <c r="O153" s="20"/>
    </row>
    <row r="154" spans="1:15" ht="16" x14ac:dyDescent="0.2">
      <c r="A154" s="10" t="str">
        <f>IF(ISNUMBER(H154), TournamentSetup!$B$16, "")</f>
        <v/>
      </c>
      <c r="B154" s="13" t="str" cm="1">
        <f t="array" ref="B154">IF(ISNUMBER(H154),INDEX(Schedule!$A$2:$I$61,_xlfn.FLOOR.MATH(($L154 - 1)/4)+1,(MOD($L154 - 1,4) + 1) *2),"")</f>
        <v/>
      </c>
      <c r="C154" s="13" t="str">
        <f>IF(ISNUMBER(H154),IF(F154="Judging",B154+TIME(0,30,0), B154+TournamentSetup!$F$25),"")</f>
        <v/>
      </c>
      <c r="D154" t="str">
        <f t="shared" si="9"/>
        <v/>
      </c>
      <c r="E154" t="str">
        <f t="shared" si="10"/>
        <v/>
      </c>
      <c r="F154" t="str">
        <f t="shared" si="11"/>
        <v/>
      </c>
      <c r="G154" s="13" t="str" cm="1">
        <f t="array" ref="G154">IF(ISNUMBER(H154),INDEX(Schedule!$A$2:$I$61,_xlfn.FLOOR.MATH(($L154 - 1)/4)+1,((MOD($L154 - 1,4) + 1) *2) + 1),"")</f>
        <v/>
      </c>
      <c r="H154" t="str">
        <f t="shared" si="12"/>
        <v/>
      </c>
      <c r="L154" s="20">
        <v>153</v>
      </c>
      <c r="M154" s="20"/>
      <c r="N154" s="20"/>
      <c r="O154" s="20"/>
    </row>
    <row r="155" spans="1:15" ht="16" x14ac:dyDescent="0.2">
      <c r="A155" s="10" t="str">
        <f>IF(ISNUMBER(H155), TournamentSetup!$B$16, "")</f>
        <v/>
      </c>
      <c r="B155" s="13" t="str" cm="1">
        <f t="array" ref="B155">IF(ISNUMBER(H155),INDEX(Schedule!$A$2:$I$61,_xlfn.FLOOR.MATH(($L155 - 1)/4)+1,(MOD($L155 - 1,4) + 1) *2),"")</f>
        <v/>
      </c>
      <c r="C155" s="13" t="str">
        <f>IF(ISNUMBER(H155),IF(F155="Judging",B155+TIME(0,30,0), B155+TournamentSetup!$F$25),"")</f>
        <v/>
      </c>
      <c r="D155" t="str">
        <f t="shared" si="9"/>
        <v/>
      </c>
      <c r="E155" t="str">
        <f t="shared" si="10"/>
        <v/>
      </c>
      <c r="F155" t="str">
        <f t="shared" si="11"/>
        <v/>
      </c>
      <c r="G155" s="13" t="str" cm="1">
        <f t="array" ref="G155">IF(ISNUMBER(H155),INDEX(Schedule!$A$2:$I$61,_xlfn.FLOOR.MATH(($L155 - 1)/4)+1,((MOD($L155 - 1,4) + 1) *2) + 1),"")</f>
        <v/>
      </c>
      <c r="H155" t="str">
        <f t="shared" si="12"/>
        <v/>
      </c>
      <c r="L155" s="20">
        <v>154</v>
      </c>
      <c r="M155" s="20"/>
      <c r="N155" s="20"/>
      <c r="O155" s="20"/>
    </row>
    <row r="156" spans="1:15" ht="16" x14ac:dyDescent="0.2">
      <c r="A156" s="10" t="str">
        <f>IF(ISNUMBER(H156), TournamentSetup!$B$16, "")</f>
        <v/>
      </c>
      <c r="B156" s="13" t="str" cm="1">
        <f t="array" ref="B156">IF(ISNUMBER(H156),INDEX(Schedule!$A$2:$I$61,_xlfn.FLOOR.MATH(($L156 - 1)/4)+1,(MOD($L156 - 1,4) + 1) *2),"")</f>
        <v/>
      </c>
      <c r="C156" s="13" t="str">
        <f>IF(ISNUMBER(H156),IF(F156="Judging",B156+TIME(0,30,0), B156+TournamentSetup!$F$25),"")</f>
        <v/>
      </c>
      <c r="D156" t="str">
        <f t="shared" si="9"/>
        <v/>
      </c>
      <c r="E156" t="str">
        <f t="shared" si="10"/>
        <v/>
      </c>
      <c r="F156" t="str">
        <f t="shared" si="11"/>
        <v/>
      </c>
      <c r="G156" s="13" t="str" cm="1">
        <f t="array" ref="G156">IF(ISNUMBER(H156),INDEX(Schedule!$A$2:$I$61,_xlfn.FLOOR.MATH(($L156 - 1)/4)+1,((MOD($L156 - 1,4) + 1) *2) + 1),"")</f>
        <v/>
      </c>
      <c r="H156" t="str">
        <f t="shared" si="12"/>
        <v/>
      </c>
      <c r="L156" s="20">
        <v>155</v>
      </c>
      <c r="M156" s="20"/>
      <c r="N156" s="20"/>
      <c r="O156" s="20"/>
    </row>
    <row r="157" spans="1:15" ht="16" x14ac:dyDescent="0.2">
      <c r="A157" s="10" t="str">
        <f>IF(ISNUMBER(H157), TournamentSetup!$B$16, "")</f>
        <v/>
      </c>
      <c r="B157" s="13" t="str" cm="1">
        <f t="array" ref="B157">IF(ISNUMBER(H157),INDEX(Schedule!$A$2:$I$61,_xlfn.FLOOR.MATH(($L157 - 1)/4)+1,(MOD($L157 - 1,4) + 1) *2),"")</f>
        <v/>
      </c>
      <c r="C157" s="13" t="str">
        <f>IF(ISNUMBER(H157),IF(F157="Judging",B157+TIME(0,30,0), B157+TournamentSetup!$F$25),"")</f>
        <v/>
      </c>
      <c r="D157" t="str">
        <f t="shared" si="9"/>
        <v/>
      </c>
      <c r="E157" t="str">
        <f t="shared" si="10"/>
        <v/>
      </c>
      <c r="F157" t="str">
        <f t="shared" si="11"/>
        <v/>
      </c>
      <c r="G157" s="13" t="str" cm="1">
        <f t="array" ref="G157">IF(ISNUMBER(H157),INDEX(Schedule!$A$2:$I$61,_xlfn.FLOOR.MATH(($L157 - 1)/4)+1,((MOD($L157 - 1,4) + 1) *2) + 1),"")</f>
        <v/>
      </c>
      <c r="H157" t="str">
        <f t="shared" si="12"/>
        <v/>
      </c>
      <c r="L157" s="20">
        <v>156</v>
      </c>
      <c r="M157" s="20"/>
      <c r="N157" s="20"/>
      <c r="O157" s="20"/>
    </row>
    <row r="158" spans="1:15" ht="16" x14ac:dyDescent="0.2">
      <c r="A158" s="10" t="str">
        <f>IF(ISNUMBER(H158), TournamentSetup!$B$16, "")</f>
        <v/>
      </c>
      <c r="B158" s="13" t="str" cm="1">
        <f t="array" ref="B158">IF(ISNUMBER(H158),INDEX(Schedule!$A$2:$I$61,_xlfn.FLOOR.MATH(($L158 - 1)/4)+1,(MOD($L158 - 1,4) + 1) *2),"")</f>
        <v/>
      </c>
      <c r="C158" s="13" t="str">
        <f>IF(ISNUMBER(H158),IF(F158="Judging",B158+TIME(0,30,0), B158+TournamentSetup!$F$25),"")</f>
        <v/>
      </c>
      <c r="D158" t="str">
        <f t="shared" si="9"/>
        <v/>
      </c>
      <c r="E158" t="str">
        <f t="shared" si="10"/>
        <v/>
      </c>
      <c r="F158" t="str">
        <f t="shared" si="11"/>
        <v/>
      </c>
      <c r="G158" s="13" t="str" cm="1">
        <f t="array" ref="G158">IF(ISNUMBER(H158),INDEX(Schedule!$A$2:$I$61,_xlfn.FLOOR.MATH(($L158 - 1)/4)+1,((MOD($L158 - 1,4) + 1) *2) + 1),"")</f>
        <v/>
      </c>
      <c r="H158" t="str">
        <f t="shared" si="12"/>
        <v/>
      </c>
      <c r="L158" s="20">
        <v>157</v>
      </c>
      <c r="M158" s="20"/>
      <c r="N158" s="20"/>
      <c r="O158" s="20"/>
    </row>
    <row r="159" spans="1:15" ht="16" x14ac:dyDescent="0.2">
      <c r="A159" s="10" t="str">
        <f>IF(ISNUMBER(H159), TournamentSetup!$B$16, "")</f>
        <v/>
      </c>
      <c r="B159" s="13" t="str" cm="1">
        <f t="array" ref="B159">IF(ISNUMBER(H159),INDEX(Schedule!$A$2:$I$61,_xlfn.FLOOR.MATH(($L159 - 1)/4)+1,(MOD($L159 - 1,4) + 1) *2),"")</f>
        <v/>
      </c>
      <c r="C159" s="13" t="str">
        <f>IF(ISNUMBER(H159),IF(F159="Judging",B159+TIME(0,30,0), B159+TournamentSetup!$F$25),"")</f>
        <v/>
      </c>
      <c r="D159" t="str">
        <f t="shared" si="9"/>
        <v/>
      </c>
      <c r="E159" t="str">
        <f t="shared" si="10"/>
        <v/>
      </c>
      <c r="F159" t="str">
        <f t="shared" si="11"/>
        <v/>
      </c>
      <c r="G159" s="13" t="str" cm="1">
        <f t="array" ref="G159">IF(ISNUMBER(H159),INDEX(Schedule!$A$2:$I$61,_xlfn.FLOOR.MATH(($L159 - 1)/4)+1,((MOD($L159 - 1,4) + 1) *2) + 1),"")</f>
        <v/>
      </c>
      <c r="H159" t="str">
        <f t="shared" si="12"/>
        <v/>
      </c>
      <c r="L159" s="20">
        <v>158</v>
      </c>
      <c r="M159" s="20"/>
      <c r="N159" s="20"/>
      <c r="O159" s="20"/>
    </row>
    <row r="160" spans="1:15" ht="16" x14ac:dyDescent="0.2">
      <c r="A160" s="10" t="str">
        <f>IF(ISNUMBER(H160), TournamentSetup!$B$16, "")</f>
        <v/>
      </c>
      <c r="B160" s="13" t="str" cm="1">
        <f t="array" ref="B160">IF(ISNUMBER(H160),INDEX(Schedule!$A$2:$I$61,_xlfn.FLOOR.MATH(($L160 - 1)/4)+1,(MOD($L160 - 1,4) + 1) *2),"")</f>
        <v/>
      </c>
      <c r="C160" s="13" t="str">
        <f>IF(ISNUMBER(H160),IF(F160="Judging",B160+TIME(0,30,0), B160+TournamentSetup!$F$25),"")</f>
        <v/>
      </c>
      <c r="D160" t="str">
        <f t="shared" si="9"/>
        <v/>
      </c>
      <c r="E160" t="str">
        <f t="shared" si="10"/>
        <v/>
      </c>
      <c r="F160" t="str">
        <f t="shared" si="11"/>
        <v/>
      </c>
      <c r="G160" s="13" t="str" cm="1">
        <f t="array" ref="G160">IF(ISNUMBER(H160),INDEX(Schedule!$A$2:$I$61,_xlfn.FLOOR.MATH(($L160 - 1)/4)+1,((MOD($L160 - 1,4) + 1) *2) + 1),"")</f>
        <v/>
      </c>
      <c r="H160" t="str">
        <f t="shared" si="12"/>
        <v/>
      </c>
      <c r="L160" s="20">
        <v>159</v>
      </c>
      <c r="M160" s="20"/>
      <c r="N160" s="20"/>
      <c r="O160" s="20"/>
    </row>
    <row r="161" spans="1:15" ht="16" x14ac:dyDescent="0.2">
      <c r="A161" s="10" t="str">
        <f>IF(ISNUMBER(H161), TournamentSetup!$B$16, "")</f>
        <v/>
      </c>
      <c r="B161" s="13" t="str" cm="1">
        <f t="array" ref="B161">IF(ISNUMBER(H161),INDEX(Schedule!$A$2:$I$61,_xlfn.FLOOR.MATH(($L161 - 1)/4)+1,(MOD($L161 - 1,4) + 1) *2),"")</f>
        <v/>
      </c>
      <c r="C161" s="13" t="str">
        <f>IF(ISNUMBER(H161),IF(F161="Judging",B161+TIME(0,30,0), B161+TournamentSetup!$F$25),"")</f>
        <v/>
      </c>
      <c r="D161" t="str">
        <f t="shared" si="9"/>
        <v/>
      </c>
      <c r="E161" t="str">
        <f t="shared" si="10"/>
        <v/>
      </c>
      <c r="F161" t="str">
        <f t="shared" si="11"/>
        <v/>
      </c>
      <c r="G161" s="13" t="str" cm="1">
        <f t="array" ref="G161">IF(ISNUMBER(H161),INDEX(Schedule!$A$2:$I$61,_xlfn.FLOOR.MATH(($L161 - 1)/4)+1,((MOD($L161 - 1,4) + 1) *2) + 1),"")</f>
        <v/>
      </c>
      <c r="H161" t="str">
        <f t="shared" si="12"/>
        <v/>
      </c>
      <c r="L161" s="20">
        <v>160</v>
      </c>
      <c r="M161" s="20"/>
      <c r="N161" s="20"/>
      <c r="O161" s="20"/>
    </row>
    <row r="162" spans="1:15" ht="16" x14ac:dyDescent="0.2">
      <c r="A162" s="10" t="str">
        <f>IF(ISNUMBER(H162), TournamentSetup!$B$16, "")</f>
        <v/>
      </c>
      <c r="B162" s="13" t="str" cm="1">
        <f t="array" ref="B162">IF(ISNUMBER(H162),INDEX(Schedule!$A$2:$I$61,_xlfn.FLOOR.MATH(($L162 - 1)/4)+1,(MOD($L162 - 1,4) + 1) *2),"")</f>
        <v/>
      </c>
      <c r="C162" s="13" t="str">
        <f>IF(ISNUMBER(H162),IF(F162="Judging",B162+TIME(0,30,0), B162+TournamentSetup!$F$25),"")</f>
        <v/>
      </c>
      <c r="D162" t="str">
        <f t="shared" si="9"/>
        <v/>
      </c>
      <c r="E162" t="str">
        <f t="shared" si="10"/>
        <v/>
      </c>
      <c r="F162" t="str">
        <f t="shared" si="11"/>
        <v/>
      </c>
      <c r="G162" s="13" t="str" cm="1">
        <f t="array" ref="G162">IF(ISNUMBER(H162),INDEX(Schedule!$A$2:$I$61,_xlfn.FLOOR.MATH(($L162 - 1)/4)+1,((MOD($L162 - 1,4) + 1) *2) + 1),"")</f>
        <v/>
      </c>
      <c r="H162" t="str">
        <f t="shared" si="12"/>
        <v/>
      </c>
      <c r="L162" s="20">
        <v>161</v>
      </c>
      <c r="M162" s="20"/>
      <c r="N162" s="20"/>
      <c r="O162" s="20"/>
    </row>
    <row r="163" spans="1:15" ht="16" x14ac:dyDescent="0.2">
      <c r="A163" s="10" t="str">
        <f>IF(ISNUMBER(H163), TournamentSetup!$B$16, "")</f>
        <v/>
      </c>
      <c r="B163" s="13" t="str" cm="1">
        <f t="array" ref="B163">IF(ISNUMBER(H163),INDEX(Schedule!$A$2:$I$61,_xlfn.FLOOR.MATH(($L163 - 1)/4)+1,(MOD($L163 - 1,4) + 1) *2),"")</f>
        <v/>
      </c>
      <c r="C163" s="13" t="str">
        <f>IF(ISNUMBER(H163),IF(F163="Judging",B163+TIME(0,30,0), B163+TournamentSetup!$F$25),"")</f>
        <v/>
      </c>
      <c r="D163" t="str">
        <f t="shared" si="9"/>
        <v/>
      </c>
      <c r="E163" t="str">
        <f t="shared" si="10"/>
        <v/>
      </c>
      <c r="F163" t="str">
        <f t="shared" si="11"/>
        <v/>
      </c>
      <c r="G163" s="13" t="str" cm="1">
        <f t="array" ref="G163">IF(ISNUMBER(H163),INDEX(Schedule!$A$2:$I$61,_xlfn.FLOOR.MATH(($L163 - 1)/4)+1,((MOD($L163 - 1,4) + 1) *2) + 1),"")</f>
        <v/>
      </c>
      <c r="H163" t="str">
        <f t="shared" si="12"/>
        <v/>
      </c>
      <c r="L163" s="20">
        <v>162</v>
      </c>
      <c r="M163" s="20"/>
      <c r="N163" s="20"/>
      <c r="O163" s="20"/>
    </row>
    <row r="164" spans="1:15" ht="16" x14ac:dyDescent="0.2">
      <c r="A164" s="10" t="str">
        <f>IF(ISNUMBER(H164), TournamentSetup!$B$16, "")</f>
        <v/>
      </c>
      <c r="B164" s="13" t="str" cm="1">
        <f t="array" ref="B164">IF(ISNUMBER(H164),INDEX(Schedule!$A$2:$I$61,_xlfn.FLOOR.MATH(($L164 - 1)/4)+1,(MOD($L164 - 1,4) + 1) *2),"")</f>
        <v/>
      </c>
      <c r="C164" s="13" t="str">
        <f>IF(ISNUMBER(H164),IF(F164="Judging",B164+TIME(0,30,0), B164+TournamentSetup!$F$25),"")</f>
        <v/>
      </c>
      <c r="D164" t="str">
        <f t="shared" si="9"/>
        <v/>
      </c>
      <c r="E164" t="str">
        <f t="shared" si="10"/>
        <v/>
      </c>
      <c r="F164" t="str">
        <f t="shared" si="11"/>
        <v/>
      </c>
      <c r="G164" s="13" t="str" cm="1">
        <f t="array" ref="G164">IF(ISNUMBER(H164),INDEX(Schedule!$A$2:$I$61,_xlfn.FLOOR.MATH(($L164 - 1)/4)+1,((MOD($L164 - 1,4) + 1) *2) + 1),"")</f>
        <v/>
      </c>
      <c r="H164" t="str">
        <f t="shared" si="12"/>
        <v/>
      </c>
      <c r="L164" s="20">
        <v>163</v>
      </c>
      <c r="M164" s="20"/>
      <c r="N164" s="20"/>
      <c r="O164" s="20"/>
    </row>
    <row r="165" spans="1:15" ht="16" x14ac:dyDescent="0.2">
      <c r="A165" s="10" t="str">
        <f>IF(ISNUMBER(H165), TournamentSetup!$B$16, "")</f>
        <v/>
      </c>
      <c r="B165" s="13" t="str" cm="1">
        <f t="array" ref="B165">IF(ISNUMBER(H165),INDEX(Schedule!$A$2:$I$61,_xlfn.FLOOR.MATH(($L165 - 1)/4)+1,(MOD($L165 - 1,4) + 1) *2),"")</f>
        <v/>
      </c>
      <c r="C165" s="13" t="str">
        <f>IF(ISNUMBER(H165),IF(F165="Judging",B165+TIME(0,30,0), B165+TournamentSetup!$F$25),"")</f>
        <v/>
      </c>
      <c r="D165" t="str">
        <f t="shared" si="9"/>
        <v/>
      </c>
      <c r="E165" t="str">
        <f t="shared" si="10"/>
        <v/>
      </c>
      <c r="F165" t="str">
        <f t="shared" si="11"/>
        <v/>
      </c>
      <c r="G165" s="13" t="str" cm="1">
        <f t="array" ref="G165">IF(ISNUMBER(H165),INDEX(Schedule!$A$2:$I$61,_xlfn.FLOOR.MATH(($L165 - 1)/4)+1,((MOD($L165 - 1,4) + 1) *2) + 1),"")</f>
        <v/>
      </c>
      <c r="H165" t="str">
        <f t="shared" si="12"/>
        <v/>
      </c>
      <c r="L165" s="20">
        <v>164</v>
      </c>
      <c r="M165" s="20"/>
      <c r="N165" s="20"/>
      <c r="O165" s="20"/>
    </row>
    <row r="166" spans="1:15" ht="16" x14ac:dyDescent="0.2">
      <c r="A166" s="10" t="str">
        <f>IF(ISNUMBER(H166), TournamentSetup!$B$16, "")</f>
        <v/>
      </c>
      <c r="B166" s="13" t="str" cm="1">
        <f t="array" ref="B166">IF(ISNUMBER(H166),INDEX(Schedule!$A$2:$I$61,_xlfn.FLOOR.MATH(($L166 - 1)/4)+1,(MOD($L166 - 1,4) + 1) *2),"")</f>
        <v/>
      </c>
      <c r="C166" s="13" t="str">
        <f>IF(ISNUMBER(H166),IF(F166="Judging",B166+TIME(0,30,0), B166+TournamentSetup!$F$25),"")</f>
        <v/>
      </c>
      <c r="D166" t="str">
        <f t="shared" si="9"/>
        <v/>
      </c>
      <c r="E166" t="str">
        <f t="shared" si="10"/>
        <v/>
      </c>
      <c r="F166" t="str">
        <f t="shared" si="11"/>
        <v/>
      </c>
      <c r="G166" s="13" t="str" cm="1">
        <f t="array" ref="G166">IF(ISNUMBER(H166),INDEX(Schedule!$A$2:$I$61,_xlfn.FLOOR.MATH(($L166 - 1)/4)+1,((MOD($L166 - 1,4) + 1) *2) + 1),"")</f>
        <v/>
      </c>
      <c r="H166" t="str">
        <f t="shared" si="12"/>
        <v/>
      </c>
      <c r="L166" s="20">
        <v>165</v>
      </c>
      <c r="M166" s="20"/>
      <c r="N166" s="20"/>
      <c r="O166" s="20"/>
    </row>
    <row r="167" spans="1:15" ht="16" x14ac:dyDescent="0.2">
      <c r="A167" s="10" t="str">
        <f>IF(ISNUMBER(H167), TournamentSetup!$B$16, "")</f>
        <v/>
      </c>
      <c r="B167" s="13" t="str" cm="1">
        <f t="array" ref="B167">IF(ISNUMBER(H167),INDEX(Schedule!$A$2:$I$61,_xlfn.FLOOR.MATH(($L167 - 1)/4)+1,(MOD($L167 - 1,4) + 1) *2),"")</f>
        <v/>
      </c>
      <c r="C167" s="13" t="str">
        <f>IF(ISNUMBER(H167),IF(F167="Judging",B167+TIME(0,30,0), B167+TournamentSetup!$F$25),"")</f>
        <v/>
      </c>
      <c r="D167" t="str">
        <f t="shared" si="9"/>
        <v/>
      </c>
      <c r="E167" t="str">
        <f t="shared" si="10"/>
        <v/>
      </c>
      <c r="F167" t="str">
        <f t="shared" si="11"/>
        <v/>
      </c>
      <c r="G167" s="13" t="str" cm="1">
        <f t="array" ref="G167">IF(ISNUMBER(H167),INDEX(Schedule!$A$2:$I$61,_xlfn.FLOOR.MATH(($L167 - 1)/4)+1,((MOD($L167 - 1,4) + 1) *2) + 1),"")</f>
        <v/>
      </c>
      <c r="H167" t="str">
        <f t="shared" si="12"/>
        <v/>
      </c>
      <c r="L167" s="20">
        <v>166</v>
      </c>
      <c r="M167" s="20"/>
      <c r="N167" s="20"/>
      <c r="O167" s="20"/>
    </row>
    <row r="168" spans="1:15" ht="16" x14ac:dyDescent="0.2">
      <c r="A168" s="10" t="str">
        <f>IF(ISNUMBER(H168), TournamentSetup!$B$16, "")</f>
        <v/>
      </c>
      <c r="B168" s="13" t="str" cm="1">
        <f t="array" ref="B168">IF(ISNUMBER(H168),INDEX(Schedule!$A$2:$I$61,_xlfn.FLOOR.MATH(($L168 - 1)/4)+1,(MOD($L168 - 1,4) + 1) *2),"")</f>
        <v/>
      </c>
      <c r="C168" s="13" t="str">
        <f>IF(ISNUMBER(H168),IF(F168="Judging",B168+TIME(0,30,0), B168+TournamentSetup!$F$25),"")</f>
        <v/>
      </c>
      <c r="D168" t="str">
        <f t="shared" si="9"/>
        <v/>
      </c>
      <c r="E168" t="str">
        <f t="shared" si="10"/>
        <v/>
      </c>
      <c r="F168" t="str">
        <f t="shared" si="11"/>
        <v/>
      </c>
      <c r="G168" s="13" t="str" cm="1">
        <f t="array" ref="G168">IF(ISNUMBER(H168),INDEX(Schedule!$A$2:$I$61,_xlfn.FLOOR.MATH(($L168 - 1)/4)+1,((MOD($L168 - 1,4) + 1) *2) + 1),"")</f>
        <v/>
      </c>
      <c r="H168" t="str">
        <f t="shared" si="12"/>
        <v/>
      </c>
      <c r="L168" s="20">
        <v>167</v>
      </c>
      <c r="M168" s="20"/>
      <c r="N168" s="20"/>
      <c r="O168" s="20"/>
    </row>
    <row r="169" spans="1:15" ht="16" x14ac:dyDescent="0.2">
      <c r="A169" s="10" t="str">
        <f>IF(ISNUMBER(H169), TournamentSetup!$B$16, "")</f>
        <v/>
      </c>
      <c r="B169" s="13" t="str" cm="1">
        <f t="array" ref="B169">IF(ISNUMBER(H169),INDEX(Schedule!$A$2:$I$61,_xlfn.FLOOR.MATH(($L169 - 1)/4)+1,(MOD($L169 - 1,4) + 1) *2),"")</f>
        <v/>
      </c>
      <c r="C169" s="13" t="str">
        <f>IF(ISNUMBER(H169),IF(F169="Judging",B169+TIME(0,30,0), B169+TournamentSetup!$F$25),"")</f>
        <v/>
      </c>
      <c r="D169" t="str">
        <f t="shared" si="9"/>
        <v/>
      </c>
      <c r="E169" t="str">
        <f t="shared" si="10"/>
        <v/>
      </c>
      <c r="F169" t="str">
        <f t="shared" si="11"/>
        <v/>
      </c>
      <c r="G169" s="13" t="str" cm="1">
        <f t="array" ref="G169">IF(ISNUMBER(H169),INDEX(Schedule!$A$2:$I$61,_xlfn.FLOOR.MATH(($L169 - 1)/4)+1,((MOD($L169 - 1,4) + 1) *2) + 1),"")</f>
        <v/>
      </c>
      <c r="H169" t="str">
        <f t="shared" si="12"/>
        <v/>
      </c>
      <c r="L169" s="20">
        <v>168</v>
      </c>
      <c r="M169" s="20"/>
      <c r="N169" s="20"/>
      <c r="O169" s="20"/>
    </row>
    <row r="170" spans="1:15" ht="16" x14ac:dyDescent="0.2">
      <c r="A170" s="10" t="str">
        <f>IF(ISNUMBER(H170), TournamentSetup!$B$16, "")</f>
        <v/>
      </c>
      <c r="B170" s="13" t="str" cm="1">
        <f t="array" ref="B170">IF(ISNUMBER(H170),INDEX(Schedule!$A$2:$I$61,_xlfn.FLOOR.MATH(($L170 - 1)/4)+1,(MOD($L170 - 1,4) + 1) *2),"")</f>
        <v/>
      </c>
      <c r="C170" s="13" t="str">
        <f>IF(ISNUMBER(H170),IF(F170="Judging",B170+TIME(0,30,0), B170+TournamentSetup!$F$25),"")</f>
        <v/>
      </c>
      <c r="D170" t="str">
        <f t="shared" si="9"/>
        <v/>
      </c>
      <c r="E170" t="str">
        <f t="shared" si="10"/>
        <v/>
      </c>
      <c r="F170" t="str">
        <f t="shared" si="11"/>
        <v/>
      </c>
      <c r="G170" s="13" t="str" cm="1">
        <f t="array" ref="G170">IF(ISNUMBER(H170),INDEX(Schedule!$A$2:$I$61,_xlfn.FLOOR.MATH(($L170 - 1)/4)+1,((MOD($L170 - 1,4) + 1) *2) + 1),"")</f>
        <v/>
      </c>
      <c r="H170" t="str">
        <f t="shared" si="12"/>
        <v/>
      </c>
      <c r="L170" s="20">
        <v>169</v>
      </c>
      <c r="M170" s="20"/>
      <c r="N170" s="20"/>
      <c r="O170" s="20"/>
    </row>
    <row r="171" spans="1:15" ht="16" x14ac:dyDescent="0.2">
      <c r="A171" s="10" t="str">
        <f>IF(ISNUMBER(H171), TournamentSetup!$B$16, "")</f>
        <v/>
      </c>
      <c r="B171" s="13" t="str" cm="1">
        <f t="array" ref="B171">IF(ISNUMBER(H171),INDEX(Schedule!$A$2:$I$61,_xlfn.FLOOR.MATH(($L171 - 1)/4)+1,(MOD($L171 - 1,4) + 1) *2),"")</f>
        <v/>
      </c>
      <c r="C171" s="13" t="str">
        <f>IF(ISNUMBER(H171),IF(F171="Judging",B171+TIME(0,30,0), B171+TournamentSetup!$F$25),"")</f>
        <v/>
      </c>
      <c r="D171" t="str">
        <f t="shared" si="9"/>
        <v/>
      </c>
      <c r="E171" t="str">
        <f t="shared" si="10"/>
        <v/>
      </c>
      <c r="F171" t="str">
        <f t="shared" si="11"/>
        <v/>
      </c>
      <c r="G171" s="13" t="str" cm="1">
        <f t="array" ref="G171">IF(ISNUMBER(H171),INDEX(Schedule!$A$2:$I$61,_xlfn.FLOOR.MATH(($L171 - 1)/4)+1,((MOD($L171 - 1,4) + 1) *2) + 1),"")</f>
        <v/>
      </c>
      <c r="H171" t="str">
        <f t="shared" si="12"/>
        <v/>
      </c>
      <c r="L171" s="20">
        <v>170</v>
      </c>
      <c r="M171" s="20"/>
      <c r="N171" s="20"/>
      <c r="O171" s="20"/>
    </row>
    <row r="172" spans="1:15" ht="16" x14ac:dyDescent="0.2">
      <c r="A172" s="10" t="str">
        <f>IF(ISNUMBER(H172), TournamentSetup!$B$16, "")</f>
        <v/>
      </c>
      <c r="B172" s="13" t="str" cm="1">
        <f t="array" ref="B172">IF(ISNUMBER(H172),INDEX(Schedule!$A$2:$I$61,_xlfn.FLOOR.MATH(($L172 - 1)/4)+1,(MOD($L172 - 1,4) + 1) *2),"")</f>
        <v/>
      </c>
      <c r="C172" s="13" t="str">
        <f>IF(ISNUMBER(H172),IF(F172="Judging",B172+TIME(0,30,0), B172+TournamentSetup!$F$25),"")</f>
        <v/>
      </c>
      <c r="D172" t="str">
        <f t="shared" si="9"/>
        <v/>
      </c>
      <c r="E172" t="str">
        <f t="shared" si="10"/>
        <v/>
      </c>
      <c r="F172" t="str">
        <f t="shared" si="11"/>
        <v/>
      </c>
      <c r="G172" s="13" t="str" cm="1">
        <f t="array" ref="G172">IF(ISNUMBER(H172),INDEX(Schedule!$A$2:$I$61,_xlfn.FLOOR.MATH(($L172 - 1)/4)+1,((MOD($L172 - 1,4) + 1) *2) + 1),"")</f>
        <v/>
      </c>
      <c r="H172" t="str">
        <f t="shared" si="12"/>
        <v/>
      </c>
      <c r="L172" s="20">
        <v>171</v>
      </c>
      <c r="M172" s="20"/>
      <c r="N172" s="20"/>
      <c r="O172" s="20"/>
    </row>
    <row r="173" spans="1:15" ht="16" x14ac:dyDescent="0.2">
      <c r="A173" s="10" t="str">
        <f>IF(ISNUMBER(H173), TournamentSetup!$B$16, "")</f>
        <v/>
      </c>
      <c r="B173" s="13" t="str" cm="1">
        <f t="array" ref="B173">IF(ISNUMBER(H173),INDEX(Schedule!$A$2:$I$61,_xlfn.FLOOR.MATH(($L173 - 1)/4)+1,(MOD($L173 - 1,4) + 1) *2),"")</f>
        <v/>
      </c>
      <c r="C173" s="13" t="str">
        <f>IF(ISNUMBER(H173),IF(F173="Judging",B173+TIME(0,30,0), B173+TournamentSetup!$F$25),"")</f>
        <v/>
      </c>
      <c r="D173" t="str">
        <f t="shared" si="9"/>
        <v/>
      </c>
      <c r="E173" t="str">
        <f t="shared" si="10"/>
        <v/>
      </c>
      <c r="F173" t="str">
        <f t="shared" si="11"/>
        <v/>
      </c>
      <c r="G173" s="13" t="str" cm="1">
        <f t="array" ref="G173">IF(ISNUMBER(H173),INDEX(Schedule!$A$2:$I$61,_xlfn.FLOOR.MATH(($L173 - 1)/4)+1,((MOD($L173 - 1,4) + 1) *2) + 1),"")</f>
        <v/>
      </c>
      <c r="H173" t="str">
        <f t="shared" si="12"/>
        <v/>
      </c>
      <c r="L173" s="20">
        <v>172</v>
      </c>
      <c r="M173" s="20"/>
      <c r="N173" s="20"/>
      <c r="O173" s="20"/>
    </row>
    <row r="174" spans="1:15" ht="16" x14ac:dyDescent="0.2">
      <c r="A174" s="10" t="str">
        <f>IF(ISNUMBER(H174), TournamentSetup!$B$16, "")</f>
        <v/>
      </c>
      <c r="B174" s="13" t="str" cm="1">
        <f t="array" ref="B174">IF(ISNUMBER(H174),INDEX(Schedule!$A$2:$I$61,_xlfn.FLOOR.MATH(($L174 - 1)/4)+1,(MOD($L174 - 1,4) + 1) *2),"")</f>
        <v/>
      </c>
      <c r="C174" s="13" t="str">
        <f>IF(ISNUMBER(H174),IF(F174="Judging",B174+TIME(0,30,0), B174+TournamentSetup!$F$25),"")</f>
        <v/>
      </c>
      <c r="D174" t="str">
        <f t="shared" si="9"/>
        <v/>
      </c>
      <c r="E174" t="str">
        <f t="shared" si="10"/>
        <v/>
      </c>
      <c r="F174" t="str">
        <f t="shared" si="11"/>
        <v/>
      </c>
      <c r="G174" s="13" t="str" cm="1">
        <f t="array" ref="G174">IF(ISNUMBER(H174),INDEX(Schedule!$A$2:$I$61,_xlfn.FLOOR.MATH(($L174 - 1)/4)+1,((MOD($L174 - 1,4) + 1) *2) + 1),"")</f>
        <v/>
      </c>
      <c r="H174" t="str">
        <f t="shared" si="12"/>
        <v/>
      </c>
      <c r="L174" s="20">
        <v>173</v>
      </c>
      <c r="M174" s="20"/>
      <c r="N174" s="20"/>
      <c r="O174" s="20"/>
    </row>
    <row r="175" spans="1:15" ht="16" x14ac:dyDescent="0.2">
      <c r="A175" s="10" t="str">
        <f>IF(ISNUMBER(H175), TournamentSetup!$B$16, "")</f>
        <v/>
      </c>
      <c r="B175" s="13" t="str" cm="1">
        <f t="array" ref="B175">IF(ISNUMBER(H175),INDEX(Schedule!$A$2:$I$61,_xlfn.FLOOR.MATH(($L175 - 1)/4)+1,(MOD($L175 - 1,4) + 1) *2),"")</f>
        <v/>
      </c>
      <c r="C175" s="13" t="str">
        <f>IF(ISNUMBER(H175),IF(F175="Judging",B175+TIME(0,30,0), B175+TournamentSetup!$F$25),"")</f>
        <v/>
      </c>
      <c r="D175" t="str">
        <f t="shared" si="9"/>
        <v/>
      </c>
      <c r="E175" t="str">
        <f t="shared" si="10"/>
        <v/>
      </c>
      <c r="F175" t="str">
        <f t="shared" si="11"/>
        <v/>
      </c>
      <c r="G175" s="13" t="str" cm="1">
        <f t="array" ref="G175">IF(ISNUMBER(H175),INDEX(Schedule!$A$2:$I$61,_xlfn.FLOOR.MATH(($L175 - 1)/4)+1,((MOD($L175 - 1,4) + 1) *2) + 1),"")</f>
        <v/>
      </c>
      <c r="H175" t="str">
        <f t="shared" si="12"/>
        <v/>
      </c>
      <c r="L175" s="20">
        <v>174</v>
      </c>
      <c r="M175" s="20"/>
      <c r="N175" s="20"/>
      <c r="O175" s="20"/>
    </row>
    <row r="176" spans="1:15" ht="16" x14ac:dyDescent="0.2">
      <c r="A176" s="10" t="str">
        <f>IF(ISNUMBER(H176), TournamentSetup!$B$16, "")</f>
        <v/>
      </c>
      <c r="B176" s="13" t="str" cm="1">
        <f t="array" ref="B176">IF(ISNUMBER(H176),INDEX(Schedule!$A$2:$I$61,_xlfn.FLOOR.MATH(($L176 - 1)/4)+1,(MOD($L176 - 1,4) + 1) *2),"")</f>
        <v/>
      </c>
      <c r="C176" s="13" t="str">
        <f>IF(ISNUMBER(H176),IF(F176="Judging",B176+TIME(0,30,0), B176+TournamentSetup!$F$25),"")</f>
        <v/>
      </c>
      <c r="D176" t="str">
        <f t="shared" si="9"/>
        <v/>
      </c>
      <c r="E176" t="str">
        <f t="shared" si="10"/>
        <v/>
      </c>
      <c r="F176" t="str">
        <f t="shared" si="11"/>
        <v/>
      </c>
      <c r="G176" s="13" t="str" cm="1">
        <f t="array" ref="G176">IF(ISNUMBER(H176),INDEX(Schedule!$A$2:$I$61,_xlfn.FLOOR.MATH(($L176 - 1)/4)+1,((MOD($L176 - 1,4) + 1) *2) + 1),"")</f>
        <v/>
      </c>
      <c r="H176" t="str">
        <f t="shared" si="12"/>
        <v/>
      </c>
      <c r="L176" s="20">
        <v>175</v>
      </c>
      <c r="M176" s="20"/>
      <c r="N176" s="20"/>
      <c r="O176" s="20"/>
    </row>
    <row r="177" spans="1:15" ht="16" x14ac:dyDescent="0.2">
      <c r="A177" s="10" t="str">
        <f>IF(ISNUMBER(H177), TournamentSetup!$B$16, "")</f>
        <v/>
      </c>
      <c r="B177" s="13" t="str" cm="1">
        <f t="array" ref="B177">IF(ISNUMBER(H177),INDEX(Schedule!$A$2:$I$61,_xlfn.FLOOR.MATH(($L177 - 1)/4)+1,(MOD($L177 - 1,4) + 1) *2),"")</f>
        <v/>
      </c>
      <c r="C177" s="13" t="str">
        <f>IF(ISNUMBER(H177),IF(F177="Judging",B177+TIME(0,30,0), B177+TournamentSetup!$F$25),"")</f>
        <v/>
      </c>
      <c r="D177" t="str">
        <f t="shared" si="9"/>
        <v/>
      </c>
      <c r="E177" t="str">
        <f t="shared" si="10"/>
        <v/>
      </c>
      <c r="F177" t="str">
        <f t="shared" si="11"/>
        <v/>
      </c>
      <c r="G177" s="13" t="str" cm="1">
        <f t="array" ref="G177">IF(ISNUMBER(H177),INDEX(Schedule!$A$2:$I$61,_xlfn.FLOOR.MATH(($L177 - 1)/4)+1,((MOD($L177 - 1,4) + 1) *2) + 1),"")</f>
        <v/>
      </c>
      <c r="H177" t="str">
        <f t="shared" si="12"/>
        <v/>
      </c>
      <c r="L177" s="20">
        <v>176</v>
      </c>
      <c r="M177" s="20"/>
      <c r="N177" s="20"/>
      <c r="O177" s="20"/>
    </row>
    <row r="178" spans="1:15" ht="16" x14ac:dyDescent="0.2">
      <c r="A178" s="10" t="str">
        <f>IF(ISNUMBER(H178), TournamentSetup!$B$16, "")</f>
        <v/>
      </c>
      <c r="B178" s="13" t="str" cm="1">
        <f t="array" ref="B178">IF(ISNUMBER(H178),INDEX(Schedule!$A$2:$I$61,_xlfn.FLOOR.MATH(($L178 - 1)/4)+1,(MOD($L178 - 1,4) + 1) *2),"")</f>
        <v/>
      </c>
      <c r="C178" s="13" t="str">
        <f>IF(ISNUMBER(H178),IF(F178="Judging",B178+TIME(0,30,0), B178+TournamentSetup!$F$25),"")</f>
        <v/>
      </c>
      <c r="D178" t="str">
        <f t="shared" si="9"/>
        <v/>
      </c>
      <c r="E178" t="str">
        <f t="shared" si="10"/>
        <v/>
      </c>
      <c r="F178" t="str">
        <f t="shared" si="11"/>
        <v/>
      </c>
      <c r="G178" s="13" t="str" cm="1">
        <f t="array" ref="G178">IF(ISNUMBER(H178),INDEX(Schedule!$A$2:$I$61,_xlfn.FLOOR.MATH(($L178 - 1)/4)+1,((MOD($L178 - 1,4) + 1) *2) + 1),"")</f>
        <v/>
      </c>
      <c r="H178" t="str">
        <f t="shared" si="12"/>
        <v/>
      </c>
      <c r="L178" s="20">
        <v>177</v>
      </c>
      <c r="M178" s="20"/>
      <c r="N178" s="20"/>
      <c r="O178" s="20"/>
    </row>
    <row r="179" spans="1:15" ht="16" x14ac:dyDescent="0.2">
      <c r="A179" s="10" t="str">
        <f>IF(ISNUMBER(H179), TournamentSetup!$B$16, "")</f>
        <v/>
      </c>
      <c r="B179" s="13" t="str" cm="1">
        <f t="array" ref="B179">IF(ISNUMBER(H179),INDEX(Schedule!$A$2:$I$61,_xlfn.FLOOR.MATH(($L179 - 1)/4)+1,(MOD($L179 - 1,4) + 1) *2),"")</f>
        <v/>
      </c>
      <c r="C179" s="13" t="str">
        <f>IF(ISNUMBER(H179),IF(F179="Judging",B179+TIME(0,30,0), B179+TournamentSetup!$F$25),"")</f>
        <v/>
      </c>
      <c r="D179" t="str">
        <f t="shared" si="9"/>
        <v/>
      </c>
      <c r="E179" t="str">
        <f t="shared" si="10"/>
        <v/>
      </c>
      <c r="F179" t="str">
        <f t="shared" si="11"/>
        <v/>
      </c>
      <c r="G179" s="13" t="str" cm="1">
        <f t="array" ref="G179">IF(ISNUMBER(H179),INDEX(Schedule!$A$2:$I$61,_xlfn.FLOOR.MATH(($L179 - 1)/4)+1,((MOD($L179 - 1,4) + 1) *2) + 1),"")</f>
        <v/>
      </c>
      <c r="H179" t="str">
        <f t="shared" si="12"/>
        <v/>
      </c>
      <c r="L179" s="20">
        <v>178</v>
      </c>
      <c r="M179" s="20"/>
      <c r="N179" s="20"/>
      <c r="O179" s="20"/>
    </row>
    <row r="180" spans="1:15" ht="16" x14ac:dyDescent="0.2">
      <c r="A180" s="10" t="str">
        <f>IF(ISNUMBER(H180), TournamentSetup!$B$16, "")</f>
        <v/>
      </c>
      <c r="B180" s="13" t="str" cm="1">
        <f t="array" ref="B180">IF(ISNUMBER(H180),INDEX(Schedule!$A$2:$I$61,_xlfn.FLOOR.MATH(($L180 - 1)/4)+1,(MOD($L180 - 1,4) + 1) *2),"")</f>
        <v/>
      </c>
      <c r="C180" s="13" t="str">
        <f>IF(ISNUMBER(H180),IF(F180="Judging",B180+TIME(0,30,0), B180+TournamentSetup!$F$25),"")</f>
        <v/>
      </c>
      <c r="D180" t="str">
        <f t="shared" si="9"/>
        <v/>
      </c>
      <c r="E180" t="str">
        <f t="shared" si="10"/>
        <v/>
      </c>
      <c r="F180" t="str">
        <f t="shared" si="11"/>
        <v/>
      </c>
      <c r="G180" s="13" t="str" cm="1">
        <f t="array" ref="G180">IF(ISNUMBER(H180),INDEX(Schedule!$A$2:$I$61,_xlfn.FLOOR.MATH(($L180 - 1)/4)+1,((MOD($L180 - 1,4) + 1) *2) + 1),"")</f>
        <v/>
      </c>
      <c r="H180" t="str">
        <f t="shared" si="12"/>
        <v/>
      </c>
      <c r="L180" s="20">
        <v>179</v>
      </c>
      <c r="M180" s="20"/>
      <c r="N180" s="20"/>
      <c r="O180" s="20"/>
    </row>
    <row r="181" spans="1:15" ht="16" x14ac:dyDescent="0.2">
      <c r="A181" s="10" t="str">
        <f>IF(ISNUMBER(H181), TournamentSetup!$B$16, "")</f>
        <v/>
      </c>
      <c r="B181" s="13" t="str" cm="1">
        <f t="array" ref="B181">IF(ISNUMBER(H181),INDEX(Schedule!$A$2:$I$61,_xlfn.FLOOR.MATH(($L181 - 1)/4)+1,(MOD($L181 - 1,4) + 1) *2),"")</f>
        <v/>
      </c>
      <c r="C181" s="13" t="str">
        <f>IF(ISNUMBER(H181),IF(F181="Judging",B181+TIME(0,30,0), B181+TournamentSetup!$F$25),"")</f>
        <v/>
      </c>
      <c r="D181" t="str">
        <f t="shared" si="9"/>
        <v/>
      </c>
      <c r="E181" t="str">
        <f t="shared" si="10"/>
        <v/>
      </c>
      <c r="F181" t="str">
        <f t="shared" si="11"/>
        <v/>
      </c>
      <c r="G181" s="13" t="str" cm="1">
        <f t="array" ref="G181">IF(ISNUMBER(H181),INDEX(Schedule!$A$2:$I$61,_xlfn.FLOOR.MATH(($L181 - 1)/4)+1,((MOD($L181 - 1,4) + 1) *2) + 1),"")</f>
        <v/>
      </c>
      <c r="H181" t="str">
        <f t="shared" si="12"/>
        <v/>
      </c>
      <c r="L181" s="20">
        <v>180</v>
      </c>
      <c r="M181" s="20"/>
      <c r="N181" s="20"/>
      <c r="O181" s="20"/>
    </row>
    <row r="182" spans="1:15" ht="16" x14ac:dyDescent="0.2">
      <c r="A182" s="10" t="str">
        <f>IF(ISNUMBER(H182), TournamentSetup!$B$16, "")</f>
        <v/>
      </c>
      <c r="B182" s="13" t="str" cm="1">
        <f t="array" ref="B182">IF(ISNUMBER(H182),INDEX(Schedule!$A$2:$I$61,_xlfn.FLOOR.MATH(($L182 - 1)/4)+1,(MOD($L182 - 1,4) + 1) *2),"")</f>
        <v/>
      </c>
      <c r="C182" s="13" t="str">
        <f>IF(ISNUMBER(H182),IF(F182="Judging",B182+TIME(0,30,0), B182+TournamentSetup!$F$25),"")</f>
        <v/>
      </c>
      <c r="D182" t="str">
        <f t="shared" si="9"/>
        <v/>
      </c>
      <c r="E182" t="str">
        <f t="shared" si="10"/>
        <v/>
      </c>
      <c r="F182" t="str">
        <f t="shared" si="11"/>
        <v/>
      </c>
      <c r="G182" s="13" t="str" cm="1">
        <f t="array" ref="G182">IF(ISNUMBER(H182),INDEX(Schedule!$A$2:$I$61,_xlfn.FLOOR.MATH(($L182 - 1)/4)+1,((MOD($L182 - 1,4) + 1) *2) + 1),"")</f>
        <v/>
      </c>
      <c r="H182" t="str">
        <f t="shared" si="12"/>
        <v/>
      </c>
      <c r="L182" s="20">
        <v>181</v>
      </c>
      <c r="M182" s="20"/>
      <c r="N182" s="20"/>
      <c r="O182" s="20"/>
    </row>
    <row r="183" spans="1:15" ht="16" x14ac:dyDescent="0.2">
      <c r="A183" s="10" t="str">
        <f>IF(ISNUMBER(H183), TournamentSetup!$B$16, "")</f>
        <v/>
      </c>
      <c r="B183" s="13" t="str" cm="1">
        <f t="array" ref="B183">IF(ISNUMBER(H183),INDEX(Schedule!$A$2:$I$61,_xlfn.FLOOR.MATH(($L183 - 1)/4)+1,(MOD($L183 - 1,4) + 1) *2),"")</f>
        <v/>
      </c>
      <c r="C183" s="13" t="str">
        <f>IF(ISNUMBER(H183),IF(F183="Judging",B183+TIME(0,30,0), B183+TournamentSetup!$F$25),"")</f>
        <v/>
      </c>
      <c r="D183" t="str">
        <f t="shared" si="9"/>
        <v/>
      </c>
      <c r="E183" t="str">
        <f t="shared" si="10"/>
        <v/>
      </c>
      <c r="F183" t="str">
        <f t="shared" si="11"/>
        <v/>
      </c>
      <c r="G183" s="13" t="str" cm="1">
        <f t="array" ref="G183">IF(ISNUMBER(H183),INDEX(Schedule!$A$2:$I$61,_xlfn.FLOOR.MATH(($L183 - 1)/4)+1,((MOD($L183 - 1,4) + 1) *2) + 1),"")</f>
        <v/>
      </c>
      <c r="H183" t="str">
        <f t="shared" si="12"/>
        <v/>
      </c>
      <c r="L183" s="20">
        <v>182</v>
      </c>
      <c r="M183" s="20"/>
      <c r="N183" s="20"/>
      <c r="O183" s="20"/>
    </row>
    <row r="184" spans="1:15" ht="16" x14ac:dyDescent="0.2">
      <c r="A184" s="10" t="str">
        <f>IF(ISNUMBER(H184), TournamentSetup!$B$16, "")</f>
        <v/>
      </c>
      <c r="B184" s="13" t="str" cm="1">
        <f t="array" ref="B184">IF(ISNUMBER(H184),INDEX(Schedule!$A$2:$I$61,_xlfn.FLOOR.MATH(($L184 - 1)/4)+1,(MOD($L184 - 1,4) + 1) *2),"")</f>
        <v/>
      </c>
      <c r="C184" s="13" t="str">
        <f>IF(ISNUMBER(H184),IF(F184="Judging",B184+TIME(0,30,0), B184+TournamentSetup!$F$25),"")</f>
        <v/>
      </c>
      <c r="D184" t="str">
        <f t="shared" si="9"/>
        <v/>
      </c>
      <c r="E184" t="str">
        <f t="shared" si="10"/>
        <v/>
      </c>
      <c r="F184" t="str">
        <f t="shared" si="11"/>
        <v/>
      </c>
      <c r="G184" s="13" t="str" cm="1">
        <f t="array" ref="G184">IF(ISNUMBER(H184),INDEX(Schedule!$A$2:$I$61,_xlfn.FLOOR.MATH(($L184 - 1)/4)+1,((MOD($L184 - 1,4) + 1) *2) + 1),"")</f>
        <v/>
      </c>
      <c r="H184" t="str">
        <f t="shared" si="12"/>
        <v/>
      </c>
      <c r="L184" s="20">
        <v>183</v>
      </c>
      <c r="M184" s="20"/>
      <c r="N184" s="20"/>
      <c r="O184" s="20"/>
    </row>
    <row r="185" spans="1:15" ht="16" x14ac:dyDescent="0.2">
      <c r="A185" s="10" t="str">
        <f>IF(ISNUMBER(H185), TournamentSetup!$B$16, "")</f>
        <v/>
      </c>
      <c r="B185" s="13" t="str" cm="1">
        <f t="array" ref="B185">IF(ISNUMBER(H185),INDEX(Schedule!$A$2:$I$61,_xlfn.FLOOR.MATH(($L185 - 1)/4)+1,(MOD($L185 - 1,4) + 1) *2),"")</f>
        <v/>
      </c>
      <c r="C185" s="13" t="str">
        <f>IF(ISNUMBER(H185),IF(F185="Judging",B185+TIME(0,30,0), B185+TournamentSetup!$F$25),"")</f>
        <v/>
      </c>
      <c r="D185" t="str">
        <f t="shared" si="9"/>
        <v/>
      </c>
      <c r="E185" t="str">
        <f t="shared" si="10"/>
        <v/>
      </c>
      <c r="F185" t="str">
        <f t="shared" si="11"/>
        <v/>
      </c>
      <c r="G185" s="13" t="str" cm="1">
        <f t="array" ref="G185">IF(ISNUMBER(H185),INDEX(Schedule!$A$2:$I$61,_xlfn.FLOOR.MATH(($L185 - 1)/4)+1,((MOD($L185 - 1,4) + 1) *2) + 1),"")</f>
        <v/>
      </c>
      <c r="H185" t="str">
        <f t="shared" si="12"/>
        <v/>
      </c>
      <c r="L185" s="20">
        <v>184</v>
      </c>
      <c r="M185" s="20"/>
      <c r="N185" s="20"/>
      <c r="O185" s="20"/>
    </row>
    <row r="186" spans="1:15" ht="16" x14ac:dyDescent="0.2">
      <c r="A186" s="10" t="str">
        <f>IF(ISNUMBER(H186), TournamentSetup!$B$16, "")</f>
        <v/>
      </c>
      <c r="B186" s="13" t="str" cm="1">
        <f t="array" ref="B186">IF(ISNUMBER(H186),INDEX(Schedule!$A$2:$I$61,_xlfn.FLOOR.MATH(($L186 - 1)/4)+1,(MOD($L186 - 1,4) + 1) *2),"")</f>
        <v/>
      </c>
      <c r="C186" s="13" t="str">
        <f>IF(ISNUMBER(H186),IF(F186="Judging",B186+TIME(0,30,0), B186+TournamentSetup!$F$25),"")</f>
        <v/>
      </c>
      <c r="D186" t="str">
        <f t="shared" si="9"/>
        <v/>
      </c>
      <c r="E186" t="str">
        <f t="shared" si="10"/>
        <v/>
      </c>
      <c r="F186" t="str">
        <f t="shared" si="11"/>
        <v/>
      </c>
      <c r="G186" s="13" t="str" cm="1">
        <f t="array" ref="G186">IF(ISNUMBER(H186),INDEX(Schedule!$A$2:$I$61,_xlfn.FLOOR.MATH(($L186 - 1)/4)+1,((MOD($L186 - 1,4) + 1) *2) + 1),"")</f>
        <v/>
      </c>
      <c r="H186" t="str">
        <f t="shared" si="12"/>
        <v/>
      </c>
      <c r="L186" s="20">
        <v>185</v>
      </c>
      <c r="M186" s="20"/>
      <c r="N186" s="20"/>
      <c r="O186" s="20"/>
    </row>
    <row r="187" spans="1:15" ht="16" x14ac:dyDescent="0.2">
      <c r="A187" s="10" t="str">
        <f>IF(ISNUMBER(H187), TournamentSetup!$B$16, "")</f>
        <v/>
      </c>
      <c r="B187" s="13" t="str" cm="1">
        <f t="array" ref="B187">IF(ISNUMBER(H187),INDEX(Schedule!$A$2:$I$61,_xlfn.FLOOR.MATH(($L187 - 1)/4)+1,(MOD($L187 - 1,4) + 1) *2),"")</f>
        <v/>
      </c>
      <c r="C187" s="13" t="str">
        <f>IF(ISNUMBER(H187),IF(F187="Judging",B187+TIME(0,30,0), B187+TournamentSetup!$F$25),"")</f>
        <v/>
      </c>
      <c r="D187" t="str">
        <f t="shared" si="9"/>
        <v/>
      </c>
      <c r="E187" t="str">
        <f t="shared" si="10"/>
        <v/>
      </c>
      <c r="F187" t="str">
        <f t="shared" si="11"/>
        <v/>
      </c>
      <c r="G187" s="13" t="str" cm="1">
        <f t="array" ref="G187">IF(ISNUMBER(H187),INDEX(Schedule!$A$2:$I$61,_xlfn.FLOOR.MATH(($L187 - 1)/4)+1,((MOD($L187 - 1,4) + 1) *2) + 1),"")</f>
        <v/>
      </c>
      <c r="H187" t="str">
        <f t="shared" si="12"/>
        <v/>
      </c>
      <c r="L187" s="20">
        <v>186</v>
      </c>
      <c r="M187" s="20"/>
      <c r="N187" s="20"/>
      <c r="O187" s="20"/>
    </row>
    <row r="188" spans="1:15" ht="16" x14ac:dyDescent="0.2">
      <c r="A188" s="10" t="str">
        <f>IF(ISNUMBER(H188), TournamentSetup!$B$16, "")</f>
        <v/>
      </c>
      <c r="B188" s="13" t="str" cm="1">
        <f t="array" ref="B188">IF(ISNUMBER(H188),INDEX(Schedule!$A$2:$I$61,_xlfn.FLOOR.MATH(($L188 - 1)/4)+1,(MOD($L188 - 1,4) + 1) *2),"")</f>
        <v/>
      </c>
      <c r="C188" s="13" t="str">
        <f>IF(ISNUMBER(H188),IF(F188="Judging",B188+TIME(0,30,0), B188+TournamentSetup!$F$25),"")</f>
        <v/>
      </c>
      <c r="D188" t="str">
        <f t="shared" si="9"/>
        <v/>
      </c>
      <c r="E188" t="str">
        <f t="shared" si="10"/>
        <v/>
      </c>
      <c r="F188" t="str">
        <f t="shared" si="11"/>
        <v/>
      </c>
      <c r="G188" s="13" t="str" cm="1">
        <f t="array" ref="G188">IF(ISNUMBER(H188),INDEX(Schedule!$A$2:$I$61,_xlfn.FLOOR.MATH(($L188 - 1)/4)+1,((MOD($L188 - 1,4) + 1) *2) + 1),"")</f>
        <v/>
      </c>
      <c r="H188" t="str">
        <f t="shared" si="12"/>
        <v/>
      </c>
      <c r="L188" s="20">
        <v>187</v>
      </c>
      <c r="M188" s="20"/>
      <c r="N188" s="20"/>
      <c r="O188" s="20"/>
    </row>
    <row r="189" spans="1:15" ht="16" x14ac:dyDescent="0.2">
      <c r="A189" s="10" t="str">
        <f>IF(ISNUMBER(H189), TournamentSetup!$B$16, "")</f>
        <v/>
      </c>
      <c r="B189" s="13" t="str" cm="1">
        <f t="array" ref="B189">IF(ISNUMBER(H189),INDEX(Schedule!$A$2:$I$61,_xlfn.FLOOR.MATH(($L189 - 1)/4)+1,(MOD($L189 - 1,4) + 1) *2),"")</f>
        <v/>
      </c>
      <c r="C189" s="13" t="str">
        <f>IF(ISNUMBER(H189),IF(F189="Judging",B189+TIME(0,30,0), B189+TournamentSetup!$F$25),"")</f>
        <v/>
      </c>
      <c r="D189" t="str">
        <f t="shared" si="9"/>
        <v/>
      </c>
      <c r="E189" t="str">
        <f t="shared" si="10"/>
        <v/>
      </c>
      <c r="F189" t="str">
        <f t="shared" si="11"/>
        <v/>
      </c>
      <c r="G189" s="13" t="str" cm="1">
        <f t="array" ref="G189">IF(ISNUMBER(H189),INDEX(Schedule!$A$2:$I$61,_xlfn.FLOOR.MATH(($L189 - 1)/4)+1,((MOD($L189 - 1,4) + 1) *2) + 1),"")</f>
        <v/>
      </c>
      <c r="H189" t="str">
        <f t="shared" si="12"/>
        <v/>
      </c>
      <c r="L189" s="20">
        <v>188</v>
      </c>
      <c r="M189" s="20"/>
      <c r="N189" s="20"/>
      <c r="O189" s="20"/>
    </row>
    <row r="190" spans="1:15" ht="16" x14ac:dyDescent="0.2">
      <c r="A190" s="10" t="str">
        <f>IF(ISNUMBER(H190), TournamentSetup!$B$16, "")</f>
        <v/>
      </c>
      <c r="B190" s="13" t="str" cm="1">
        <f t="array" ref="B190">IF(ISNUMBER(H190),INDEX(Schedule!$A$2:$I$61,_xlfn.FLOOR.MATH(($L190 - 1)/4)+1,(MOD($L190 - 1,4) + 1) *2),"")</f>
        <v/>
      </c>
      <c r="C190" s="13" t="str">
        <f>IF(ISNUMBER(H190),IF(F190="Judging",B190+TIME(0,30,0), B190+TournamentSetup!$F$25),"")</f>
        <v/>
      </c>
      <c r="D190" t="str">
        <f t="shared" si="9"/>
        <v/>
      </c>
      <c r="E190" t="str">
        <f t="shared" si="10"/>
        <v/>
      </c>
      <c r="F190" t="str">
        <f t="shared" si="11"/>
        <v/>
      </c>
      <c r="G190" s="13" t="str" cm="1">
        <f t="array" ref="G190">IF(ISNUMBER(H190),INDEX(Schedule!$A$2:$I$61,_xlfn.FLOOR.MATH(($L190 - 1)/4)+1,((MOD($L190 - 1,4) + 1) *2) + 1),"")</f>
        <v/>
      </c>
      <c r="H190" t="str">
        <f t="shared" si="12"/>
        <v/>
      </c>
      <c r="L190" s="20">
        <v>189</v>
      </c>
      <c r="M190" s="20"/>
      <c r="N190" s="20"/>
      <c r="O190" s="20"/>
    </row>
    <row r="191" spans="1:15" ht="16" x14ac:dyDescent="0.2">
      <c r="A191" s="10" t="str">
        <f>IF(ISNUMBER(H191), TournamentSetup!$B$16, "")</f>
        <v/>
      </c>
      <c r="B191" s="13" t="str" cm="1">
        <f t="array" ref="B191">IF(ISNUMBER(H191),INDEX(Schedule!$A$2:$I$61,_xlfn.FLOOR.MATH(($L191 - 1)/4)+1,(MOD($L191 - 1,4) + 1) *2),"")</f>
        <v/>
      </c>
      <c r="C191" s="13" t="str">
        <f>IF(ISNUMBER(H191),IF(F191="Judging",B191+TIME(0,30,0), B191+TournamentSetup!$F$25),"")</f>
        <v/>
      </c>
      <c r="D191" t="str">
        <f t="shared" si="9"/>
        <v/>
      </c>
      <c r="E191" t="str">
        <f t="shared" si="10"/>
        <v/>
      </c>
      <c r="F191" t="str">
        <f t="shared" si="11"/>
        <v/>
      </c>
      <c r="G191" s="13" t="str" cm="1">
        <f t="array" ref="G191">IF(ISNUMBER(H191),INDEX(Schedule!$A$2:$I$61,_xlfn.FLOOR.MATH(($L191 - 1)/4)+1,((MOD($L191 - 1,4) + 1) *2) + 1),"")</f>
        <v/>
      </c>
      <c r="H191" t="str">
        <f t="shared" si="12"/>
        <v/>
      </c>
      <c r="L191" s="20">
        <v>190</v>
      </c>
      <c r="M191" s="20"/>
      <c r="N191" s="20"/>
      <c r="O191" s="20"/>
    </row>
    <row r="192" spans="1:15" ht="16" x14ac:dyDescent="0.2">
      <c r="A192" s="10" t="str">
        <f>IF(ISNUMBER(H192), TournamentSetup!$B$16, "")</f>
        <v/>
      </c>
      <c r="B192" s="13" t="str" cm="1">
        <f t="array" ref="B192">IF(ISNUMBER(H192),INDEX(Schedule!$A$2:$I$61,_xlfn.FLOOR.MATH(($L192 - 1)/4)+1,(MOD($L192 - 1,4) + 1) *2),"")</f>
        <v/>
      </c>
      <c r="C192" s="13" t="str">
        <f>IF(ISNUMBER(H192),IF(F192="Judging",B192+TIME(0,30,0), B192+TournamentSetup!$F$25),"")</f>
        <v/>
      </c>
      <c r="D192" t="str">
        <f t="shared" si="9"/>
        <v/>
      </c>
      <c r="E192" t="str">
        <f t="shared" si="10"/>
        <v/>
      </c>
      <c r="F192" t="str">
        <f t="shared" si="11"/>
        <v/>
      </c>
      <c r="G192" s="13" t="str" cm="1">
        <f t="array" ref="G192">IF(ISNUMBER(H192),INDEX(Schedule!$A$2:$I$61,_xlfn.FLOOR.MATH(($L192 - 1)/4)+1,((MOD($L192 - 1,4) + 1) *2) + 1),"")</f>
        <v/>
      </c>
      <c r="H192" t="str">
        <f t="shared" si="12"/>
        <v/>
      </c>
      <c r="L192" s="20">
        <v>191</v>
      </c>
      <c r="M192" s="20"/>
      <c r="N192" s="20"/>
      <c r="O192" s="20"/>
    </row>
    <row r="193" spans="1:15" ht="16" x14ac:dyDescent="0.2">
      <c r="A193" s="10" t="str">
        <f>IF(ISNUMBER(H193), TournamentSetup!$B$16, "")</f>
        <v/>
      </c>
      <c r="B193" s="13" t="str" cm="1">
        <f t="array" ref="B193">IF(ISNUMBER(H193),INDEX(Schedule!$A$2:$I$61,_xlfn.FLOOR.MATH(($L193 - 1)/4)+1,(MOD($L193 - 1,4) + 1) *2),"")</f>
        <v/>
      </c>
      <c r="C193" s="13" t="str">
        <f>IF(ISNUMBER(H193),IF(F193="Judging",B193+TIME(0,30,0), B193+TournamentSetup!$F$25),"")</f>
        <v/>
      </c>
      <c r="D193" t="str">
        <f t="shared" si="9"/>
        <v/>
      </c>
      <c r="E193" t="str">
        <f t="shared" si="10"/>
        <v/>
      </c>
      <c r="F193" t="str">
        <f t="shared" si="11"/>
        <v/>
      </c>
      <c r="G193" s="13" t="str" cm="1">
        <f t="array" ref="G193">IF(ISNUMBER(H193),INDEX(Schedule!$A$2:$I$61,_xlfn.FLOOR.MATH(($L193 - 1)/4)+1,((MOD($L193 - 1,4) + 1) *2) + 1),"")</f>
        <v/>
      </c>
      <c r="H193" t="str">
        <f t="shared" si="12"/>
        <v/>
      </c>
      <c r="L193" s="20">
        <v>192</v>
      </c>
      <c r="M193" s="20"/>
      <c r="N193" s="20"/>
      <c r="O193" s="20"/>
    </row>
    <row r="194" spans="1:15" ht="16" x14ac:dyDescent="0.2">
      <c r="A194" s="10" t="str">
        <f>IF(ISNUMBER(H194), TournamentSetup!$B$16, "")</f>
        <v/>
      </c>
      <c r="B194" s="13" t="str" cm="1">
        <f t="array" ref="B194">IF(ISNUMBER(H194),INDEX(Schedule!$A$2:$I$61,_xlfn.FLOOR.MATH(($L194 - 1)/4)+1,(MOD($L194 - 1,4) + 1) *2),"")</f>
        <v/>
      </c>
      <c r="C194" s="13" t="str">
        <f>IF(ISNUMBER(H194),IF(F194="Judging",B194+TIME(0,30,0), B194+TournamentSetup!$F$25),"")</f>
        <v/>
      </c>
      <c r="D194" t="str">
        <f t="shared" si="9"/>
        <v/>
      </c>
      <c r="E194" t="str">
        <f t="shared" si="10"/>
        <v/>
      </c>
      <c r="F194" t="str">
        <f t="shared" si="11"/>
        <v/>
      </c>
      <c r="G194" s="13" t="str" cm="1">
        <f t="array" ref="G194">IF(ISNUMBER(H194),INDEX(Schedule!$A$2:$I$61,_xlfn.FLOOR.MATH(($L194 - 1)/4)+1,((MOD($L194 - 1,4) + 1) *2) + 1),"")</f>
        <v/>
      </c>
      <c r="H194" t="str">
        <f t="shared" si="12"/>
        <v/>
      </c>
      <c r="L194" s="20">
        <v>193</v>
      </c>
      <c r="M194" s="20"/>
      <c r="N194" s="20"/>
      <c r="O194" s="20"/>
    </row>
    <row r="195" spans="1:15" ht="16" x14ac:dyDescent="0.2">
      <c r="A195" s="10" t="str">
        <f>IF(ISNUMBER(H195), TournamentSetup!$B$16, "")</f>
        <v/>
      </c>
      <c r="B195" s="13" t="str" cm="1">
        <f t="array" ref="B195">IF(ISNUMBER(H195),INDEX(Schedule!$A$2:$I$61,_xlfn.FLOOR.MATH(($L195 - 1)/4)+1,(MOD($L195 - 1,4) + 1) *2),"")</f>
        <v/>
      </c>
      <c r="C195" s="13" t="str">
        <f>IF(ISNUMBER(H195),IF(F195="Judging",B195+TIME(0,30,0), B195+TournamentSetup!$F$25),"")</f>
        <v/>
      </c>
      <c r="D195" t="str">
        <f t="shared" ref="D195:D241" si="13">IF(ISNUMBER(H195), "Core", "")</f>
        <v/>
      </c>
      <c r="E195" t="str">
        <f t="shared" ref="E195:E241" si="14">IF(ISNUMBER(H195), 1, "")</f>
        <v/>
      </c>
      <c r="F195" t="str">
        <f t="shared" ref="F195:F241" si="15">IF(ISNUMBER(H195), "Judging", "")</f>
        <v/>
      </c>
      <c r="G195" s="13" t="str" cm="1">
        <f t="array" ref="G195">IF(ISNUMBER(H195),INDEX(Schedule!$A$2:$I$61,_xlfn.FLOOR.MATH(($L195 - 1)/4)+1,((MOD($L195 - 1,4) + 1) *2) + 1),"")</f>
        <v/>
      </c>
      <c r="H195" t="str">
        <f t="shared" ref="H195:H241" si="16">IF(VLOOKUP(L195,$N$2:$O$61,2) &gt; 0, VLOOKUP(L195,$N$2:$O$61,2), "")</f>
        <v/>
      </c>
      <c r="L195" s="20">
        <v>194</v>
      </c>
      <c r="M195" s="20"/>
      <c r="N195" s="20"/>
      <c r="O195" s="20"/>
    </row>
    <row r="196" spans="1:15" ht="16" x14ac:dyDescent="0.2">
      <c r="A196" s="10" t="str">
        <f>IF(ISNUMBER(H196), TournamentSetup!$B$16, "")</f>
        <v/>
      </c>
      <c r="B196" s="13" t="str" cm="1">
        <f t="array" ref="B196">IF(ISNUMBER(H196),INDEX(Schedule!$A$2:$I$61,_xlfn.FLOOR.MATH(($L196 - 1)/4)+1,(MOD($L196 - 1,4) + 1) *2),"")</f>
        <v/>
      </c>
      <c r="C196" s="13" t="str">
        <f>IF(ISNUMBER(H196),IF(F196="Judging",B196+TIME(0,30,0), B196+TournamentSetup!$F$25),"")</f>
        <v/>
      </c>
      <c r="D196" t="str">
        <f t="shared" si="13"/>
        <v/>
      </c>
      <c r="E196" t="str">
        <f t="shared" si="14"/>
        <v/>
      </c>
      <c r="F196" t="str">
        <f t="shared" si="15"/>
        <v/>
      </c>
      <c r="G196" s="13" t="str" cm="1">
        <f t="array" ref="G196">IF(ISNUMBER(H196),INDEX(Schedule!$A$2:$I$61,_xlfn.FLOOR.MATH(($L196 - 1)/4)+1,((MOD($L196 - 1,4) + 1) *2) + 1),"")</f>
        <v/>
      </c>
      <c r="H196" t="str">
        <f t="shared" si="16"/>
        <v/>
      </c>
      <c r="L196" s="20">
        <v>195</v>
      </c>
      <c r="M196" s="20"/>
      <c r="N196" s="20"/>
      <c r="O196" s="20"/>
    </row>
    <row r="197" spans="1:15" ht="16" x14ac:dyDescent="0.2">
      <c r="A197" s="10" t="str">
        <f>IF(ISNUMBER(H197), TournamentSetup!$B$16, "")</f>
        <v/>
      </c>
      <c r="B197" s="13" t="str" cm="1">
        <f t="array" ref="B197">IF(ISNUMBER(H197),INDEX(Schedule!$A$2:$I$61,_xlfn.FLOOR.MATH(($L197 - 1)/4)+1,(MOD($L197 - 1,4) + 1) *2),"")</f>
        <v/>
      </c>
      <c r="C197" s="13" t="str">
        <f>IF(ISNUMBER(H197),IF(F197="Judging",B197+TIME(0,30,0), B197+TournamentSetup!$F$25),"")</f>
        <v/>
      </c>
      <c r="D197" t="str">
        <f t="shared" si="13"/>
        <v/>
      </c>
      <c r="E197" t="str">
        <f t="shared" si="14"/>
        <v/>
      </c>
      <c r="F197" t="str">
        <f t="shared" si="15"/>
        <v/>
      </c>
      <c r="G197" s="13" t="str" cm="1">
        <f t="array" ref="G197">IF(ISNUMBER(H197),INDEX(Schedule!$A$2:$I$61,_xlfn.FLOOR.MATH(($L197 - 1)/4)+1,((MOD($L197 - 1,4) + 1) *2) + 1),"")</f>
        <v/>
      </c>
      <c r="H197" t="str">
        <f t="shared" si="16"/>
        <v/>
      </c>
      <c r="L197" s="20">
        <v>196</v>
      </c>
      <c r="M197" s="20"/>
      <c r="N197" s="20"/>
      <c r="O197" s="20"/>
    </row>
    <row r="198" spans="1:15" ht="16" x14ac:dyDescent="0.2">
      <c r="A198" s="10" t="str">
        <f>IF(ISNUMBER(H198), TournamentSetup!$B$16, "")</f>
        <v/>
      </c>
      <c r="B198" s="13" t="str" cm="1">
        <f t="array" ref="B198">IF(ISNUMBER(H198),INDEX(Schedule!$A$2:$I$61,_xlfn.FLOOR.MATH(($L198 - 1)/4)+1,(MOD($L198 - 1,4) + 1) *2),"")</f>
        <v/>
      </c>
      <c r="C198" s="13" t="str">
        <f>IF(ISNUMBER(H198),IF(F198="Judging",B198+TIME(0,30,0), B198+TournamentSetup!$F$25),"")</f>
        <v/>
      </c>
      <c r="D198" t="str">
        <f t="shared" si="13"/>
        <v/>
      </c>
      <c r="E198" t="str">
        <f t="shared" si="14"/>
        <v/>
      </c>
      <c r="F198" t="str">
        <f t="shared" si="15"/>
        <v/>
      </c>
      <c r="G198" s="13" t="str" cm="1">
        <f t="array" ref="G198">IF(ISNUMBER(H198),INDEX(Schedule!$A$2:$I$61,_xlfn.FLOOR.MATH(($L198 - 1)/4)+1,((MOD($L198 - 1,4) + 1) *2) + 1),"")</f>
        <v/>
      </c>
      <c r="H198" t="str">
        <f t="shared" si="16"/>
        <v/>
      </c>
      <c r="L198" s="20">
        <v>197</v>
      </c>
      <c r="M198" s="20"/>
      <c r="N198" s="20"/>
      <c r="O198" s="20"/>
    </row>
    <row r="199" spans="1:15" ht="16" x14ac:dyDescent="0.2">
      <c r="A199" s="10" t="str">
        <f>IF(ISNUMBER(H199), TournamentSetup!$B$16, "")</f>
        <v/>
      </c>
      <c r="B199" s="13" t="str" cm="1">
        <f t="array" ref="B199">IF(ISNUMBER(H199),INDEX(Schedule!$A$2:$I$61,_xlfn.FLOOR.MATH(($L199 - 1)/4)+1,(MOD($L199 - 1,4) + 1) *2),"")</f>
        <v/>
      </c>
      <c r="C199" s="13" t="str">
        <f>IF(ISNUMBER(H199),IF(F199="Judging",B199+TIME(0,30,0), B199+TournamentSetup!$F$25),"")</f>
        <v/>
      </c>
      <c r="D199" t="str">
        <f t="shared" si="13"/>
        <v/>
      </c>
      <c r="E199" t="str">
        <f t="shared" si="14"/>
        <v/>
      </c>
      <c r="F199" t="str">
        <f t="shared" si="15"/>
        <v/>
      </c>
      <c r="G199" s="13" t="str" cm="1">
        <f t="array" ref="G199">IF(ISNUMBER(H199),INDEX(Schedule!$A$2:$I$61,_xlfn.FLOOR.MATH(($L199 - 1)/4)+1,((MOD($L199 - 1,4) + 1) *2) + 1),"")</f>
        <v/>
      </c>
      <c r="H199" t="str">
        <f t="shared" si="16"/>
        <v/>
      </c>
      <c r="L199" s="20">
        <v>198</v>
      </c>
      <c r="M199" s="20"/>
      <c r="N199" s="20"/>
      <c r="O199" s="20"/>
    </row>
    <row r="200" spans="1:15" ht="16" x14ac:dyDescent="0.2">
      <c r="A200" s="10" t="str">
        <f>IF(ISNUMBER(H200), TournamentSetup!$B$16, "")</f>
        <v/>
      </c>
      <c r="B200" s="13" t="str" cm="1">
        <f t="array" ref="B200">IF(ISNUMBER(H200),INDEX(Schedule!$A$2:$I$61,_xlfn.FLOOR.MATH(($L200 - 1)/4)+1,(MOD($L200 - 1,4) + 1) *2),"")</f>
        <v/>
      </c>
      <c r="C200" s="13" t="str">
        <f>IF(ISNUMBER(H200),IF(F200="Judging",B200+TIME(0,30,0), B200+TournamentSetup!$F$25),"")</f>
        <v/>
      </c>
      <c r="D200" t="str">
        <f t="shared" si="13"/>
        <v/>
      </c>
      <c r="E200" t="str">
        <f t="shared" si="14"/>
        <v/>
      </c>
      <c r="F200" t="str">
        <f t="shared" si="15"/>
        <v/>
      </c>
      <c r="G200" s="13" t="str" cm="1">
        <f t="array" ref="G200">IF(ISNUMBER(H200),INDEX(Schedule!$A$2:$I$61,_xlfn.FLOOR.MATH(($L200 - 1)/4)+1,((MOD($L200 - 1,4) + 1) *2) + 1),"")</f>
        <v/>
      </c>
      <c r="H200" t="str">
        <f t="shared" si="16"/>
        <v/>
      </c>
      <c r="L200" s="20">
        <v>199</v>
      </c>
      <c r="M200" s="20"/>
      <c r="N200" s="20"/>
      <c r="O200" s="20"/>
    </row>
    <row r="201" spans="1:15" ht="16" x14ac:dyDescent="0.2">
      <c r="A201" s="10" t="str">
        <f>IF(ISNUMBER(H201), TournamentSetup!$B$16, "")</f>
        <v/>
      </c>
      <c r="B201" s="13" t="str" cm="1">
        <f t="array" ref="B201">IF(ISNUMBER(H201),INDEX(Schedule!$A$2:$I$61,_xlfn.FLOOR.MATH(($L201 - 1)/4)+1,(MOD($L201 - 1,4) + 1) *2),"")</f>
        <v/>
      </c>
      <c r="C201" s="13" t="str">
        <f>IF(ISNUMBER(H201),IF(F201="Judging",B201+TIME(0,30,0), B201+TournamentSetup!$F$25),"")</f>
        <v/>
      </c>
      <c r="D201" t="str">
        <f t="shared" si="13"/>
        <v/>
      </c>
      <c r="E201" t="str">
        <f t="shared" si="14"/>
        <v/>
      </c>
      <c r="F201" t="str">
        <f t="shared" si="15"/>
        <v/>
      </c>
      <c r="G201" s="13" t="str" cm="1">
        <f t="array" ref="G201">IF(ISNUMBER(H201),INDEX(Schedule!$A$2:$I$61,_xlfn.FLOOR.MATH(($L201 - 1)/4)+1,((MOD($L201 - 1,4) + 1) *2) + 1),"")</f>
        <v/>
      </c>
      <c r="H201" t="str">
        <f t="shared" si="16"/>
        <v/>
      </c>
      <c r="L201" s="20">
        <v>200</v>
      </c>
      <c r="M201" s="20"/>
      <c r="N201" s="20"/>
      <c r="O201" s="20"/>
    </row>
    <row r="202" spans="1:15" ht="16" x14ac:dyDescent="0.2">
      <c r="A202" s="10" t="str">
        <f>IF(ISNUMBER(H202), TournamentSetup!$B$16, "")</f>
        <v/>
      </c>
      <c r="B202" s="13" t="str" cm="1">
        <f t="array" ref="B202">IF(ISNUMBER(H202),INDEX(Schedule!$A$2:$I$61,_xlfn.FLOOR.MATH(($L202 - 1)/4)+1,(MOD($L202 - 1,4) + 1) *2),"")</f>
        <v/>
      </c>
      <c r="C202" s="13" t="str">
        <f>IF(ISNUMBER(H202),IF(F202="Judging",B202+TIME(0,30,0), B202+TournamentSetup!$F$25),"")</f>
        <v/>
      </c>
      <c r="D202" t="str">
        <f t="shared" si="13"/>
        <v/>
      </c>
      <c r="E202" t="str">
        <f t="shared" si="14"/>
        <v/>
      </c>
      <c r="F202" t="str">
        <f t="shared" si="15"/>
        <v/>
      </c>
      <c r="G202" s="13" t="str" cm="1">
        <f t="array" ref="G202">IF(ISNUMBER(H202),INDEX(Schedule!$A$2:$I$61,_xlfn.FLOOR.MATH(($L202 - 1)/4)+1,((MOD($L202 - 1,4) + 1) *2) + 1),"")</f>
        <v/>
      </c>
      <c r="H202" t="str">
        <f t="shared" si="16"/>
        <v/>
      </c>
      <c r="L202" s="20">
        <v>201</v>
      </c>
      <c r="M202" s="20"/>
      <c r="N202" s="20"/>
      <c r="O202" s="20"/>
    </row>
    <row r="203" spans="1:15" ht="16" x14ac:dyDescent="0.2">
      <c r="A203" s="10" t="str">
        <f>IF(ISNUMBER(H203), TournamentSetup!$B$16, "")</f>
        <v/>
      </c>
      <c r="B203" s="13" t="str" cm="1">
        <f t="array" ref="B203">IF(ISNUMBER(H203),INDEX(Schedule!$A$2:$I$61,_xlfn.FLOOR.MATH(($L203 - 1)/4)+1,(MOD($L203 - 1,4) + 1) *2),"")</f>
        <v/>
      </c>
      <c r="C203" s="13" t="str">
        <f>IF(ISNUMBER(H203),IF(F203="Judging",B203+TIME(0,30,0), B203+TournamentSetup!$F$25),"")</f>
        <v/>
      </c>
      <c r="D203" t="str">
        <f t="shared" si="13"/>
        <v/>
      </c>
      <c r="E203" t="str">
        <f t="shared" si="14"/>
        <v/>
      </c>
      <c r="F203" t="str">
        <f t="shared" si="15"/>
        <v/>
      </c>
      <c r="G203" s="13" t="str" cm="1">
        <f t="array" ref="G203">IF(ISNUMBER(H203),INDEX(Schedule!$A$2:$I$61,_xlfn.FLOOR.MATH(($L203 - 1)/4)+1,((MOD($L203 - 1,4) + 1) *2) + 1),"")</f>
        <v/>
      </c>
      <c r="H203" t="str">
        <f t="shared" si="16"/>
        <v/>
      </c>
      <c r="L203" s="20">
        <v>202</v>
      </c>
      <c r="M203" s="20"/>
      <c r="N203" s="20"/>
      <c r="O203" s="20"/>
    </row>
    <row r="204" spans="1:15" ht="16" x14ac:dyDescent="0.2">
      <c r="A204" s="10" t="str">
        <f>IF(ISNUMBER(H204), TournamentSetup!$B$16, "")</f>
        <v/>
      </c>
      <c r="B204" s="13" t="str" cm="1">
        <f t="array" ref="B204">IF(ISNUMBER(H204),INDEX(Schedule!$A$2:$I$61,_xlfn.FLOOR.MATH(($L204 - 1)/4)+1,(MOD($L204 - 1,4) + 1) *2),"")</f>
        <v/>
      </c>
      <c r="C204" s="13" t="str">
        <f>IF(ISNUMBER(H204),IF(F204="Judging",B204+TIME(0,30,0), B204+TournamentSetup!$F$25),"")</f>
        <v/>
      </c>
      <c r="D204" t="str">
        <f t="shared" si="13"/>
        <v/>
      </c>
      <c r="E204" t="str">
        <f t="shared" si="14"/>
        <v/>
      </c>
      <c r="F204" t="str">
        <f t="shared" si="15"/>
        <v/>
      </c>
      <c r="G204" s="13" t="str" cm="1">
        <f t="array" ref="G204">IF(ISNUMBER(H204),INDEX(Schedule!$A$2:$I$61,_xlfn.FLOOR.MATH(($L204 - 1)/4)+1,((MOD($L204 - 1,4) + 1) *2) + 1),"")</f>
        <v/>
      </c>
      <c r="H204" t="str">
        <f t="shared" si="16"/>
        <v/>
      </c>
      <c r="L204" s="20">
        <v>203</v>
      </c>
      <c r="M204" s="20"/>
      <c r="N204" s="20"/>
      <c r="O204" s="20"/>
    </row>
    <row r="205" spans="1:15" ht="16" x14ac:dyDescent="0.2">
      <c r="A205" s="10" t="str">
        <f>IF(ISNUMBER(H205), TournamentSetup!$B$16, "")</f>
        <v/>
      </c>
      <c r="B205" s="13" t="str" cm="1">
        <f t="array" ref="B205">IF(ISNUMBER(H205),INDEX(Schedule!$A$2:$I$61,_xlfn.FLOOR.MATH(($L205 - 1)/4)+1,(MOD($L205 - 1,4) + 1) *2),"")</f>
        <v/>
      </c>
      <c r="C205" s="13" t="str">
        <f>IF(ISNUMBER(H205),IF(F205="Judging",B205+TIME(0,30,0), B205+TournamentSetup!$F$25),"")</f>
        <v/>
      </c>
      <c r="D205" t="str">
        <f t="shared" si="13"/>
        <v/>
      </c>
      <c r="E205" t="str">
        <f t="shared" si="14"/>
        <v/>
      </c>
      <c r="F205" t="str">
        <f t="shared" si="15"/>
        <v/>
      </c>
      <c r="G205" s="13" t="str" cm="1">
        <f t="array" ref="G205">IF(ISNUMBER(H205),INDEX(Schedule!$A$2:$I$61,_xlfn.FLOOR.MATH(($L205 - 1)/4)+1,((MOD($L205 - 1,4) + 1) *2) + 1),"")</f>
        <v/>
      </c>
      <c r="H205" t="str">
        <f t="shared" si="16"/>
        <v/>
      </c>
      <c r="L205" s="20">
        <v>204</v>
      </c>
      <c r="M205" s="20"/>
      <c r="N205" s="20"/>
      <c r="O205" s="20"/>
    </row>
    <row r="206" spans="1:15" ht="16" x14ac:dyDescent="0.2">
      <c r="A206" s="10" t="str">
        <f>IF(ISNUMBER(H206), TournamentSetup!$B$16, "")</f>
        <v/>
      </c>
      <c r="B206" s="13" t="str" cm="1">
        <f t="array" ref="B206">IF(ISNUMBER(H206),INDEX(Schedule!$A$2:$I$61,_xlfn.FLOOR.MATH(($L206 - 1)/4)+1,(MOD($L206 - 1,4) + 1) *2),"")</f>
        <v/>
      </c>
      <c r="C206" s="13" t="str">
        <f>IF(ISNUMBER(H206),IF(F206="Judging",B206+TIME(0,30,0), B206+TournamentSetup!$F$25),"")</f>
        <v/>
      </c>
      <c r="D206" t="str">
        <f t="shared" si="13"/>
        <v/>
      </c>
      <c r="E206" t="str">
        <f t="shared" si="14"/>
        <v/>
      </c>
      <c r="F206" t="str">
        <f t="shared" si="15"/>
        <v/>
      </c>
      <c r="G206" s="13" t="str" cm="1">
        <f t="array" ref="G206">IF(ISNUMBER(H206),INDEX(Schedule!$A$2:$I$61,_xlfn.FLOOR.MATH(($L206 - 1)/4)+1,((MOD($L206 - 1,4) + 1) *2) + 1),"")</f>
        <v/>
      </c>
      <c r="H206" t="str">
        <f t="shared" si="16"/>
        <v/>
      </c>
      <c r="L206" s="20">
        <v>205</v>
      </c>
      <c r="M206" s="20"/>
      <c r="N206" s="20"/>
      <c r="O206" s="20"/>
    </row>
    <row r="207" spans="1:15" ht="16" x14ac:dyDescent="0.2">
      <c r="A207" s="10" t="str">
        <f>IF(ISNUMBER(H207), TournamentSetup!$B$16, "")</f>
        <v/>
      </c>
      <c r="B207" s="13" t="str" cm="1">
        <f t="array" ref="B207">IF(ISNUMBER(H207),INDEX(Schedule!$A$2:$I$61,_xlfn.FLOOR.MATH(($L207 - 1)/4)+1,(MOD($L207 - 1,4) + 1) *2),"")</f>
        <v/>
      </c>
      <c r="C207" s="13" t="str">
        <f>IF(ISNUMBER(H207),IF(F207="Judging",B207+TIME(0,30,0), B207+TournamentSetup!$F$25),"")</f>
        <v/>
      </c>
      <c r="D207" t="str">
        <f t="shared" si="13"/>
        <v/>
      </c>
      <c r="E207" t="str">
        <f t="shared" si="14"/>
        <v/>
      </c>
      <c r="F207" t="str">
        <f t="shared" si="15"/>
        <v/>
      </c>
      <c r="G207" s="13" t="str" cm="1">
        <f t="array" ref="G207">IF(ISNUMBER(H207),INDEX(Schedule!$A$2:$I$61,_xlfn.FLOOR.MATH(($L207 - 1)/4)+1,((MOD($L207 - 1,4) + 1) *2) + 1),"")</f>
        <v/>
      </c>
      <c r="H207" t="str">
        <f t="shared" si="16"/>
        <v/>
      </c>
      <c r="L207" s="20">
        <v>206</v>
      </c>
      <c r="M207" s="20"/>
      <c r="N207" s="20"/>
      <c r="O207" s="20"/>
    </row>
    <row r="208" spans="1:15" ht="16" x14ac:dyDescent="0.2">
      <c r="A208" s="10" t="str">
        <f>IF(ISNUMBER(H208), TournamentSetup!$B$16, "")</f>
        <v/>
      </c>
      <c r="B208" s="13" t="str" cm="1">
        <f t="array" ref="B208">IF(ISNUMBER(H208),INDEX(Schedule!$A$2:$I$61,_xlfn.FLOOR.MATH(($L208 - 1)/4)+1,(MOD($L208 - 1,4) + 1) *2),"")</f>
        <v/>
      </c>
      <c r="C208" s="13" t="str">
        <f>IF(ISNUMBER(H208),IF(F208="Judging",B208+TIME(0,30,0), B208+TournamentSetup!$F$25),"")</f>
        <v/>
      </c>
      <c r="D208" t="str">
        <f t="shared" si="13"/>
        <v/>
      </c>
      <c r="E208" t="str">
        <f t="shared" si="14"/>
        <v/>
      </c>
      <c r="F208" t="str">
        <f t="shared" si="15"/>
        <v/>
      </c>
      <c r="G208" s="13" t="str" cm="1">
        <f t="array" ref="G208">IF(ISNUMBER(H208),INDEX(Schedule!$A$2:$I$61,_xlfn.FLOOR.MATH(($L208 - 1)/4)+1,((MOD($L208 - 1,4) + 1) *2) + 1),"")</f>
        <v/>
      </c>
      <c r="H208" t="str">
        <f t="shared" si="16"/>
        <v/>
      </c>
      <c r="L208" s="20">
        <v>207</v>
      </c>
      <c r="M208" s="20"/>
      <c r="N208" s="20"/>
      <c r="O208" s="20"/>
    </row>
    <row r="209" spans="1:15" ht="16" x14ac:dyDescent="0.2">
      <c r="A209" s="10" t="str">
        <f>IF(ISNUMBER(H209), TournamentSetup!$B$16, "")</f>
        <v/>
      </c>
      <c r="B209" s="13" t="str" cm="1">
        <f t="array" ref="B209">IF(ISNUMBER(H209),INDEX(Schedule!$A$2:$I$61,_xlfn.FLOOR.MATH(($L209 - 1)/4)+1,(MOD($L209 - 1,4) + 1) *2),"")</f>
        <v/>
      </c>
      <c r="C209" s="13" t="str">
        <f>IF(ISNUMBER(H209),IF(F209="Judging",B209+TIME(0,30,0), B209+TournamentSetup!$F$25),"")</f>
        <v/>
      </c>
      <c r="D209" t="str">
        <f t="shared" si="13"/>
        <v/>
      </c>
      <c r="E209" t="str">
        <f t="shared" si="14"/>
        <v/>
      </c>
      <c r="F209" t="str">
        <f t="shared" si="15"/>
        <v/>
      </c>
      <c r="G209" s="13" t="str" cm="1">
        <f t="array" ref="G209">IF(ISNUMBER(H209),INDEX(Schedule!$A$2:$I$61,_xlfn.FLOOR.MATH(($L209 - 1)/4)+1,((MOD($L209 - 1,4) + 1) *2) + 1),"")</f>
        <v/>
      </c>
      <c r="H209" t="str">
        <f t="shared" si="16"/>
        <v/>
      </c>
      <c r="L209" s="20">
        <v>208</v>
      </c>
      <c r="M209" s="20"/>
      <c r="N209" s="20"/>
      <c r="O209" s="20"/>
    </row>
    <row r="210" spans="1:15" ht="16" x14ac:dyDescent="0.2">
      <c r="A210" s="10" t="str">
        <f>IF(ISNUMBER(H210), TournamentSetup!$B$16, "")</f>
        <v/>
      </c>
      <c r="B210" s="13" t="str" cm="1">
        <f t="array" ref="B210">IF(ISNUMBER(H210),INDEX(Schedule!$A$2:$I$61,_xlfn.FLOOR.MATH(($L210 - 1)/4)+1,(MOD($L210 - 1,4) + 1) *2),"")</f>
        <v/>
      </c>
      <c r="C210" s="13" t="str">
        <f>IF(ISNUMBER(H210),IF(F210="Judging",B210+TIME(0,30,0), B210+TournamentSetup!$F$25),"")</f>
        <v/>
      </c>
      <c r="D210" t="str">
        <f t="shared" si="13"/>
        <v/>
      </c>
      <c r="E210" t="str">
        <f t="shared" si="14"/>
        <v/>
      </c>
      <c r="F210" t="str">
        <f t="shared" si="15"/>
        <v/>
      </c>
      <c r="G210" s="13" t="str" cm="1">
        <f t="array" ref="G210">IF(ISNUMBER(H210),INDEX(Schedule!$A$2:$I$61,_xlfn.FLOOR.MATH(($L210 - 1)/4)+1,((MOD($L210 - 1,4) + 1) *2) + 1),"")</f>
        <v/>
      </c>
      <c r="H210" t="str">
        <f t="shared" si="16"/>
        <v/>
      </c>
      <c r="L210" s="20">
        <v>209</v>
      </c>
      <c r="M210" s="20"/>
      <c r="N210" s="20"/>
      <c r="O210" s="20"/>
    </row>
    <row r="211" spans="1:15" ht="16" x14ac:dyDescent="0.2">
      <c r="A211" s="10" t="str">
        <f>IF(ISNUMBER(H211), TournamentSetup!$B$16, "")</f>
        <v/>
      </c>
      <c r="B211" s="13" t="str" cm="1">
        <f t="array" ref="B211">IF(ISNUMBER(H211),INDEX(Schedule!$A$2:$I$61,_xlfn.FLOOR.MATH(($L211 - 1)/4)+1,(MOD($L211 - 1,4) + 1) *2),"")</f>
        <v/>
      </c>
      <c r="C211" s="13" t="str">
        <f>IF(ISNUMBER(H211),IF(F211="Judging",B211+TIME(0,30,0), B211+TournamentSetup!$F$25),"")</f>
        <v/>
      </c>
      <c r="D211" t="str">
        <f t="shared" si="13"/>
        <v/>
      </c>
      <c r="E211" t="str">
        <f t="shared" si="14"/>
        <v/>
      </c>
      <c r="F211" t="str">
        <f t="shared" si="15"/>
        <v/>
      </c>
      <c r="G211" s="13" t="str" cm="1">
        <f t="array" ref="G211">IF(ISNUMBER(H211),INDEX(Schedule!$A$2:$I$61,_xlfn.FLOOR.MATH(($L211 - 1)/4)+1,((MOD($L211 - 1,4) + 1) *2) + 1),"")</f>
        <v/>
      </c>
      <c r="H211" t="str">
        <f t="shared" si="16"/>
        <v/>
      </c>
      <c r="L211" s="20">
        <v>210</v>
      </c>
      <c r="M211" s="20"/>
      <c r="N211" s="20"/>
      <c r="O211" s="20"/>
    </row>
    <row r="212" spans="1:15" ht="16" x14ac:dyDescent="0.2">
      <c r="A212" s="10" t="str">
        <f>IF(ISNUMBER(H212), TournamentSetup!$B$16, "")</f>
        <v/>
      </c>
      <c r="B212" s="13" t="str" cm="1">
        <f t="array" ref="B212">IF(ISNUMBER(H212),INDEX(Schedule!$A$2:$I$61,_xlfn.FLOOR.MATH(($L212 - 1)/4)+1,(MOD($L212 - 1,4) + 1) *2),"")</f>
        <v/>
      </c>
      <c r="C212" s="13" t="str">
        <f>IF(ISNUMBER(H212),IF(F212="Judging",B212+TIME(0,30,0), B212+TournamentSetup!$F$25),"")</f>
        <v/>
      </c>
      <c r="D212" t="str">
        <f t="shared" si="13"/>
        <v/>
      </c>
      <c r="E212" t="str">
        <f t="shared" si="14"/>
        <v/>
      </c>
      <c r="F212" t="str">
        <f t="shared" si="15"/>
        <v/>
      </c>
      <c r="G212" s="13" t="str" cm="1">
        <f t="array" ref="G212">IF(ISNUMBER(H212),INDEX(Schedule!$A$2:$I$61,_xlfn.FLOOR.MATH(($L212 - 1)/4)+1,((MOD($L212 - 1,4) + 1) *2) + 1),"")</f>
        <v/>
      </c>
      <c r="H212" t="str">
        <f t="shared" si="16"/>
        <v/>
      </c>
      <c r="L212" s="20">
        <v>211</v>
      </c>
      <c r="M212" s="20"/>
      <c r="N212" s="20"/>
      <c r="O212" s="20"/>
    </row>
    <row r="213" spans="1:15" ht="16" x14ac:dyDescent="0.2">
      <c r="A213" s="10" t="str">
        <f>IF(ISNUMBER(H213), TournamentSetup!$B$16, "")</f>
        <v/>
      </c>
      <c r="B213" s="13" t="str" cm="1">
        <f t="array" ref="B213">IF(ISNUMBER(H213),INDEX(Schedule!$A$2:$I$61,_xlfn.FLOOR.MATH(($L213 - 1)/4)+1,(MOD($L213 - 1,4) + 1) *2),"")</f>
        <v/>
      </c>
      <c r="C213" s="13" t="str">
        <f>IF(ISNUMBER(H213),IF(F213="Judging",B213+TIME(0,30,0), B213+TournamentSetup!$F$25),"")</f>
        <v/>
      </c>
      <c r="D213" t="str">
        <f t="shared" si="13"/>
        <v/>
      </c>
      <c r="E213" t="str">
        <f t="shared" si="14"/>
        <v/>
      </c>
      <c r="F213" t="str">
        <f t="shared" si="15"/>
        <v/>
      </c>
      <c r="G213" s="13" t="str" cm="1">
        <f t="array" ref="G213">IF(ISNUMBER(H213),INDEX(Schedule!$A$2:$I$61,_xlfn.FLOOR.MATH(($L213 - 1)/4)+1,((MOD($L213 - 1,4) + 1) *2) + 1),"")</f>
        <v/>
      </c>
      <c r="H213" t="str">
        <f t="shared" si="16"/>
        <v/>
      </c>
      <c r="L213" s="20">
        <v>212</v>
      </c>
      <c r="M213" s="20"/>
      <c r="N213" s="20"/>
      <c r="O213" s="20"/>
    </row>
    <row r="214" spans="1:15" ht="16" x14ac:dyDescent="0.2">
      <c r="A214" s="10" t="str">
        <f>IF(ISNUMBER(H214), TournamentSetup!$B$16, "")</f>
        <v/>
      </c>
      <c r="B214" s="13" t="str" cm="1">
        <f t="array" ref="B214">IF(ISNUMBER(H214),INDEX(Schedule!$A$2:$I$61,_xlfn.FLOOR.MATH(($L214 - 1)/4)+1,(MOD($L214 - 1,4) + 1) *2),"")</f>
        <v/>
      </c>
      <c r="C214" s="13" t="str">
        <f>IF(ISNUMBER(H214),IF(F214="Judging",B214+TIME(0,30,0), B214+TournamentSetup!$F$25),"")</f>
        <v/>
      </c>
      <c r="D214" t="str">
        <f t="shared" si="13"/>
        <v/>
      </c>
      <c r="E214" t="str">
        <f t="shared" si="14"/>
        <v/>
      </c>
      <c r="F214" t="str">
        <f t="shared" si="15"/>
        <v/>
      </c>
      <c r="G214" s="13" t="str" cm="1">
        <f t="array" ref="G214">IF(ISNUMBER(H214),INDEX(Schedule!$A$2:$I$61,_xlfn.FLOOR.MATH(($L214 - 1)/4)+1,((MOD($L214 - 1,4) + 1) *2) + 1),"")</f>
        <v/>
      </c>
      <c r="H214" t="str">
        <f t="shared" si="16"/>
        <v/>
      </c>
      <c r="L214" s="20">
        <v>213</v>
      </c>
      <c r="M214" s="20"/>
      <c r="N214" s="20"/>
      <c r="O214" s="20"/>
    </row>
    <row r="215" spans="1:15" ht="16" x14ac:dyDescent="0.2">
      <c r="A215" s="10" t="str">
        <f>IF(ISNUMBER(H215), TournamentSetup!$B$16, "")</f>
        <v/>
      </c>
      <c r="B215" s="13" t="str" cm="1">
        <f t="array" ref="B215">IF(ISNUMBER(H215),INDEX(Schedule!$A$2:$I$61,_xlfn.FLOOR.MATH(($L215 - 1)/4)+1,(MOD($L215 - 1,4) + 1) *2),"")</f>
        <v/>
      </c>
      <c r="C215" s="13" t="str">
        <f>IF(ISNUMBER(H215),IF(F215="Judging",B215+TIME(0,30,0), B215+TournamentSetup!$F$25),"")</f>
        <v/>
      </c>
      <c r="D215" t="str">
        <f t="shared" si="13"/>
        <v/>
      </c>
      <c r="E215" t="str">
        <f t="shared" si="14"/>
        <v/>
      </c>
      <c r="F215" t="str">
        <f t="shared" si="15"/>
        <v/>
      </c>
      <c r="G215" s="13" t="str" cm="1">
        <f t="array" ref="G215">IF(ISNUMBER(H215),INDEX(Schedule!$A$2:$I$61,_xlfn.FLOOR.MATH(($L215 - 1)/4)+1,((MOD($L215 - 1,4) + 1) *2) + 1),"")</f>
        <v/>
      </c>
      <c r="H215" t="str">
        <f t="shared" si="16"/>
        <v/>
      </c>
      <c r="L215" s="20">
        <v>214</v>
      </c>
      <c r="M215" s="20"/>
      <c r="N215" s="20"/>
      <c r="O215" s="20"/>
    </row>
    <row r="216" spans="1:15" ht="16" x14ac:dyDescent="0.2">
      <c r="A216" s="10" t="str">
        <f>IF(ISNUMBER(H216), TournamentSetup!$B$16, "")</f>
        <v/>
      </c>
      <c r="B216" s="13" t="str" cm="1">
        <f t="array" ref="B216">IF(ISNUMBER(H216),INDEX(Schedule!$A$2:$I$61,_xlfn.FLOOR.MATH(($L216 - 1)/4)+1,(MOD($L216 - 1,4) + 1) *2),"")</f>
        <v/>
      </c>
      <c r="C216" s="13" t="str">
        <f>IF(ISNUMBER(H216),IF(F216="Judging",B216+TIME(0,30,0), B216+TournamentSetup!$F$25),"")</f>
        <v/>
      </c>
      <c r="D216" t="str">
        <f t="shared" si="13"/>
        <v/>
      </c>
      <c r="E216" t="str">
        <f t="shared" si="14"/>
        <v/>
      </c>
      <c r="F216" t="str">
        <f t="shared" si="15"/>
        <v/>
      </c>
      <c r="G216" s="13" t="str" cm="1">
        <f t="array" ref="G216">IF(ISNUMBER(H216),INDEX(Schedule!$A$2:$I$61,_xlfn.FLOOR.MATH(($L216 - 1)/4)+1,((MOD($L216 - 1,4) + 1) *2) + 1),"")</f>
        <v/>
      </c>
      <c r="H216" t="str">
        <f t="shared" si="16"/>
        <v/>
      </c>
      <c r="L216" s="20">
        <v>215</v>
      </c>
      <c r="M216" s="20"/>
      <c r="N216" s="20"/>
      <c r="O216" s="20"/>
    </row>
    <row r="217" spans="1:15" ht="16" x14ac:dyDescent="0.2">
      <c r="A217" s="10" t="str">
        <f>IF(ISNUMBER(H217), TournamentSetup!$B$16, "")</f>
        <v/>
      </c>
      <c r="B217" s="13" t="str" cm="1">
        <f t="array" ref="B217">IF(ISNUMBER(H217),INDEX(Schedule!$A$2:$I$61,_xlfn.FLOOR.MATH(($L217 - 1)/4)+1,(MOD($L217 - 1,4) + 1) *2),"")</f>
        <v/>
      </c>
      <c r="C217" s="13" t="str">
        <f>IF(ISNUMBER(H217),IF(F217="Judging",B217+TIME(0,30,0), B217+TournamentSetup!$F$25),"")</f>
        <v/>
      </c>
      <c r="D217" t="str">
        <f t="shared" si="13"/>
        <v/>
      </c>
      <c r="E217" t="str">
        <f t="shared" si="14"/>
        <v/>
      </c>
      <c r="F217" t="str">
        <f t="shared" si="15"/>
        <v/>
      </c>
      <c r="G217" s="13" t="str" cm="1">
        <f t="array" ref="G217">IF(ISNUMBER(H217),INDEX(Schedule!$A$2:$I$61,_xlfn.FLOOR.MATH(($L217 - 1)/4)+1,((MOD($L217 - 1,4) + 1) *2) + 1),"")</f>
        <v/>
      </c>
      <c r="H217" t="str">
        <f t="shared" si="16"/>
        <v/>
      </c>
      <c r="L217" s="20">
        <v>216</v>
      </c>
      <c r="M217" s="20"/>
      <c r="N217" s="20"/>
      <c r="O217" s="20"/>
    </row>
    <row r="218" spans="1:15" ht="16" x14ac:dyDescent="0.2">
      <c r="A218" s="10" t="str">
        <f>IF(ISNUMBER(H218), TournamentSetup!$B$16, "")</f>
        <v/>
      </c>
      <c r="B218" s="13" t="str" cm="1">
        <f t="array" ref="B218">IF(ISNUMBER(H218),INDEX(Schedule!$A$2:$I$61,_xlfn.FLOOR.MATH(($L218 - 1)/4)+1,(MOD($L218 - 1,4) + 1) *2),"")</f>
        <v/>
      </c>
      <c r="C218" s="13" t="str">
        <f>IF(ISNUMBER(H218),IF(F218="Judging",B218+TIME(0,30,0), B218+TournamentSetup!$F$25),"")</f>
        <v/>
      </c>
      <c r="D218" t="str">
        <f t="shared" si="13"/>
        <v/>
      </c>
      <c r="E218" t="str">
        <f t="shared" si="14"/>
        <v/>
      </c>
      <c r="F218" t="str">
        <f t="shared" si="15"/>
        <v/>
      </c>
      <c r="G218" s="13" t="str" cm="1">
        <f t="array" ref="G218">IF(ISNUMBER(H218),INDEX(Schedule!$A$2:$I$61,_xlfn.FLOOR.MATH(($L218 - 1)/4)+1,((MOD($L218 - 1,4) + 1) *2) + 1),"")</f>
        <v/>
      </c>
      <c r="H218" t="str">
        <f t="shared" si="16"/>
        <v/>
      </c>
      <c r="L218" s="20">
        <v>217</v>
      </c>
      <c r="M218" s="20"/>
      <c r="N218" s="20"/>
      <c r="O218" s="20"/>
    </row>
    <row r="219" spans="1:15" ht="16" x14ac:dyDescent="0.2">
      <c r="A219" s="10" t="str">
        <f>IF(ISNUMBER(H219), TournamentSetup!$B$16, "")</f>
        <v/>
      </c>
      <c r="B219" s="13" t="str" cm="1">
        <f t="array" ref="B219">IF(ISNUMBER(H219),INDEX(Schedule!$A$2:$I$61,_xlfn.FLOOR.MATH(($L219 - 1)/4)+1,(MOD($L219 - 1,4) + 1) *2),"")</f>
        <v/>
      </c>
      <c r="C219" s="13" t="str">
        <f>IF(ISNUMBER(H219),IF(F219="Judging",B219+TIME(0,30,0), B219+TournamentSetup!$F$25),"")</f>
        <v/>
      </c>
      <c r="D219" t="str">
        <f t="shared" si="13"/>
        <v/>
      </c>
      <c r="E219" t="str">
        <f t="shared" si="14"/>
        <v/>
      </c>
      <c r="F219" t="str">
        <f t="shared" si="15"/>
        <v/>
      </c>
      <c r="G219" s="13" t="str" cm="1">
        <f t="array" ref="G219">IF(ISNUMBER(H219),INDEX(Schedule!$A$2:$I$61,_xlfn.FLOOR.MATH(($L219 - 1)/4)+1,((MOD($L219 - 1,4) + 1) *2) + 1),"")</f>
        <v/>
      </c>
      <c r="H219" t="str">
        <f t="shared" si="16"/>
        <v/>
      </c>
      <c r="L219" s="20">
        <v>218</v>
      </c>
      <c r="M219" s="20"/>
      <c r="N219" s="20"/>
      <c r="O219" s="20"/>
    </row>
    <row r="220" spans="1:15" ht="16" x14ac:dyDescent="0.2">
      <c r="A220" s="10" t="str">
        <f>IF(ISNUMBER(H220), TournamentSetup!$B$16, "")</f>
        <v/>
      </c>
      <c r="B220" s="13" t="str" cm="1">
        <f t="array" ref="B220">IF(ISNUMBER(H220),INDEX(Schedule!$A$2:$I$61,_xlfn.FLOOR.MATH(($L220 - 1)/4)+1,(MOD($L220 - 1,4) + 1) *2),"")</f>
        <v/>
      </c>
      <c r="C220" s="13" t="str">
        <f>IF(ISNUMBER(H220),IF(F220="Judging",B220+TIME(0,30,0), B220+TournamentSetup!$F$25),"")</f>
        <v/>
      </c>
      <c r="D220" t="str">
        <f t="shared" si="13"/>
        <v/>
      </c>
      <c r="E220" t="str">
        <f t="shared" si="14"/>
        <v/>
      </c>
      <c r="F220" t="str">
        <f t="shared" si="15"/>
        <v/>
      </c>
      <c r="G220" s="13" t="str" cm="1">
        <f t="array" ref="G220">IF(ISNUMBER(H220),INDEX(Schedule!$A$2:$I$61,_xlfn.FLOOR.MATH(($L220 - 1)/4)+1,((MOD($L220 - 1,4) + 1) *2) + 1),"")</f>
        <v/>
      </c>
      <c r="H220" t="str">
        <f t="shared" si="16"/>
        <v/>
      </c>
      <c r="L220" s="20">
        <v>219</v>
      </c>
      <c r="M220" s="20"/>
      <c r="N220" s="20"/>
      <c r="O220" s="20"/>
    </row>
    <row r="221" spans="1:15" ht="16" x14ac:dyDescent="0.2">
      <c r="A221" s="10" t="str">
        <f>IF(ISNUMBER(H221), TournamentSetup!$B$16, "")</f>
        <v/>
      </c>
      <c r="B221" s="13" t="str" cm="1">
        <f t="array" ref="B221">IF(ISNUMBER(H221),INDEX(Schedule!$A$2:$I$61,_xlfn.FLOOR.MATH(($L221 - 1)/4)+1,(MOD($L221 - 1,4) + 1) *2),"")</f>
        <v/>
      </c>
      <c r="C221" s="13" t="str">
        <f>IF(ISNUMBER(H221),IF(F221="Judging",B221+TIME(0,30,0), B221+TournamentSetup!$F$25),"")</f>
        <v/>
      </c>
      <c r="D221" t="str">
        <f t="shared" si="13"/>
        <v/>
      </c>
      <c r="E221" t="str">
        <f t="shared" si="14"/>
        <v/>
      </c>
      <c r="F221" t="str">
        <f t="shared" si="15"/>
        <v/>
      </c>
      <c r="G221" s="13" t="str" cm="1">
        <f t="array" ref="G221">IF(ISNUMBER(H221),INDEX(Schedule!$A$2:$I$61,_xlfn.FLOOR.MATH(($L221 - 1)/4)+1,((MOD($L221 - 1,4) + 1) *2) + 1),"")</f>
        <v/>
      </c>
      <c r="H221" t="str">
        <f t="shared" si="16"/>
        <v/>
      </c>
      <c r="L221" s="20">
        <v>220</v>
      </c>
      <c r="M221" s="20"/>
      <c r="N221" s="20"/>
      <c r="O221" s="20"/>
    </row>
    <row r="222" spans="1:15" ht="16" x14ac:dyDescent="0.2">
      <c r="A222" s="10" t="str">
        <f>IF(ISNUMBER(H222), TournamentSetup!$B$16, "")</f>
        <v/>
      </c>
      <c r="B222" s="13" t="str" cm="1">
        <f t="array" ref="B222">IF(ISNUMBER(H222),INDEX(Schedule!$A$2:$I$61,_xlfn.FLOOR.MATH(($L222 - 1)/4)+1,(MOD($L222 - 1,4) + 1) *2),"")</f>
        <v/>
      </c>
      <c r="C222" s="13" t="str">
        <f>IF(ISNUMBER(H222),IF(F222="Judging",B222+TIME(0,30,0), B222+TournamentSetup!$F$25),"")</f>
        <v/>
      </c>
      <c r="D222" t="str">
        <f t="shared" si="13"/>
        <v/>
      </c>
      <c r="E222" t="str">
        <f t="shared" si="14"/>
        <v/>
      </c>
      <c r="F222" t="str">
        <f t="shared" si="15"/>
        <v/>
      </c>
      <c r="G222" s="13" t="str" cm="1">
        <f t="array" ref="G222">IF(ISNUMBER(H222),INDEX(Schedule!$A$2:$I$61,_xlfn.FLOOR.MATH(($L222 - 1)/4)+1,((MOD($L222 - 1,4) + 1) *2) + 1),"")</f>
        <v/>
      </c>
      <c r="H222" t="str">
        <f t="shared" si="16"/>
        <v/>
      </c>
      <c r="L222" s="20">
        <v>221</v>
      </c>
      <c r="M222" s="20"/>
      <c r="N222" s="20"/>
      <c r="O222" s="20"/>
    </row>
    <row r="223" spans="1:15" ht="16" x14ac:dyDescent="0.2">
      <c r="A223" s="10" t="str">
        <f>IF(ISNUMBER(H223), TournamentSetup!$B$16, "")</f>
        <v/>
      </c>
      <c r="B223" s="13" t="str" cm="1">
        <f t="array" ref="B223">IF(ISNUMBER(H223),INDEX(Schedule!$A$2:$I$61,_xlfn.FLOOR.MATH(($L223 - 1)/4)+1,(MOD($L223 - 1,4) + 1) *2),"")</f>
        <v/>
      </c>
      <c r="C223" s="13" t="str">
        <f>IF(ISNUMBER(H223),IF(F223="Judging",B223+TIME(0,30,0), B223+TournamentSetup!$F$25),"")</f>
        <v/>
      </c>
      <c r="D223" t="str">
        <f t="shared" si="13"/>
        <v/>
      </c>
      <c r="E223" t="str">
        <f t="shared" si="14"/>
        <v/>
      </c>
      <c r="F223" t="str">
        <f t="shared" si="15"/>
        <v/>
      </c>
      <c r="G223" s="13" t="str" cm="1">
        <f t="array" ref="G223">IF(ISNUMBER(H223),INDEX(Schedule!$A$2:$I$61,_xlfn.FLOOR.MATH(($L223 - 1)/4)+1,((MOD($L223 - 1,4) + 1) *2) + 1),"")</f>
        <v/>
      </c>
      <c r="H223" t="str">
        <f t="shared" si="16"/>
        <v/>
      </c>
      <c r="L223" s="20">
        <v>222</v>
      </c>
      <c r="M223" s="20"/>
      <c r="N223" s="20"/>
      <c r="O223" s="20"/>
    </row>
    <row r="224" spans="1:15" ht="16" x14ac:dyDescent="0.2">
      <c r="A224" s="10" t="str">
        <f>IF(ISNUMBER(H224), TournamentSetup!$B$16, "")</f>
        <v/>
      </c>
      <c r="B224" s="13" t="str" cm="1">
        <f t="array" ref="B224">IF(ISNUMBER(H224),INDEX(Schedule!$A$2:$I$61,_xlfn.FLOOR.MATH(($L224 - 1)/4)+1,(MOD($L224 - 1,4) + 1) *2),"")</f>
        <v/>
      </c>
      <c r="C224" s="13" t="str">
        <f>IF(ISNUMBER(H224),IF(F224="Judging",B224+TIME(0,30,0), B224+TournamentSetup!$F$25),"")</f>
        <v/>
      </c>
      <c r="D224" t="str">
        <f t="shared" si="13"/>
        <v/>
      </c>
      <c r="E224" t="str">
        <f t="shared" si="14"/>
        <v/>
      </c>
      <c r="F224" t="str">
        <f t="shared" si="15"/>
        <v/>
      </c>
      <c r="G224" s="13" t="str" cm="1">
        <f t="array" ref="G224">IF(ISNUMBER(H224),INDEX(Schedule!$A$2:$I$61,_xlfn.FLOOR.MATH(($L224 - 1)/4)+1,((MOD($L224 - 1,4) + 1) *2) + 1),"")</f>
        <v/>
      </c>
      <c r="H224" t="str">
        <f t="shared" si="16"/>
        <v/>
      </c>
      <c r="L224" s="20">
        <v>223</v>
      </c>
      <c r="M224" s="20"/>
      <c r="N224" s="20"/>
      <c r="O224" s="20"/>
    </row>
    <row r="225" spans="1:15" ht="16" x14ac:dyDescent="0.2">
      <c r="A225" s="10" t="str">
        <f>IF(ISNUMBER(H225), TournamentSetup!$B$16, "")</f>
        <v/>
      </c>
      <c r="B225" s="13" t="str" cm="1">
        <f t="array" ref="B225">IF(ISNUMBER(H225),INDEX(Schedule!$A$2:$I$61,_xlfn.FLOOR.MATH(($L225 - 1)/4)+1,(MOD($L225 - 1,4) + 1) *2),"")</f>
        <v/>
      </c>
      <c r="C225" s="13" t="str">
        <f>IF(ISNUMBER(H225),IF(F225="Judging",B225+TIME(0,30,0), B225+TournamentSetup!$F$25),"")</f>
        <v/>
      </c>
      <c r="D225" t="str">
        <f t="shared" si="13"/>
        <v/>
      </c>
      <c r="E225" t="str">
        <f t="shared" si="14"/>
        <v/>
      </c>
      <c r="F225" t="str">
        <f t="shared" si="15"/>
        <v/>
      </c>
      <c r="G225" s="13" t="str" cm="1">
        <f t="array" ref="G225">IF(ISNUMBER(H225),INDEX(Schedule!$A$2:$I$61,_xlfn.FLOOR.MATH(($L225 - 1)/4)+1,((MOD($L225 - 1,4) + 1) *2) + 1),"")</f>
        <v/>
      </c>
      <c r="H225" t="str">
        <f t="shared" si="16"/>
        <v/>
      </c>
      <c r="L225" s="20">
        <v>224</v>
      </c>
      <c r="M225" s="20"/>
      <c r="N225" s="20"/>
      <c r="O225" s="20"/>
    </row>
    <row r="226" spans="1:15" ht="16" x14ac:dyDescent="0.2">
      <c r="A226" s="10" t="str">
        <f>IF(ISNUMBER(H226), TournamentSetup!$B$16, "")</f>
        <v/>
      </c>
      <c r="B226" s="13" t="str" cm="1">
        <f t="array" ref="B226">IF(ISNUMBER(H226),INDEX(Schedule!$A$2:$I$61,_xlfn.FLOOR.MATH(($L226 - 1)/4)+1,(MOD($L226 - 1,4) + 1) *2),"")</f>
        <v/>
      </c>
      <c r="C226" s="13" t="str">
        <f>IF(ISNUMBER(H226),IF(F226="Judging",B226+TIME(0,30,0), B226+TournamentSetup!$F$25),"")</f>
        <v/>
      </c>
      <c r="D226" t="str">
        <f t="shared" si="13"/>
        <v/>
      </c>
      <c r="E226" t="str">
        <f t="shared" si="14"/>
        <v/>
      </c>
      <c r="F226" t="str">
        <f t="shared" si="15"/>
        <v/>
      </c>
      <c r="G226" s="13" t="str" cm="1">
        <f t="array" ref="G226">IF(ISNUMBER(H226),INDEX(Schedule!$A$2:$I$61,_xlfn.FLOOR.MATH(($L226 - 1)/4)+1,((MOD($L226 - 1,4) + 1) *2) + 1),"")</f>
        <v/>
      </c>
      <c r="H226" t="str">
        <f t="shared" si="16"/>
        <v/>
      </c>
      <c r="L226" s="20">
        <v>225</v>
      </c>
      <c r="M226" s="20"/>
      <c r="N226" s="20"/>
      <c r="O226" s="20"/>
    </row>
    <row r="227" spans="1:15" ht="16" x14ac:dyDescent="0.2">
      <c r="A227" s="10" t="str">
        <f>IF(ISNUMBER(H227), TournamentSetup!$B$16, "")</f>
        <v/>
      </c>
      <c r="B227" s="13" t="str" cm="1">
        <f t="array" ref="B227">IF(ISNUMBER(H227),INDEX(Schedule!$A$2:$I$61,_xlfn.FLOOR.MATH(($L227 - 1)/4)+1,(MOD($L227 - 1,4) + 1) *2),"")</f>
        <v/>
      </c>
      <c r="C227" s="13" t="str">
        <f>IF(ISNUMBER(H227),IF(F227="Judging",B227+TIME(0,30,0), B227+TournamentSetup!$F$25),"")</f>
        <v/>
      </c>
      <c r="D227" t="str">
        <f t="shared" si="13"/>
        <v/>
      </c>
      <c r="E227" t="str">
        <f t="shared" si="14"/>
        <v/>
      </c>
      <c r="F227" t="str">
        <f t="shared" si="15"/>
        <v/>
      </c>
      <c r="G227" s="13" t="str" cm="1">
        <f t="array" ref="G227">IF(ISNUMBER(H227),INDEX(Schedule!$A$2:$I$61,_xlfn.FLOOR.MATH(($L227 - 1)/4)+1,((MOD($L227 - 1,4) + 1) *2) + 1),"")</f>
        <v/>
      </c>
      <c r="H227" t="str">
        <f t="shared" si="16"/>
        <v/>
      </c>
      <c r="L227" s="20">
        <v>226</v>
      </c>
      <c r="M227" s="20"/>
      <c r="N227" s="20"/>
      <c r="O227" s="20"/>
    </row>
    <row r="228" spans="1:15" ht="16" x14ac:dyDescent="0.2">
      <c r="A228" s="10" t="str">
        <f>IF(ISNUMBER(H228), TournamentSetup!$B$16, "")</f>
        <v/>
      </c>
      <c r="B228" s="13" t="str" cm="1">
        <f t="array" ref="B228">IF(ISNUMBER(H228),INDEX(Schedule!$A$2:$I$61,_xlfn.FLOOR.MATH(($L228 - 1)/4)+1,(MOD($L228 - 1,4) + 1) *2),"")</f>
        <v/>
      </c>
      <c r="C228" s="13" t="str">
        <f>IF(ISNUMBER(H228),IF(F228="Judging",B228+TIME(0,30,0), B228+TournamentSetup!$F$25),"")</f>
        <v/>
      </c>
      <c r="D228" t="str">
        <f t="shared" si="13"/>
        <v/>
      </c>
      <c r="E228" t="str">
        <f t="shared" si="14"/>
        <v/>
      </c>
      <c r="F228" t="str">
        <f t="shared" si="15"/>
        <v/>
      </c>
      <c r="G228" s="13" t="str" cm="1">
        <f t="array" ref="G228">IF(ISNUMBER(H228),INDEX(Schedule!$A$2:$I$61,_xlfn.FLOOR.MATH(($L228 - 1)/4)+1,((MOD($L228 - 1,4) + 1) *2) + 1),"")</f>
        <v/>
      </c>
      <c r="H228" t="str">
        <f t="shared" si="16"/>
        <v/>
      </c>
      <c r="L228" s="20">
        <v>227</v>
      </c>
      <c r="M228" s="20"/>
      <c r="N228" s="20"/>
      <c r="O228" s="20"/>
    </row>
    <row r="229" spans="1:15" ht="16" x14ac:dyDescent="0.2">
      <c r="A229" s="10" t="str">
        <f>IF(ISNUMBER(H229), TournamentSetup!$B$16, "")</f>
        <v/>
      </c>
      <c r="B229" s="13" t="str" cm="1">
        <f t="array" ref="B229">IF(ISNUMBER(H229),INDEX(Schedule!$A$2:$I$61,_xlfn.FLOOR.MATH(($L229 - 1)/4)+1,(MOD($L229 - 1,4) + 1) *2),"")</f>
        <v/>
      </c>
      <c r="C229" s="13" t="str">
        <f>IF(ISNUMBER(H229),IF(F229="Judging",B229+TIME(0,30,0), B229+TournamentSetup!$F$25),"")</f>
        <v/>
      </c>
      <c r="D229" t="str">
        <f t="shared" si="13"/>
        <v/>
      </c>
      <c r="E229" t="str">
        <f t="shared" si="14"/>
        <v/>
      </c>
      <c r="F229" t="str">
        <f t="shared" si="15"/>
        <v/>
      </c>
      <c r="G229" s="13" t="str" cm="1">
        <f t="array" ref="G229">IF(ISNUMBER(H229),INDEX(Schedule!$A$2:$I$61,_xlfn.FLOOR.MATH(($L229 - 1)/4)+1,((MOD($L229 - 1,4) + 1) *2) + 1),"")</f>
        <v/>
      </c>
      <c r="H229" t="str">
        <f t="shared" si="16"/>
        <v/>
      </c>
      <c r="L229" s="20">
        <v>228</v>
      </c>
      <c r="M229" s="20"/>
      <c r="N229" s="20"/>
      <c r="O229" s="20"/>
    </row>
    <row r="230" spans="1:15" ht="16" x14ac:dyDescent="0.2">
      <c r="A230" s="10" t="str">
        <f>IF(ISNUMBER(H230), TournamentSetup!$B$16, "")</f>
        <v/>
      </c>
      <c r="B230" s="13" t="str" cm="1">
        <f t="array" ref="B230">IF(ISNUMBER(H230),INDEX(Schedule!$A$2:$I$61,_xlfn.FLOOR.MATH(($L230 - 1)/4)+1,(MOD($L230 - 1,4) + 1) *2),"")</f>
        <v/>
      </c>
      <c r="C230" s="13" t="str">
        <f>IF(ISNUMBER(H230),IF(F230="Judging",B230+TIME(0,30,0), B230+TournamentSetup!$F$25),"")</f>
        <v/>
      </c>
      <c r="D230" t="str">
        <f t="shared" si="13"/>
        <v/>
      </c>
      <c r="E230" t="str">
        <f t="shared" si="14"/>
        <v/>
      </c>
      <c r="F230" t="str">
        <f t="shared" si="15"/>
        <v/>
      </c>
      <c r="G230" s="13" t="str" cm="1">
        <f t="array" ref="G230">IF(ISNUMBER(H230),INDEX(Schedule!$A$2:$I$61,_xlfn.FLOOR.MATH(($L230 - 1)/4)+1,((MOD($L230 - 1,4) + 1) *2) + 1),"")</f>
        <v/>
      </c>
      <c r="H230" t="str">
        <f t="shared" si="16"/>
        <v/>
      </c>
      <c r="L230" s="20">
        <v>229</v>
      </c>
      <c r="M230" s="20"/>
      <c r="N230" s="20"/>
      <c r="O230" s="20"/>
    </row>
    <row r="231" spans="1:15" ht="16" x14ac:dyDescent="0.2">
      <c r="A231" s="10" t="str">
        <f>IF(ISNUMBER(H231), TournamentSetup!$B$16, "")</f>
        <v/>
      </c>
      <c r="B231" s="13" t="str" cm="1">
        <f t="array" ref="B231">IF(ISNUMBER(H231),INDEX(Schedule!$A$2:$I$61,_xlfn.FLOOR.MATH(($L231 - 1)/4)+1,(MOD($L231 - 1,4) + 1) *2),"")</f>
        <v/>
      </c>
      <c r="C231" s="13" t="str">
        <f>IF(ISNUMBER(H231),IF(F231="Judging",B231+TIME(0,30,0), B231+TournamentSetup!$F$25),"")</f>
        <v/>
      </c>
      <c r="D231" t="str">
        <f t="shared" si="13"/>
        <v/>
      </c>
      <c r="E231" t="str">
        <f t="shared" si="14"/>
        <v/>
      </c>
      <c r="F231" t="str">
        <f t="shared" si="15"/>
        <v/>
      </c>
      <c r="G231" s="13" t="str" cm="1">
        <f t="array" ref="G231">IF(ISNUMBER(H231),INDEX(Schedule!$A$2:$I$61,_xlfn.FLOOR.MATH(($L231 - 1)/4)+1,((MOD($L231 - 1,4) + 1) *2) + 1),"")</f>
        <v/>
      </c>
      <c r="H231" t="str">
        <f t="shared" si="16"/>
        <v/>
      </c>
      <c r="L231" s="20">
        <v>230</v>
      </c>
      <c r="M231" s="20"/>
      <c r="N231" s="20"/>
      <c r="O231" s="20"/>
    </row>
    <row r="232" spans="1:15" ht="16" x14ac:dyDescent="0.2">
      <c r="A232" s="10" t="str">
        <f>IF(ISNUMBER(H232), TournamentSetup!$B$16, "")</f>
        <v/>
      </c>
      <c r="B232" s="13" t="str" cm="1">
        <f t="array" ref="B232">IF(ISNUMBER(H232),INDEX(Schedule!$A$2:$I$61,_xlfn.FLOOR.MATH(($L232 - 1)/4)+1,(MOD($L232 - 1,4) + 1) *2),"")</f>
        <v/>
      </c>
      <c r="C232" s="13" t="str">
        <f>IF(ISNUMBER(H232),IF(F232="Judging",B232+TIME(0,30,0), B232+TournamentSetup!$F$25),"")</f>
        <v/>
      </c>
      <c r="D232" t="str">
        <f t="shared" si="13"/>
        <v/>
      </c>
      <c r="E232" t="str">
        <f t="shared" si="14"/>
        <v/>
      </c>
      <c r="F232" t="str">
        <f t="shared" si="15"/>
        <v/>
      </c>
      <c r="G232" s="13" t="str" cm="1">
        <f t="array" ref="G232">IF(ISNUMBER(H232),INDEX(Schedule!$A$2:$I$61,_xlfn.FLOOR.MATH(($L232 - 1)/4)+1,((MOD($L232 - 1,4) + 1) *2) + 1),"")</f>
        <v/>
      </c>
      <c r="H232" t="str">
        <f t="shared" si="16"/>
        <v/>
      </c>
      <c r="L232" s="20">
        <v>231</v>
      </c>
      <c r="M232" s="20"/>
      <c r="N232" s="20"/>
      <c r="O232" s="20"/>
    </row>
    <row r="233" spans="1:15" ht="16" x14ac:dyDescent="0.2">
      <c r="A233" s="10" t="str">
        <f>IF(ISNUMBER(H233), TournamentSetup!$B$16, "")</f>
        <v/>
      </c>
      <c r="B233" s="13" t="str" cm="1">
        <f t="array" ref="B233">IF(ISNUMBER(H233),INDEX(Schedule!$A$2:$I$61,_xlfn.FLOOR.MATH(($L233 - 1)/4)+1,(MOD($L233 - 1,4) + 1) *2),"")</f>
        <v/>
      </c>
      <c r="C233" s="13" t="str">
        <f>IF(ISNUMBER(H233),IF(F233="Judging",B233+TIME(0,30,0), B233+TournamentSetup!$F$25),"")</f>
        <v/>
      </c>
      <c r="D233" t="str">
        <f t="shared" si="13"/>
        <v/>
      </c>
      <c r="E233" t="str">
        <f t="shared" si="14"/>
        <v/>
      </c>
      <c r="F233" t="str">
        <f t="shared" si="15"/>
        <v/>
      </c>
      <c r="G233" s="13" t="str" cm="1">
        <f t="array" ref="G233">IF(ISNUMBER(H233),INDEX(Schedule!$A$2:$I$61,_xlfn.FLOOR.MATH(($L233 - 1)/4)+1,((MOD($L233 - 1,4) + 1) *2) + 1),"")</f>
        <v/>
      </c>
      <c r="H233" t="str">
        <f t="shared" si="16"/>
        <v/>
      </c>
      <c r="L233" s="20">
        <v>232</v>
      </c>
      <c r="M233" s="20"/>
      <c r="N233" s="20"/>
      <c r="O233" s="20"/>
    </row>
    <row r="234" spans="1:15" ht="16" x14ac:dyDescent="0.2">
      <c r="A234" s="10" t="str">
        <f>IF(ISNUMBER(H234), TournamentSetup!$B$16, "")</f>
        <v/>
      </c>
      <c r="B234" s="13" t="str" cm="1">
        <f t="array" ref="B234">IF(ISNUMBER(H234),INDEX(Schedule!$A$2:$I$61,_xlfn.FLOOR.MATH(($L234 - 1)/4)+1,(MOD($L234 - 1,4) + 1) *2),"")</f>
        <v/>
      </c>
      <c r="C234" s="13" t="str">
        <f>IF(ISNUMBER(H234),IF(F234="Judging",B234+TIME(0,30,0), B234+TournamentSetup!$F$25),"")</f>
        <v/>
      </c>
      <c r="D234" t="str">
        <f t="shared" si="13"/>
        <v/>
      </c>
      <c r="E234" t="str">
        <f t="shared" si="14"/>
        <v/>
      </c>
      <c r="F234" t="str">
        <f t="shared" si="15"/>
        <v/>
      </c>
      <c r="G234" s="13" t="str" cm="1">
        <f t="array" ref="G234">IF(ISNUMBER(H234),INDEX(Schedule!$A$2:$I$61,_xlfn.FLOOR.MATH(($L234 - 1)/4)+1,((MOD($L234 - 1,4) + 1) *2) + 1),"")</f>
        <v/>
      </c>
      <c r="H234" t="str">
        <f t="shared" si="16"/>
        <v/>
      </c>
      <c r="L234" s="20">
        <v>233</v>
      </c>
      <c r="M234" s="20"/>
      <c r="N234" s="20"/>
      <c r="O234" s="20"/>
    </row>
    <row r="235" spans="1:15" ht="16" x14ac:dyDescent="0.2">
      <c r="A235" s="10" t="str">
        <f>IF(ISNUMBER(H235), TournamentSetup!$B$16, "")</f>
        <v/>
      </c>
      <c r="B235" s="13" t="str" cm="1">
        <f t="array" ref="B235">IF(ISNUMBER(H235),INDEX(Schedule!$A$2:$I$61,_xlfn.FLOOR.MATH(($L235 - 1)/4)+1,(MOD($L235 - 1,4) + 1) *2),"")</f>
        <v/>
      </c>
      <c r="C235" s="13" t="str">
        <f>IF(ISNUMBER(H235),IF(F235="Judging",B235+TIME(0,30,0), B235+TournamentSetup!$F$25),"")</f>
        <v/>
      </c>
      <c r="D235" t="str">
        <f t="shared" si="13"/>
        <v/>
      </c>
      <c r="E235" t="str">
        <f t="shared" si="14"/>
        <v/>
      </c>
      <c r="F235" t="str">
        <f t="shared" si="15"/>
        <v/>
      </c>
      <c r="G235" s="13" t="str" cm="1">
        <f t="array" ref="G235">IF(ISNUMBER(H235),INDEX(Schedule!$A$2:$I$61,_xlfn.FLOOR.MATH(($L235 - 1)/4)+1,((MOD($L235 - 1,4) + 1) *2) + 1),"")</f>
        <v/>
      </c>
      <c r="H235" t="str">
        <f t="shared" si="16"/>
        <v/>
      </c>
      <c r="L235" s="20">
        <v>234</v>
      </c>
      <c r="M235" s="20"/>
      <c r="N235" s="20"/>
      <c r="O235" s="20"/>
    </row>
    <row r="236" spans="1:15" ht="16" x14ac:dyDescent="0.2">
      <c r="A236" s="10" t="str">
        <f>IF(ISNUMBER(H236), TournamentSetup!$B$16, "")</f>
        <v/>
      </c>
      <c r="B236" s="13" t="str" cm="1">
        <f t="array" ref="B236">IF(ISNUMBER(H236),INDEX(Schedule!$A$2:$I$61,_xlfn.FLOOR.MATH(($L236 - 1)/4)+1,(MOD($L236 - 1,4) + 1) *2),"")</f>
        <v/>
      </c>
      <c r="C236" s="13" t="str">
        <f>IF(ISNUMBER(H236),IF(F236="Judging",B236+TIME(0,30,0), B236+TournamentSetup!$F$25),"")</f>
        <v/>
      </c>
      <c r="D236" t="str">
        <f t="shared" si="13"/>
        <v/>
      </c>
      <c r="E236" t="str">
        <f t="shared" si="14"/>
        <v/>
      </c>
      <c r="F236" t="str">
        <f t="shared" si="15"/>
        <v/>
      </c>
      <c r="G236" s="13" t="str" cm="1">
        <f t="array" ref="G236">IF(ISNUMBER(H236),INDEX(Schedule!$A$2:$I$61,_xlfn.FLOOR.MATH(($L236 - 1)/4)+1,((MOD($L236 - 1,4) + 1) *2) + 1),"")</f>
        <v/>
      </c>
      <c r="H236" t="str">
        <f t="shared" si="16"/>
        <v/>
      </c>
      <c r="L236" s="20">
        <v>235</v>
      </c>
      <c r="M236" s="20"/>
      <c r="N236" s="20"/>
      <c r="O236" s="20"/>
    </row>
    <row r="237" spans="1:15" ht="16" x14ac:dyDescent="0.2">
      <c r="A237" s="10" t="str">
        <f>IF(ISNUMBER(H237), TournamentSetup!$B$16, "")</f>
        <v/>
      </c>
      <c r="B237" s="13" t="str" cm="1">
        <f t="array" ref="B237">IF(ISNUMBER(H237),INDEX(Schedule!$A$2:$I$61,_xlfn.FLOOR.MATH(($L237 - 1)/4)+1,(MOD($L237 - 1,4) + 1) *2),"")</f>
        <v/>
      </c>
      <c r="C237" s="13" t="str">
        <f>IF(ISNUMBER(H237),IF(F237="Judging",B237+TIME(0,30,0), B237+TournamentSetup!$F$25),"")</f>
        <v/>
      </c>
      <c r="D237" t="str">
        <f t="shared" si="13"/>
        <v/>
      </c>
      <c r="E237" t="str">
        <f t="shared" si="14"/>
        <v/>
      </c>
      <c r="F237" t="str">
        <f t="shared" si="15"/>
        <v/>
      </c>
      <c r="G237" s="13" t="str" cm="1">
        <f t="array" ref="G237">IF(ISNUMBER(H237),INDEX(Schedule!$A$2:$I$61,_xlfn.FLOOR.MATH(($L237 - 1)/4)+1,((MOD($L237 - 1,4) + 1) *2) + 1),"")</f>
        <v/>
      </c>
      <c r="H237" t="str">
        <f t="shared" si="16"/>
        <v/>
      </c>
      <c r="L237" s="20">
        <v>236</v>
      </c>
      <c r="M237" s="20"/>
      <c r="N237" s="20"/>
      <c r="O237" s="20"/>
    </row>
    <row r="238" spans="1:15" ht="16" x14ac:dyDescent="0.2">
      <c r="A238" s="10" t="str">
        <f>IF(ISNUMBER(H238), TournamentSetup!$B$16, "")</f>
        <v/>
      </c>
      <c r="B238" s="13" t="str" cm="1">
        <f t="array" ref="B238">IF(ISNUMBER(H238),INDEX(Schedule!$A$2:$I$61,_xlfn.FLOOR.MATH(($L238 - 1)/4)+1,(MOD($L238 - 1,4) + 1) *2),"")</f>
        <v/>
      </c>
      <c r="C238" s="13" t="str">
        <f>IF(ISNUMBER(H238),IF(F238="Judging",B238+TIME(0,30,0), B238+TournamentSetup!$F$25),"")</f>
        <v/>
      </c>
      <c r="D238" t="str">
        <f t="shared" si="13"/>
        <v/>
      </c>
      <c r="E238" t="str">
        <f t="shared" si="14"/>
        <v/>
      </c>
      <c r="F238" t="str">
        <f t="shared" si="15"/>
        <v/>
      </c>
      <c r="G238" s="13" t="str" cm="1">
        <f t="array" ref="G238">IF(ISNUMBER(H238),INDEX(Schedule!$A$2:$I$61,_xlfn.FLOOR.MATH(($L238 - 1)/4)+1,((MOD($L238 - 1,4) + 1) *2) + 1),"")</f>
        <v/>
      </c>
      <c r="H238" t="str">
        <f t="shared" si="16"/>
        <v/>
      </c>
      <c r="L238" s="20">
        <v>237</v>
      </c>
      <c r="M238" s="20"/>
      <c r="N238" s="20"/>
      <c r="O238" s="20"/>
    </row>
    <row r="239" spans="1:15" ht="16" x14ac:dyDescent="0.2">
      <c r="A239" s="10" t="str">
        <f>IF(ISNUMBER(H239), TournamentSetup!$B$16, "")</f>
        <v/>
      </c>
      <c r="B239" s="13" t="str" cm="1">
        <f t="array" ref="B239">IF(ISNUMBER(H239),INDEX(Schedule!$A$2:$I$61,_xlfn.FLOOR.MATH(($L239 - 1)/4)+1,(MOD($L239 - 1,4) + 1) *2),"")</f>
        <v/>
      </c>
      <c r="C239" s="13" t="str">
        <f>IF(ISNUMBER(H239),IF(F239="Judging",B239+TIME(0,30,0), B239+TournamentSetup!$F$25),"")</f>
        <v/>
      </c>
      <c r="D239" t="str">
        <f t="shared" si="13"/>
        <v/>
      </c>
      <c r="E239" t="str">
        <f t="shared" si="14"/>
        <v/>
      </c>
      <c r="F239" t="str">
        <f t="shared" si="15"/>
        <v/>
      </c>
      <c r="G239" s="13" t="str" cm="1">
        <f t="array" ref="G239">IF(ISNUMBER(H239),INDEX(Schedule!$A$2:$I$61,_xlfn.FLOOR.MATH(($L239 - 1)/4)+1,((MOD($L239 - 1,4) + 1) *2) + 1),"")</f>
        <v/>
      </c>
      <c r="H239" t="str">
        <f t="shared" si="16"/>
        <v/>
      </c>
      <c r="L239" s="20">
        <v>238</v>
      </c>
      <c r="M239" s="20"/>
      <c r="N239" s="20"/>
      <c r="O239" s="20"/>
    </row>
    <row r="240" spans="1:15" ht="16" x14ac:dyDescent="0.2">
      <c r="A240" s="10" t="str">
        <f>IF(ISNUMBER(H240), TournamentSetup!$B$16, "")</f>
        <v/>
      </c>
      <c r="B240" s="13" t="str" cm="1">
        <f t="array" ref="B240">IF(ISNUMBER(H240),INDEX(Schedule!$A$2:$I$61,_xlfn.FLOOR.MATH(($L240 - 1)/4)+1,(MOD($L240 - 1,4) + 1) *2),"")</f>
        <v/>
      </c>
      <c r="C240" s="13" t="str">
        <f>IF(ISNUMBER(H240),IF(F240="Judging",B240+TIME(0,30,0), B240+TournamentSetup!$F$25),"")</f>
        <v/>
      </c>
      <c r="D240" t="str">
        <f t="shared" si="13"/>
        <v/>
      </c>
      <c r="E240" t="str">
        <f t="shared" si="14"/>
        <v/>
      </c>
      <c r="F240" t="str">
        <f t="shared" si="15"/>
        <v/>
      </c>
      <c r="G240" s="13" t="str" cm="1">
        <f t="array" ref="G240">IF(ISNUMBER(H240),INDEX(Schedule!$A$2:$I$61,_xlfn.FLOOR.MATH(($L240 - 1)/4)+1,((MOD($L240 - 1,4) + 1) *2) + 1),"")</f>
        <v/>
      </c>
      <c r="H240" t="str">
        <f t="shared" si="16"/>
        <v/>
      </c>
      <c r="L240" s="20">
        <v>239</v>
      </c>
      <c r="M240" s="20"/>
      <c r="N240" s="20"/>
      <c r="O240" s="20"/>
    </row>
    <row r="241" spans="1:15" ht="16" x14ac:dyDescent="0.2">
      <c r="A241" s="10" t="str">
        <f>IF(ISNUMBER(H241), TournamentSetup!$B$16, "")</f>
        <v/>
      </c>
      <c r="B241" s="13" t="str" cm="1">
        <f t="array" ref="B241">IF(ISNUMBER(H241),INDEX(Schedule!$A$2:$I$61,_xlfn.FLOOR.MATH(($L241 - 1)/4)+1,(MOD($L241 - 1,4) + 1) *2),"")</f>
        <v/>
      </c>
      <c r="C241" s="13" t="str">
        <f>IF(ISNUMBER(H241),IF(F241="Judging",B241+TIME(0,30,0), B241+TournamentSetup!$F$25),"")</f>
        <v/>
      </c>
      <c r="D241" t="str">
        <f t="shared" si="13"/>
        <v/>
      </c>
      <c r="E241" t="str">
        <f t="shared" si="14"/>
        <v/>
      </c>
      <c r="F241" t="str">
        <f t="shared" si="15"/>
        <v/>
      </c>
      <c r="G241" s="13" t="str" cm="1">
        <f t="array" ref="G241">IF(ISNUMBER(H241),INDEX(Schedule!$A$2:$I$61,_xlfn.FLOOR.MATH(($L241 - 1)/4)+1,((MOD($L241 - 1,4) + 1) *2) + 1),"")</f>
        <v/>
      </c>
      <c r="H241" t="str">
        <f t="shared" si="16"/>
        <v/>
      </c>
      <c r="L241" s="20">
        <v>240</v>
      </c>
      <c r="M241" s="20"/>
      <c r="N241" s="20"/>
      <c r="O24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Team List</vt:lpstr>
      <vt:lpstr>TournamentSetup</vt:lpstr>
      <vt:lpstr>Schedule</vt:lpstr>
      <vt:lpstr>Visual Schedule</vt:lpstr>
      <vt:lpstr>CHANGELOG</vt:lpstr>
      <vt:lpstr>_DONOTEDITFLLTournamentImport</vt:lpstr>
      <vt:lpstr>AfternoonRound1</vt:lpstr>
      <vt:lpstr>AfternoonRound2</vt:lpstr>
      <vt:lpstr>AfternoonRound3</vt:lpstr>
      <vt:lpstr>AfternoonRoundTimes</vt:lpstr>
      <vt:lpstr>JudgingColors</vt:lpstr>
      <vt:lpstr>JudgingPanels</vt:lpstr>
      <vt:lpstr>JudgingTimes</vt:lpstr>
      <vt:lpstr>JudgingTimeSlots</vt:lpstr>
      <vt:lpstr>MatchStartoStart</vt:lpstr>
      <vt:lpstr>MorningRound1</vt:lpstr>
      <vt:lpstr>MorningRound2</vt:lpstr>
      <vt:lpstr>MorningRound3</vt:lpstr>
      <vt:lpstr>MorningRoundTimes</vt:lpstr>
      <vt:lpstr>NumberOfConcurrentTablePairs</vt:lpstr>
      <vt:lpstr>NumberOfTablePairs</vt:lpstr>
      <vt:lpstr>TableColors</vt:lpstr>
      <vt:lpstr>TablePattern</vt:lpstr>
      <vt:lpstr>TeamCount</vt:lpstr>
    </vt:vector>
  </TitlesOfParts>
  <Company>Business Solutions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Gravelle</dc:creator>
  <cp:lastModifiedBy>Brian Farrell</cp:lastModifiedBy>
  <cp:lastPrinted>2021-02-10T20:58:27Z</cp:lastPrinted>
  <dcterms:created xsi:type="dcterms:W3CDTF">2016-12-06T14:02:46Z</dcterms:created>
  <dcterms:modified xsi:type="dcterms:W3CDTF">2023-10-27T02:38:42Z</dcterms:modified>
</cp:coreProperties>
</file>