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.sharepoint.com/sites/GroupC-BiomarkerAlgorithms/Shared Documents/General/Classifier/"/>
    </mc:Choice>
  </mc:AlternateContent>
  <xr:revisionPtr revIDLastSave="877" documentId="11_231B81456CDBF81413CFCAAD27F091522C73FDF8" xr6:coauthVersionLast="45" xr6:coauthVersionMax="45" xr10:uidLastSave="{190997BC-B1B4-4E2A-AF66-CDB4CF7EBA4E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J37" i="1"/>
  <c r="I37" i="1"/>
  <c r="H37" i="1"/>
  <c r="E59" i="1"/>
  <c r="E58" i="1"/>
  <c r="E57" i="1"/>
  <c r="E56" i="1"/>
  <c r="E53" i="1"/>
  <c r="E52" i="1"/>
  <c r="E51" i="1"/>
  <c r="E50" i="1"/>
  <c r="J25" i="1" l="1"/>
  <c r="J29" i="1"/>
  <c r="J33" i="1"/>
  <c r="J21" i="1"/>
  <c r="I21" i="1"/>
  <c r="H36" i="1"/>
  <c r="H35" i="1"/>
  <c r="H34" i="1"/>
  <c r="I33" i="1"/>
  <c r="H33" i="1"/>
  <c r="J45" i="1"/>
  <c r="J46" i="1"/>
  <c r="J47" i="1"/>
  <c r="J44" i="1"/>
  <c r="H29" i="1"/>
  <c r="I29" i="1"/>
  <c r="H30" i="1"/>
  <c r="H31" i="1"/>
  <c r="H32" i="1"/>
  <c r="E44" i="1" l="1"/>
  <c r="E62" i="1"/>
  <c r="E63" i="1"/>
  <c r="E64" i="1"/>
  <c r="E61" i="1"/>
  <c r="E45" i="1"/>
  <c r="E46" i="1"/>
  <c r="E47" i="1"/>
  <c r="I25" i="1" l="1"/>
  <c r="H28" i="1"/>
  <c r="H22" i="1"/>
  <c r="H23" i="1"/>
  <c r="H24" i="1"/>
  <c r="H25" i="1"/>
  <c r="H26" i="1"/>
  <c r="H27" i="1"/>
  <c r="H21" i="1"/>
  <c r="K15" i="1"/>
  <c r="K14" i="1"/>
</calcChain>
</file>

<file path=xl/sharedStrings.xml><?xml version="1.0" encoding="utf-8"?>
<sst xmlns="http://schemas.openxmlformats.org/spreadsheetml/2006/main" count="114" uniqueCount="49">
  <si>
    <t>R File</t>
  </si>
  <si>
    <t>Data Set Used</t>
  </si>
  <si>
    <t>Ranking</t>
  </si>
  <si>
    <t>Gamma</t>
  </si>
  <si>
    <t>Cost</t>
  </si>
  <si>
    <t>Cross Fold Accuracy (%)</t>
  </si>
  <si>
    <t>Accuracy on iTraq (%)</t>
  </si>
  <si>
    <t>svm.common</t>
  </si>
  <si>
    <t>knn_OG_common</t>
  </si>
  <si>
    <t>Best</t>
  </si>
  <si>
    <t>Worst</t>
  </si>
  <si>
    <t>Neutral</t>
  </si>
  <si>
    <t>svm</t>
  </si>
  <si>
    <t>knn_OG_label</t>
  </si>
  <si>
    <t>svm.common 11.21 (stages)</t>
  </si>
  <si>
    <t>svm_subtype</t>
  </si>
  <si>
    <t>Most values resulted in this percentage. Some were higher, none lower</t>
  </si>
  <si>
    <t>Stage Classifier Updated</t>
  </si>
  <si>
    <t>Subtype Classifier Updated</t>
  </si>
  <si>
    <t>Stats</t>
  </si>
  <si>
    <t>Classifier</t>
  </si>
  <si>
    <t>Level (stage/subtype)</t>
  </si>
  <si>
    <t># in Itraq</t>
  </si>
  <si>
    <t># Times Predicted</t>
  </si>
  <si>
    <t>Number Correct</t>
  </si>
  <si>
    <t>Percentage</t>
  </si>
  <si>
    <t>Total Number Correct</t>
  </si>
  <si>
    <t>Total Percentage Correct</t>
  </si>
  <si>
    <t># In training data</t>
  </si>
  <si>
    <t>Subtype</t>
  </si>
  <si>
    <t>Stage</t>
  </si>
  <si>
    <t>Not in training data</t>
  </si>
  <si>
    <t>Stage (Less 2)</t>
  </si>
  <si>
    <t># correct</t>
  </si>
  <si>
    <t>Difference</t>
  </si>
  <si>
    <t>basal</t>
  </si>
  <si>
    <t>her2</t>
  </si>
  <si>
    <t>luminal a</t>
  </si>
  <si>
    <t>luminal b</t>
  </si>
  <si>
    <t>Percent Correct</t>
  </si>
  <si>
    <t>After Equalizing</t>
  </si>
  <si>
    <t>Subtype (Equalized)</t>
  </si>
  <si>
    <t>Stage (Equalized)</t>
  </si>
  <si>
    <t>Before Equalization</t>
  </si>
  <si>
    <t>After Equalization</t>
  </si>
  <si>
    <t>Number of Times Predicted</t>
  </si>
  <si>
    <t>Times Predicted</t>
  </si>
  <si>
    <t>Number in Itraq</t>
  </si>
  <si>
    <t>Stage/Subtype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</si>
</sst>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Subtype</a:t>
            </a:r>
            <a:r>
              <a:rPr lang="en-US" baseline="0"/>
              <a:t> Classifier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# Correct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basal</c:v>
                </c:pt>
                <c:pt idx="1">
                  <c:v>her2</c:v>
                </c:pt>
                <c:pt idx="2">
                  <c:v>luminal a</c:v>
                </c:pt>
                <c:pt idx="3">
                  <c:v>luminal b</c:v>
                </c:pt>
              </c:strCache>
            </c:strRef>
          </c:cat>
          <c:val>
            <c:numRef>
              <c:f>Sheet1!$D$44:$D$47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23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B-9E4A-9088-E4CA4E1218E4}"/>
            </c:ext>
          </c:extLst>
        </c:ser>
        <c:ser>
          <c:idx val="1"/>
          <c:order val="1"/>
          <c:tx>
            <c:v>Total # in iTRAQ dataset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basal</c:v>
                </c:pt>
                <c:pt idx="1">
                  <c:v>her2</c:v>
                </c:pt>
                <c:pt idx="2">
                  <c:v>luminal a</c:v>
                </c:pt>
                <c:pt idx="3">
                  <c:v>luminal b</c:v>
                </c:pt>
              </c:strCache>
            </c:strRef>
          </c:cat>
          <c:val>
            <c:numRef>
              <c:f>Sheet1!$E$44:$E$47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B-9E4A-9088-E4CA4E12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12351"/>
        <c:axId val="764272111"/>
      </c:barChart>
      <c:catAx>
        <c:axId val="7714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2111"/>
        <c:crosses val="autoZero"/>
        <c:auto val="1"/>
        <c:lblAlgn val="ctr"/>
        <c:lblOffset val="100"/>
        <c:noMultiLvlLbl val="0"/>
      </c:catAx>
      <c:valAx>
        <c:axId val="76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Classifier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# Correct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Sheet1!$D$61:$D$64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8-2445-B2C3-FEAF28DC816C}"/>
            </c:ext>
          </c:extLst>
        </c:ser>
        <c:ser>
          <c:idx val="1"/>
          <c:order val="1"/>
          <c:tx>
            <c:v>Total # in iTRAQ dataset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Sheet1!$E$61:$E$64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8-2445-B2C3-FEAF28DC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12351"/>
        <c:axId val="764272111"/>
      </c:barChart>
      <c:catAx>
        <c:axId val="7714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2111"/>
        <c:crosses val="autoZero"/>
        <c:auto val="1"/>
        <c:lblAlgn val="ctr"/>
        <c:lblOffset val="100"/>
        <c:noMultiLvlLbl val="0"/>
      </c:catAx>
      <c:valAx>
        <c:axId val="76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Classifier (Less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# Correct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Sheet1!$H$44:$H$47</c:f>
              <c:numCache>
                <c:formatCode>General</c:formatCode>
                <c:ptCount val="4"/>
                <c:pt idx="0">
                  <c:v>0</c:v>
                </c:pt>
                <c:pt idx="1">
                  <c:v>32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9349-A695-0731AD426D0B}"/>
            </c:ext>
          </c:extLst>
        </c:ser>
        <c:ser>
          <c:idx val="1"/>
          <c:order val="1"/>
          <c:tx>
            <c:v>Total # in iTRAQ dataset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Sheet1!$J$44:$J$47</c:f>
              <c:numCache>
                <c:formatCode>General</c:formatCode>
                <c:ptCount val="4"/>
                <c:pt idx="0">
                  <c:v>12</c:v>
                </c:pt>
                <c:pt idx="1">
                  <c:v>32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F-9349-A695-0731AD42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12351"/>
        <c:axId val="764272111"/>
      </c:barChart>
      <c:catAx>
        <c:axId val="7714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2111"/>
        <c:crosses val="autoZero"/>
        <c:auto val="1"/>
        <c:lblAlgn val="ctr"/>
        <c:lblOffset val="100"/>
        <c:noMultiLvlLbl val="0"/>
      </c:catAx>
      <c:valAx>
        <c:axId val="76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Subtype</a:t>
            </a:r>
            <a:r>
              <a:rPr lang="en-US" baseline="0"/>
              <a:t> Classifier After Equalizing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# Correct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basal</c:v>
                </c:pt>
                <c:pt idx="1">
                  <c:v>her2</c:v>
                </c:pt>
                <c:pt idx="2">
                  <c:v>luminal a</c:v>
                </c:pt>
                <c:pt idx="3">
                  <c:v>luminal b</c:v>
                </c:pt>
              </c:strCache>
            </c:str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6D9-AD32-F322DAD00A3D}"/>
            </c:ext>
          </c:extLst>
        </c:ser>
        <c:ser>
          <c:idx val="1"/>
          <c:order val="1"/>
          <c:tx>
            <c:v>Total # in iTRAQ dataset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basal</c:v>
                </c:pt>
                <c:pt idx="1">
                  <c:v>her2</c:v>
                </c:pt>
                <c:pt idx="2">
                  <c:v>luminal a</c:v>
                </c:pt>
                <c:pt idx="3">
                  <c:v>luminal b</c:v>
                </c:pt>
              </c:strCache>
            </c:strRef>
          </c:cat>
          <c:val>
            <c:numRef>
              <c:f>Sheet1!$E$50:$E$53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6D9-AD32-F322DAD0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12351"/>
        <c:axId val="764272111"/>
      </c:barChart>
      <c:catAx>
        <c:axId val="7714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2111"/>
        <c:crosses val="autoZero"/>
        <c:auto val="1"/>
        <c:lblAlgn val="ctr"/>
        <c:lblOffset val="100"/>
        <c:noMultiLvlLbl val="0"/>
      </c:catAx>
      <c:valAx>
        <c:axId val="76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Classifier After Equalizing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# Correct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Sheet1!$D$56:$D$59</c:f>
              <c:numCache>
                <c:formatCode>General</c:formatCode>
                <c:ptCount val="4"/>
                <c:pt idx="0">
                  <c:v>0</c:v>
                </c:pt>
                <c:pt idx="1">
                  <c:v>55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4330-BFE8-12E595C9333D}"/>
            </c:ext>
          </c:extLst>
        </c:ser>
        <c:ser>
          <c:idx val="1"/>
          <c:order val="1"/>
          <c:tx>
            <c:v>Total # in iTRAQ dataset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Sheet1!$E$56:$E$59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23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4-4330-BFE8-12E595C9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12351"/>
        <c:axId val="764272111"/>
      </c:barChart>
      <c:catAx>
        <c:axId val="7714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2111"/>
        <c:crosses val="autoZero"/>
        <c:auto val="1"/>
        <c:lblAlgn val="ctr"/>
        <c:lblOffset val="100"/>
        <c:noMultiLvlLbl val="0"/>
      </c:catAx>
      <c:valAx>
        <c:axId val="76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65</xdr:row>
      <xdr:rowOff>177800</xdr:rowOff>
    </xdr:from>
    <xdr:to>
      <xdr:col>5</xdr:col>
      <xdr:colOff>360405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EBE86-23BD-B142-8DBD-57CED521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57</xdr:row>
      <xdr:rowOff>180202</xdr:rowOff>
    </xdr:from>
    <xdr:to>
      <xdr:col>9</xdr:col>
      <xdr:colOff>420473</xdr:colOff>
      <xdr:row>72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FE467F-DEF6-AE44-9F81-50F8131C4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172825</xdr:colOff>
      <xdr:row>70</xdr:row>
      <xdr:rowOff>145606</xdr:rowOff>
    </xdr:from>
    <xdr:to>
      <xdr:col>3</xdr:col>
      <xdr:colOff>593463</xdr:colOff>
      <xdr:row>72</xdr:row>
      <xdr:rowOff>105158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39D4BB-D694-FF4C-A88C-A88DBD782A75}"/>
            </a:ext>
          </a:extLst>
        </xdr:cNvPr>
        <xdr:cNvSpPr txBox="1"/>
      </xdr:nvSpPr>
      <xdr:spPr>
        <a:xfrm>
          <a:off x="1906203" y="11095065"/>
          <a:ext cx="420638" cy="337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3</xdr:col>
      <xdr:colOff>962025</xdr:colOff>
      <xdr:row>68</xdr:row>
      <xdr:rowOff>66675</xdr:rowOff>
    </xdr:from>
    <xdr:to>
      <xdr:col>4</xdr:col>
      <xdr:colOff>95250</xdr:colOff>
      <xdr:row>70</xdr:row>
      <xdr:rowOff>19050</xdr:rowOff>
    </xdr:to>
    <xdr:sp macro="" textlink="">
      <xdr:nvSpPr>
        <xdr:cNvPr id="16" name="TextBox 6">
          <a:extLst>
            <a:ext uri="{FF2B5EF4-FFF2-40B4-BE49-F238E27FC236}">
              <a16:creationId xmlns:a16="http://schemas.microsoft.com/office/drawing/2014/main" id="{231CF7D7-D38D-294A-AF85-743FAB4C068A}"/>
            </a:ext>
            <a:ext uri="{147F2762-F138-4A5C-976F-8EAC2B608ADB}">
              <a16:predDERef xmlns:a16="http://schemas.microsoft.com/office/drawing/2014/main" pred="{DA39D4BB-D694-FF4C-A88C-A88DBD782A75}"/>
            </a:ext>
          </a:extLst>
        </xdr:cNvPr>
        <xdr:cNvSpPr txBox="1"/>
      </xdr:nvSpPr>
      <xdr:spPr>
        <a:xfrm>
          <a:off x="2695575" y="9401175"/>
          <a:ext cx="5143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79%</a:t>
          </a:r>
        </a:p>
      </xdr:txBody>
    </xdr:sp>
    <xdr:clientData/>
  </xdr:twoCellAnchor>
  <xdr:twoCellAnchor>
    <xdr:from>
      <xdr:col>4</xdr:col>
      <xdr:colOff>351825</xdr:colOff>
      <xdr:row>67</xdr:row>
      <xdr:rowOff>68779</xdr:rowOff>
    </xdr:from>
    <xdr:to>
      <xdr:col>4</xdr:col>
      <xdr:colOff>1014544</xdr:colOff>
      <xdr:row>69</xdr:row>
      <xdr:rowOff>28332</xdr:rowOff>
    </xdr:to>
    <xdr:sp macro="" textlink="">
      <xdr:nvSpPr>
        <xdr:cNvPr id="14" name="TextBox 7">
          <a:extLst>
            <a:ext uri="{FF2B5EF4-FFF2-40B4-BE49-F238E27FC236}">
              <a16:creationId xmlns:a16="http://schemas.microsoft.com/office/drawing/2014/main" id="{E6F95822-C074-AF43-A1FC-9F95C44B6CC7}"/>
            </a:ext>
            <a:ext uri="{147F2762-F138-4A5C-976F-8EAC2B608ADB}">
              <a16:predDERef xmlns:a16="http://schemas.microsoft.com/office/drawing/2014/main" pred="{231CF7D7-D38D-294A-AF85-743FAB4C068A}"/>
            </a:ext>
          </a:extLst>
        </xdr:cNvPr>
        <xdr:cNvSpPr txBox="1"/>
      </xdr:nvSpPr>
      <xdr:spPr>
        <a:xfrm>
          <a:off x="3466757" y="10451887"/>
          <a:ext cx="662719" cy="337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24%</a:t>
          </a:r>
        </a:p>
      </xdr:txBody>
    </xdr:sp>
    <xdr:clientData/>
  </xdr:twoCellAnchor>
  <xdr:twoCellAnchor>
    <xdr:from>
      <xdr:col>2</xdr:col>
      <xdr:colOff>914400</xdr:colOff>
      <xdr:row>69</xdr:row>
      <xdr:rowOff>28575</xdr:rowOff>
    </xdr:from>
    <xdr:to>
      <xdr:col>3</xdr:col>
      <xdr:colOff>137297</xdr:colOff>
      <xdr:row>70</xdr:row>
      <xdr:rowOff>180975</xdr:rowOff>
    </xdr:to>
    <xdr:sp macro="" textlink="">
      <xdr:nvSpPr>
        <xdr:cNvPr id="17" name="TextBox 8">
          <a:extLst>
            <a:ext uri="{FF2B5EF4-FFF2-40B4-BE49-F238E27FC236}">
              <a16:creationId xmlns:a16="http://schemas.microsoft.com/office/drawing/2014/main" id="{4D3BCD03-9F75-3940-9184-69C3D208DBC5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1523657" y="13054656"/>
          <a:ext cx="467154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84%</a:t>
          </a:r>
        </a:p>
      </xdr:txBody>
    </xdr:sp>
    <xdr:clientData/>
  </xdr:twoCellAnchor>
  <xdr:twoCellAnchor>
    <xdr:from>
      <xdr:col>6</xdr:col>
      <xdr:colOff>995404</xdr:colOff>
      <xdr:row>65</xdr:row>
      <xdr:rowOff>29510</xdr:rowOff>
    </xdr:from>
    <xdr:to>
      <xdr:col>7</xdr:col>
      <xdr:colOff>102972</xdr:colOff>
      <xdr:row>66</xdr:row>
      <xdr:rowOff>182103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F111DC-B383-CD45-8422-3ED30E901621}"/>
            </a:ext>
          </a:extLst>
        </xdr:cNvPr>
        <xdr:cNvSpPr txBox="1"/>
      </xdr:nvSpPr>
      <xdr:spPr>
        <a:xfrm>
          <a:off x="6358580" y="11545321"/>
          <a:ext cx="403311" cy="341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7</xdr:col>
      <xdr:colOff>514316</xdr:colOff>
      <xdr:row>59</xdr:row>
      <xdr:rowOff>118762</xdr:rowOff>
    </xdr:from>
    <xdr:to>
      <xdr:col>7</xdr:col>
      <xdr:colOff>1012156</xdr:colOff>
      <xdr:row>61</xdr:row>
      <xdr:rowOff>78315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381AC18-0BCE-F84B-9FD1-EE8E6871B3B7}"/>
            </a:ext>
          </a:extLst>
        </xdr:cNvPr>
        <xdr:cNvSpPr txBox="1"/>
      </xdr:nvSpPr>
      <xdr:spPr>
        <a:xfrm>
          <a:off x="7173235" y="10501870"/>
          <a:ext cx="497840" cy="337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98%</a:t>
          </a:r>
        </a:p>
      </xdr:txBody>
    </xdr:sp>
    <xdr:clientData/>
  </xdr:twoCellAnchor>
  <xdr:twoCellAnchor>
    <xdr:from>
      <xdr:col>8</xdr:col>
      <xdr:colOff>23479</xdr:colOff>
      <xdr:row>63</xdr:row>
      <xdr:rowOff>103179</xdr:rowOff>
    </xdr:from>
    <xdr:to>
      <xdr:col>8</xdr:col>
      <xdr:colOff>551800</xdr:colOff>
      <xdr:row>65</xdr:row>
      <xdr:rowOff>62732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9FB36D9-85D3-B747-A276-D0946F707956}"/>
            </a:ext>
          </a:extLst>
        </xdr:cNvPr>
        <xdr:cNvSpPr txBox="1"/>
      </xdr:nvSpPr>
      <xdr:spPr>
        <a:xfrm>
          <a:off x="8012465" y="11241422"/>
          <a:ext cx="528321" cy="337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7%</a:t>
          </a:r>
        </a:p>
      </xdr:txBody>
    </xdr:sp>
    <xdr:clientData/>
  </xdr:twoCellAnchor>
  <xdr:twoCellAnchor>
    <xdr:from>
      <xdr:col>8</xdr:col>
      <xdr:colOff>876215</xdr:colOff>
      <xdr:row>66</xdr:row>
      <xdr:rowOff>55262</xdr:rowOff>
    </xdr:from>
    <xdr:to>
      <xdr:col>9</xdr:col>
      <xdr:colOff>137298</xdr:colOff>
      <xdr:row>68</xdr:row>
      <xdr:rowOff>17162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928F6187-FBE4-564A-8AC3-780685D47436}"/>
            </a:ext>
            <a:ext uri="{147F2762-F138-4A5C-976F-8EAC2B608ADB}">
              <a16:predDERef xmlns:a16="http://schemas.microsoft.com/office/drawing/2014/main" pred="{39FB36D9-85D3-B747-A276-D0946F707956}"/>
            </a:ext>
          </a:extLst>
        </xdr:cNvPr>
        <xdr:cNvSpPr txBox="1"/>
      </xdr:nvSpPr>
      <xdr:spPr>
        <a:xfrm>
          <a:off x="8865201" y="11759857"/>
          <a:ext cx="591151" cy="339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10</xdr:col>
      <xdr:colOff>510268</xdr:colOff>
      <xdr:row>57</xdr:row>
      <xdr:rowOff>181428</xdr:rowOff>
    </xdr:from>
    <xdr:to>
      <xdr:col>12</xdr:col>
      <xdr:colOff>1643289</xdr:colOff>
      <xdr:row>72</xdr:row>
      <xdr:rowOff>67128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ABDEFE-60D4-5A4C-AA84-973F0098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1077089</xdr:colOff>
      <xdr:row>65</xdr:row>
      <xdr:rowOff>27394</xdr:rowOff>
    </xdr:from>
    <xdr:to>
      <xdr:col>10</xdr:col>
      <xdr:colOff>1602773</xdr:colOff>
      <xdr:row>66</xdr:row>
      <xdr:rowOff>179858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098747-CA42-0E44-A540-857CA206F30B}"/>
            </a:ext>
          </a:extLst>
        </xdr:cNvPr>
        <xdr:cNvSpPr txBox="1"/>
      </xdr:nvSpPr>
      <xdr:spPr>
        <a:xfrm>
          <a:off x="11896203" y="10444609"/>
          <a:ext cx="525684" cy="34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11</xdr:col>
      <xdr:colOff>192590</xdr:colOff>
      <xdr:row>59</xdr:row>
      <xdr:rowOff>99414</xdr:rowOff>
    </xdr:from>
    <xdr:to>
      <xdr:col>11</xdr:col>
      <xdr:colOff>718274</xdr:colOff>
      <xdr:row>61</xdr:row>
      <xdr:rowOff>58967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44FDD17-E146-6D42-A4B9-D095A3E568FD}"/>
            </a:ext>
          </a:extLst>
        </xdr:cNvPr>
        <xdr:cNvSpPr txBox="1"/>
      </xdr:nvSpPr>
      <xdr:spPr>
        <a:xfrm>
          <a:off x="12932780" y="9359161"/>
          <a:ext cx="525684" cy="34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50%</a:t>
          </a:r>
        </a:p>
      </xdr:txBody>
    </xdr:sp>
    <xdr:clientData/>
  </xdr:twoCellAnchor>
  <xdr:twoCellAnchor>
    <xdr:from>
      <xdr:col>11</xdr:col>
      <xdr:colOff>1229810</xdr:colOff>
      <xdr:row>63</xdr:row>
      <xdr:rowOff>88418</xdr:rowOff>
    </xdr:from>
    <xdr:to>
      <xdr:col>12</xdr:col>
      <xdr:colOff>228279</xdr:colOff>
      <xdr:row>65</xdr:row>
      <xdr:rowOff>47971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F0E9C23-188E-C045-97BE-1ACF54F08554}"/>
            </a:ext>
          </a:extLst>
        </xdr:cNvPr>
        <xdr:cNvSpPr txBox="1"/>
      </xdr:nvSpPr>
      <xdr:spPr>
        <a:xfrm>
          <a:off x="13970000" y="10119810"/>
          <a:ext cx="525684" cy="34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52%</a:t>
          </a:r>
        </a:p>
      </xdr:txBody>
    </xdr:sp>
    <xdr:clientData/>
  </xdr:twoCellAnchor>
  <xdr:twoCellAnchor>
    <xdr:from>
      <xdr:col>12</xdr:col>
      <xdr:colOff>747211</xdr:colOff>
      <xdr:row>66</xdr:row>
      <xdr:rowOff>15754</xdr:rowOff>
    </xdr:from>
    <xdr:to>
      <xdr:col>12</xdr:col>
      <xdr:colOff>1272895</xdr:colOff>
      <xdr:row>67</xdr:row>
      <xdr:rowOff>168219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E3D731E-F3B8-6044-8C01-B586C3EF7AAD}"/>
            </a:ext>
          </a:extLst>
        </xdr:cNvPr>
        <xdr:cNvSpPr txBox="1"/>
      </xdr:nvSpPr>
      <xdr:spPr>
        <a:xfrm>
          <a:off x="15014616" y="10625881"/>
          <a:ext cx="525684" cy="34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6</xdr:col>
      <xdr:colOff>0</xdr:colOff>
      <xdr:row>78</xdr:row>
      <xdr:rowOff>0</xdr:rowOff>
    </xdr:from>
    <xdr:to>
      <xdr:col>9</xdr:col>
      <xdr:colOff>93508</xdr:colOff>
      <xdr:row>93</xdr:row>
      <xdr:rowOff>74484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BE636F-5CE2-499E-8075-C41225ED2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446216</xdr:colOff>
      <xdr:row>81</xdr:row>
      <xdr:rowOff>102973</xdr:rowOff>
    </xdr:from>
    <xdr:to>
      <xdr:col>6</xdr:col>
      <xdr:colOff>1084391</xdr:colOff>
      <xdr:row>83</xdr:row>
      <xdr:rowOff>66589</xdr:rowOff>
    </xdr:to>
    <xdr:sp macro="" textlink="">
      <xdr:nvSpPr>
        <xdr:cNvPr id="25" name="TextBox 8">
          <a:extLst>
            <a:ext uri="{FF2B5EF4-FFF2-40B4-BE49-F238E27FC236}">
              <a16:creationId xmlns:a16="http://schemas.microsoft.com/office/drawing/2014/main" id="{2558D3AD-6B94-4D95-BAF1-3B5105BC0B61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5800811" y="15394459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88%</a:t>
          </a:r>
        </a:p>
      </xdr:txBody>
    </xdr:sp>
    <xdr:clientData/>
  </xdr:twoCellAnchor>
  <xdr:twoCellAnchor>
    <xdr:from>
      <xdr:col>7</xdr:col>
      <xdr:colOff>60068</xdr:colOff>
      <xdr:row>82</xdr:row>
      <xdr:rowOff>128716</xdr:rowOff>
    </xdr:from>
    <xdr:to>
      <xdr:col>7</xdr:col>
      <xdr:colOff>698243</xdr:colOff>
      <xdr:row>84</xdr:row>
      <xdr:rowOff>92332</xdr:rowOff>
    </xdr:to>
    <xdr:sp macro="" textlink="">
      <xdr:nvSpPr>
        <xdr:cNvPr id="26" name="TextBox 8">
          <a:extLst>
            <a:ext uri="{FF2B5EF4-FFF2-40B4-BE49-F238E27FC236}">
              <a16:creationId xmlns:a16="http://schemas.microsoft.com/office/drawing/2014/main" id="{81050CBF-D8A6-4FE7-89AA-2C82F681D2E3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6882027" y="15608986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7</xdr:col>
      <xdr:colOff>952501</xdr:colOff>
      <xdr:row>80</xdr:row>
      <xdr:rowOff>85811</xdr:rowOff>
    </xdr:from>
    <xdr:to>
      <xdr:col>8</xdr:col>
      <xdr:colOff>260608</xdr:colOff>
      <xdr:row>82</xdr:row>
      <xdr:rowOff>49428</xdr:rowOff>
    </xdr:to>
    <xdr:sp macro="" textlink="">
      <xdr:nvSpPr>
        <xdr:cNvPr id="27" name="TextBox 8">
          <a:extLst>
            <a:ext uri="{FF2B5EF4-FFF2-40B4-BE49-F238E27FC236}">
              <a16:creationId xmlns:a16="http://schemas.microsoft.com/office/drawing/2014/main" id="{9528F7C3-14FC-42C6-A553-AD5297CD88E0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7774460" y="15188514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72%</a:t>
          </a:r>
        </a:p>
      </xdr:txBody>
    </xdr:sp>
    <xdr:clientData/>
  </xdr:twoCellAnchor>
  <xdr:twoCellAnchor>
    <xdr:from>
      <xdr:col>8</xdr:col>
      <xdr:colOff>540608</xdr:colOff>
      <xdr:row>79</xdr:row>
      <xdr:rowOff>120135</xdr:rowOff>
    </xdr:from>
    <xdr:to>
      <xdr:col>8</xdr:col>
      <xdr:colOff>1178783</xdr:colOff>
      <xdr:row>81</xdr:row>
      <xdr:rowOff>83752</xdr:rowOff>
    </xdr:to>
    <xdr:sp macro="" textlink="">
      <xdr:nvSpPr>
        <xdr:cNvPr id="28" name="TextBox 8">
          <a:extLst>
            <a:ext uri="{FF2B5EF4-FFF2-40B4-BE49-F238E27FC236}">
              <a16:creationId xmlns:a16="http://schemas.microsoft.com/office/drawing/2014/main" id="{E5F6440C-37A5-4880-AE7B-5CAAF5A00924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8692635" y="15034054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45%</a:t>
          </a:r>
        </a:p>
      </xdr:txBody>
    </xdr:sp>
    <xdr:clientData/>
  </xdr:twoCellAnchor>
  <xdr:twoCellAnchor>
    <xdr:from>
      <xdr:col>2</xdr:col>
      <xdr:colOff>188784</xdr:colOff>
      <xdr:row>88</xdr:row>
      <xdr:rowOff>34324</xdr:rowOff>
    </xdr:from>
    <xdr:to>
      <xdr:col>5</xdr:col>
      <xdr:colOff>374822</xdr:colOff>
      <xdr:row>102</xdr:row>
      <xdr:rowOff>106405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E3144B1-9C3A-40E6-948B-D083E59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652163</xdr:colOff>
      <xdr:row>95</xdr:row>
      <xdr:rowOff>102973</xdr:rowOff>
    </xdr:from>
    <xdr:to>
      <xdr:col>3</xdr:col>
      <xdr:colOff>46081</xdr:colOff>
      <xdr:row>97</xdr:row>
      <xdr:rowOff>66589</xdr:rowOff>
    </xdr:to>
    <xdr:sp macro="" textlink="">
      <xdr:nvSpPr>
        <xdr:cNvPr id="30" name="TextBox 8">
          <a:extLst>
            <a:ext uri="{FF2B5EF4-FFF2-40B4-BE49-F238E27FC236}">
              <a16:creationId xmlns:a16="http://schemas.microsoft.com/office/drawing/2014/main" id="{798DE956-8ABC-4759-BFA1-7CE8D4410023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1261420" y="18037432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  <xdr:twoCellAnchor>
    <xdr:from>
      <xdr:col>3</xdr:col>
      <xdr:colOff>266014</xdr:colOff>
      <xdr:row>90</xdr:row>
      <xdr:rowOff>8581</xdr:rowOff>
    </xdr:from>
    <xdr:to>
      <xdr:col>3</xdr:col>
      <xdr:colOff>904189</xdr:colOff>
      <xdr:row>91</xdr:row>
      <xdr:rowOff>160981</xdr:rowOff>
    </xdr:to>
    <xdr:sp macro="" textlink="">
      <xdr:nvSpPr>
        <xdr:cNvPr id="31" name="TextBox 8">
          <a:extLst>
            <a:ext uri="{FF2B5EF4-FFF2-40B4-BE49-F238E27FC236}">
              <a16:creationId xmlns:a16="http://schemas.microsoft.com/office/drawing/2014/main" id="{66470C57-1262-4CAC-9A58-ED5F9406C214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2119528" y="16999122"/>
          <a:ext cx="638175" cy="341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86%</a:t>
          </a:r>
        </a:p>
      </xdr:txBody>
    </xdr:sp>
    <xdr:clientData/>
  </xdr:twoCellAnchor>
  <xdr:twoCellAnchor>
    <xdr:from>
      <xdr:col>3</xdr:col>
      <xdr:colOff>1124121</xdr:colOff>
      <xdr:row>93</xdr:row>
      <xdr:rowOff>180202</xdr:rowOff>
    </xdr:from>
    <xdr:to>
      <xdr:col>4</xdr:col>
      <xdr:colOff>389324</xdr:colOff>
      <xdr:row>95</xdr:row>
      <xdr:rowOff>143819</xdr:rowOff>
    </xdr:to>
    <xdr:sp macro="" textlink="">
      <xdr:nvSpPr>
        <xdr:cNvPr id="32" name="TextBox 8">
          <a:extLst>
            <a:ext uri="{FF2B5EF4-FFF2-40B4-BE49-F238E27FC236}">
              <a16:creationId xmlns:a16="http://schemas.microsoft.com/office/drawing/2014/main" id="{0C669A50-8F0A-4C04-9FD2-8A6202C4112F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2977635" y="17737094"/>
          <a:ext cx="638175" cy="341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15%</a:t>
          </a:r>
        </a:p>
      </xdr:txBody>
    </xdr:sp>
    <xdr:clientData/>
  </xdr:twoCellAnchor>
  <xdr:twoCellAnchor>
    <xdr:from>
      <xdr:col>4</xdr:col>
      <xdr:colOff>652164</xdr:colOff>
      <xdr:row>96</xdr:row>
      <xdr:rowOff>85810</xdr:rowOff>
    </xdr:from>
    <xdr:to>
      <xdr:col>5</xdr:col>
      <xdr:colOff>149054</xdr:colOff>
      <xdr:row>98</xdr:row>
      <xdr:rowOff>49427</xdr:rowOff>
    </xdr:to>
    <xdr:sp macro="" textlink="">
      <xdr:nvSpPr>
        <xdr:cNvPr id="33" name="TextBox 8">
          <a:extLst>
            <a:ext uri="{FF2B5EF4-FFF2-40B4-BE49-F238E27FC236}">
              <a16:creationId xmlns:a16="http://schemas.microsoft.com/office/drawing/2014/main" id="{EC61C263-D0FE-4365-883A-7423E7EFB1E3}"/>
            </a:ext>
            <a:ext uri="{147F2762-F138-4A5C-976F-8EAC2B608ADB}">
              <a16:predDERef xmlns:a16="http://schemas.microsoft.com/office/drawing/2014/main" pred="{E6F95822-C074-AF43-A1FC-9F95C44B6CC7}"/>
            </a:ext>
          </a:extLst>
        </xdr:cNvPr>
        <xdr:cNvSpPr txBox="1"/>
      </xdr:nvSpPr>
      <xdr:spPr>
        <a:xfrm>
          <a:off x="3878650" y="18209053"/>
          <a:ext cx="638174" cy="341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3"/>
  <sheetViews>
    <sheetView tabSelected="1" topLeftCell="A100" zoomScale="111" workbookViewId="0">
      <selection activeCell="I114" sqref="I114"/>
    </sheetView>
  </sheetViews>
  <sheetFormatPr defaultColWidth="9.140625" defaultRowHeight="15" x14ac:dyDescent="0.25"/>
  <cols>
    <col min="1" max="1" width="9.140625" style="1"/>
    <col min="2" max="2" width="15.42578125" style="1" customWidth="1"/>
    <col min="3" max="3" width="18.85546875" style="1" customWidth="1"/>
    <col min="4" max="4" width="20.5703125" style="1" bestFit="1" customWidth="1"/>
    <col min="5" max="5" width="18.5703125" style="1" bestFit="1" customWidth="1"/>
    <col min="6" max="6" width="20.5703125" style="1" bestFit="1" customWidth="1"/>
    <col min="7" max="7" width="19.42578125" style="1" customWidth="1"/>
    <col min="8" max="9" width="20" style="1" customWidth="1"/>
    <col min="10" max="10" width="23.28515625" style="1" bestFit="1" customWidth="1"/>
    <col min="11" max="11" width="25.140625" style="1" customWidth="1"/>
    <col min="12" max="12" width="20" style="1" bestFit="1" customWidth="1"/>
    <col min="13" max="13" width="88.7109375" style="1" bestFit="1" customWidth="1"/>
    <col min="14" max="16384" width="9.140625" style="1"/>
  </cols>
  <sheetData>
    <row r="1" spans="3:13" x14ac:dyDescent="0.25">
      <c r="C1" s="3" t="s">
        <v>0</v>
      </c>
      <c r="D1" s="3" t="s">
        <v>1</v>
      </c>
      <c r="E1" s="3" t="s">
        <v>2</v>
      </c>
      <c r="F1" s="3"/>
      <c r="G1" s="3" t="s">
        <v>3</v>
      </c>
      <c r="H1" s="3" t="s">
        <v>4</v>
      </c>
      <c r="I1" s="3"/>
      <c r="J1" s="3" t="s">
        <v>5</v>
      </c>
      <c r="K1" s="3" t="s">
        <v>6</v>
      </c>
    </row>
    <row r="2" spans="3:13" x14ac:dyDescent="0.25">
      <c r="C2" s="16" t="s">
        <v>7</v>
      </c>
      <c r="D2" s="16" t="s">
        <v>8</v>
      </c>
      <c r="E2" s="16" t="s">
        <v>9</v>
      </c>
      <c r="F2" s="16"/>
      <c r="G2" s="2">
        <v>1E-4</v>
      </c>
      <c r="H2" s="2">
        <v>100100000000</v>
      </c>
      <c r="I2" s="2"/>
      <c r="J2" s="16">
        <v>47.62</v>
      </c>
      <c r="K2" s="16"/>
    </row>
    <row r="3" spans="3:13" x14ac:dyDescent="0.25">
      <c r="C3" s="16" t="s">
        <v>7</v>
      </c>
      <c r="D3" s="16" t="s">
        <v>8</v>
      </c>
      <c r="E3" s="16" t="s">
        <v>10</v>
      </c>
      <c r="F3" s="16"/>
      <c r="G3" s="2">
        <v>9.9999999999999998E-13</v>
      </c>
      <c r="H3" s="2">
        <v>1000010000</v>
      </c>
      <c r="I3" s="2"/>
      <c r="J3" s="16">
        <v>27.62</v>
      </c>
      <c r="K3" s="16"/>
    </row>
    <row r="4" spans="3:13" x14ac:dyDescent="0.25">
      <c r="C4" s="16" t="s">
        <v>7</v>
      </c>
      <c r="D4" s="16" t="s">
        <v>8</v>
      </c>
      <c r="E4" s="16" t="s">
        <v>11</v>
      </c>
      <c r="F4" s="16"/>
      <c r="G4" s="16">
        <v>1</v>
      </c>
      <c r="H4" s="16">
        <v>1</v>
      </c>
      <c r="I4" s="16"/>
      <c r="J4" s="16">
        <v>45.71</v>
      </c>
      <c r="K4" s="16"/>
    </row>
    <row r="5" spans="3:13" x14ac:dyDescent="0.25">
      <c r="C5" s="16" t="s">
        <v>12</v>
      </c>
      <c r="D5" s="16" t="s">
        <v>13</v>
      </c>
      <c r="E5" s="16" t="s">
        <v>9</v>
      </c>
      <c r="F5" s="16"/>
      <c r="G5" s="2">
        <v>1E-4</v>
      </c>
      <c r="H5" s="2">
        <v>10000</v>
      </c>
      <c r="I5" s="2"/>
      <c r="J5" s="16">
        <v>47.62</v>
      </c>
      <c r="K5" s="16"/>
    </row>
    <row r="6" spans="3:13" x14ac:dyDescent="0.25">
      <c r="C6" s="16" t="s">
        <v>12</v>
      </c>
      <c r="D6" s="16" t="s">
        <v>13</v>
      </c>
      <c r="E6" s="16" t="s">
        <v>10</v>
      </c>
      <c r="F6" s="16"/>
      <c r="G6" s="2">
        <v>1E-10</v>
      </c>
      <c r="H6" s="2">
        <v>800000000</v>
      </c>
      <c r="I6" s="2"/>
      <c r="J6" s="16">
        <v>34.29</v>
      </c>
      <c r="K6" s="16"/>
    </row>
    <row r="7" spans="3:13" x14ac:dyDescent="0.25">
      <c r="C7" s="16" t="s">
        <v>12</v>
      </c>
      <c r="D7" s="16" t="s">
        <v>13</v>
      </c>
      <c r="E7" s="16" t="s">
        <v>11</v>
      </c>
      <c r="F7" s="16"/>
      <c r="G7" s="16">
        <v>1</v>
      </c>
      <c r="H7" s="16">
        <v>1</v>
      </c>
      <c r="I7" s="16"/>
      <c r="J7" s="16">
        <v>45.71</v>
      </c>
      <c r="K7" s="16"/>
    </row>
    <row r="8" spans="3:13" x14ac:dyDescent="0.25">
      <c r="C8" s="4" t="s">
        <v>14</v>
      </c>
      <c r="D8" s="4" t="s">
        <v>8</v>
      </c>
      <c r="E8" s="4" t="s">
        <v>9</v>
      </c>
      <c r="F8" s="4"/>
      <c r="G8" s="5">
        <v>1E-4</v>
      </c>
      <c r="H8" s="4">
        <v>1</v>
      </c>
      <c r="I8" s="4"/>
      <c r="J8" s="4">
        <v>66.709999999999994</v>
      </c>
      <c r="K8" s="4">
        <v>17.14</v>
      </c>
    </row>
    <row r="9" spans="3:13" x14ac:dyDescent="0.25">
      <c r="C9" s="4" t="s">
        <v>14</v>
      </c>
      <c r="D9" s="4" t="s">
        <v>8</v>
      </c>
      <c r="E9" s="4" t="s">
        <v>10</v>
      </c>
      <c r="F9" s="4"/>
      <c r="G9" s="5">
        <v>9.9999999999999998E-13</v>
      </c>
      <c r="H9" s="5">
        <v>1000010000</v>
      </c>
      <c r="I9" s="5"/>
      <c r="J9" s="4">
        <v>55.24</v>
      </c>
      <c r="K9" s="4">
        <v>60.95</v>
      </c>
    </row>
    <row r="10" spans="3:13" x14ac:dyDescent="0.25">
      <c r="C10" s="4" t="s">
        <v>14</v>
      </c>
      <c r="D10" s="4" t="s">
        <v>8</v>
      </c>
      <c r="E10" s="4" t="s">
        <v>11</v>
      </c>
      <c r="F10" s="4"/>
      <c r="G10" s="4">
        <v>1</v>
      </c>
      <c r="H10" s="4">
        <v>1</v>
      </c>
      <c r="I10" s="4"/>
      <c r="J10" s="4">
        <v>65.709999999999994</v>
      </c>
      <c r="K10" s="4"/>
    </row>
    <row r="11" spans="3:13" ht="15" customHeight="1" x14ac:dyDescent="0.25">
      <c r="C11" s="4" t="s">
        <v>15</v>
      </c>
      <c r="D11" s="4" t="s">
        <v>8</v>
      </c>
      <c r="E11" s="4" t="s">
        <v>9</v>
      </c>
      <c r="F11" s="4"/>
      <c r="G11" s="5">
        <v>1E-10</v>
      </c>
      <c r="H11" s="5">
        <v>100000100</v>
      </c>
      <c r="I11" s="5"/>
      <c r="J11" s="4">
        <v>96.73</v>
      </c>
      <c r="K11" s="4">
        <v>47.62</v>
      </c>
      <c r="L11" s="6"/>
      <c r="M11" s="6"/>
    </row>
    <row r="12" spans="3:13" ht="15" customHeight="1" x14ac:dyDescent="0.25">
      <c r="C12" s="4" t="s">
        <v>15</v>
      </c>
      <c r="D12" s="4" t="s">
        <v>8</v>
      </c>
      <c r="E12" s="4" t="s">
        <v>10</v>
      </c>
      <c r="F12" s="4"/>
      <c r="G12" s="5">
        <v>1</v>
      </c>
      <c r="H12" s="5">
        <v>1</v>
      </c>
      <c r="I12" s="5"/>
      <c r="J12" s="4">
        <v>49.67</v>
      </c>
      <c r="K12" s="4">
        <v>27.62</v>
      </c>
      <c r="L12" s="31" t="s">
        <v>16</v>
      </c>
      <c r="M12" s="31"/>
    </row>
    <row r="13" spans="3:13" x14ac:dyDescent="0.25">
      <c r="C13" s="4" t="s">
        <v>15</v>
      </c>
      <c r="D13" s="4" t="s">
        <v>8</v>
      </c>
      <c r="E13" s="4" t="s">
        <v>11</v>
      </c>
      <c r="F13" s="4"/>
      <c r="G13" s="4">
        <v>1</v>
      </c>
      <c r="H13" s="4">
        <v>1</v>
      </c>
      <c r="I13" s="4"/>
      <c r="J13" s="4">
        <v>49.67</v>
      </c>
      <c r="K13" s="4"/>
      <c r="L13" s="31"/>
      <c r="M13" s="31"/>
    </row>
    <row r="14" spans="3:13" x14ac:dyDescent="0.25">
      <c r="C14" s="7" t="s">
        <v>17</v>
      </c>
      <c r="D14" s="7" t="s">
        <v>8</v>
      </c>
      <c r="E14" s="7" t="s">
        <v>9</v>
      </c>
      <c r="F14" s="15"/>
      <c r="G14" s="8">
        <v>9.9999999999999995E-7</v>
      </c>
      <c r="H14" s="9">
        <v>10</v>
      </c>
      <c r="I14" s="9"/>
      <c r="J14" s="9"/>
      <c r="K14" s="9">
        <f>+(65/105)*100</f>
        <v>61.904761904761905</v>
      </c>
      <c r="L14" s="31"/>
      <c r="M14" s="31"/>
    </row>
    <row r="15" spans="3:13" x14ac:dyDescent="0.25">
      <c r="C15" s="9" t="s">
        <v>18</v>
      </c>
      <c r="D15" s="7" t="s">
        <v>8</v>
      </c>
      <c r="E15" s="7" t="s">
        <v>9</v>
      </c>
      <c r="F15" s="15"/>
      <c r="G15" s="8">
        <v>9.9999999999999995E-7</v>
      </c>
      <c r="H15" s="9">
        <v>100</v>
      </c>
      <c r="I15" s="9"/>
      <c r="J15" s="9"/>
      <c r="K15" s="9">
        <f>(52/105)*100</f>
        <v>49.523809523809526</v>
      </c>
    </row>
    <row r="19" spans="3:11" x14ac:dyDescent="0.25">
      <c r="C19" s="10" t="s">
        <v>19</v>
      </c>
    </row>
    <row r="20" spans="3:11" x14ac:dyDescent="0.25">
      <c r="C20" s="11" t="s">
        <v>20</v>
      </c>
      <c r="D20" s="11" t="s">
        <v>21</v>
      </c>
      <c r="E20" s="11" t="s">
        <v>22</v>
      </c>
      <c r="F20" s="11" t="s">
        <v>23</v>
      </c>
      <c r="G20" s="12" t="s">
        <v>24</v>
      </c>
      <c r="H20" s="12" t="s">
        <v>25</v>
      </c>
      <c r="I20" s="11" t="s">
        <v>26</v>
      </c>
      <c r="J20" s="11" t="s">
        <v>27</v>
      </c>
      <c r="K20" s="1" t="s">
        <v>28</v>
      </c>
    </row>
    <row r="21" spans="3:11" x14ac:dyDescent="0.25">
      <c r="C21" s="27" t="s">
        <v>29</v>
      </c>
      <c r="D21" s="18" t="s">
        <v>35</v>
      </c>
      <c r="E21" s="18">
        <v>25</v>
      </c>
      <c r="F21" s="18">
        <v>27</v>
      </c>
      <c r="G21" s="17">
        <v>21</v>
      </c>
      <c r="H21" s="17">
        <f>(G21/E21)*100</f>
        <v>84</v>
      </c>
      <c r="I21" s="30">
        <f>SUM(G21:G24)</f>
        <v>52</v>
      </c>
      <c r="J21" s="30">
        <f>(SUM(G21:G24))/105*100</f>
        <v>49.523809523809526</v>
      </c>
      <c r="K21" s="1">
        <v>31</v>
      </c>
    </row>
    <row r="22" spans="3:11" x14ac:dyDescent="0.25">
      <c r="C22" s="28"/>
      <c r="D22" s="18" t="s">
        <v>36</v>
      </c>
      <c r="E22" s="18">
        <v>18</v>
      </c>
      <c r="F22" s="18">
        <v>0</v>
      </c>
      <c r="G22" s="17">
        <v>0</v>
      </c>
      <c r="H22" s="17">
        <f t="shared" ref="H22:H27" si="0">(G22/E22)*100</f>
        <v>0</v>
      </c>
      <c r="I22" s="30"/>
      <c r="J22" s="30"/>
      <c r="K22" s="1">
        <v>18</v>
      </c>
    </row>
    <row r="23" spans="3:11" x14ac:dyDescent="0.25">
      <c r="C23" s="28"/>
      <c r="D23" s="18" t="s">
        <v>37</v>
      </c>
      <c r="E23" s="18">
        <v>29</v>
      </c>
      <c r="F23" s="18">
        <v>65</v>
      </c>
      <c r="G23" s="17">
        <v>23</v>
      </c>
      <c r="H23" s="17">
        <f t="shared" si="0"/>
        <v>79.310344827586206</v>
      </c>
      <c r="I23" s="30"/>
      <c r="J23" s="30"/>
      <c r="K23" s="1">
        <v>76</v>
      </c>
    </row>
    <row r="24" spans="3:11" x14ac:dyDescent="0.25">
      <c r="C24" s="29"/>
      <c r="D24" s="18" t="s">
        <v>38</v>
      </c>
      <c r="E24" s="18">
        <v>33</v>
      </c>
      <c r="F24" s="18">
        <v>13</v>
      </c>
      <c r="G24" s="17">
        <v>8</v>
      </c>
      <c r="H24" s="17">
        <f t="shared" si="0"/>
        <v>24.242424242424242</v>
      </c>
      <c r="I24" s="30"/>
      <c r="J24" s="30"/>
      <c r="K24" s="1">
        <v>28</v>
      </c>
    </row>
    <row r="25" spans="3:11" x14ac:dyDescent="0.25">
      <c r="C25" s="23" t="s">
        <v>30</v>
      </c>
      <c r="D25" s="16">
        <v>1</v>
      </c>
      <c r="E25" s="16">
        <v>12</v>
      </c>
      <c r="F25" s="16">
        <v>0</v>
      </c>
      <c r="G25" s="13">
        <v>0</v>
      </c>
      <c r="H25" s="13">
        <f t="shared" si="0"/>
        <v>0</v>
      </c>
      <c r="I25" s="26">
        <f>SUM(G25:G28)</f>
        <v>65</v>
      </c>
      <c r="J25" s="22">
        <f t="shared" ref="J25" si="1">(SUM(G25:G28))/105*100</f>
        <v>61.904761904761905</v>
      </c>
      <c r="K25" s="1">
        <v>4</v>
      </c>
    </row>
    <row r="26" spans="3:11" x14ac:dyDescent="0.25">
      <c r="C26" s="24"/>
      <c r="D26" s="16">
        <v>2</v>
      </c>
      <c r="E26" s="16">
        <v>64</v>
      </c>
      <c r="F26" s="16">
        <v>100</v>
      </c>
      <c r="G26" s="13">
        <v>63</v>
      </c>
      <c r="H26" s="13">
        <f t="shared" si="0"/>
        <v>98.4375</v>
      </c>
      <c r="I26" s="26"/>
      <c r="J26" s="22"/>
      <c r="K26" s="1">
        <v>69</v>
      </c>
    </row>
    <row r="27" spans="3:11" x14ac:dyDescent="0.25">
      <c r="C27" s="24"/>
      <c r="D27" s="16">
        <v>3</v>
      </c>
      <c r="E27" s="16">
        <v>27</v>
      </c>
      <c r="F27" s="16">
        <v>5</v>
      </c>
      <c r="G27" s="13">
        <v>2</v>
      </c>
      <c r="H27" s="13">
        <f t="shared" si="0"/>
        <v>7.4074074074074066</v>
      </c>
      <c r="I27" s="26"/>
      <c r="J27" s="22"/>
      <c r="K27" s="1">
        <v>32</v>
      </c>
    </row>
    <row r="28" spans="3:11" x14ac:dyDescent="0.25">
      <c r="C28" s="25"/>
      <c r="D28" s="16">
        <v>4</v>
      </c>
      <c r="E28" s="16">
        <v>2</v>
      </c>
      <c r="F28" s="16">
        <v>0</v>
      </c>
      <c r="G28" s="13">
        <v>0</v>
      </c>
      <c r="H28" s="13">
        <f t="shared" ref="H28:H33" si="2">(G28/E28)*100</f>
        <v>0</v>
      </c>
      <c r="I28" s="26"/>
      <c r="J28" s="22"/>
      <c r="K28" s="1" t="s">
        <v>31</v>
      </c>
    </row>
    <row r="29" spans="3:11" x14ac:dyDescent="0.25">
      <c r="C29" s="27" t="s">
        <v>32</v>
      </c>
      <c r="D29" s="18">
        <v>1</v>
      </c>
      <c r="E29" s="18">
        <v>12</v>
      </c>
      <c r="F29" s="18">
        <v>0</v>
      </c>
      <c r="G29" s="18">
        <v>0</v>
      </c>
      <c r="H29" s="17">
        <f t="shared" si="2"/>
        <v>0</v>
      </c>
      <c r="I29" s="30">
        <f>SUM(G29:G32)</f>
        <v>46</v>
      </c>
      <c r="J29" s="30">
        <f t="shared" ref="J29" si="3">(SUM(G29:G32))/105*100</f>
        <v>43.80952380952381</v>
      </c>
    </row>
    <row r="30" spans="3:11" x14ac:dyDescent="0.25">
      <c r="C30" s="28"/>
      <c r="D30" s="18">
        <v>2</v>
      </c>
      <c r="E30" s="18">
        <v>64</v>
      </c>
      <c r="F30" s="18">
        <v>51</v>
      </c>
      <c r="G30" s="18">
        <v>32</v>
      </c>
      <c r="H30" s="17">
        <f t="shared" si="2"/>
        <v>50</v>
      </c>
      <c r="I30" s="30"/>
      <c r="J30" s="30"/>
    </row>
    <row r="31" spans="3:11" x14ac:dyDescent="0.25">
      <c r="C31" s="28"/>
      <c r="D31" s="18">
        <v>3</v>
      </c>
      <c r="E31" s="18">
        <v>27</v>
      </c>
      <c r="F31" s="18">
        <v>54</v>
      </c>
      <c r="G31" s="18">
        <v>14</v>
      </c>
      <c r="H31" s="17">
        <f t="shared" si="2"/>
        <v>51.851851851851848</v>
      </c>
      <c r="I31" s="30"/>
      <c r="J31" s="30"/>
    </row>
    <row r="32" spans="3:11" x14ac:dyDescent="0.25">
      <c r="C32" s="29"/>
      <c r="D32" s="18">
        <v>4</v>
      </c>
      <c r="E32" s="18">
        <v>2</v>
      </c>
      <c r="F32" s="18">
        <v>0</v>
      </c>
      <c r="G32" s="18">
        <v>0</v>
      </c>
      <c r="H32" s="18">
        <f t="shared" si="2"/>
        <v>0</v>
      </c>
      <c r="I32" s="30"/>
      <c r="J32" s="30"/>
    </row>
    <row r="33" spans="3:10" x14ac:dyDescent="0.25">
      <c r="C33" s="23" t="s">
        <v>41</v>
      </c>
      <c r="D33" s="16" t="s">
        <v>35</v>
      </c>
      <c r="E33" s="16">
        <v>25</v>
      </c>
      <c r="F33" s="16">
        <v>35</v>
      </c>
      <c r="G33" s="13">
        <v>22</v>
      </c>
      <c r="H33" s="13">
        <f t="shared" si="2"/>
        <v>88</v>
      </c>
      <c r="I33" s="26">
        <f>SUM(G33:G36)</f>
        <v>58</v>
      </c>
      <c r="J33" s="22">
        <f t="shared" ref="J33" si="4">(SUM(G33:G36))/105*100</f>
        <v>55.238095238095241</v>
      </c>
    </row>
    <row r="34" spans="3:10" x14ac:dyDescent="0.25">
      <c r="C34" s="24"/>
      <c r="D34" s="16" t="s">
        <v>36</v>
      </c>
      <c r="E34" s="16">
        <v>18</v>
      </c>
      <c r="F34" s="16">
        <v>0</v>
      </c>
      <c r="G34" s="13">
        <v>0</v>
      </c>
      <c r="H34" s="13">
        <f t="shared" ref="H34:H40" si="5">(G34/E34)*100</f>
        <v>0</v>
      </c>
      <c r="I34" s="26"/>
      <c r="J34" s="22"/>
    </row>
    <row r="35" spans="3:10" x14ac:dyDescent="0.25">
      <c r="C35" s="24"/>
      <c r="D35" s="16" t="s">
        <v>37</v>
      </c>
      <c r="E35" s="16">
        <v>29</v>
      </c>
      <c r="F35" s="16">
        <v>47</v>
      </c>
      <c r="G35" s="13">
        <v>21</v>
      </c>
      <c r="H35" s="13">
        <f t="shared" si="5"/>
        <v>72.41379310344827</v>
      </c>
      <c r="I35" s="26"/>
      <c r="J35" s="22"/>
    </row>
    <row r="36" spans="3:10" x14ac:dyDescent="0.25">
      <c r="C36" s="25"/>
      <c r="D36" s="16" t="s">
        <v>38</v>
      </c>
      <c r="E36" s="16">
        <v>33</v>
      </c>
      <c r="F36" s="16">
        <v>23</v>
      </c>
      <c r="G36" s="13">
        <v>15</v>
      </c>
      <c r="H36" s="13">
        <f t="shared" si="5"/>
        <v>45.454545454545453</v>
      </c>
      <c r="I36" s="26"/>
      <c r="J36" s="22"/>
    </row>
    <row r="37" spans="3:10" x14ac:dyDescent="0.25">
      <c r="C37" s="34" t="s">
        <v>42</v>
      </c>
      <c r="D37" s="35">
        <v>1</v>
      </c>
      <c r="E37" s="35">
        <v>12</v>
      </c>
      <c r="F37" s="35">
        <v>2</v>
      </c>
      <c r="G37" s="36">
        <v>0</v>
      </c>
      <c r="H37" s="36">
        <f t="shared" si="5"/>
        <v>0</v>
      </c>
      <c r="I37" s="37">
        <f>SUM(G37:G40)</f>
        <v>59</v>
      </c>
      <c r="J37" s="37">
        <f t="shared" ref="J37" si="6">(SUM(G37:G40))/105*100</f>
        <v>56.19047619047619</v>
      </c>
    </row>
    <row r="38" spans="3:10" x14ac:dyDescent="0.25">
      <c r="C38" s="38"/>
      <c r="D38" s="35">
        <v>2</v>
      </c>
      <c r="E38" s="35">
        <v>64</v>
      </c>
      <c r="F38" s="35">
        <v>90</v>
      </c>
      <c r="G38" s="36">
        <v>55</v>
      </c>
      <c r="H38" s="36">
        <f t="shared" si="5"/>
        <v>85.9375</v>
      </c>
      <c r="I38" s="37"/>
      <c r="J38" s="37"/>
    </row>
    <row r="39" spans="3:10" x14ac:dyDescent="0.25">
      <c r="C39" s="38"/>
      <c r="D39" s="35">
        <v>3</v>
      </c>
      <c r="E39" s="35">
        <v>27</v>
      </c>
      <c r="F39" s="35">
        <v>13</v>
      </c>
      <c r="G39" s="36">
        <v>4</v>
      </c>
      <c r="H39" s="36">
        <f t="shared" si="5"/>
        <v>14.814814814814813</v>
      </c>
      <c r="I39" s="37"/>
      <c r="J39" s="37"/>
    </row>
    <row r="40" spans="3:10" x14ac:dyDescent="0.25">
      <c r="C40" s="39"/>
      <c r="D40" s="35">
        <v>4</v>
      </c>
      <c r="E40" s="35">
        <v>2</v>
      </c>
      <c r="F40" s="35">
        <v>0</v>
      </c>
      <c r="G40" s="36">
        <v>0</v>
      </c>
      <c r="H40" s="36">
        <f t="shared" si="5"/>
        <v>0</v>
      </c>
      <c r="I40" s="37"/>
      <c r="J40" s="37"/>
    </row>
    <row r="41" spans="3:10" x14ac:dyDescent="0.25">
      <c r="G41" s="14"/>
    </row>
    <row r="42" spans="3:10" x14ac:dyDescent="0.25">
      <c r="G42" s="14"/>
    </row>
    <row r="43" spans="3:10" x14ac:dyDescent="0.25">
      <c r="C43" s="11" t="s">
        <v>22</v>
      </c>
      <c r="D43" s="12" t="s">
        <v>33</v>
      </c>
      <c r="E43" s="1" t="s">
        <v>34</v>
      </c>
      <c r="G43" s="14"/>
    </row>
    <row r="44" spans="3:10" x14ac:dyDescent="0.25">
      <c r="C44" s="14">
        <v>25</v>
      </c>
      <c r="D44" s="14">
        <v>21</v>
      </c>
      <c r="E44" s="1">
        <f>C44-D44</f>
        <v>4</v>
      </c>
      <c r="G44" s="16">
        <v>12</v>
      </c>
      <c r="H44" s="16">
        <v>0</v>
      </c>
      <c r="I44" s="14"/>
      <c r="J44" s="1">
        <f>G44-H44</f>
        <v>12</v>
      </c>
    </row>
    <row r="45" spans="3:10" x14ac:dyDescent="0.25">
      <c r="C45" s="14">
        <v>18</v>
      </c>
      <c r="D45" s="14">
        <v>0</v>
      </c>
      <c r="E45" s="1">
        <f t="shared" ref="E45:E47" si="7">C45-D45</f>
        <v>18</v>
      </c>
      <c r="G45" s="16">
        <v>64</v>
      </c>
      <c r="H45" s="16">
        <v>32</v>
      </c>
      <c r="I45" s="14"/>
      <c r="J45" s="1">
        <f t="shared" ref="J45:J47" si="8">G45-H45</f>
        <v>32</v>
      </c>
    </row>
    <row r="46" spans="3:10" x14ac:dyDescent="0.25">
      <c r="C46" s="14">
        <v>29</v>
      </c>
      <c r="D46" s="14">
        <v>23</v>
      </c>
      <c r="E46" s="1">
        <f t="shared" si="7"/>
        <v>6</v>
      </c>
      <c r="G46" s="16">
        <v>27</v>
      </c>
      <c r="H46" s="16">
        <v>14</v>
      </c>
      <c r="I46" s="14"/>
      <c r="J46" s="1">
        <f t="shared" si="8"/>
        <v>13</v>
      </c>
    </row>
    <row r="47" spans="3:10" x14ac:dyDescent="0.25">
      <c r="C47" s="14">
        <v>33</v>
      </c>
      <c r="D47" s="14">
        <v>8</v>
      </c>
      <c r="E47" s="1">
        <f t="shared" si="7"/>
        <v>25</v>
      </c>
      <c r="G47" s="16">
        <v>2</v>
      </c>
      <c r="H47" s="16">
        <v>0</v>
      </c>
      <c r="I47" s="14"/>
      <c r="J47" s="1">
        <f t="shared" si="8"/>
        <v>2</v>
      </c>
    </row>
    <row r="48" spans="3:10" x14ac:dyDescent="0.25">
      <c r="C48" s="14"/>
      <c r="D48" s="14"/>
      <c r="G48" s="14"/>
      <c r="H48" s="14"/>
      <c r="I48" s="14"/>
    </row>
    <row r="49" spans="3:7" x14ac:dyDescent="0.25">
      <c r="G49" s="14"/>
    </row>
    <row r="50" spans="3:7" x14ac:dyDescent="0.25">
      <c r="C50" s="14">
        <v>25</v>
      </c>
      <c r="D50" s="13">
        <v>22</v>
      </c>
      <c r="E50" s="1">
        <f>C50-D50</f>
        <v>3</v>
      </c>
    </row>
    <row r="51" spans="3:7" x14ac:dyDescent="0.25">
      <c r="C51" s="14">
        <v>18</v>
      </c>
      <c r="D51" s="13">
        <v>0</v>
      </c>
      <c r="E51" s="1">
        <f t="shared" ref="E51:E53" si="9">C51-D51</f>
        <v>18</v>
      </c>
    </row>
    <row r="52" spans="3:7" x14ac:dyDescent="0.25">
      <c r="C52" s="14">
        <v>29</v>
      </c>
      <c r="D52" s="13">
        <v>21</v>
      </c>
      <c r="E52" s="1">
        <f t="shared" si="9"/>
        <v>8</v>
      </c>
    </row>
    <row r="53" spans="3:7" x14ac:dyDescent="0.25">
      <c r="C53" s="14">
        <v>33</v>
      </c>
      <c r="D53" s="13">
        <v>15</v>
      </c>
      <c r="E53" s="1">
        <f t="shared" si="9"/>
        <v>18</v>
      </c>
    </row>
    <row r="54" spans="3:7" x14ac:dyDescent="0.25">
      <c r="C54" s="14"/>
      <c r="D54" s="14"/>
    </row>
    <row r="55" spans="3:7" x14ac:dyDescent="0.25">
      <c r="G55" s="14"/>
    </row>
    <row r="56" spans="3:7" x14ac:dyDescent="0.25">
      <c r="C56" s="14">
        <v>12</v>
      </c>
      <c r="D56" s="36">
        <v>0</v>
      </c>
      <c r="E56" s="1">
        <f>C56-D56</f>
        <v>12</v>
      </c>
    </row>
    <row r="57" spans="3:7" x14ac:dyDescent="0.25">
      <c r="C57" s="14">
        <v>64</v>
      </c>
      <c r="D57" s="36">
        <v>55</v>
      </c>
      <c r="E57" s="1">
        <f t="shared" ref="E57:E59" si="10">C57-D57</f>
        <v>9</v>
      </c>
    </row>
    <row r="58" spans="3:7" x14ac:dyDescent="0.25">
      <c r="C58" s="14">
        <v>27</v>
      </c>
      <c r="D58" s="36">
        <v>4</v>
      </c>
      <c r="E58" s="1">
        <f t="shared" si="10"/>
        <v>23</v>
      </c>
    </row>
    <row r="59" spans="3:7" x14ac:dyDescent="0.25">
      <c r="C59" s="14">
        <v>2</v>
      </c>
      <c r="D59" s="36">
        <v>0</v>
      </c>
      <c r="E59" s="1">
        <f t="shared" si="10"/>
        <v>2</v>
      </c>
    </row>
    <row r="60" spans="3:7" x14ac:dyDescent="0.25">
      <c r="C60" s="14"/>
      <c r="D60" s="14"/>
    </row>
    <row r="61" spans="3:7" x14ac:dyDescent="0.25">
      <c r="C61" s="14">
        <v>12</v>
      </c>
      <c r="D61" s="14">
        <v>0</v>
      </c>
      <c r="E61" s="1">
        <f>C61-D61</f>
        <v>12</v>
      </c>
    </row>
    <row r="62" spans="3:7" x14ac:dyDescent="0.25">
      <c r="C62" s="14">
        <v>64</v>
      </c>
      <c r="D62" s="14">
        <v>63</v>
      </c>
      <c r="E62" s="1">
        <f t="shared" ref="E62:E64" si="11">C62-D62</f>
        <v>1</v>
      </c>
    </row>
    <row r="63" spans="3:7" x14ac:dyDescent="0.25">
      <c r="C63" s="14">
        <v>27</v>
      </c>
      <c r="D63" s="14">
        <v>2</v>
      </c>
      <c r="E63" s="1">
        <f t="shared" si="11"/>
        <v>25</v>
      </c>
    </row>
    <row r="64" spans="3:7" x14ac:dyDescent="0.25">
      <c r="C64" s="14">
        <v>2</v>
      </c>
      <c r="D64" s="14">
        <v>0</v>
      </c>
      <c r="E64" s="1">
        <f t="shared" si="11"/>
        <v>2</v>
      </c>
    </row>
    <row r="84" spans="3:5" x14ac:dyDescent="0.25">
      <c r="C84" s="32" t="s">
        <v>20</v>
      </c>
      <c r="D84" s="32" t="s">
        <v>39</v>
      </c>
      <c r="E84" s="32" t="s">
        <v>40</v>
      </c>
    </row>
    <row r="85" spans="3:5" x14ac:dyDescent="0.25">
      <c r="C85" s="33" t="s">
        <v>29</v>
      </c>
      <c r="D85" s="41">
        <v>0.5</v>
      </c>
      <c r="E85" s="41">
        <v>0.57999999999999996</v>
      </c>
    </row>
    <row r="86" spans="3:5" x14ac:dyDescent="0.25">
      <c r="C86" s="33"/>
      <c r="D86" s="41"/>
      <c r="E86" s="41"/>
    </row>
    <row r="87" spans="3:5" x14ac:dyDescent="0.25">
      <c r="C87" s="33" t="s">
        <v>30</v>
      </c>
      <c r="D87" s="41">
        <v>0.62</v>
      </c>
      <c r="E87" s="41">
        <v>0.59</v>
      </c>
    </row>
    <row r="88" spans="3:5" x14ac:dyDescent="0.25">
      <c r="C88" s="33"/>
      <c r="D88" s="41"/>
      <c r="E88" s="41"/>
    </row>
    <row r="105" spans="2:8" x14ac:dyDescent="0.25">
      <c r="B105" s="66" t="s">
        <v>20</v>
      </c>
      <c r="C105" s="53" t="s">
        <v>48</v>
      </c>
      <c r="D105" s="53" t="s">
        <v>47</v>
      </c>
      <c r="E105" s="54" t="s">
        <v>45</v>
      </c>
      <c r="F105" s="54"/>
    </row>
    <row r="106" spans="2:8" x14ac:dyDescent="0.25">
      <c r="B106" s="67"/>
      <c r="C106" s="53"/>
      <c r="D106" s="53"/>
      <c r="E106" s="32" t="s">
        <v>43</v>
      </c>
      <c r="F106" s="32" t="s">
        <v>44</v>
      </c>
    </row>
    <row r="107" spans="2:8" x14ac:dyDescent="0.25">
      <c r="B107" s="59" t="s">
        <v>29</v>
      </c>
      <c r="C107" s="56" t="s">
        <v>35</v>
      </c>
      <c r="D107" s="20">
        <v>25</v>
      </c>
      <c r="E107" s="56">
        <v>27</v>
      </c>
      <c r="F107" s="57">
        <v>35</v>
      </c>
      <c r="G107" s="46" t="s">
        <v>41</v>
      </c>
      <c r="H107" s="34" t="s">
        <v>41</v>
      </c>
    </row>
    <row r="108" spans="2:8" x14ac:dyDescent="0.25">
      <c r="B108" s="60"/>
      <c r="C108" s="56" t="s">
        <v>36</v>
      </c>
      <c r="D108" s="21">
        <v>18</v>
      </c>
      <c r="E108" s="56">
        <v>0</v>
      </c>
      <c r="F108" s="57">
        <v>0</v>
      </c>
      <c r="G108" s="47"/>
      <c r="H108" s="38"/>
    </row>
    <row r="109" spans="2:8" x14ac:dyDescent="0.25">
      <c r="B109" s="60"/>
      <c r="C109" s="56" t="s">
        <v>37</v>
      </c>
      <c r="D109" s="21">
        <v>29</v>
      </c>
      <c r="E109" s="56">
        <v>65</v>
      </c>
      <c r="F109" s="57">
        <v>47</v>
      </c>
      <c r="G109" s="47"/>
      <c r="H109" s="38"/>
    </row>
    <row r="110" spans="2:8" x14ac:dyDescent="0.25">
      <c r="B110" s="61"/>
      <c r="C110" s="56" t="s">
        <v>38</v>
      </c>
      <c r="D110" s="21">
        <v>33</v>
      </c>
      <c r="E110" s="56">
        <v>13</v>
      </c>
      <c r="F110" s="57">
        <v>23</v>
      </c>
      <c r="G110" s="48"/>
      <c r="H110" s="39"/>
    </row>
    <row r="111" spans="2:8" x14ac:dyDescent="0.25">
      <c r="B111" s="63" t="s">
        <v>30</v>
      </c>
      <c r="C111" s="40">
        <v>1</v>
      </c>
      <c r="D111" s="19">
        <v>12</v>
      </c>
      <c r="E111" s="40">
        <v>0</v>
      </c>
      <c r="F111" s="58">
        <v>2</v>
      </c>
      <c r="G111" s="49" t="s">
        <v>42</v>
      </c>
    </row>
    <row r="112" spans="2:8" x14ac:dyDescent="0.25">
      <c r="B112" s="64"/>
      <c r="C112" s="40">
        <v>2</v>
      </c>
      <c r="D112" s="19">
        <v>64</v>
      </c>
      <c r="E112" s="40">
        <v>100</v>
      </c>
      <c r="F112" s="58">
        <v>90</v>
      </c>
      <c r="G112" s="50"/>
    </row>
    <row r="113" spans="2:9" x14ac:dyDescent="0.25">
      <c r="B113" s="64"/>
      <c r="C113" s="40">
        <v>3</v>
      </c>
      <c r="D113" s="19">
        <v>27</v>
      </c>
      <c r="E113" s="40">
        <v>5</v>
      </c>
      <c r="F113" s="58">
        <v>13</v>
      </c>
      <c r="G113" s="50"/>
    </row>
    <row r="114" spans="2:9" x14ac:dyDescent="0.25">
      <c r="B114" s="65"/>
      <c r="C114" s="40">
        <v>4</v>
      </c>
      <c r="D114" s="19">
        <v>2</v>
      </c>
      <c r="E114" s="40">
        <v>0</v>
      </c>
      <c r="F114" s="58">
        <v>0</v>
      </c>
      <c r="G114" s="51"/>
    </row>
    <row r="115" spans="2:9" x14ac:dyDescent="0.25">
      <c r="B115" s="62" t="s">
        <v>41</v>
      </c>
      <c r="C115" s="52" t="s">
        <v>35</v>
      </c>
      <c r="D115" s="21">
        <v>25</v>
      </c>
      <c r="E115" s="52">
        <v>35</v>
      </c>
    </row>
    <row r="116" spans="2:9" x14ac:dyDescent="0.25">
      <c r="B116" s="38"/>
      <c r="C116" s="35" t="s">
        <v>36</v>
      </c>
      <c r="D116" s="21">
        <v>18</v>
      </c>
      <c r="E116" s="35">
        <v>0</v>
      </c>
    </row>
    <row r="117" spans="2:9" x14ac:dyDescent="0.25">
      <c r="B117" s="38"/>
      <c r="C117" s="35" t="s">
        <v>37</v>
      </c>
      <c r="D117" s="21">
        <v>29</v>
      </c>
      <c r="E117" s="35">
        <v>47</v>
      </c>
    </row>
    <row r="118" spans="2:9" x14ac:dyDescent="0.25">
      <c r="B118" s="39"/>
      <c r="C118" s="35" t="s">
        <v>38</v>
      </c>
      <c r="D118" s="21">
        <v>33</v>
      </c>
      <c r="E118" s="35">
        <v>23</v>
      </c>
    </row>
    <row r="119" spans="2:9" x14ac:dyDescent="0.25">
      <c r="B119" s="42" t="s">
        <v>42</v>
      </c>
      <c r="C119" s="43">
        <v>1</v>
      </c>
      <c r="D119" s="19">
        <v>12</v>
      </c>
      <c r="E119" s="43">
        <v>2</v>
      </c>
    </row>
    <row r="120" spans="2:9" x14ac:dyDescent="0.25">
      <c r="B120" s="44"/>
      <c r="C120" s="43">
        <v>2</v>
      </c>
      <c r="D120" s="19">
        <v>64</v>
      </c>
      <c r="E120" s="43">
        <v>90</v>
      </c>
    </row>
    <row r="121" spans="2:9" x14ac:dyDescent="0.25">
      <c r="B121" s="44"/>
      <c r="C121" s="43">
        <v>3</v>
      </c>
      <c r="D121" s="19">
        <v>27</v>
      </c>
      <c r="E121" s="43">
        <v>13</v>
      </c>
    </row>
    <row r="122" spans="2:9" x14ac:dyDescent="0.25">
      <c r="B122" s="45"/>
      <c r="C122" s="43">
        <v>4</v>
      </c>
      <c r="D122" s="19">
        <v>2</v>
      </c>
      <c r="E122" s="43">
        <v>0</v>
      </c>
    </row>
    <row r="125" spans="2:9" x14ac:dyDescent="0.25">
      <c r="E125" s="32" t="s">
        <v>20</v>
      </c>
      <c r="F125" s="32" t="s">
        <v>21</v>
      </c>
      <c r="G125" s="32" t="s">
        <v>47</v>
      </c>
      <c r="H125" s="32" t="s">
        <v>24</v>
      </c>
      <c r="I125" s="32" t="s">
        <v>46</v>
      </c>
    </row>
    <row r="126" spans="2:9" x14ac:dyDescent="0.25">
      <c r="E126" s="55" t="s">
        <v>29</v>
      </c>
      <c r="F126" s="56" t="s">
        <v>35</v>
      </c>
      <c r="G126" s="56">
        <v>25</v>
      </c>
      <c r="H126" s="56">
        <v>21</v>
      </c>
      <c r="I126" s="56">
        <v>27</v>
      </c>
    </row>
    <row r="127" spans="2:9" x14ac:dyDescent="0.25">
      <c r="E127" s="55"/>
      <c r="F127" s="56" t="s">
        <v>36</v>
      </c>
      <c r="G127" s="56">
        <v>18</v>
      </c>
      <c r="H127" s="56">
        <v>0</v>
      </c>
      <c r="I127" s="56">
        <v>0</v>
      </c>
    </row>
    <row r="128" spans="2:9" x14ac:dyDescent="0.25">
      <c r="E128" s="55"/>
      <c r="F128" s="56" t="s">
        <v>37</v>
      </c>
      <c r="G128" s="56">
        <v>29</v>
      </c>
      <c r="H128" s="56">
        <v>23</v>
      </c>
      <c r="I128" s="56">
        <v>65</v>
      </c>
    </row>
    <row r="129" spans="5:9" x14ac:dyDescent="0.25">
      <c r="E129" s="55"/>
      <c r="F129" s="56" t="s">
        <v>38</v>
      </c>
      <c r="G129" s="56">
        <v>33</v>
      </c>
      <c r="H129" s="56">
        <v>8</v>
      </c>
      <c r="I129" s="56">
        <v>13</v>
      </c>
    </row>
    <row r="130" spans="5:9" x14ac:dyDescent="0.25">
      <c r="E130" s="33" t="s">
        <v>30</v>
      </c>
      <c r="F130" s="40">
        <v>1</v>
      </c>
      <c r="G130" s="40">
        <v>12</v>
      </c>
      <c r="H130" s="40">
        <v>0</v>
      </c>
      <c r="I130" s="40">
        <v>0</v>
      </c>
    </row>
    <row r="131" spans="5:9" x14ac:dyDescent="0.25">
      <c r="E131" s="33"/>
      <c r="F131" s="40">
        <v>2</v>
      </c>
      <c r="G131" s="40">
        <v>64</v>
      </c>
      <c r="H131" s="40">
        <v>63</v>
      </c>
      <c r="I131" s="40">
        <v>100</v>
      </c>
    </row>
    <row r="132" spans="5:9" x14ac:dyDescent="0.25">
      <c r="E132" s="33"/>
      <c r="F132" s="40">
        <v>3</v>
      </c>
      <c r="G132" s="40">
        <v>27</v>
      </c>
      <c r="H132" s="40">
        <v>2</v>
      </c>
      <c r="I132" s="40">
        <v>5</v>
      </c>
    </row>
    <row r="133" spans="5:9" x14ac:dyDescent="0.25">
      <c r="E133" s="33"/>
      <c r="F133" s="40">
        <v>4</v>
      </c>
      <c r="G133" s="40">
        <v>2</v>
      </c>
      <c r="H133" s="40">
        <v>0</v>
      </c>
      <c r="I133" s="40">
        <v>0</v>
      </c>
    </row>
  </sheetData>
  <mergeCells count="34">
    <mergeCell ref="E126:E129"/>
    <mergeCell ref="E130:E133"/>
    <mergeCell ref="B111:B114"/>
    <mergeCell ref="B115:B118"/>
    <mergeCell ref="B119:B122"/>
    <mergeCell ref="H107:H110"/>
    <mergeCell ref="G107:G110"/>
    <mergeCell ref="G111:G114"/>
    <mergeCell ref="E85:E86"/>
    <mergeCell ref="E87:E88"/>
    <mergeCell ref="E105:F105"/>
    <mergeCell ref="C105:C106"/>
    <mergeCell ref="D105:D106"/>
    <mergeCell ref="B107:B110"/>
    <mergeCell ref="I37:I40"/>
    <mergeCell ref="J37:J40"/>
    <mergeCell ref="C85:C86"/>
    <mergeCell ref="D85:D86"/>
    <mergeCell ref="C87:C88"/>
    <mergeCell ref="D87:D88"/>
    <mergeCell ref="C37:C40"/>
    <mergeCell ref="L12:M14"/>
    <mergeCell ref="C21:C24"/>
    <mergeCell ref="C25:C28"/>
    <mergeCell ref="I21:I24"/>
    <mergeCell ref="I25:I28"/>
    <mergeCell ref="J21:J24"/>
    <mergeCell ref="J25:J28"/>
    <mergeCell ref="J33:J36"/>
    <mergeCell ref="C33:C36"/>
    <mergeCell ref="I33:I36"/>
    <mergeCell ref="C29:C32"/>
    <mergeCell ref="I29:I32"/>
    <mergeCell ref="J29:J3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F05F0343DBD4E9F2770E4B735793C" ma:contentTypeVersion="10" ma:contentTypeDescription="Create a new document." ma:contentTypeScope="" ma:versionID="9d5c85e3ea7ef458c62da6ec4423d02a">
  <xsd:schema xmlns:xsd="http://www.w3.org/2001/XMLSchema" xmlns:xs="http://www.w3.org/2001/XMLSchema" xmlns:p="http://schemas.microsoft.com/office/2006/metadata/properties" xmlns:ns2="3406d88d-688e-4a24-8512-5fa3b407d00a" targetNamespace="http://schemas.microsoft.com/office/2006/metadata/properties" ma:root="true" ma:fieldsID="164ed3f39bcbd4b8f4006216e8bec4c0" ns2:_="">
    <xsd:import namespace="3406d88d-688e-4a24-8512-5fa3b407d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6d88d-688e-4a24-8512-5fa3b407d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48BC9-FF9A-4F46-9558-91237FCC2BC3}">
  <ds:schemaRefs>
    <ds:schemaRef ds:uri="http://schemas.microsoft.com/office/infopath/2007/PartnerControls"/>
    <ds:schemaRef ds:uri="3406d88d-688e-4a24-8512-5fa3b407d00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A410EE-0FB9-4157-A299-3D96391772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06d88d-688e-4a24-8512-5fa3b407d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DF953F-065E-4E56-8528-C84924D2FF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Damian Hoke</cp:lastModifiedBy>
  <cp:revision/>
  <dcterms:created xsi:type="dcterms:W3CDTF">2020-11-20T18:25:37Z</dcterms:created>
  <dcterms:modified xsi:type="dcterms:W3CDTF">2020-12-03T02:14:09Z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0x010100803F05F0343DBD4E9F2770E4B735793C</vt:lpwstr>
  </property>
</Properties>
</file>