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028"/>
  <workbookPr dateCompatibility="0" defaultThemeVersion="166925"/>
  <mc:AlternateContent xmlns:mc="http://schemas.openxmlformats.org/markup-compatibility/2006">
    <mc:Choice Requires="x15">
      <x15ac:absPath xmlns:x15ac="http://schemas.microsoft.com/office/spreadsheetml/2010/11/ac" url="/Users/ericcarlson/Dropbox/github/telework-ASEC-analysis/Output/"/>
    </mc:Choice>
  </mc:AlternateContent>
  <xr:revisionPtr revIDLastSave="0" documentId="13_ncr:9_{E8AC518F-A8B2-124E-85E1-BB09D908E835}" xr6:coauthVersionLast="47" xr6:coauthVersionMax="47" xr10:uidLastSave="{00000000-0000-0000-0000-000000000000}"/>
  <bookViews>
    <workbookView xWindow="0" yWindow="0" windowWidth="38400" windowHeight="21600" xr2:uid="{00000000-000D-0000-FFFF-FFFF00000000}"/>
  </bookViews>
  <sheets>
    <sheet name="Telework Regression Results"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H38" i="1" l="1"/>
  <c r="G38" i="1"/>
  <c r="F38" i="1"/>
  <c r="E38" i="1"/>
  <c r="D38" i="1"/>
  <c r="H37" i="1"/>
  <c r="G37" i="1"/>
  <c r="F37" i="1"/>
  <c r="E37" i="1"/>
  <c r="D37" i="1"/>
  <c r="H36" i="1"/>
  <c r="G36" i="1"/>
  <c r="F36" i="1"/>
  <c r="E36" i="1"/>
  <c r="D36" i="1"/>
  <c r="H33" i="1"/>
  <c r="G33" i="1"/>
  <c r="F33" i="1"/>
  <c r="E33" i="1"/>
  <c r="D33" i="1"/>
  <c r="H32" i="1"/>
  <c r="G32" i="1"/>
  <c r="F32" i="1"/>
  <c r="E32" i="1"/>
  <c r="D32" i="1"/>
  <c r="H30" i="1"/>
  <c r="G30" i="1"/>
  <c r="F30" i="1"/>
  <c r="E30" i="1"/>
  <c r="D30" i="1"/>
  <c r="H29" i="1"/>
  <c r="G29" i="1"/>
  <c r="F29" i="1"/>
  <c r="E29" i="1"/>
  <c r="D29" i="1"/>
  <c r="H27" i="1"/>
  <c r="G27" i="1"/>
  <c r="F27" i="1"/>
  <c r="E27" i="1"/>
  <c r="D27" i="1"/>
  <c r="H26" i="1"/>
  <c r="G26" i="1"/>
  <c r="F26" i="1"/>
  <c r="E26" i="1"/>
  <c r="D26" i="1"/>
  <c r="H24" i="1"/>
  <c r="G24" i="1"/>
  <c r="F24" i="1"/>
  <c r="E24" i="1"/>
  <c r="D24" i="1"/>
  <c r="H23" i="1"/>
  <c r="G23" i="1"/>
  <c r="F23" i="1"/>
  <c r="E23" i="1"/>
  <c r="D23" i="1"/>
  <c r="H21" i="1"/>
  <c r="G21" i="1"/>
  <c r="F21" i="1"/>
  <c r="E21" i="1"/>
  <c r="D21" i="1"/>
  <c r="H20" i="1"/>
  <c r="G20" i="1"/>
  <c r="F20" i="1"/>
  <c r="E20" i="1"/>
  <c r="D20" i="1"/>
  <c r="H18" i="1"/>
  <c r="G18" i="1"/>
  <c r="F18" i="1"/>
  <c r="E18" i="1"/>
  <c r="D18" i="1"/>
  <c r="H17" i="1"/>
  <c r="G17" i="1"/>
  <c r="F17" i="1"/>
  <c r="E17" i="1"/>
  <c r="D17" i="1"/>
  <c r="H15" i="1"/>
  <c r="G15" i="1"/>
  <c r="F15" i="1"/>
  <c r="E15" i="1"/>
  <c r="D15" i="1"/>
  <c r="H14" i="1"/>
  <c r="G14" i="1"/>
  <c r="F14" i="1"/>
  <c r="E14" i="1"/>
  <c r="D14" i="1"/>
  <c r="H12" i="1"/>
  <c r="G12" i="1"/>
  <c r="F12" i="1"/>
  <c r="E12" i="1"/>
  <c r="D12" i="1"/>
  <c r="H11" i="1"/>
  <c r="G11" i="1"/>
  <c r="F11" i="1"/>
  <c r="E11" i="1"/>
  <c r="D11" i="1"/>
  <c r="H9" i="1"/>
  <c r="G9" i="1"/>
  <c r="F9" i="1"/>
  <c r="E9" i="1"/>
  <c r="D9" i="1"/>
  <c r="H8" i="1"/>
  <c r="G8" i="1"/>
  <c r="F8" i="1"/>
  <c r="E8" i="1"/>
  <c r="D8" i="1"/>
  <c r="B6" i="1"/>
  <c r="D6" i="1"/>
  <c r="E6" i="1"/>
  <c r="F6" i="1"/>
  <c r="G6" i="1"/>
  <c r="H6" i="1"/>
  <c r="B9" i="1"/>
  <c r="B12" i="1"/>
  <c r="B15" i="1"/>
  <c r="B18" i="1"/>
  <c r="B21" i="1"/>
  <c r="B30" i="1"/>
  <c r="B33" i="1"/>
  <c r="B37" i="1"/>
  <c r="B38" i="1"/>
</calcChain>
</file>

<file path=xl/sharedStrings.xml><?xml version="1.0" encoding="utf-8"?>
<sst xmlns="http://purl.oclc.org/ooxml/spreadsheetml/main" count="16" uniqueCount="16">
  <si>
    <t>Dependent Variable: %Δ Median Home Value (2019 to 2022)</t>
  </si>
  <si>
    <t>Hybrid Remote Share in 2022</t>
  </si>
  <si>
    <t>Fully Remote Share in 2022</t>
  </si>
  <si>
    <t>Predicted Fully Remote Share in 2022</t>
  </si>
  <si>
    <t>Predicted Hybrid Remote Share in 2022</t>
  </si>
  <si>
    <t>Constant</t>
  </si>
  <si>
    <t>Observations</t>
  </si>
  <si>
    <t>Actual Fully Remote Share -</t>
  </si>
  <si>
    <t xml:space="preserve">     Predicted Fully Remote Share</t>
  </si>
  <si>
    <t>Actual Hybrid Remote Share -</t>
  </si>
  <si>
    <t xml:space="preserve">     Predicted Hybrid Remote Share</t>
  </si>
  <si>
    <t xml:space="preserve"> </t>
  </si>
  <si>
    <t>Ratio Fully Remote / Hybrid Remote</t>
  </si>
  <si>
    <t>Telework Share (Any) in 2022</t>
  </si>
  <si>
    <r>
      <rPr>
        <i/>
        <sz val="12"/>
        <color theme="1"/>
        <rFont val="Garamond"/>
        <family val="1"/>
      </rPr>
      <t>Source</t>
    </r>
    <r>
      <rPr>
        <sz val="12"/>
        <color theme="1"/>
        <rFont val="Garamond"/>
        <family val="1"/>
      </rPr>
      <t>: Authors' caluclations from CPS data from 2019, 2022, and 2023 and ACS data from 2019 and 2022</t>
    </r>
  </si>
  <si>
    <r>
      <rPr>
        <i/>
        <sz val="12"/>
        <color theme="1"/>
        <rFont val="Garamond"/>
        <family val="1"/>
      </rPr>
      <t>Note</t>
    </r>
    <r>
      <rPr>
        <sz val="12"/>
        <color theme="1"/>
        <rFont val="Garamond"/>
        <family val="1"/>
      </rPr>
      <t>: The dependent variable in all models is the percentage change in median home values between 2019 and 2022. Predicted telework shares based on random forest algorithm trained on CPS labor force and demographic microdata from 2022 and 2023. We apply the fitted model to analogous data from 2019 and aggregate to the MSA level. MSAs based on 2013 OMB definitions. Standard errors in parentheses, * p&lt;0.05; ** p&lt;0.01;  *** p&lt;0.001</t>
    </r>
  </si>
</sst>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Garamond"/>
      <family val="1"/>
    </font>
    <font>
      <i/>
      <sz val="12"/>
      <color theme="1"/>
      <name val="Garamond"/>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end/>
      <top/>
      <bottom style="thin">
        <color indexed="64"/>
      </bottom>
      <diagonal/>
    </border>
    <border>
      <start/>
      <end/>
      <top/>
      <bottom style="double">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8" fillId="0" borderId="11" xfId="0" applyFont="1" applyBorder="1"/>
    <xf numFmtId="0" fontId="18" fillId="0" borderId="11" xfId="0" applyFont="1" applyBorder="1" applyAlignment="1">
      <alignment horizontal="center"/>
    </xf>
    <xf numFmtId="0" fontId="18" fillId="0" borderId="0" xfId="0" applyFont="1"/>
    <xf numFmtId="0" fontId="18" fillId="0" borderId="0" xfId="0" applyFont="1" applyAlignment="1">
      <alignment horizontal="center"/>
    </xf>
    <xf numFmtId="0" fontId="18" fillId="0" borderId="10" xfId="0" applyFont="1" applyBorder="1" applyAlignment="1">
      <alignment horizontal="center"/>
    </xf>
    <xf numFmtId="0" fontId="18" fillId="0" borderId="10" xfId="0" applyFont="1" applyBorder="1"/>
    <xf numFmtId="0" fontId="18" fillId="0" borderId="10" xfId="0" applyFont="1" applyBorder="1" applyAlignment="1">
      <alignment horizontal="center"/>
    </xf>
    <xf numFmtId="0" fontId="18" fillId="0" borderId="0" xfId="0" applyFont="1" applyAlignment="1">
      <alignment horizontal="left" vertical="top" wrapText="1"/>
    </xf>
    <xf numFmtId="0" fontId="18" fillId="0" borderId="0" xfId="0" applyFont="1" applyAlignment="1">
      <alignment vertical="top"/>
    </xf>
    <xf numFmtId="0" fontId="18" fillId="0" borderId="0" xfId="0" applyFont="1"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5" Type="http://purl.oclc.org/ooxml/officeDocument/relationships/calcChain" Target="calcChain.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I47"/>
  <sheetViews>
    <sheetView showGridLines="0" tabSelected="1" workbookViewId="0">
      <selection activeCell="L12" sqref="L12"/>
    </sheetView>
  </sheetViews>
  <sheetFormatPr baseColWidth="10" defaultRowHeight="16" x14ac:dyDescent="0.2"/>
  <cols>
    <col min="1" max="1" width="10.83203125" style="3"/>
    <col min="2" max="2" width="35.83203125" style="3" customWidth="1"/>
    <col min="3" max="3" width="1.83203125" style="3" customWidth="1"/>
    <col min="4" max="8" width="13.33203125" style="4" customWidth="1"/>
    <col min="9" max="16384" width="10.83203125" style="3"/>
  </cols>
  <sheetData>
    <row r="2" spans="2:8" ht="17" thickBot="1" x14ac:dyDescent="0.25">
      <c r="B2" s="1"/>
      <c r="C2" s="1"/>
      <c r="D2" s="2"/>
      <c r="E2" s="2"/>
      <c r="F2" s="2"/>
      <c r="G2" s="2"/>
      <c r="H2" s="2"/>
    </row>
    <row r="3" spans="2:8" ht="5" customHeight="1" thickTop="1" x14ac:dyDescent="0.2"/>
    <row r="4" spans="2:8" x14ac:dyDescent="0.2">
      <c r="D4" s="5" t="s">
        <v>0</v>
      </c>
      <c r="E4" s="5"/>
      <c r="F4" s="5"/>
      <c r="G4" s="5"/>
      <c r="H4" s="5"/>
    </row>
    <row r="5" spans="2:8" ht="5" customHeight="1" x14ac:dyDescent="0.2"/>
    <row r="6" spans="2:8" x14ac:dyDescent="0.2">
      <c r="B6" s="6" t="str">
        <f>"                         "</f>
        <v xml:space="preserve">                         </v>
      </c>
      <c r="C6" s="6"/>
      <c r="D6" s="7" t="str">
        <f>"(1)"</f>
        <v>(1)</v>
      </c>
      <c r="E6" s="7" t="str">
        <f>"(2)"</f>
        <v>(2)</v>
      </c>
      <c r="F6" s="7" t="str">
        <f>"(3)"</f>
        <v>(3)</v>
      </c>
      <c r="G6" s="7" t="str">
        <f>"(4)"</f>
        <v>(4)</v>
      </c>
      <c r="H6" s="7" t="str">
        <f>"(5)"</f>
        <v>(5)</v>
      </c>
    </row>
    <row r="7" spans="2:8" ht="5" customHeight="1" x14ac:dyDescent="0.2"/>
    <row r="8" spans="2:8" x14ac:dyDescent="0.2">
      <c r="B8" s="9" t="s">
        <v>13</v>
      </c>
      <c r="C8" s="9"/>
      <c r="D8" s="4" t="str">
        <f>"-0.11"</f>
        <v>-0.11</v>
      </c>
      <c r="E8" s="4" t="str">
        <f>""</f>
        <v/>
      </c>
      <c r="F8" s="4" t="str">
        <f>""</f>
        <v/>
      </c>
      <c r="G8" s="4" t="str">
        <f>""</f>
        <v/>
      </c>
      <c r="H8" s="4" t="str">
        <f>""</f>
        <v/>
      </c>
    </row>
    <row r="9" spans="2:8" x14ac:dyDescent="0.2">
      <c r="B9" s="9" t="str">
        <f>"                         "</f>
        <v xml:space="preserve">                         </v>
      </c>
      <c r="C9" s="9"/>
      <c r="D9" s="4" t="str">
        <f>"(0.08)"</f>
        <v>(0.08)</v>
      </c>
      <c r="E9" s="4" t="str">
        <f>""</f>
        <v/>
      </c>
      <c r="F9" s="4" t="str">
        <f>""</f>
        <v/>
      </c>
      <c r="G9" s="4" t="str">
        <f>""</f>
        <v/>
      </c>
      <c r="H9" s="4" t="str">
        <f>""</f>
        <v/>
      </c>
    </row>
    <row r="10" spans="2:8" ht="5" customHeight="1" x14ac:dyDescent="0.2">
      <c r="B10" s="9"/>
      <c r="C10" s="9"/>
    </row>
    <row r="11" spans="2:8" x14ac:dyDescent="0.2">
      <c r="B11" s="9" t="s">
        <v>2</v>
      </c>
      <c r="C11" s="9"/>
      <c r="D11" s="4" t="str">
        <f>""</f>
        <v/>
      </c>
      <c r="E11" s="4" t="str">
        <f>"1.93***"</f>
        <v>1.93***</v>
      </c>
      <c r="F11" s="4" t="str">
        <f>""</f>
        <v/>
      </c>
      <c r="G11" s="4" t="str">
        <f>""</f>
        <v/>
      </c>
      <c r="H11" s="4" t="str">
        <f>""</f>
        <v/>
      </c>
    </row>
    <row r="12" spans="2:8" x14ac:dyDescent="0.2">
      <c r="B12" s="9" t="str">
        <f>"                         "</f>
        <v xml:space="preserve">                         </v>
      </c>
      <c r="C12" s="9"/>
      <c r="D12" s="4" t="str">
        <f>""</f>
        <v/>
      </c>
      <c r="E12" s="4" t="str">
        <f>"(0.21)"</f>
        <v>(0.21)</v>
      </c>
      <c r="F12" s="4" t="str">
        <f>""</f>
        <v/>
      </c>
      <c r="G12" s="4" t="str">
        <f>""</f>
        <v/>
      </c>
      <c r="H12" s="4" t="str">
        <f>""</f>
        <v/>
      </c>
    </row>
    <row r="13" spans="2:8" ht="5" customHeight="1" x14ac:dyDescent="0.2">
      <c r="B13" s="9"/>
      <c r="C13" s="9"/>
    </row>
    <row r="14" spans="2:8" x14ac:dyDescent="0.2">
      <c r="B14" s="9" t="s">
        <v>1</v>
      </c>
      <c r="C14" s="9"/>
      <c r="D14" s="4" t="str">
        <f>""</f>
        <v/>
      </c>
      <c r="E14" s="4" t="str">
        <f>"-1.86***"</f>
        <v>-1.86***</v>
      </c>
      <c r="F14" s="4" t="str">
        <f>""</f>
        <v/>
      </c>
      <c r="G14" s="4" t="str">
        <f>""</f>
        <v/>
      </c>
      <c r="H14" s="4" t="str">
        <f>""</f>
        <v/>
      </c>
    </row>
    <row r="15" spans="2:8" x14ac:dyDescent="0.2">
      <c r="B15" s="9" t="str">
        <f>"                         "</f>
        <v xml:space="preserve">                         </v>
      </c>
      <c r="C15" s="9"/>
      <c r="D15" s="4" t="str">
        <f>""</f>
        <v/>
      </c>
      <c r="E15" s="4" t="str">
        <f>"(0.19)"</f>
        <v>(0.19)</v>
      </c>
      <c r="F15" s="4" t="str">
        <f>""</f>
        <v/>
      </c>
      <c r="G15" s="4" t="str">
        <f>""</f>
        <v/>
      </c>
      <c r="H15" s="4" t="str">
        <f>""</f>
        <v/>
      </c>
    </row>
    <row r="16" spans="2:8" ht="5" customHeight="1" x14ac:dyDescent="0.2">
      <c r="B16" s="9"/>
      <c r="C16" s="9"/>
    </row>
    <row r="17" spans="2:8" x14ac:dyDescent="0.2">
      <c r="B17" s="9" t="s">
        <v>3</v>
      </c>
      <c r="C17" s="9"/>
      <c r="D17" s="4" t="str">
        <f>""</f>
        <v/>
      </c>
      <c r="E17" s="4" t="str">
        <f>""</f>
        <v/>
      </c>
      <c r="F17" s="4" t="str">
        <f>"2.21***"</f>
        <v>2.21***</v>
      </c>
      <c r="G17" s="4" t="str">
        <f>"2.90***"</f>
        <v>2.90***</v>
      </c>
      <c r="H17" s="4" t="str">
        <f>""</f>
        <v/>
      </c>
    </row>
    <row r="18" spans="2:8" x14ac:dyDescent="0.2">
      <c r="B18" s="9" t="str">
        <f>"                         "</f>
        <v xml:space="preserve">                         </v>
      </c>
      <c r="C18" s="9"/>
      <c r="D18" s="4" t="str">
        <f>""</f>
        <v/>
      </c>
      <c r="E18" s="4" t="str">
        <f>""</f>
        <v/>
      </c>
      <c r="F18" s="4" t="str">
        <f>"(0.61)"</f>
        <v>(0.61)</v>
      </c>
      <c r="G18" s="4" t="str">
        <f>"(0.54)"</f>
        <v>(0.54)</v>
      </c>
      <c r="H18" s="4" t="str">
        <f>""</f>
        <v/>
      </c>
    </row>
    <row r="19" spans="2:8" ht="5" customHeight="1" x14ac:dyDescent="0.2">
      <c r="B19" s="9"/>
      <c r="C19" s="9"/>
    </row>
    <row r="20" spans="2:8" x14ac:dyDescent="0.2">
      <c r="B20" s="9" t="s">
        <v>4</v>
      </c>
      <c r="C20" s="9"/>
      <c r="D20" s="4" t="str">
        <f>""</f>
        <v/>
      </c>
      <c r="E20" s="4" t="str">
        <f>""</f>
        <v/>
      </c>
      <c r="F20" s="4" t="str">
        <f>"-2.74***"</f>
        <v>-2.74***</v>
      </c>
      <c r="G20" s="4" t="str">
        <f>"-3.53***"</f>
        <v>-3.53***</v>
      </c>
      <c r="H20" s="4" t="str">
        <f>""</f>
        <v/>
      </c>
    </row>
    <row r="21" spans="2:8" x14ac:dyDescent="0.2">
      <c r="B21" s="9" t="str">
        <f>"                         "</f>
        <v xml:space="preserve">                         </v>
      </c>
      <c r="C21" s="9"/>
      <c r="D21" s="4" t="str">
        <f>""</f>
        <v/>
      </c>
      <c r="E21" s="4" t="str">
        <f>""</f>
        <v/>
      </c>
      <c r="F21" s="4" t="str">
        <f>"(0.50)"</f>
        <v>(0.50)</v>
      </c>
      <c r="G21" s="4" t="str">
        <f>"(0.46)"</f>
        <v>(0.46)</v>
      </c>
      <c r="H21" s="4" t="str">
        <f>""</f>
        <v/>
      </c>
    </row>
    <row r="22" spans="2:8" ht="5" customHeight="1" x14ac:dyDescent="0.2">
      <c r="B22" s="9"/>
      <c r="C22" s="9"/>
    </row>
    <row r="23" spans="2:8" x14ac:dyDescent="0.2">
      <c r="B23" s="9" t="s">
        <v>7</v>
      </c>
      <c r="C23" s="9"/>
      <c r="D23" s="4" t="str">
        <f>""</f>
        <v/>
      </c>
      <c r="E23" s="4" t="str">
        <f>""</f>
        <v/>
      </c>
      <c r="F23" s="4" t="str">
        <f>""</f>
        <v/>
      </c>
      <c r="G23" s="4" t="str">
        <f>"2.00***"</f>
        <v>2.00***</v>
      </c>
      <c r="H23" s="4" t="str">
        <f>""</f>
        <v/>
      </c>
    </row>
    <row r="24" spans="2:8" x14ac:dyDescent="0.2">
      <c r="B24" s="9" t="s">
        <v>8</v>
      </c>
      <c r="C24" s="9"/>
      <c r="D24" s="4" t="str">
        <f>""</f>
        <v/>
      </c>
      <c r="E24" s="4" t="str">
        <f>""</f>
        <v/>
      </c>
      <c r="F24" s="4" t="str">
        <f>""</f>
        <v/>
      </c>
      <c r="G24" s="4" t="str">
        <f>"(0.22)"</f>
        <v>(0.22)</v>
      </c>
      <c r="H24" s="4" t="str">
        <f>""</f>
        <v/>
      </c>
    </row>
    <row r="25" spans="2:8" ht="5" customHeight="1" x14ac:dyDescent="0.2">
      <c r="B25" s="9"/>
      <c r="C25" s="9"/>
    </row>
    <row r="26" spans="2:8" x14ac:dyDescent="0.2">
      <c r="B26" s="9" t="s">
        <v>9</v>
      </c>
      <c r="C26" s="9"/>
      <c r="D26" s="4" t="str">
        <f>""</f>
        <v/>
      </c>
      <c r="E26" s="4" t="str">
        <f>""</f>
        <v/>
      </c>
      <c r="F26" s="4" t="str">
        <f>""</f>
        <v/>
      </c>
      <c r="G26" s="4" t="str">
        <f>"-1.32***"</f>
        <v>-1.32***</v>
      </c>
      <c r="H26" s="4" t="str">
        <f>""</f>
        <v/>
      </c>
    </row>
    <row r="27" spans="2:8" x14ac:dyDescent="0.2">
      <c r="B27" s="9" t="s">
        <v>10</v>
      </c>
      <c r="C27" s="9"/>
      <c r="D27" s="4" t="str">
        <f>""</f>
        <v/>
      </c>
      <c r="E27" s="4" t="str">
        <f>""</f>
        <v/>
      </c>
      <c r="F27" s="4" t="str">
        <f>""</f>
        <v/>
      </c>
      <c r="G27" s="4" t="str">
        <f>"(0.23)"</f>
        <v>(0.23)</v>
      </c>
      <c r="H27" s="4" t="str">
        <f>""</f>
        <v/>
      </c>
    </row>
    <row r="28" spans="2:8" ht="5" customHeight="1" x14ac:dyDescent="0.2">
      <c r="B28" s="9"/>
      <c r="C28" s="9"/>
    </row>
    <row r="29" spans="2:8" x14ac:dyDescent="0.2">
      <c r="B29" s="9" t="s">
        <v>12</v>
      </c>
      <c r="C29" s="9"/>
      <c r="D29" s="4" t="str">
        <f>""</f>
        <v/>
      </c>
      <c r="E29" s="4" t="str">
        <f>""</f>
        <v/>
      </c>
      <c r="F29" s="4" t="str">
        <f>""</f>
        <v/>
      </c>
      <c r="G29" s="4" t="str">
        <f>""</f>
        <v/>
      </c>
      <c r="H29" s="4" t="str">
        <f>"5.07***"</f>
        <v>5.07***</v>
      </c>
    </row>
    <row r="30" spans="2:8" x14ac:dyDescent="0.2">
      <c r="B30" s="9" t="str">
        <f>"                         "</f>
        <v xml:space="preserve">                         </v>
      </c>
      <c r="C30" s="9"/>
      <c r="D30" s="4" t="str">
        <f>""</f>
        <v/>
      </c>
      <c r="E30" s="4" t="str">
        <f>""</f>
        <v/>
      </c>
      <c r="F30" s="4" t="str">
        <f>""</f>
        <v/>
      </c>
      <c r="G30" s="4" t="str">
        <f>""</f>
        <v/>
      </c>
      <c r="H30" s="4" t="str">
        <f>"(0.99)"</f>
        <v>(0.99)</v>
      </c>
    </row>
    <row r="31" spans="2:8" ht="5" customHeight="1" x14ac:dyDescent="0.2">
      <c r="B31" s="9"/>
      <c r="C31" s="9"/>
    </row>
    <row r="32" spans="2:8" x14ac:dyDescent="0.2">
      <c r="B32" s="9" t="s">
        <v>5</v>
      </c>
      <c r="C32" s="9"/>
      <c r="D32" s="4" t="str">
        <f>"35.36***"</f>
        <v>35.36***</v>
      </c>
      <c r="E32" s="4" t="str">
        <f>"30.08***"</f>
        <v>30.08***</v>
      </c>
      <c r="F32" s="4" t="str">
        <f>"49.54***"</f>
        <v>49.54***</v>
      </c>
      <c r="G32" s="4" t="str">
        <f>"40.96***"</f>
        <v>40.96***</v>
      </c>
      <c r="H32" s="4" t="str">
        <f>"26.49***"</f>
        <v>26.49***</v>
      </c>
    </row>
    <row r="33" spans="2:9" x14ac:dyDescent="0.2">
      <c r="B33" s="9" t="str">
        <f>"                         "</f>
        <v xml:space="preserve">                         </v>
      </c>
      <c r="C33" s="9"/>
      <c r="D33" s="4" t="str">
        <f>"(1.82)"</f>
        <v>(1.82)</v>
      </c>
      <c r="E33" s="4" t="str">
        <f>"(1.63)"</f>
        <v>(1.63)</v>
      </c>
      <c r="F33" s="4" t="str">
        <f>"(3.07)"</f>
        <v>(3.07)</v>
      </c>
      <c r="G33" s="4" t="str">
        <f>"(3.00)"</f>
        <v>(3.00)</v>
      </c>
      <c r="H33" s="4" t="str">
        <f>"(1.40)"</f>
        <v>(1.40)</v>
      </c>
    </row>
    <row r="34" spans="2:9" x14ac:dyDescent="0.2">
      <c r="B34" s="9"/>
      <c r="C34" s="9"/>
      <c r="D34" s="10"/>
      <c r="E34" s="10"/>
      <c r="F34" s="10"/>
      <c r="G34" s="10"/>
      <c r="H34" s="10"/>
      <c r="I34" s="9"/>
    </row>
    <row r="35" spans="2:9" x14ac:dyDescent="0.2">
      <c r="B35" s="9"/>
      <c r="C35" s="9"/>
      <c r="D35" s="10"/>
      <c r="E35" s="10"/>
      <c r="F35" s="10"/>
      <c r="G35" s="10"/>
      <c r="H35" s="10"/>
      <c r="I35" s="9"/>
    </row>
    <row r="36" spans="2:9" x14ac:dyDescent="0.2">
      <c r="B36" s="9" t="s">
        <v>6</v>
      </c>
      <c r="C36" s="9"/>
      <c r="D36" s="4" t="str">
        <f>"260"</f>
        <v>260</v>
      </c>
      <c r="E36" s="4" t="str">
        <f>"260"</f>
        <v>260</v>
      </c>
      <c r="F36" s="4" t="str">
        <f>"260"</f>
        <v>260</v>
      </c>
      <c r="G36" s="4" t="str">
        <f>"260"</f>
        <v>260</v>
      </c>
      <c r="H36" s="4" t="str">
        <f>"260"</f>
        <v>260</v>
      </c>
      <c r="I36" s="9"/>
    </row>
    <row r="37" spans="2:9" x14ac:dyDescent="0.2">
      <c r="B37" s="9" t="str">
        <f>"R-sq                     "</f>
        <v xml:space="preserve">R-sq                     </v>
      </c>
      <c r="C37" s="9"/>
      <c r="D37" s="4" t="str">
        <f>"0.008"</f>
        <v>0.008</v>
      </c>
      <c r="E37" s="4" t="str">
        <f>"0.285"</f>
        <v>0.285</v>
      </c>
      <c r="F37" s="4" t="str">
        <f>"0.112"</f>
        <v>0.112</v>
      </c>
      <c r="G37" s="4" t="str">
        <f>"0.333"</f>
        <v>0.333</v>
      </c>
      <c r="H37" s="4" t="str">
        <f>"0.093"</f>
        <v>0.093</v>
      </c>
      <c r="I37" s="9"/>
    </row>
    <row r="38" spans="2:9" x14ac:dyDescent="0.2">
      <c r="B38" s="9" t="str">
        <f>"adj. R-sq                "</f>
        <v xml:space="preserve">adj. R-sq                </v>
      </c>
      <c r="C38" s="9"/>
      <c r="D38" s="4" t="str">
        <f>"0.004"</f>
        <v>0.004</v>
      </c>
      <c r="E38" s="4" t="str">
        <f>"0.280"</f>
        <v>0.280</v>
      </c>
      <c r="F38" s="4" t="str">
        <f>"0.105"</f>
        <v>0.105</v>
      </c>
      <c r="G38" s="4" t="str">
        <f>"0.323"</f>
        <v>0.323</v>
      </c>
      <c r="H38" s="4" t="str">
        <f>"0.090"</f>
        <v>0.090</v>
      </c>
      <c r="I38" s="9"/>
    </row>
    <row r="39" spans="2:9" ht="17" thickBot="1" x14ac:dyDescent="0.25">
      <c r="B39" s="1"/>
      <c r="C39" s="1"/>
      <c r="D39" s="2"/>
      <c r="E39" s="2"/>
      <c r="F39" s="2"/>
      <c r="G39" s="2"/>
      <c r="H39" s="2"/>
    </row>
    <row r="40" spans="2:9" ht="5" customHeight="1" thickTop="1" x14ac:dyDescent="0.2"/>
    <row r="41" spans="2:9" ht="64" customHeight="1" x14ac:dyDescent="0.2">
      <c r="B41" s="8" t="s">
        <v>15</v>
      </c>
      <c r="C41" s="8"/>
      <c r="D41" s="8"/>
      <c r="E41" s="8"/>
      <c r="F41" s="8"/>
      <c r="G41" s="8"/>
      <c r="H41" s="8"/>
    </row>
    <row r="42" spans="2:9" x14ac:dyDescent="0.2">
      <c r="B42" s="8" t="s">
        <v>14</v>
      </c>
      <c r="C42" s="8"/>
      <c r="D42" s="8"/>
      <c r="E42" s="8"/>
      <c r="F42" s="8"/>
      <c r="G42" s="8"/>
      <c r="H42" s="8"/>
    </row>
    <row r="47" spans="2:9" x14ac:dyDescent="0.2">
      <c r="D47" s="4" t="s">
        <v>11</v>
      </c>
    </row>
  </sheetData>
  <mergeCells count="3">
    <mergeCell ref="D4:H4"/>
    <mergeCell ref="B41:H41"/>
    <mergeCell ref="B42:H42"/>
  </mergeCells>
  <pageMargins left="0.75" right="0.75" top="1" bottom="1" header="0.5" footer="0.5"/>
  <ignoredErrors>
    <ignoredError sqref="E11:E15 G23:G27" formula="1"/>
  </ignoredErrors>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Telework Regression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Carlson</dc:creator>
  <cp:lastModifiedBy>Eric Carlson</cp:lastModifiedBy>
  <dcterms:created xsi:type="dcterms:W3CDTF">2023-11-06T20:17:48Z</dcterms:created>
  <dcterms:modified xsi:type="dcterms:W3CDTF">2023-11-06T21:15:07Z</dcterms:modified>
</cp:coreProperties>
</file>