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n\Desktop\Homework\Module1Challenge\"/>
    </mc:Choice>
  </mc:AlternateContent>
  <xr:revisionPtr revIDLastSave="0" documentId="13_ncr:1_{F830F5EC-8FDD-4862-863E-390541D194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Successful US Kickstarters" sheetId="7" r:id="rId4"/>
    <sheet name="Failed US Kickstarters" sheetId="8" r:id="rId5"/>
    <sheet name="BxWhskr chart" sheetId="10" r:id="rId6"/>
    <sheet name="Descriptive Statistics" sheetId="9" r:id="rId7"/>
    <sheet name="Edinburgh Research" sheetId="6" r:id="rId8"/>
    <sheet name="Category Statistics" sheetId="2" r:id="rId9"/>
    <sheet name="Subcategory Statisctics" sheetId="3" r:id="rId10"/>
    <sheet name="OutcomesBased on Launch Date" sheetId="5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13" l="1"/>
  <c r="B11" i="13"/>
  <c r="C8" i="13"/>
  <c r="B7" i="13"/>
  <c r="C12" i="13"/>
  <c r="C10" i="13"/>
  <c r="C9" i="13"/>
  <c r="C7" i="13"/>
  <c r="C6" i="13"/>
  <c r="C5" i="13"/>
  <c r="C4" i="13"/>
  <c r="C3" i="13"/>
  <c r="B4" i="13"/>
  <c r="B3" i="13"/>
  <c r="D13" i="13"/>
  <c r="D12" i="13"/>
  <c r="D11" i="13"/>
  <c r="D10" i="13"/>
  <c r="D9" i="13"/>
  <c r="D8" i="13"/>
  <c r="D7" i="13"/>
  <c r="D6" i="13"/>
  <c r="D5" i="13"/>
  <c r="C13" i="13"/>
  <c r="B13" i="13"/>
  <c r="B12" i="13"/>
  <c r="B10" i="13"/>
  <c r="B9" i="13"/>
  <c r="B8" i="13"/>
  <c r="B6" i="13"/>
  <c r="B5" i="13"/>
  <c r="D4" i="13"/>
  <c r="D3" i="13"/>
  <c r="D2" i="13"/>
  <c r="B2" i="13"/>
  <c r="C2" i="13"/>
  <c r="C13" i="9"/>
  <c r="C12" i="9"/>
  <c r="C11" i="9"/>
  <c r="B13" i="9"/>
  <c r="B12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501" i="1"/>
  <c r="T1462" i="1"/>
  <c r="T1539" i="1"/>
  <c r="T780" i="1"/>
  <c r="T1162" i="1"/>
  <c r="T1397" i="1"/>
  <c r="T1846" i="1"/>
  <c r="T2004" i="1"/>
  <c r="T710" i="1"/>
  <c r="T1847" i="1"/>
  <c r="T813" i="1"/>
  <c r="T366" i="1"/>
  <c r="T382" i="1"/>
  <c r="T1848" i="1"/>
  <c r="T1330" i="1"/>
  <c r="T2005" i="1"/>
  <c r="T1849" i="1"/>
  <c r="T1398" i="1"/>
  <c r="T483" i="1"/>
  <c r="T2006" i="1"/>
  <c r="T1214" i="1"/>
  <c r="T923" i="1"/>
  <c r="T872" i="1"/>
  <c r="T1215" i="1"/>
  <c r="T588" i="1"/>
  <c r="T412" i="1"/>
  <c r="T1083" i="1"/>
  <c r="T2007" i="1"/>
  <c r="T781" i="1"/>
  <c r="T1850" i="1"/>
  <c r="T2008" i="1"/>
  <c r="T2009" i="1"/>
  <c r="T1731" i="1"/>
  <c r="T634" i="1"/>
  <c r="T357" i="1"/>
  <c r="T510" i="1"/>
  <c r="T293" i="1"/>
  <c r="T1163" i="1"/>
  <c r="T619" i="1"/>
  <c r="T1851" i="1"/>
  <c r="T2010" i="1"/>
  <c r="T511" i="1"/>
  <c r="T127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456" i="1"/>
  <c r="T413" i="1"/>
  <c r="T1008" i="1"/>
  <c r="T325" i="1"/>
  <c r="T1268" i="1"/>
  <c r="T873" i="1"/>
  <c r="T948" i="1"/>
  <c r="T690" i="1"/>
  <c r="T1117" i="1"/>
  <c r="T691" i="1"/>
  <c r="T761" i="1"/>
  <c r="T1269" i="1"/>
  <c r="T2015" i="1"/>
  <c r="T1045" i="1"/>
  <c r="T977" i="1"/>
  <c r="T430" i="1"/>
  <c r="T91" i="1"/>
  <c r="T9" i="1"/>
  <c r="T692" i="1"/>
  <c r="T1332" i="1"/>
  <c r="T264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190" i="1"/>
  <c r="T216" i="1"/>
  <c r="T621" i="1"/>
  <c r="T414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129" i="1"/>
  <c r="T580" i="1"/>
  <c r="T1854" i="1"/>
  <c r="T1049" i="1"/>
  <c r="T1403" i="1"/>
  <c r="T712" i="1"/>
  <c r="T287" i="1"/>
  <c r="T1855" i="1"/>
  <c r="T924" i="1"/>
  <c r="T1334" i="1"/>
  <c r="T531" i="1"/>
  <c r="T1335" i="1"/>
  <c r="T273" i="1"/>
  <c r="T606" i="1"/>
  <c r="T1404" i="1"/>
  <c r="T1336" i="1"/>
  <c r="T197" i="1"/>
  <c r="T900" i="1"/>
  <c r="T901" i="1"/>
  <c r="T1119" i="1"/>
  <c r="T474" i="1"/>
  <c r="T607" i="1"/>
  <c r="T1120" i="1"/>
  <c r="T466" i="1"/>
  <c r="T431" i="1"/>
  <c r="T1467" i="1"/>
  <c r="T311" i="1"/>
  <c r="T1271" i="1"/>
  <c r="T401" i="1"/>
  <c r="T1272" i="1"/>
  <c r="T457" i="1"/>
  <c r="T1165" i="1"/>
  <c r="T448" i="1"/>
  <c r="T395" i="1"/>
  <c r="T402" i="1"/>
  <c r="T814" i="1"/>
  <c r="T1856" i="1"/>
  <c r="T1011" i="1"/>
  <c r="T1468" i="1"/>
  <c r="T206" i="1"/>
  <c r="T1216" i="1"/>
  <c r="T313" i="1"/>
  <c r="T1636" i="1"/>
  <c r="T1469" i="1"/>
  <c r="T1337" i="1"/>
  <c r="T834" i="1"/>
  <c r="T1734" i="1"/>
  <c r="T1857" i="1"/>
  <c r="T2023" i="1"/>
  <c r="T589" i="1"/>
  <c r="T874" i="1"/>
  <c r="T1858" i="1"/>
  <c r="T1217" i="1"/>
  <c r="T308" i="1"/>
  <c r="T1735" i="1"/>
  <c r="T875" i="1"/>
  <c r="T2024" i="1"/>
  <c r="T550" i="1"/>
  <c r="T205" i="1"/>
  <c r="T635" i="1"/>
  <c r="T143" i="1"/>
  <c r="T1121" i="1"/>
  <c r="T1405" i="1"/>
  <c r="T876" i="1"/>
  <c r="T1544" i="1"/>
  <c r="T1545" i="1"/>
  <c r="T1084" i="1"/>
  <c r="T1470" i="1"/>
  <c r="T93" i="1"/>
  <c r="T1859" i="1"/>
  <c r="T1012" i="1"/>
  <c r="T1860" i="1"/>
  <c r="T153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345" i="1"/>
  <c r="T1085" i="1"/>
  <c r="T1639" i="1"/>
  <c r="T1341" i="1"/>
  <c r="T980" i="1"/>
  <c r="T693" i="1"/>
  <c r="T926" i="1"/>
  <c r="T1218" i="1"/>
  <c r="T1548" i="1"/>
  <c r="T949" i="1"/>
  <c r="T1640" i="1"/>
  <c r="T321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78" i="1"/>
  <c r="T238" i="1"/>
  <c r="T1087" i="1"/>
  <c r="T1408" i="1"/>
  <c r="T2026" i="1"/>
  <c r="T225" i="1"/>
  <c r="T713" i="1"/>
  <c r="T295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33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492" i="1"/>
  <c r="T877" i="1"/>
  <c r="T17" i="1"/>
  <c r="T1409" i="1"/>
  <c r="T135" i="1"/>
  <c r="T159" i="1"/>
  <c r="T608" i="1"/>
  <c r="T1345" i="1"/>
  <c r="T695" i="1"/>
  <c r="T524" i="1"/>
  <c r="T1090" i="1"/>
  <c r="T1873" i="1"/>
  <c r="T2033" i="1"/>
  <c r="T518" i="1"/>
  <c r="T166" i="1"/>
  <c r="T467" i="1"/>
  <c r="T226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493" i="1"/>
  <c r="T795" i="1"/>
  <c r="T609" i="1"/>
  <c r="T1220" i="1"/>
  <c r="T1477" i="1"/>
  <c r="T2034" i="1"/>
  <c r="T1875" i="1"/>
  <c r="T403" i="1"/>
  <c r="T1410" i="1"/>
  <c r="T623" i="1"/>
  <c r="T610" i="1"/>
  <c r="T715" i="1"/>
  <c r="T383" i="1"/>
  <c r="T837" i="1"/>
  <c r="T716" i="1"/>
  <c r="T1016" i="1"/>
  <c r="T124" i="1"/>
  <c r="T796" i="1"/>
  <c r="T1346" i="1"/>
  <c r="T391" i="1"/>
  <c r="T1347" i="1"/>
  <c r="T1743" i="1"/>
  <c r="T1123" i="1"/>
  <c r="T458" i="1"/>
  <c r="T1744" i="1"/>
  <c r="T309" i="1"/>
  <c r="T1124" i="1"/>
  <c r="T2035" i="1"/>
  <c r="T2036" i="1"/>
  <c r="T1411" i="1"/>
  <c r="T1646" i="1"/>
  <c r="T878" i="1"/>
  <c r="T1091" i="1"/>
  <c r="T665" i="1"/>
  <c r="T1554" i="1"/>
  <c r="T1745" i="1"/>
  <c r="T903" i="1"/>
  <c r="T199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459" i="1"/>
  <c r="T1647" i="1"/>
  <c r="T298" i="1"/>
  <c r="T502" i="1"/>
  <c r="T1017" i="1"/>
  <c r="T244" i="1"/>
  <c r="T1221" i="1"/>
  <c r="T494" i="1"/>
  <c r="T1556" i="1"/>
  <c r="T2038" i="1"/>
  <c r="T1648" i="1"/>
  <c r="T1478" i="1"/>
  <c r="T1092" i="1"/>
  <c r="T1876" i="1"/>
  <c r="T1279" i="1"/>
  <c r="T982" i="1"/>
  <c r="T2039" i="1"/>
  <c r="T441" i="1"/>
  <c r="T1093" i="1"/>
  <c r="T1877" i="1"/>
  <c r="T785" i="1"/>
  <c r="T2040" i="1"/>
  <c r="T1479" i="1"/>
  <c r="T1557" i="1"/>
  <c r="T1480" i="1"/>
  <c r="T2041" i="1"/>
  <c r="T1558" i="1"/>
  <c r="T1481" i="1"/>
  <c r="T1559" i="1"/>
  <c r="T442" i="1"/>
  <c r="T384" i="1"/>
  <c r="T696" i="1"/>
  <c r="T1348" i="1"/>
  <c r="T983" i="1"/>
  <c r="T552" i="1"/>
  <c r="T404" i="1"/>
  <c r="T1222" i="1"/>
  <c r="T581" i="1"/>
  <c r="T2042" i="1"/>
  <c r="T879" i="1"/>
  <c r="T301" i="1"/>
  <c r="T582" i="1"/>
  <c r="T2043" i="1"/>
  <c r="T1878" i="1"/>
  <c r="T1649" i="1"/>
  <c r="T1349" i="1"/>
  <c r="T1560" i="1"/>
  <c r="T1280" i="1"/>
  <c r="T203" i="1"/>
  <c r="T1879" i="1"/>
  <c r="T1748" i="1"/>
  <c r="T624" i="1"/>
  <c r="T927" i="1"/>
  <c r="T1880" i="1"/>
  <c r="T797" i="1"/>
  <c r="T484" i="1"/>
  <c r="T928" i="1"/>
  <c r="T838" i="1"/>
  <c r="T1881" i="1"/>
  <c r="T1561" i="1"/>
  <c r="T167" i="1"/>
  <c r="T270" i="1"/>
  <c r="T839" i="1"/>
  <c r="T798" i="1"/>
  <c r="T2044" i="1"/>
  <c r="T2045" i="1"/>
  <c r="T840" i="1"/>
  <c r="T415" i="1"/>
  <c r="T637" i="1"/>
  <c r="T1482" i="1"/>
  <c r="T2046" i="1"/>
  <c r="T904" i="1"/>
  <c r="T1650" i="1"/>
  <c r="T220" i="1"/>
  <c r="T2047" i="1"/>
  <c r="T495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5" i="1"/>
  <c r="T2359" i="1"/>
  <c r="T2391" i="1"/>
  <c r="T2959" i="1"/>
  <c r="T2960" i="1"/>
  <c r="T2470" i="1"/>
  <c r="T2961" i="1"/>
  <c r="T2278" i="1"/>
  <c r="T241" i="1"/>
  <c r="T107" i="1"/>
  <c r="T984" i="1"/>
  <c r="T200" i="1"/>
  <c r="T880" i="1"/>
  <c r="T1170" i="1"/>
  <c r="T2048" i="1"/>
  <c r="T1651" i="1"/>
  <c r="T929" i="1"/>
  <c r="T1094" i="1"/>
  <c r="T112" i="1"/>
  <c r="T1350" i="1"/>
  <c r="T1281" i="1"/>
  <c r="T1652" i="1"/>
  <c r="T638" i="1"/>
  <c r="T1282" i="1"/>
  <c r="T1095" i="1"/>
  <c r="T1749" i="1"/>
  <c r="T485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377" i="1"/>
  <c r="T1283" i="1"/>
  <c r="T571" i="1"/>
  <c r="T1223" i="1"/>
  <c r="T145" i="1"/>
  <c r="T1564" i="1"/>
  <c r="T119" i="1"/>
  <c r="T572" i="1"/>
  <c r="T165" i="1"/>
  <c r="T182" i="1"/>
  <c r="T174" i="1"/>
  <c r="T1882" i="1"/>
  <c r="T717" i="1"/>
  <c r="T1750" i="1"/>
  <c r="T261" i="1"/>
  <c r="T1751" i="1"/>
  <c r="T1653" i="1"/>
  <c r="T1883" i="1"/>
  <c r="T985" i="1"/>
  <c r="T1565" i="1"/>
  <c r="T416" i="1"/>
  <c r="T1412" i="1"/>
  <c r="T179" i="1"/>
  <c r="T1884" i="1"/>
  <c r="T654" i="1"/>
  <c r="T1752" i="1"/>
  <c r="T611" i="1"/>
  <c r="T45" i="1"/>
  <c r="T475" i="1"/>
  <c r="T1654" i="1"/>
  <c r="T330" i="1"/>
  <c r="T388" i="1"/>
  <c r="T1566" i="1"/>
  <c r="T1125" i="1"/>
  <c r="T158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443" i="1"/>
  <c r="T1568" i="1"/>
  <c r="T258" i="1"/>
  <c r="T1753" i="1"/>
  <c r="T541" i="1"/>
  <c r="T4" i="1"/>
  <c r="T262" i="1"/>
  <c r="T249" i="1"/>
  <c r="T905" i="1"/>
  <c r="T140" i="1"/>
  <c r="T227" i="1"/>
  <c r="T1569" i="1"/>
  <c r="T1018" i="1"/>
  <c r="T1885" i="1"/>
  <c r="T741" i="1"/>
  <c r="T881" i="1"/>
  <c r="T361" i="1"/>
  <c r="T882" i="1"/>
  <c r="T2049" i="1"/>
  <c r="T1754" i="1"/>
  <c r="T931" i="1"/>
  <c r="T1224" i="1"/>
  <c r="T986" i="1"/>
  <c r="T1755" i="1"/>
  <c r="T1413" i="1"/>
  <c r="T1570" i="1"/>
  <c r="T417" i="1"/>
  <c r="T374" i="1"/>
  <c r="T1571" i="1"/>
  <c r="T1414" i="1"/>
  <c r="T418" i="1"/>
  <c r="T1126" i="1"/>
  <c r="T1127" i="1"/>
  <c r="T1128" i="1"/>
  <c r="T763" i="1"/>
  <c r="T232" i="1"/>
  <c r="T1886" i="1"/>
  <c r="T1756" i="1"/>
  <c r="T1284" i="1"/>
  <c r="T194" i="1"/>
  <c r="T2050" i="1"/>
  <c r="T742" i="1"/>
  <c r="T1225" i="1"/>
  <c r="T476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98" i="1"/>
  <c r="T743" i="1"/>
  <c r="T468" i="1"/>
  <c r="T1760" i="1"/>
  <c r="T1761" i="1"/>
  <c r="T245" i="1"/>
  <c r="T1572" i="1"/>
  <c r="T1887" i="1"/>
  <c r="T562" i="1"/>
  <c r="T583" i="1"/>
  <c r="T640" i="1"/>
  <c r="T786" i="1"/>
  <c r="T294" i="1"/>
  <c r="T744" i="1"/>
  <c r="T1098" i="1"/>
  <c r="T952" i="1"/>
  <c r="T326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278" i="1"/>
  <c r="T335" i="1"/>
  <c r="T184" i="1"/>
  <c r="T953" i="1"/>
  <c r="T246" i="1"/>
  <c r="T1099" i="1"/>
  <c r="T82" i="1"/>
  <c r="T1353" i="1"/>
  <c r="T1574" i="1"/>
  <c r="T229" i="1"/>
  <c r="T766" i="1"/>
  <c r="T1173" i="1"/>
  <c r="T218" i="1"/>
  <c r="T553" i="1"/>
  <c r="T574" i="1"/>
  <c r="T486" i="1"/>
  <c r="T1227" i="1"/>
  <c r="T1174" i="1"/>
  <c r="T1020" i="1"/>
  <c r="T1762" i="1"/>
  <c r="T801" i="1"/>
  <c r="T1100" i="1"/>
  <c r="T1354" i="1"/>
  <c r="T1021" i="1"/>
  <c r="T1175" i="1"/>
  <c r="T720" i="1"/>
  <c r="T358" i="1"/>
  <c r="T68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460" i="1"/>
  <c r="T370" i="1"/>
  <c r="T78" i="1"/>
  <c r="T1285" i="1"/>
  <c r="T987" i="1"/>
  <c r="T1763" i="1"/>
  <c r="T1286" i="1"/>
  <c r="T745" i="1"/>
  <c r="T1575" i="1"/>
  <c r="T532" i="1"/>
  <c r="T817" i="1"/>
  <c r="T1101" i="1"/>
  <c r="T279" i="1"/>
  <c r="T51" i="1"/>
  <c r="T1130" i="1"/>
  <c r="T24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362" i="1"/>
  <c r="T1889" i="1"/>
  <c r="T1287" i="1"/>
  <c r="T160" i="1"/>
  <c r="T1576" i="1"/>
  <c r="T1131" i="1"/>
  <c r="T223" i="1"/>
  <c r="T1132" i="1"/>
  <c r="T767" i="1"/>
  <c r="T1890" i="1"/>
  <c r="T1102" i="1"/>
  <c r="T57" i="1"/>
  <c r="T449" i="1"/>
  <c r="T1415" i="1"/>
  <c r="T396" i="1"/>
  <c r="T1230" i="1"/>
  <c r="T375" i="1"/>
  <c r="T242" i="1"/>
  <c r="T1657" i="1"/>
  <c r="T1658" i="1"/>
  <c r="T1355" i="1"/>
  <c r="T533" i="1"/>
  <c r="T746" i="1"/>
  <c r="T239" i="1"/>
  <c r="T322" i="1"/>
  <c r="T842" i="1"/>
  <c r="T1176" i="1"/>
  <c r="T155" i="1"/>
  <c r="T1891" i="1"/>
  <c r="T575" i="1"/>
  <c r="T314" i="1"/>
  <c r="T74" i="1"/>
  <c r="T487" i="1"/>
  <c r="T84" i="1"/>
  <c r="T612" i="1"/>
  <c r="T186" i="1"/>
  <c r="T30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488" i="1"/>
  <c r="T1894" i="1"/>
  <c r="T907" i="1"/>
  <c r="T161" i="1"/>
  <c r="T747" i="1"/>
  <c r="T1177" i="1"/>
  <c r="T1764" i="1"/>
  <c r="T1660" i="1"/>
  <c r="T1022" i="1"/>
  <c r="T1577" i="1"/>
  <c r="T477" i="1"/>
  <c r="T1489" i="1"/>
  <c r="T591" i="1"/>
  <c r="T1053" i="1"/>
  <c r="T818" i="1"/>
  <c r="T1765" i="1"/>
  <c r="T1895" i="1"/>
  <c r="T908" i="1"/>
  <c r="T419" i="1"/>
  <c r="T1896" i="1"/>
  <c r="T933" i="1"/>
  <c r="T1897" i="1"/>
  <c r="T1578" i="1"/>
  <c r="T169" i="1"/>
  <c r="T405" i="1"/>
  <c r="T1766" i="1"/>
  <c r="T2056" i="1"/>
  <c r="T1898" i="1"/>
  <c r="T748" i="1"/>
  <c r="T1579" i="1"/>
  <c r="T1580" i="1"/>
  <c r="T1490" i="1"/>
  <c r="T2057" i="1"/>
  <c r="T346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323" i="1"/>
  <c r="T843" i="1"/>
  <c r="T503" i="1"/>
  <c r="T2059" i="1"/>
  <c r="T1492" i="1"/>
  <c r="T613" i="1"/>
  <c r="T1054" i="1"/>
  <c r="T22" i="1"/>
  <c r="T1661" i="1"/>
  <c r="T1662" i="1"/>
  <c r="T1289" i="1"/>
  <c r="T803" i="1"/>
  <c r="T884" i="1"/>
  <c r="T378" i="1"/>
  <c r="T697" i="1"/>
  <c r="T1663" i="1"/>
  <c r="T525" i="1"/>
  <c r="T1664" i="1"/>
  <c r="T1903" i="1"/>
  <c r="T1055" i="1"/>
  <c r="T667" i="1"/>
  <c r="T250" i="1"/>
  <c r="T555" i="1"/>
  <c r="T988" i="1"/>
  <c r="T1103" i="1"/>
  <c r="T909" i="1"/>
  <c r="T316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461" i="1"/>
  <c r="T1493" i="1"/>
  <c r="T641" i="1"/>
  <c r="T787" i="1"/>
  <c r="T251" i="1"/>
  <c r="T1666" i="1"/>
  <c r="T175" i="1"/>
  <c r="T1290" i="1"/>
  <c r="T1135" i="1"/>
  <c r="T844" i="1"/>
  <c r="T1667" i="1"/>
  <c r="T954" i="1"/>
  <c r="T989" i="1"/>
  <c r="T1356" i="1"/>
  <c r="T367" i="1"/>
  <c r="T420" i="1"/>
  <c r="T38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359" i="1"/>
  <c r="T1768" i="1"/>
  <c r="T1668" i="1"/>
  <c r="T504" i="1"/>
  <c r="T171" i="1"/>
  <c r="T912" i="1"/>
  <c r="T1581" i="1"/>
  <c r="T259" i="1"/>
  <c r="T128" i="1"/>
  <c r="T2065" i="1"/>
  <c r="T243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424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327" i="1"/>
  <c r="T1909" i="1"/>
  <c r="T1495" i="1"/>
  <c r="T577" i="1"/>
  <c r="T956" i="1"/>
  <c r="T1773" i="1"/>
  <c r="T1136" i="1"/>
  <c r="T363" i="1"/>
  <c r="T1358" i="1"/>
  <c r="T489" i="1"/>
  <c r="T1416" i="1"/>
  <c r="T556" i="1"/>
  <c r="T1582" i="1"/>
  <c r="T990" i="1"/>
  <c r="T1774" i="1"/>
  <c r="T769" i="1"/>
  <c r="T1775" i="1"/>
  <c r="T490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96" i="1"/>
  <c r="T1024" i="1"/>
  <c r="T1180" i="1"/>
  <c r="T268" i="1"/>
  <c r="T1669" i="1"/>
  <c r="T1670" i="1"/>
  <c r="T2070" i="1"/>
  <c r="T698" i="1"/>
  <c r="T820" i="1"/>
  <c r="T1359" i="1"/>
  <c r="T331" i="1"/>
  <c r="T770" i="1"/>
  <c r="T1291" i="1"/>
  <c r="T935" i="1"/>
  <c r="T282" i="1"/>
  <c r="T958" i="1"/>
  <c r="T1137" i="1"/>
  <c r="T336" i="1"/>
  <c r="T721" i="1"/>
  <c r="T543" i="1"/>
  <c r="T14" i="1"/>
  <c r="T44" i="1"/>
  <c r="T110" i="1"/>
  <c r="T450" i="1"/>
  <c r="T1910" i="1"/>
  <c r="T43" i="1"/>
  <c r="T1417" i="1"/>
  <c r="T256" i="1"/>
  <c r="T230" i="1"/>
  <c r="T265" i="1"/>
  <c r="T208" i="1"/>
  <c r="T49" i="1"/>
  <c r="T90" i="1"/>
  <c r="T141" i="1"/>
  <c r="T353" i="1"/>
  <c r="T18" i="1"/>
  <c r="T397" i="1"/>
  <c r="T913" i="1"/>
  <c r="T28" i="1"/>
  <c r="T271" i="1"/>
  <c r="T699" i="1"/>
  <c r="T176" i="1"/>
  <c r="T173" i="1"/>
  <c r="T240" i="1"/>
  <c r="T101" i="1"/>
  <c r="T151" i="1"/>
  <c r="T56" i="1"/>
  <c r="T27" i="1"/>
  <c r="T172" i="1"/>
  <c r="T50" i="1"/>
  <c r="T177" i="1"/>
  <c r="T100" i="1"/>
  <c r="T237" i="1"/>
  <c r="T111" i="1"/>
  <c r="T89" i="1"/>
  <c r="T30" i="1"/>
  <c r="T991" i="1"/>
  <c r="T103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96" i="1"/>
  <c r="T222" i="1"/>
  <c r="T126" i="1"/>
  <c r="T202" i="1"/>
  <c r="T771" i="1"/>
  <c r="T188" i="1"/>
  <c r="T959" i="1"/>
  <c r="T936" i="1"/>
  <c r="T130" i="1"/>
  <c r="T120" i="1"/>
  <c r="T40" i="1"/>
  <c r="T201" i="1"/>
  <c r="T70" i="1"/>
  <c r="T6" i="1"/>
  <c r="T1056" i="1"/>
  <c r="T37" i="1"/>
  <c r="T752" i="1"/>
  <c r="T1776" i="1"/>
  <c r="T73" i="1"/>
  <c r="T272" i="1"/>
  <c r="T156" i="1"/>
  <c r="T753" i="1"/>
  <c r="T379" i="1"/>
  <c r="T55" i="1"/>
  <c r="T257" i="1"/>
  <c r="T594" i="1"/>
  <c r="T845" i="1"/>
  <c r="T722" i="1"/>
  <c r="T102" i="1"/>
  <c r="T209" i="1"/>
  <c r="T846" i="1"/>
  <c r="T131" i="1"/>
  <c r="T310" i="1"/>
  <c r="T92" i="1"/>
  <c r="T233" i="1"/>
  <c r="T615" i="1"/>
  <c r="T136" i="1"/>
  <c r="T83" i="1"/>
  <c r="T564" i="1"/>
  <c r="T189" i="1"/>
  <c r="T296" i="1"/>
  <c r="T772" i="1"/>
  <c r="T66" i="1"/>
  <c r="T1292" i="1"/>
  <c r="T41" i="1"/>
  <c r="T821" i="1"/>
  <c r="T1671" i="1"/>
  <c r="T462" i="1"/>
  <c r="T847" i="1"/>
  <c r="T75" i="1"/>
  <c r="T642" i="1"/>
  <c r="T105" i="1"/>
  <c r="T1911" i="1"/>
  <c r="T1025" i="1"/>
  <c r="T360" i="1"/>
  <c r="T432" i="1"/>
  <c r="T252" i="1"/>
  <c r="T354" i="1"/>
  <c r="T505" i="1"/>
  <c r="T266" i="1"/>
  <c r="T1293" i="1"/>
  <c r="T992" i="1"/>
  <c r="T463" i="1"/>
  <c r="T274" i="1"/>
  <c r="T263" i="1"/>
  <c r="T219" i="1"/>
  <c r="T700" i="1"/>
  <c r="T1496" i="1"/>
  <c r="T668" i="1"/>
  <c r="T123" i="1"/>
  <c r="T157" i="1"/>
  <c r="T1138" i="1"/>
  <c r="T433" i="1"/>
  <c r="T1672" i="1"/>
  <c r="T15" i="1"/>
  <c r="T58" i="1"/>
  <c r="T960" i="1"/>
  <c r="T625" i="1"/>
  <c r="T147" i="1"/>
  <c r="T6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478" i="1"/>
  <c r="T643" i="1"/>
  <c r="T180" i="1"/>
  <c r="T1360" i="1"/>
  <c r="T1295" i="1"/>
  <c r="T1361" i="1"/>
  <c r="T1362" i="1"/>
  <c r="T2074" i="1"/>
  <c r="T1363" i="1"/>
  <c r="T2075" i="1"/>
  <c r="T1497" i="1"/>
  <c r="T1498" i="1"/>
  <c r="T210" i="1"/>
  <c r="T1914" i="1"/>
  <c r="T46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469" i="1"/>
  <c r="T850" i="1"/>
  <c r="T804" i="1"/>
  <c r="T2076" i="1"/>
  <c r="T299" i="1"/>
  <c r="T1418" i="1"/>
  <c r="T2077" i="1"/>
  <c r="T701" i="1"/>
  <c r="T1674" i="1"/>
  <c r="T187" i="1"/>
  <c r="T723" i="1"/>
  <c r="T2078" i="1"/>
  <c r="T535" i="1"/>
  <c r="T380" i="1"/>
  <c r="T1364" i="1"/>
  <c r="T434" i="1"/>
  <c r="T63" i="1"/>
  <c r="T72" i="1"/>
  <c r="T152" i="1"/>
  <c r="T12" i="1"/>
  <c r="T1181" i="1"/>
  <c r="T31" i="1"/>
  <c r="T85" i="1"/>
  <c r="T67" i="1"/>
  <c r="T288" i="1"/>
  <c r="T851" i="1"/>
  <c r="T29" i="1"/>
  <c r="T79" i="1"/>
  <c r="T60" i="1"/>
  <c r="T852" i="1"/>
  <c r="T1026" i="1"/>
  <c r="T35" i="1"/>
  <c r="T595" i="1"/>
  <c r="T470" i="1"/>
  <c r="T59" i="1"/>
  <c r="T95" i="1"/>
  <c r="T48" i="1"/>
  <c r="T1182" i="1"/>
  <c r="T596" i="1"/>
  <c r="T444" i="1"/>
  <c r="T1675" i="1"/>
  <c r="T2079" i="1"/>
  <c r="T1779" i="1"/>
  <c r="T446" i="1"/>
  <c r="T1140" i="1"/>
  <c r="T267" i="1"/>
  <c r="T1027" i="1"/>
  <c r="T260" i="1"/>
  <c r="T144" i="1"/>
  <c r="T406" i="1"/>
  <c r="T1419" i="1"/>
  <c r="T1917" i="1"/>
  <c r="T788" i="1"/>
  <c r="T1780" i="1"/>
  <c r="T1918" i="1"/>
  <c r="T1296" i="1"/>
  <c r="T371" i="1"/>
  <c r="T1420" i="1"/>
  <c r="T193" i="1"/>
  <c r="T36" i="1"/>
  <c r="T1297" i="1"/>
  <c r="T398" i="1"/>
  <c r="T25" i="1"/>
  <c r="T337" i="1"/>
  <c r="T724" i="1"/>
  <c r="T23" i="1"/>
  <c r="T69" i="1"/>
  <c r="T115" i="1"/>
  <c r="T26" i="1"/>
  <c r="T435" i="1"/>
  <c r="T61" i="1"/>
  <c r="T106" i="1"/>
  <c r="T559" i="1"/>
  <c r="T669" i="1"/>
  <c r="T163" i="1"/>
  <c r="T42" i="1"/>
  <c r="T20" i="1"/>
  <c r="T3" i="1"/>
  <c r="T99" i="1"/>
  <c r="T10" i="1"/>
  <c r="T2080" i="1"/>
  <c r="T1584" i="1"/>
  <c r="T1365" i="1"/>
  <c r="T351" i="1"/>
  <c r="T33" i="1"/>
  <c r="T584" i="1"/>
  <c r="T162" i="1"/>
  <c r="T1059" i="1"/>
  <c r="T76" i="1"/>
  <c r="T148" i="1"/>
  <c r="T213" i="1"/>
  <c r="T54" i="1"/>
  <c r="T471" i="1"/>
  <c r="T11" i="1"/>
  <c r="T117" i="1"/>
  <c r="T46" i="1"/>
  <c r="T425" i="1"/>
  <c r="T963" i="1"/>
  <c r="T303" i="1"/>
  <c r="T138" i="1"/>
  <c r="T121" i="1"/>
  <c r="T97" i="1"/>
  <c r="T1676" i="1"/>
  <c r="T13" i="1"/>
  <c r="T47" i="1"/>
  <c r="T154" i="1"/>
  <c r="T21" i="1"/>
  <c r="T217" i="1"/>
  <c r="T853" i="1"/>
  <c r="T86" i="1"/>
  <c r="T1421" i="1"/>
  <c r="T520" i="1"/>
  <c r="T164" i="1"/>
  <c r="T426" i="1"/>
  <c r="T88" i="1"/>
  <c r="T289" i="1"/>
  <c r="T290" i="1"/>
  <c r="T1919" i="1"/>
  <c r="T1422" i="1"/>
  <c r="T823" i="1"/>
  <c r="T2081" i="1"/>
  <c r="T854" i="1"/>
  <c r="T2082" i="1"/>
  <c r="T1366" i="1"/>
  <c r="T1585" i="1"/>
  <c r="T328" i="1"/>
  <c r="T1367" i="1"/>
  <c r="T1298" i="1"/>
  <c r="T479" i="1"/>
  <c r="T754" i="1"/>
  <c r="T453" i="1"/>
  <c r="T1920" i="1"/>
  <c r="T1499" i="1"/>
  <c r="T109" i="1"/>
  <c r="T1921" i="1"/>
  <c r="T585" i="1"/>
  <c r="T338" i="1"/>
  <c r="T1236" i="1"/>
  <c r="T1922" i="1"/>
  <c r="T1923" i="1"/>
  <c r="T1368" i="1"/>
  <c r="T1369" i="1"/>
  <c r="T1924" i="1"/>
  <c r="T1370" i="1"/>
  <c r="T80" i="1"/>
  <c r="T1586" i="1"/>
  <c r="T1299" i="1"/>
  <c r="T315" i="1"/>
  <c r="T3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62" i="1"/>
  <c r="T181" i="1"/>
  <c r="T1423" i="1"/>
  <c r="T1781" i="1"/>
  <c r="T496" i="1"/>
  <c r="T1424" i="1"/>
  <c r="T231" i="1"/>
  <c r="T1782" i="1"/>
  <c r="T1783" i="1"/>
  <c r="T64" i="1"/>
  <c r="T1141" i="1"/>
  <c r="T1925" i="1"/>
  <c r="T142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247" i="1"/>
  <c r="T1238" i="1"/>
  <c r="T329" i="1"/>
  <c r="T355" i="1"/>
  <c r="T81" i="1"/>
  <c r="T1302" i="1"/>
  <c r="T1303" i="1"/>
  <c r="T1784" i="1"/>
  <c r="T995" i="1"/>
  <c r="T586" i="1"/>
  <c r="T421" i="1"/>
  <c r="T1926" i="1"/>
  <c r="T297" i="1"/>
  <c r="T300" i="1"/>
  <c r="T1785" i="1"/>
  <c r="T1183" i="1"/>
  <c r="T1786" i="1"/>
  <c r="T1927" i="1"/>
  <c r="T1589" i="1"/>
  <c r="T1142" i="1"/>
  <c r="T964" i="1"/>
  <c r="T1143" i="1"/>
  <c r="T304" i="1"/>
  <c r="T2083" i="1"/>
  <c r="T885" i="1"/>
  <c r="T1371" i="1"/>
  <c r="T1028" i="1"/>
  <c r="T1678" i="1"/>
  <c r="T670" i="1"/>
  <c r="T566" i="1"/>
  <c r="T2084" i="1"/>
  <c r="T2085" i="1"/>
  <c r="T1500" i="1"/>
  <c r="T1501" i="1"/>
  <c r="T339" i="1"/>
  <c r="T671" i="1"/>
  <c r="T597" i="1"/>
  <c r="T2086" i="1"/>
  <c r="T1060" i="1"/>
  <c r="T2087" i="1"/>
  <c r="T1029" i="1"/>
  <c r="T886" i="1"/>
  <c r="T1679" i="1"/>
  <c r="T168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248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407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408" i="1"/>
  <c r="T1929" i="1"/>
  <c r="T269" i="1"/>
  <c r="T1105" i="1"/>
  <c r="T855" i="1"/>
  <c r="T1789" i="1"/>
  <c r="T1682" i="1"/>
  <c r="T1930" i="1"/>
  <c r="T1683" i="1"/>
  <c r="T1375" i="1"/>
  <c r="T409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52" i="1"/>
  <c r="T118" i="1"/>
  <c r="T1931" i="1"/>
  <c r="T1593" i="1"/>
  <c r="T1377" i="1"/>
  <c r="T1185" i="1"/>
  <c r="T87" i="1"/>
  <c r="T212" i="1"/>
  <c r="T132" i="1"/>
  <c r="T521" i="1"/>
  <c r="T8" i="1"/>
  <c r="T332" i="1"/>
  <c r="T1932" i="1"/>
  <c r="T1790" i="1"/>
  <c r="T347" i="1"/>
  <c r="T996" i="1"/>
  <c r="T39" i="1"/>
  <c r="T1503" i="1"/>
  <c r="T281" i="1"/>
  <c r="T497" i="1"/>
  <c r="T480" i="1"/>
  <c r="T626" i="1"/>
  <c r="T1030" i="1"/>
  <c r="T19" i="1"/>
  <c r="T34" i="1"/>
  <c r="T1106" i="1"/>
  <c r="T53" i="1"/>
  <c r="T1186" i="1"/>
  <c r="T673" i="1"/>
  <c r="T392" i="1"/>
  <c r="T997" i="1"/>
  <c r="T560" i="1"/>
  <c r="T104" i="1"/>
  <c r="T1428" i="1"/>
  <c r="T2096" i="1"/>
  <c r="T283" i="1"/>
  <c r="T364" i="1"/>
  <c r="T1791" i="1"/>
  <c r="T368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389" i="1"/>
  <c r="T1146" i="1"/>
  <c r="T340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08" i="1"/>
  <c r="T204" i="1"/>
  <c r="T1792" i="1"/>
  <c r="T427" i="1"/>
  <c r="T1933" i="1"/>
  <c r="T627" i="1"/>
  <c r="T1793" i="1"/>
  <c r="T966" i="1"/>
  <c r="T170" i="1"/>
  <c r="T856" i="1"/>
  <c r="T857" i="1"/>
  <c r="T1595" i="1"/>
  <c r="T1241" i="1"/>
  <c r="T915" i="1"/>
  <c r="T16" i="1"/>
  <c r="T183" i="1"/>
  <c r="T526" i="1"/>
  <c r="T139" i="1"/>
  <c r="T491" i="1"/>
  <c r="T1430" i="1"/>
  <c r="T71" i="1"/>
  <c r="T253" i="1"/>
  <c r="T1596" i="1"/>
  <c r="T348" i="1"/>
  <c r="T1597" i="1"/>
  <c r="T916" i="1"/>
  <c r="T1304" i="1"/>
  <c r="T2" i="1"/>
  <c r="T32" i="1"/>
  <c r="T791" i="1"/>
  <c r="T191" i="1"/>
  <c r="T465" i="1"/>
  <c r="T94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451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195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349" i="1"/>
  <c r="T284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372" i="1"/>
  <c r="T1434" i="1"/>
  <c r="T2107" i="1"/>
  <c r="T1510" i="1"/>
  <c r="T317" i="1"/>
  <c r="T1798" i="1"/>
  <c r="T2108" i="1"/>
  <c r="T341" i="1"/>
  <c r="T1033" i="1"/>
  <c r="T657" i="1"/>
  <c r="T1940" i="1"/>
  <c r="T1243" i="1"/>
  <c r="T658" i="1"/>
  <c r="T1799" i="1"/>
  <c r="T472" i="1"/>
  <c r="T2109" i="1"/>
  <c r="T806" i="1"/>
  <c r="T1435" i="1"/>
  <c r="T1189" i="1"/>
  <c r="T2110" i="1"/>
  <c r="T312" i="1"/>
  <c r="T2111" i="1"/>
  <c r="T1694" i="1"/>
  <c r="T1511" i="1"/>
  <c r="T2112" i="1"/>
  <c r="T77" i="1"/>
  <c r="T1512" i="1"/>
  <c r="T333" i="1"/>
  <c r="T1600" i="1"/>
  <c r="T1695" i="1"/>
  <c r="T888" i="1"/>
  <c r="T2113" i="1"/>
  <c r="T122" i="1"/>
  <c r="T1244" i="1"/>
  <c r="T1941" i="1"/>
  <c r="T1066" i="1"/>
  <c r="T862" i="1"/>
  <c r="T1312" i="1"/>
  <c r="T305" i="1"/>
  <c r="T1942" i="1"/>
  <c r="T863" i="1"/>
  <c r="T393" i="1"/>
  <c r="T775" i="1"/>
  <c r="T939" i="1"/>
  <c r="T400" i="1"/>
  <c r="T1067" i="1"/>
  <c r="T1696" i="1"/>
  <c r="T1697" i="1"/>
  <c r="T1436" i="1"/>
  <c r="T1943" i="1"/>
  <c r="T826" i="1"/>
  <c r="T1944" i="1"/>
  <c r="T968" i="1"/>
  <c r="T1945" i="1"/>
  <c r="T1698" i="1"/>
  <c r="T192" i="1"/>
  <c r="T134" i="1"/>
  <c r="T506" i="1"/>
  <c r="T629" i="1"/>
  <c r="T356" i="1"/>
  <c r="T1190" i="1"/>
  <c r="T1382" i="1"/>
  <c r="T2114" i="1"/>
  <c r="T702" i="1"/>
  <c r="T473" i="1"/>
  <c r="T1068" i="1"/>
  <c r="T1245" i="1"/>
  <c r="T703" i="1"/>
  <c r="T228" i="1"/>
  <c r="T1946" i="1"/>
  <c r="T1246" i="1"/>
  <c r="T1313" i="1"/>
  <c r="T1191" i="1"/>
  <c r="T677" i="1"/>
  <c r="T1192" i="1"/>
  <c r="T1247" i="1"/>
  <c r="T601" i="1"/>
  <c r="T275" i="1"/>
  <c r="T454" i="1"/>
  <c r="T365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14" i="1"/>
  <c r="T1069" i="1"/>
  <c r="T280" i="1"/>
  <c r="T1800" i="1"/>
  <c r="T1948" i="1"/>
  <c r="T1034" i="1"/>
  <c r="T602" i="1"/>
  <c r="T1801" i="1"/>
  <c r="T1513" i="1"/>
  <c r="T704" i="1"/>
  <c r="T1150" i="1"/>
  <c r="T1384" i="1"/>
  <c r="T373" i="1"/>
  <c r="T385" i="1"/>
  <c r="T969" i="1"/>
  <c r="T776" i="1"/>
  <c r="T1699" i="1"/>
  <c r="T1109" i="1"/>
  <c r="T1249" i="1"/>
  <c r="T1001" i="1"/>
  <c r="T1700" i="1"/>
  <c r="T1949" i="1"/>
  <c r="T1193" i="1"/>
  <c r="T1002" i="1"/>
  <c r="T940" i="1"/>
  <c r="T334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381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318" i="1"/>
  <c r="T680" i="1"/>
  <c r="T1441" i="1"/>
  <c r="T1515" i="1"/>
  <c r="T1442" i="1"/>
  <c r="T1252" i="1"/>
  <c r="T2122" i="1"/>
  <c r="T1705" i="1"/>
  <c r="T1111" i="1"/>
  <c r="T1706" i="1"/>
  <c r="T369" i="1"/>
  <c r="T632" i="1"/>
  <c r="T1810" i="1"/>
  <c r="T681" i="1"/>
  <c r="T1811" i="1"/>
  <c r="T1812" i="1"/>
  <c r="T645" i="1"/>
  <c r="T428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150" i="1"/>
  <c r="T350" i="1"/>
  <c r="T919" i="1"/>
  <c r="T1710" i="1"/>
  <c r="T498" i="1"/>
  <c r="T2126" i="1"/>
  <c r="T1815" i="1"/>
  <c r="T972" i="1"/>
  <c r="T568" i="1"/>
  <c r="T604" i="1"/>
  <c r="T1711" i="1"/>
  <c r="T973" i="1"/>
  <c r="T1517" i="1"/>
  <c r="T1816" i="1"/>
  <c r="T319" i="1"/>
  <c r="T1387" i="1"/>
  <c r="T808" i="1"/>
  <c r="T390" i="1"/>
  <c r="T2127" i="1"/>
  <c r="T1196" i="1"/>
  <c r="T2128" i="1"/>
  <c r="T974" i="1"/>
  <c r="T23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481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342" i="1"/>
  <c r="T1961" i="1"/>
  <c r="T646" i="1"/>
  <c r="T1199" i="1"/>
  <c r="T891" i="1"/>
  <c r="T2134" i="1"/>
  <c r="T436" i="1"/>
  <c r="T1606" i="1"/>
  <c r="T1962" i="1"/>
  <c r="T1317" i="1"/>
  <c r="T125" i="1"/>
  <c r="T1821" i="1"/>
  <c r="T732" i="1"/>
  <c r="T1963" i="1"/>
  <c r="T1964" i="1"/>
  <c r="T1712" i="1"/>
  <c r="T1445" i="1"/>
  <c r="T1965" i="1"/>
  <c r="T1071" i="1"/>
  <c r="T221" i="1"/>
  <c r="T1966" i="1"/>
  <c r="T1446" i="1"/>
  <c r="T1607" i="1"/>
  <c r="T215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" i="1"/>
  <c r="T2140" i="1"/>
  <c r="T1447" i="1"/>
  <c r="T516" i="1"/>
  <c r="T291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235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85" i="1"/>
  <c r="T146" i="1"/>
  <c r="T2151" i="1"/>
  <c r="T1320" i="1"/>
  <c r="T1321" i="1"/>
  <c r="T1202" i="1"/>
  <c r="T343" i="1"/>
  <c r="T445" i="1"/>
  <c r="T1972" i="1"/>
  <c r="T437" i="1"/>
  <c r="T682" i="1"/>
  <c r="T1973" i="1"/>
  <c r="T1974" i="1"/>
  <c r="T276" i="1"/>
  <c r="T528" i="1"/>
  <c r="T778" i="1"/>
  <c r="T733" i="1"/>
  <c r="T277" i="1"/>
  <c r="T538" i="1"/>
  <c r="T254" i="1"/>
  <c r="T1716" i="1"/>
  <c r="T1825" i="1"/>
  <c r="T1717" i="1"/>
  <c r="T706" i="1"/>
  <c r="T1975" i="1"/>
  <c r="T810" i="1"/>
  <c r="T1072" i="1"/>
  <c r="T452" i="1"/>
  <c r="T224" i="1"/>
  <c r="T1826" i="1"/>
  <c r="T2152" i="1"/>
  <c r="T1976" i="1"/>
  <c r="T1073" i="1"/>
  <c r="T1619" i="1"/>
  <c r="T1005" i="1"/>
  <c r="T1074" i="1"/>
  <c r="T683" i="1"/>
  <c r="T507" i="1"/>
  <c r="T893" i="1"/>
  <c r="T547" i="1"/>
  <c r="T386" i="1"/>
  <c r="T1038" i="1"/>
  <c r="T1977" i="1"/>
  <c r="T422" i="1"/>
  <c r="T684" i="1"/>
  <c r="T828" i="1"/>
  <c r="T1075" i="1"/>
  <c r="T685" i="1"/>
  <c r="T394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306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35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410" i="1"/>
  <c r="T1719" i="1"/>
  <c r="T438" i="1"/>
  <c r="T307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499" i="1"/>
  <c r="T1622" i="1"/>
  <c r="T1323" i="1"/>
  <c r="T1836" i="1"/>
  <c r="T455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49" i="1"/>
  <c r="T1259" i="1"/>
  <c r="T975" i="1"/>
  <c r="T895" i="1"/>
  <c r="T1260" i="1"/>
  <c r="T707" i="1"/>
  <c r="T1986" i="1"/>
  <c r="T688" i="1"/>
  <c r="T2173" i="1"/>
  <c r="T320" i="1"/>
  <c r="T708" i="1"/>
  <c r="T1155" i="1"/>
  <c r="T735" i="1"/>
  <c r="T896" i="1"/>
  <c r="T1324" i="1"/>
  <c r="T1721" i="1"/>
  <c r="T1205" i="1"/>
  <c r="T255" i="1"/>
  <c r="T650" i="1"/>
  <c r="T1623" i="1"/>
  <c r="T2174" i="1"/>
  <c r="T344" i="1"/>
  <c r="T1077" i="1"/>
  <c r="T292" i="1"/>
  <c r="T651" i="1"/>
  <c r="T1530" i="1"/>
  <c r="T2175" i="1"/>
  <c r="T439" i="1"/>
  <c r="T376" i="1"/>
  <c r="T569" i="1"/>
  <c r="T500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85" i="1"/>
  <c r="T1989" i="1"/>
  <c r="T324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423" i="1"/>
  <c r="T1325" i="1"/>
  <c r="T1159" i="1"/>
  <c r="T1994" i="1"/>
  <c r="T829" i="1"/>
  <c r="T2186" i="1"/>
  <c r="T1263" i="1"/>
  <c r="T793" i="1"/>
  <c r="T570" i="1"/>
  <c r="T1726" i="1"/>
  <c r="T830" i="1"/>
  <c r="T286" i="1"/>
  <c r="T137" i="1"/>
  <c r="T1326" i="1"/>
  <c r="T522" i="1"/>
  <c r="T1044" i="1"/>
  <c r="T429" i="1"/>
  <c r="T1840" i="1"/>
  <c r="T1841" i="1"/>
  <c r="T1727" i="1"/>
  <c r="T411" i="1"/>
  <c r="T1995" i="1"/>
  <c r="T198" i="1"/>
  <c r="T236" i="1"/>
  <c r="T1533" i="1"/>
  <c r="T1996" i="1"/>
  <c r="T1160" i="1"/>
  <c r="T1842" i="1"/>
  <c r="T1728" i="1"/>
  <c r="T709" i="1"/>
  <c r="T113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48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44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16" i="1"/>
  <c r="T1212" i="1"/>
  <c r="T2001" i="1"/>
  <c r="T530" i="1"/>
  <c r="T2197" i="1"/>
  <c r="T898" i="1"/>
  <c r="T1396" i="1"/>
  <c r="T207" i="1"/>
  <c r="T1459" i="1"/>
  <c r="T509" i="1"/>
  <c r="T1536" i="1"/>
  <c r="T1213" i="1"/>
  <c r="T1460" i="1"/>
  <c r="T1329" i="1"/>
  <c r="T1537" i="1"/>
  <c r="T899" i="1"/>
  <c r="T440" i="1"/>
  <c r="T2198" i="1"/>
  <c r="T2199" i="1"/>
  <c r="T211" i="1"/>
  <c r="T1461" i="1"/>
  <c r="T1538" i="1"/>
  <c r="T946" i="1"/>
  <c r="T1265" i="1"/>
  <c r="T387" i="1"/>
  <c r="T1082" i="1"/>
  <c r="T1845" i="1"/>
  <c r="T2002" i="1"/>
  <c r="T2003" i="1"/>
  <c r="T7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549" i="1"/>
  <c r="S501" i="1"/>
  <c r="U501" i="1" s="1"/>
  <c r="S1462" i="1"/>
  <c r="U1462" i="1" s="1"/>
  <c r="S1539" i="1"/>
  <c r="U1539" i="1" s="1"/>
  <c r="S780" i="1"/>
  <c r="U780" i="1" s="1"/>
  <c r="S1162" i="1"/>
  <c r="U1162" i="1" s="1"/>
  <c r="S1397" i="1"/>
  <c r="U1397" i="1" s="1"/>
  <c r="S1846" i="1"/>
  <c r="U1846" i="1" s="1"/>
  <c r="S2004" i="1"/>
  <c r="U2004" i="1" s="1"/>
  <c r="S710" i="1"/>
  <c r="U710" i="1" s="1"/>
  <c r="S1847" i="1"/>
  <c r="U1847" i="1" s="1"/>
  <c r="S813" i="1"/>
  <c r="U813" i="1" s="1"/>
  <c r="S366" i="1"/>
  <c r="U366" i="1" s="1"/>
  <c r="S382" i="1"/>
  <c r="U382" i="1" s="1"/>
  <c r="S1848" i="1"/>
  <c r="U1848" i="1" s="1"/>
  <c r="S1330" i="1"/>
  <c r="U1330" i="1" s="1"/>
  <c r="S2005" i="1"/>
  <c r="U2005" i="1" s="1"/>
  <c r="S1849" i="1"/>
  <c r="U1849" i="1" s="1"/>
  <c r="S1398" i="1"/>
  <c r="U1398" i="1" s="1"/>
  <c r="S483" i="1"/>
  <c r="U483" i="1" s="1"/>
  <c r="S2006" i="1"/>
  <c r="U2006" i="1" s="1"/>
  <c r="S1214" i="1"/>
  <c r="U1214" i="1" s="1"/>
  <c r="S923" i="1"/>
  <c r="U923" i="1" s="1"/>
  <c r="S872" i="1"/>
  <c r="U872" i="1" s="1"/>
  <c r="S1215" i="1"/>
  <c r="U1215" i="1" s="1"/>
  <c r="S588" i="1"/>
  <c r="U588" i="1" s="1"/>
  <c r="S412" i="1"/>
  <c r="U412" i="1" s="1"/>
  <c r="S1083" i="1"/>
  <c r="U1083" i="1" s="1"/>
  <c r="S2007" i="1"/>
  <c r="U2007" i="1" s="1"/>
  <c r="S781" i="1"/>
  <c r="U781" i="1" s="1"/>
  <c r="S1850" i="1"/>
  <c r="U1850" i="1" s="1"/>
  <c r="S2008" i="1"/>
  <c r="U2008" i="1" s="1"/>
  <c r="S2009" i="1"/>
  <c r="U2009" i="1" s="1"/>
  <c r="S1731" i="1"/>
  <c r="U1731" i="1" s="1"/>
  <c r="S634" i="1"/>
  <c r="U634" i="1" s="1"/>
  <c r="S357" i="1"/>
  <c r="U357" i="1" s="1"/>
  <c r="S510" i="1"/>
  <c r="U510" i="1" s="1"/>
  <c r="S293" i="1"/>
  <c r="U293" i="1" s="1"/>
  <c r="S1163" i="1"/>
  <c r="U1163" i="1" s="1"/>
  <c r="S619" i="1"/>
  <c r="U619" i="1" s="1"/>
  <c r="S1851" i="1"/>
  <c r="U1851" i="1" s="1"/>
  <c r="S2010" i="1"/>
  <c r="U2010" i="1" s="1"/>
  <c r="S511" i="1"/>
  <c r="U511" i="1" s="1"/>
  <c r="S127" i="1"/>
  <c r="U127" i="1" s="1"/>
  <c r="S2011" i="1"/>
  <c r="U2011" i="1" s="1"/>
  <c r="S831" i="1"/>
  <c r="U831" i="1" s="1"/>
  <c r="S1540" i="1"/>
  <c r="U1540" i="1" s="1"/>
  <c r="S1266" i="1"/>
  <c r="U1266" i="1" s="1"/>
  <c r="S1267" i="1"/>
  <c r="U1267" i="1" s="1"/>
  <c r="S2012" i="1"/>
  <c r="U2012" i="1" s="1"/>
  <c r="S2013" i="1"/>
  <c r="U2013" i="1" s="1"/>
  <c r="S662" i="1"/>
  <c r="U662" i="1" s="1"/>
  <c r="S947" i="1"/>
  <c r="U947" i="1" s="1"/>
  <c r="S1164" i="1"/>
  <c r="U1164" i="1" s="1"/>
  <c r="S1852" i="1"/>
  <c r="U1852" i="1" s="1"/>
  <c r="S653" i="1"/>
  <c r="U653" i="1" s="1"/>
  <c r="S1331" i="1"/>
  <c r="U1331" i="1" s="1"/>
  <c r="S1732" i="1"/>
  <c r="U1732" i="1" s="1"/>
  <c r="S1630" i="1"/>
  <c r="U1630" i="1" s="1"/>
  <c r="S2014" i="1"/>
  <c r="U2014" i="1" s="1"/>
  <c r="S1631" i="1"/>
  <c r="U1631" i="1" s="1"/>
  <c r="S456" i="1"/>
  <c r="U456" i="1" s="1"/>
  <c r="S413" i="1"/>
  <c r="U413" i="1" s="1"/>
  <c r="S1008" i="1"/>
  <c r="U1008" i="1" s="1"/>
  <c r="S325" i="1"/>
  <c r="U325" i="1" s="1"/>
  <c r="S1268" i="1"/>
  <c r="U1268" i="1" s="1"/>
  <c r="S873" i="1"/>
  <c r="U873" i="1" s="1"/>
  <c r="S948" i="1"/>
  <c r="U948" i="1" s="1"/>
  <c r="S690" i="1"/>
  <c r="U690" i="1" s="1"/>
  <c r="S1117" i="1"/>
  <c r="U1117" i="1" s="1"/>
  <c r="S691" i="1"/>
  <c r="U691" i="1" s="1"/>
  <c r="S761" i="1"/>
  <c r="U761" i="1" s="1"/>
  <c r="S1269" i="1"/>
  <c r="U1269" i="1" s="1"/>
  <c r="S2015" i="1"/>
  <c r="U2015" i="1" s="1"/>
  <c r="S1045" i="1"/>
  <c r="U1045" i="1" s="1"/>
  <c r="S977" i="1"/>
  <c r="U977" i="1" s="1"/>
  <c r="S430" i="1"/>
  <c r="U430" i="1" s="1"/>
  <c r="S91" i="1"/>
  <c r="U91" i="1" s="1"/>
  <c r="S9" i="1"/>
  <c r="U9" i="1" s="1"/>
  <c r="S692" i="1"/>
  <c r="U692" i="1" s="1"/>
  <c r="S1332" i="1"/>
  <c r="U1332" i="1" s="1"/>
  <c r="S264" i="1"/>
  <c r="U264" i="1" s="1"/>
  <c r="S2016" i="1"/>
  <c r="U2016" i="1" s="1"/>
  <c r="S1632" i="1"/>
  <c r="U1632" i="1" s="1"/>
  <c r="S2017" i="1"/>
  <c r="U2017" i="1" s="1"/>
  <c r="S711" i="1"/>
  <c r="U711" i="1" s="1"/>
  <c r="S1399" i="1"/>
  <c r="U1399" i="1" s="1"/>
  <c r="S1463" i="1"/>
  <c r="U1463" i="1" s="1"/>
  <c r="S1633" i="1"/>
  <c r="U1633" i="1" s="1"/>
  <c r="S978" i="1"/>
  <c r="U978" i="1" s="1"/>
  <c r="S2018" i="1"/>
  <c r="U2018" i="1" s="1"/>
  <c r="S832" i="1"/>
  <c r="U832" i="1" s="1"/>
  <c r="S1464" i="1"/>
  <c r="U1464" i="1" s="1"/>
  <c r="S1118" i="1"/>
  <c r="U1118" i="1" s="1"/>
  <c r="S1541" i="1"/>
  <c r="U1541" i="1" s="1"/>
  <c r="S620" i="1"/>
  <c r="U620" i="1" s="1"/>
  <c r="S979" i="1"/>
  <c r="U979" i="1" s="1"/>
  <c r="S1400" i="1"/>
  <c r="U1400" i="1" s="1"/>
  <c r="S1401" i="1"/>
  <c r="U1401" i="1" s="1"/>
  <c r="S1402" i="1"/>
  <c r="U1402" i="1" s="1"/>
  <c r="S2019" i="1"/>
  <c r="U2019" i="1" s="1"/>
  <c r="S2020" i="1"/>
  <c r="U2020" i="1" s="1"/>
  <c r="S663" i="1"/>
  <c r="U663" i="1" s="1"/>
  <c r="S1465" i="1"/>
  <c r="U1465" i="1" s="1"/>
  <c r="S833" i="1"/>
  <c r="U833" i="1" s="1"/>
  <c r="S1333" i="1"/>
  <c r="U1333" i="1" s="1"/>
  <c r="S1853" i="1"/>
  <c r="U1853" i="1" s="1"/>
  <c r="S1733" i="1"/>
  <c r="U1733" i="1" s="1"/>
  <c r="S190" i="1"/>
  <c r="U190" i="1" s="1"/>
  <c r="S216" i="1"/>
  <c r="U216" i="1" s="1"/>
  <c r="S621" i="1"/>
  <c r="U621" i="1" s="1"/>
  <c r="S414" i="1"/>
  <c r="U414" i="1" s="1"/>
  <c r="S1542" i="1"/>
  <c r="U1542" i="1" s="1"/>
  <c r="S517" i="1"/>
  <c r="U517" i="1" s="1"/>
  <c r="S1634" i="1"/>
  <c r="U1634" i="1" s="1"/>
  <c r="S523" i="1"/>
  <c r="U523" i="1" s="1"/>
  <c r="S1009" i="1"/>
  <c r="U1009" i="1" s="1"/>
  <c r="S2021" i="1"/>
  <c r="U2021" i="1" s="1"/>
  <c r="S1046" i="1"/>
  <c r="U1046" i="1" s="1"/>
  <c r="S1466" i="1"/>
  <c r="U1466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2605" i="1"/>
  <c r="U2605" i="1" s="1"/>
  <c r="S2805" i="1"/>
  <c r="U2805" i="1" s="1"/>
  <c r="S3016" i="1"/>
  <c r="U3016" i="1" s="1"/>
  <c r="S3017" i="1"/>
  <c r="U3017" i="1" s="1"/>
  <c r="S3330" i="1"/>
  <c r="U3330" i="1" s="1"/>
  <c r="S3331" i="1"/>
  <c r="U3331" i="1" s="1"/>
  <c r="S3332" i="1"/>
  <c r="U3332" i="1" s="1"/>
  <c r="S2700" i="1"/>
  <c r="U2700" i="1" s="1"/>
  <c r="S3333" i="1"/>
  <c r="U3333" i="1" s="1"/>
  <c r="S3334" i="1"/>
  <c r="U3334" i="1" s="1"/>
  <c r="S2624" i="1"/>
  <c r="U2624" i="1" s="1"/>
  <c r="S3335" i="1"/>
  <c r="U3335" i="1" s="1"/>
  <c r="S3336" i="1"/>
  <c r="U3336" i="1" s="1"/>
  <c r="S2930" i="1"/>
  <c r="U2930" i="1" s="1"/>
  <c r="S2022" i="1"/>
  <c r="U2022" i="1" s="1"/>
  <c r="S3337" i="1"/>
  <c r="U3337" i="1" s="1"/>
  <c r="S2664" i="1"/>
  <c r="U2664" i="1" s="1"/>
  <c r="S3338" i="1"/>
  <c r="U3338" i="1" s="1"/>
  <c r="S3339" i="1"/>
  <c r="U3339" i="1" s="1"/>
  <c r="S2415" i="1"/>
  <c r="U2415" i="1" s="1"/>
  <c r="S2751" i="1"/>
  <c r="U2751" i="1" s="1"/>
  <c r="S3108" i="1"/>
  <c r="U3108" i="1" s="1"/>
  <c r="S3340" i="1"/>
  <c r="U3340" i="1" s="1"/>
  <c r="S3341" i="1"/>
  <c r="U3341" i="1" s="1"/>
  <c r="S3109" i="1"/>
  <c r="U3109" i="1" s="1"/>
  <c r="S2467" i="1"/>
  <c r="U2467" i="1" s="1"/>
  <c r="S3342" i="1"/>
  <c r="U3342" i="1" s="1"/>
  <c r="S3343" i="1"/>
  <c r="U3343" i="1" s="1"/>
  <c r="S3110" i="1"/>
  <c r="U3110" i="1" s="1"/>
  <c r="S2931" i="1"/>
  <c r="U2931" i="1" s="1"/>
  <c r="S3344" i="1"/>
  <c r="U3344" i="1" s="1"/>
  <c r="S2835" i="1"/>
  <c r="U2835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2568" i="1"/>
  <c r="U2568" i="1" s="1"/>
  <c r="S3350" i="1"/>
  <c r="U3350" i="1" s="1"/>
  <c r="S3111" i="1"/>
  <c r="U3111" i="1" s="1"/>
  <c r="S3351" i="1"/>
  <c r="U3351" i="1" s="1"/>
  <c r="S2236" i="1"/>
  <c r="U2236" i="1" s="1"/>
  <c r="S3352" i="1"/>
  <c r="U3352" i="1" s="1"/>
  <c r="S2889" i="1"/>
  <c r="U2889" i="1" s="1"/>
  <c r="S2477" i="1"/>
  <c r="U2477" i="1" s="1"/>
  <c r="S2932" i="1"/>
  <c r="U2932" i="1" s="1"/>
  <c r="S3353" i="1"/>
  <c r="U3353" i="1" s="1"/>
  <c r="S3354" i="1"/>
  <c r="U3354" i="1" s="1"/>
  <c r="S3355" i="1"/>
  <c r="U3355" i="1" s="1"/>
  <c r="S3356" i="1"/>
  <c r="U3356" i="1" s="1"/>
  <c r="S2806" i="1"/>
  <c r="U2806" i="1" s="1"/>
  <c r="S3357" i="1"/>
  <c r="U3357" i="1" s="1"/>
  <c r="S2315" i="1"/>
  <c r="U2315" i="1" s="1"/>
  <c r="S3358" i="1"/>
  <c r="U3358" i="1" s="1"/>
  <c r="S2511" i="1"/>
  <c r="U2511" i="1" s="1"/>
  <c r="S2374" i="1"/>
  <c r="U2374" i="1" s="1"/>
  <c r="S2494" i="1"/>
  <c r="U2494" i="1" s="1"/>
  <c r="S3359" i="1"/>
  <c r="U3359" i="1" s="1"/>
  <c r="S2349" i="1"/>
  <c r="U2349" i="1" s="1"/>
  <c r="S2933" i="1"/>
  <c r="U2933" i="1" s="1"/>
  <c r="S2807" i="1"/>
  <c r="U2807" i="1" s="1"/>
  <c r="S3360" i="1"/>
  <c r="U3360" i="1" s="1"/>
  <c r="S2569" i="1"/>
  <c r="U2569" i="1" s="1"/>
  <c r="S3361" i="1"/>
  <c r="U3361" i="1" s="1"/>
  <c r="S3362" i="1"/>
  <c r="U3362" i="1" s="1"/>
  <c r="S3363" i="1"/>
  <c r="U3363" i="1" s="1"/>
  <c r="S2836" i="1"/>
  <c r="U2836" i="1" s="1"/>
  <c r="S3364" i="1"/>
  <c r="U3364" i="1" s="1"/>
  <c r="S3365" i="1"/>
  <c r="U3365" i="1" s="1"/>
  <c r="S3366" i="1"/>
  <c r="U3366" i="1" s="1"/>
  <c r="S3367" i="1"/>
  <c r="U3367" i="1" s="1"/>
  <c r="S2299" i="1"/>
  <c r="U2299" i="1" s="1"/>
  <c r="S2701" i="1"/>
  <c r="U2701" i="1" s="1"/>
  <c r="S3112" i="1"/>
  <c r="U3112" i="1" s="1"/>
  <c r="S3368" i="1"/>
  <c r="U3368" i="1" s="1"/>
  <c r="S2438" i="1"/>
  <c r="U2438" i="1" s="1"/>
  <c r="S2245" i="1"/>
  <c r="U2245" i="1" s="1"/>
  <c r="S3369" i="1"/>
  <c r="U3369" i="1" s="1"/>
  <c r="S2398" i="1"/>
  <c r="U2398" i="1" s="1"/>
  <c r="S2261" i="1"/>
  <c r="U2261" i="1" s="1"/>
  <c r="S2570" i="1"/>
  <c r="U2570" i="1" s="1"/>
  <c r="S3370" i="1"/>
  <c r="U3370" i="1" s="1"/>
  <c r="S2584" i="1"/>
  <c r="U2584" i="1" s="1"/>
  <c r="S3371" i="1"/>
  <c r="U3371" i="1" s="1"/>
  <c r="S3372" i="1"/>
  <c r="U3372" i="1" s="1"/>
  <c r="S2449" i="1"/>
  <c r="U2449" i="1" s="1"/>
  <c r="S2289" i="1"/>
  <c r="U2289" i="1" s="1"/>
  <c r="S3373" i="1"/>
  <c r="U3373" i="1" s="1"/>
  <c r="S3374" i="1"/>
  <c r="U3374" i="1" s="1"/>
  <c r="S3375" i="1"/>
  <c r="U3375" i="1" s="1"/>
  <c r="S3376" i="1"/>
  <c r="U3376" i="1" s="1"/>
  <c r="S2251" i="1"/>
  <c r="U2251" i="1" s="1"/>
  <c r="S2641" i="1"/>
  <c r="U2641" i="1" s="1"/>
  <c r="S3018" i="1"/>
  <c r="U3018" i="1" s="1"/>
  <c r="S2538" i="1"/>
  <c r="U2538" i="1" s="1"/>
  <c r="S3113" i="1"/>
  <c r="U3113" i="1" s="1"/>
  <c r="S3377" i="1"/>
  <c r="U3377" i="1" s="1"/>
  <c r="S2625" i="1"/>
  <c r="U2625" i="1" s="1"/>
  <c r="S3378" i="1"/>
  <c r="U3378" i="1" s="1"/>
  <c r="S3379" i="1"/>
  <c r="U3379" i="1" s="1"/>
  <c r="S3380" i="1"/>
  <c r="U3380" i="1" s="1"/>
  <c r="S3114" i="1"/>
  <c r="U3114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2934" i="1"/>
  <c r="U2934" i="1" s="1"/>
  <c r="S3386" i="1"/>
  <c r="U3386" i="1" s="1"/>
  <c r="S2316" i="1"/>
  <c r="U2316" i="1" s="1"/>
  <c r="S3387" i="1"/>
  <c r="U3387" i="1" s="1"/>
  <c r="S3388" i="1"/>
  <c r="U3388" i="1" s="1"/>
  <c r="S3389" i="1"/>
  <c r="U3389" i="1" s="1"/>
  <c r="S3390" i="1"/>
  <c r="U3390" i="1" s="1"/>
  <c r="S2450" i="1"/>
  <c r="U2450" i="1" s="1"/>
  <c r="S1270" i="1"/>
  <c r="U1270" i="1" s="1"/>
  <c r="S1047" i="1"/>
  <c r="U1047" i="1" s="1"/>
  <c r="S1048" i="1"/>
  <c r="U1048" i="1" s="1"/>
  <c r="S1635" i="1"/>
  <c r="U1635" i="1" s="1"/>
  <c r="S1010" i="1"/>
  <c r="U1010" i="1" s="1"/>
  <c r="S1543" i="1"/>
  <c r="U1543" i="1" s="1"/>
  <c r="S129" i="1"/>
  <c r="U129" i="1" s="1"/>
  <c r="S580" i="1"/>
  <c r="U580" i="1" s="1"/>
  <c r="S1854" i="1"/>
  <c r="U1854" i="1" s="1"/>
  <c r="S1049" i="1"/>
  <c r="U1049" i="1" s="1"/>
  <c r="S1403" i="1"/>
  <c r="U1403" i="1" s="1"/>
  <c r="S712" i="1"/>
  <c r="U712" i="1" s="1"/>
  <c r="S287" i="1"/>
  <c r="U287" i="1" s="1"/>
  <c r="S1855" i="1"/>
  <c r="U1855" i="1" s="1"/>
  <c r="S924" i="1"/>
  <c r="U924" i="1" s="1"/>
  <c r="S1334" i="1"/>
  <c r="U1334" i="1" s="1"/>
  <c r="S531" i="1"/>
  <c r="U531" i="1" s="1"/>
  <c r="S1335" i="1"/>
  <c r="U1335" i="1" s="1"/>
  <c r="S273" i="1"/>
  <c r="U273" i="1" s="1"/>
  <c r="S606" i="1"/>
  <c r="U606" i="1" s="1"/>
  <c r="S1404" i="1"/>
  <c r="U1404" i="1" s="1"/>
  <c r="S1336" i="1"/>
  <c r="U1336" i="1" s="1"/>
  <c r="S197" i="1"/>
  <c r="U197" i="1" s="1"/>
  <c r="S900" i="1"/>
  <c r="U900" i="1" s="1"/>
  <c r="S901" i="1"/>
  <c r="U901" i="1" s="1"/>
  <c r="S1119" i="1"/>
  <c r="U1119" i="1" s="1"/>
  <c r="S474" i="1"/>
  <c r="U474" i="1" s="1"/>
  <c r="S607" i="1"/>
  <c r="U607" i="1" s="1"/>
  <c r="S1120" i="1"/>
  <c r="U1120" i="1" s="1"/>
  <c r="S466" i="1"/>
  <c r="U466" i="1" s="1"/>
  <c r="S431" i="1"/>
  <c r="U431" i="1" s="1"/>
  <c r="S1467" i="1"/>
  <c r="U1467" i="1" s="1"/>
  <c r="S311" i="1"/>
  <c r="U311" i="1" s="1"/>
  <c r="S1271" i="1"/>
  <c r="U1271" i="1" s="1"/>
  <c r="S401" i="1"/>
  <c r="U401" i="1" s="1"/>
  <c r="S1272" i="1"/>
  <c r="U1272" i="1" s="1"/>
  <c r="S457" i="1"/>
  <c r="U457" i="1" s="1"/>
  <c r="S1165" i="1"/>
  <c r="U1165" i="1" s="1"/>
  <c r="S448" i="1"/>
  <c r="U448" i="1" s="1"/>
  <c r="S395" i="1"/>
  <c r="U395" i="1" s="1"/>
  <c r="S402" i="1"/>
  <c r="U402" i="1" s="1"/>
  <c r="S814" i="1"/>
  <c r="U814" i="1" s="1"/>
  <c r="S1856" i="1"/>
  <c r="U1856" i="1" s="1"/>
  <c r="S1011" i="1"/>
  <c r="U1011" i="1" s="1"/>
  <c r="S1468" i="1"/>
  <c r="U1468" i="1" s="1"/>
  <c r="S206" i="1"/>
  <c r="U206" i="1" s="1"/>
  <c r="S1216" i="1"/>
  <c r="U1216" i="1" s="1"/>
  <c r="S313" i="1"/>
  <c r="U313" i="1" s="1"/>
  <c r="S1636" i="1"/>
  <c r="U1636" i="1" s="1"/>
  <c r="S1469" i="1"/>
  <c r="U1469" i="1" s="1"/>
  <c r="S1337" i="1"/>
  <c r="U1337" i="1" s="1"/>
  <c r="S834" i="1"/>
  <c r="U834" i="1" s="1"/>
  <c r="S1734" i="1"/>
  <c r="U1734" i="1" s="1"/>
  <c r="S1857" i="1"/>
  <c r="U1857" i="1" s="1"/>
  <c r="S2023" i="1"/>
  <c r="U2023" i="1" s="1"/>
  <c r="S589" i="1"/>
  <c r="U589" i="1" s="1"/>
  <c r="S874" i="1"/>
  <c r="U874" i="1" s="1"/>
  <c r="S1858" i="1"/>
  <c r="U1858" i="1" s="1"/>
  <c r="S1217" i="1"/>
  <c r="U1217" i="1" s="1"/>
  <c r="S308" i="1"/>
  <c r="U308" i="1" s="1"/>
  <c r="S1735" i="1"/>
  <c r="U1735" i="1" s="1"/>
  <c r="S875" i="1"/>
  <c r="U875" i="1" s="1"/>
  <c r="S2024" i="1"/>
  <c r="U2024" i="1" s="1"/>
  <c r="S550" i="1"/>
  <c r="U550" i="1" s="1"/>
  <c r="S205" i="1"/>
  <c r="U205" i="1" s="1"/>
  <c r="S635" i="1"/>
  <c r="U635" i="1" s="1"/>
  <c r="S143" i="1"/>
  <c r="U143" i="1" s="1"/>
  <c r="S1121" i="1"/>
  <c r="U1121" i="1" s="1"/>
  <c r="S1405" i="1"/>
  <c r="U1405" i="1" s="1"/>
  <c r="S876" i="1"/>
  <c r="U876" i="1" s="1"/>
  <c r="S1544" i="1"/>
  <c r="U1544" i="1" s="1"/>
  <c r="S1545" i="1"/>
  <c r="U1545" i="1" s="1"/>
  <c r="S1084" i="1"/>
  <c r="U1084" i="1" s="1"/>
  <c r="S1470" i="1"/>
  <c r="U1470" i="1" s="1"/>
  <c r="S93" i="1"/>
  <c r="U93" i="1" s="1"/>
  <c r="S1859" i="1"/>
  <c r="U1859" i="1" s="1"/>
  <c r="S1012" i="1"/>
  <c r="U1012" i="1" s="1"/>
  <c r="S1860" i="1"/>
  <c r="U1860" i="1" s="1"/>
  <c r="S153" i="1"/>
  <c r="U153" i="1" s="1"/>
  <c r="S1050" i="1"/>
  <c r="U1050" i="1" s="1"/>
  <c r="S1338" i="1"/>
  <c r="U1338" i="1" s="1"/>
  <c r="S1637" i="1"/>
  <c r="U1637" i="1" s="1"/>
  <c r="S1273" i="1"/>
  <c r="U1273" i="1" s="1"/>
  <c r="S782" i="1"/>
  <c r="U782" i="1" s="1"/>
  <c r="S1736" i="1"/>
  <c r="U1736" i="1" s="1"/>
  <c r="S1546" i="1"/>
  <c r="U1546" i="1" s="1"/>
  <c r="S1051" i="1"/>
  <c r="U1051" i="1" s="1"/>
  <c r="S561" i="1"/>
  <c r="U561" i="1" s="1"/>
  <c r="S1547" i="1"/>
  <c r="U1547" i="1" s="1"/>
  <c r="S1406" i="1"/>
  <c r="U1406" i="1" s="1"/>
  <c r="S1737" i="1"/>
  <c r="U1737" i="1" s="1"/>
  <c r="S1339" i="1"/>
  <c r="U1339" i="1" s="1"/>
  <c r="S1052" i="1"/>
  <c r="U1052" i="1" s="1"/>
  <c r="S737" i="1"/>
  <c r="U737" i="1" s="1"/>
  <c r="S1861" i="1"/>
  <c r="U1861" i="1" s="1"/>
  <c r="S1638" i="1"/>
  <c r="U1638" i="1" s="1"/>
  <c r="S925" i="1"/>
  <c r="U925" i="1" s="1"/>
  <c r="S1862" i="1"/>
  <c r="U1862" i="1" s="1"/>
  <c r="S1166" i="1"/>
  <c r="U1166" i="1" s="1"/>
  <c r="S1274" i="1"/>
  <c r="U1274" i="1" s="1"/>
  <c r="S738" i="1"/>
  <c r="U738" i="1" s="1"/>
  <c r="S1340" i="1"/>
  <c r="U1340" i="1" s="1"/>
  <c r="S2025" i="1"/>
  <c r="U2025" i="1" s="1"/>
  <c r="S1738" i="1"/>
  <c r="U1738" i="1" s="1"/>
  <c r="S1739" i="1"/>
  <c r="U1739" i="1" s="1"/>
  <c r="S783" i="1"/>
  <c r="U783" i="1" s="1"/>
  <c r="S345" i="1"/>
  <c r="U345" i="1" s="1"/>
  <c r="S1085" i="1"/>
  <c r="U1085" i="1" s="1"/>
  <c r="S1639" i="1"/>
  <c r="U1639" i="1" s="1"/>
  <c r="S1341" i="1"/>
  <c r="U1341" i="1" s="1"/>
  <c r="S980" i="1"/>
  <c r="U980" i="1" s="1"/>
  <c r="S693" i="1"/>
  <c r="U693" i="1" s="1"/>
  <c r="S926" i="1"/>
  <c r="U926" i="1" s="1"/>
  <c r="S1218" i="1"/>
  <c r="U1218" i="1" s="1"/>
  <c r="S1548" i="1"/>
  <c r="U1548" i="1" s="1"/>
  <c r="S949" i="1"/>
  <c r="U949" i="1" s="1"/>
  <c r="S1640" i="1"/>
  <c r="U1640" i="1" s="1"/>
  <c r="S321" i="1"/>
  <c r="U321" i="1" s="1"/>
  <c r="S1641" i="1"/>
  <c r="U1641" i="1" s="1"/>
  <c r="S1471" i="1"/>
  <c r="U1471" i="1" s="1"/>
  <c r="S1863" i="1"/>
  <c r="U1863" i="1" s="1"/>
  <c r="S1122" i="1"/>
  <c r="U1122" i="1" s="1"/>
  <c r="S762" i="1"/>
  <c r="U762" i="1" s="1"/>
  <c r="S1864" i="1"/>
  <c r="U1864" i="1" s="1"/>
  <c r="S1167" i="1"/>
  <c r="U1167" i="1" s="1"/>
  <c r="S1549" i="1"/>
  <c r="U1549" i="1" s="1"/>
  <c r="S1865" i="1"/>
  <c r="U1865" i="1" s="1"/>
  <c r="S1642" i="1"/>
  <c r="U1642" i="1" s="1"/>
  <c r="S1550" i="1"/>
  <c r="U1550" i="1" s="1"/>
  <c r="S1168" i="1"/>
  <c r="U1168" i="1" s="1"/>
  <c r="S794" i="1"/>
  <c r="U794" i="1" s="1"/>
  <c r="S1013" i="1"/>
  <c r="U1013" i="1" s="1"/>
  <c r="S739" i="1"/>
  <c r="U739" i="1" s="1"/>
  <c r="S1342" i="1"/>
  <c r="U1342" i="1" s="1"/>
  <c r="S622" i="1"/>
  <c r="U622" i="1" s="1"/>
  <c r="S835" i="1"/>
  <c r="U835" i="1" s="1"/>
  <c r="S1407" i="1"/>
  <c r="U1407" i="1" s="1"/>
  <c r="S1014" i="1"/>
  <c r="U1014" i="1" s="1"/>
  <c r="S1086" i="1"/>
  <c r="U1086" i="1" s="1"/>
  <c r="S950" i="1"/>
  <c r="U950" i="1" s="1"/>
  <c r="S512" i="1"/>
  <c r="U512" i="1" s="1"/>
  <c r="S1472" i="1"/>
  <c r="U1472" i="1" s="1"/>
  <c r="S178" i="1"/>
  <c r="U178" i="1" s="1"/>
  <c r="S238" i="1"/>
  <c r="U238" i="1" s="1"/>
  <c r="S1087" i="1"/>
  <c r="U1087" i="1" s="1"/>
  <c r="S1408" i="1"/>
  <c r="U1408" i="1" s="1"/>
  <c r="S2026" i="1"/>
  <c r="U2026" i="1" s="1"/>
  <c r="S225" i="1"/>
  <c r="U225" i="1" s="1"/>
  <c r="S713" i="1"/>
  <c r="U713" i="1" s="1"/>
  <c r="S295" i="1"/>
  <c r="U295" i="1" s="1"/>
  <c r="S2027" i="1"/>
  <c r="U2027" i="1" s="1"/>
  <c r="S1866" i="1"/>
  <c r="U1866" i="1" s="1"/>
  <c r="S1867" i="1"/>
  <c r="U1867" i="1" s="1"/>
  <c r="S1169" i="1"/>
  <c r="U1169" i="1" s="1"/>
  <c r="S1088" i="1"/>
  <c r="U1088" i="1" s="1"/>
  <c r="S1275" i="1"/>
  <c r="U1275" i="1" s="1"/>
  <c r="S1343" i="1"/>
  <c r="U1343" i="1" s="1"/>
  <c r="S1551" i="1"/>
  <c r="U1551" i="1" s="1"/>
  <c r="S740" i="1"/>
  <c r="U740" i="1" s="1"/>
  <c r="S1344" i="1"/>
  <c r="U1344" i="1" s="1"/>
  <c r="S1089" i="1"/>
  <c r="U1089" i="1" s="1"/>
  <c r="S1552" i="1"/>
  <c r="U1552" i="1" s="1"/>
  <c r="S513" i="1"/>
  <c r="U513" i="1" s="1"/>
  <c r="S1473" i="1"/>
  <c r="U1473" i="1" s="1"/>
  <c r="S1643" i="1"/>
  <c r="U1643" i="1" s="1"/>
  <c r="S1276" i="1"/>
  <c r="U1276" i="1" s="1"/>
  <c r="S1277" i="1"/>
  <c r="U1277" i="1" s="1"/>
  <c r="S1740" i="1"/>
  <c r="U1740" i="1" s="1"/>
  <c r="S1868" i="1"/>
  <c r="U1868" i="1" s="1"/>
  <c r="S551" i="1"/>
  <c r="U551" i="1" s="1"/>
  <c r="S664" i="1"/>
  <c r="U664" i="1" s="1"/>
  <c r="S1869" i="1"/>
  <c r="U1869" i="1" s="1"/>
  <c r="S694" i="1"/>
  <c r="U694" i="1" s="1"/>
  <c r="S1474" i="1"/>
  <c r="U1474" i="1" s="1"/>
  <c r="S1644" i="1"/>
  <c r="U1644" i="1" s="1"/>
  <c r="S1741" i="1"/>
  <c r="U1741" i="1" s="1"/>
  <c r="S836" i="1"/>
  <c r="U836" i="1" s="1"/>
  <c r="S2028" i="1"/>
  <c r="U2028" i="1" s="1"/>
  <c r="S1870" i="1"/>
  <c r="U1870" i="1" s="1"/>
  <c r="S2029" i="1"/>
  <c r="U2029" i="1" s="1"/>
  <c r="S3391" i="1"/>
  <c r="U3391" i="1" s="1"/>
  <c r="S3019" i="1"/>
  <c r="U3019" i="1" s="1"/>
  <c r="S3115" i="1"/>
  <c r="U3115" i="1" s="1"/>
  <c r="S3116" i="1"/>
  <c r="U3116" i="1" s="1"/>
  <c r="S2774" i="1"/>
  <c r="U2774" i="1" s="1"/>
  <c r="S3392" i="1"/>
  <c r="U3392" i="1" s="1"/>
  <c r="S3117" i="1"/>
  <c r="U3117" i="1" s="1"/>
  <c r="S3393" i="1"/>
  <c r="U3393" i="1" s="1"/>
  <c r="S2808" i="1"/>
  <c r="U2808" i="1" s="1"/>
  <c r="S3394" i="1"/>
  <c r="U3394" i="1" s="1"/>
  <c r="S3020" i="1"/>
  <c r="U3020" i="1" s="1"/>
  <c r="S2606" i="1"/>
  <c r="U2606" i="1" s="1"/>
  <c r="S2702" i="1"/>
  <c r="U2702" i="1" s="1"/>
  <c r="S3395" i="1"/>
  <c r="U3395" i="1" s="1"/>
  <c r="S2837" i="1"/>
  <c r="U2837" i="1" s="1"/>
  <c r="S3396" i="1"/>
  <c r="U3396" i="1" s="1"/>
  <c r="S3397" i="1"/>
  <c r="U3397" i="1" s="1"/>
  <c r="S3398" i="1"/>
  <c r="U3398" i="1" s="1"/>
  <c r="S2727" i="1"/>
  <c r="U2727" i="1" s="1"/>
  <c r="S3399" i="1"/>
  <c r="U3399" i="1" s="1"/>
  <c r="S3400" i="1"/>
  <c r="U3400" i="1" s="1"/>
  <c r="S3401" i="1"/>
  <c r="U3401" i="1" s="1"/>
  <c r="S2325" i="1"/>
  <c r="U2325" i="1" s="1"/>
  <c r="S3402" i="1"/>
  <c r="U3402" i="1" s="1"/>
  <c r="S2838" i="1"/>
  <c r="U2838" i="1" s="1"/>
  <c r="S3403" i="1"/>
  <c r="U3403" i="1" s="1"/>
  <c r="S2775" i="1"/>
  <c r="U2775" i="1" s="1"/>
  <c r="S3404" i="1"/>
  <c r="U3404" i="1" s="1"/>
  <c r="S2935" i="1"/>
  <c r="U2935" i="1" s="1"/>
  <c r="S3021" i="1"/>
  <c r="U3021" i="1" s="1"/>
  <c r="S3118" i="1"/>
  <c r="U3118" i="1" s="1"/>
  <c r="S3405" i="1"/>
  <c r="U3405" i="1" s="1"/>
  <c r="S2229" i="1"/>
  <c r="U2229" i="1" s="1"/>
  <c r="S3406" i="1"/>
  <c r="U3406" i="1" s="1"/>
  <c r="S3119" i="1"/>
  <c r="U3119" i="1" s="1"/>
  <c r="S3407" i="1"/>
  <c r="U3407" i="1" s="1"/>
  <c r="S3120" i="1"/>
  <c r="U3120" i="1" s="1"/>
  <c r="S3408" i="1"/>
  <c r="U3408" i="1" s="1"/>
  <c r="S2752" i="1"/>
  <c r="U2752" i="1" s="1"/>
  <c r="S3409" i="1"/>
  <c r="U3409" i="1" s="1"/>
  <c r="S3410" i="1"/>
  <c r="U3410" i="1" s="1"/>
  <c r="S3411" i="1"/>
  <c r="U3411" i="1" s="1"/>
  <c r="S3412" i="1"/>
  <c r="U3412" i="1" s="1"/>
  <c r="S3022" i="1"/>
  <c r="U3022" i="1" s="1"/>
  <c r="S3413" i="1"/>
  <c r="U3413" i="1" s="1"/>
  <c r="S2426" i="1"/>
  <c r="U2426" i="1" s="1"/>
  <c r="S3121" i="1"/>
  <c r="U3121" i="1" s="1"/>
  <c r="S2478" i="1"/>
  <c r="U2478" i="1" s="1"/>
  <c r="S3414" i="1"/>
  <c r="U3414" i="1" s="1"/>
  <c r="S3415" i="1"/>
  <c r="U3415" i="1" s="1"/>
  <c r="S3122" i="1"/>
  <c r="U3122" i="1" s="1"/>
  <c r="S2642" i="1"/>
  <c r="U2642" i="1" s="1"/>
  <c r="S2539" i="1"/>
  <c r="U2539" i="1" s="1"/>
  <c r="S2936" i="1"/>
  <c r="U2936" i="1" s="1"/>
  <c r="S3416" i="1"/>
  <c r="U3416" i="1" s="1"/>
  <c r="S3417" i="1"/>
  <c r="U3417" i="1" s="1"/>
  <c r="S3023" i="1"/>
  <c r="U3023" i="1" s="1"/>
  <c r="S3418" i="1"/>
  <c r="U3418" i="1" s="1"/>
  <c r="S3419" i="1"/>
  <c r="U3419" i="1" s="1"/>
  <c r="S2375" i="1"/>
  <c r="U2375" i="1" s="1"/>
  <c r="S2530" i="1"/>
  <c r="U2530" i="1" s="1"/>
  <c r="S2809" i="1"/>
  <c r="U2809" i="1" s="1"/>
  <c r="S3420" i="1"/>
  <c r="U3420" i="1" s="1"/>
  <c r="S2265" i="1"/>
  <c r="U2265" i="1" s="1"/>
  <c r="S3421" i="1"/>
  <c r="U3421" i="1" s="1"/>
  <c r="S2479" i="1"/>
  <c r="U2479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123" i="1"/>
  <c r="U3123" i="1" s="1"/>
  <c r="S2839" i="1"/>
  <c r="U2839" i="1" s="1"/>
  <c r="S2703" i="1"/>
  <c r="U2703" i="1" s="1"/>
  <c r="S2937" i="1"/>
  <c r="U2937" i="1" s="1"/>
  <c r="S3433" i="1"/>
  <c r="U3433" i="1" s="1"/>
  <c r="S3124" i="1"/>
  <c r="U3124" i="1" s="1"/>
  <c r="S3024" i="1"/>
  <c r="U3024" i="1" s="1"/>
  <c r="S3125" i="1"/>
  <c r="U3125" i="1" s="1"/>
  <c r="S3434" i="1"/>
  <c r="U3434" i="1" s="1"/>
  <c r="S3435" i="1"/>
  <c r="U3435" i="1" s="1"/>
  <c r="S2938" i="1"/>
  <c r="U2938" i="1" s="1"/>
  <c r="S3126" i="1"/>
  <c r="U3126" i="1" s="1"/>
  <c r="S3436" i="1"/>
  <c r="U3436" i="1" s="1"/>
  <c r="S3437" i="1"/>
  <c r="U3437" i="1" s="1"/>
  <c r="S2939" i="1"/>
  <c r="U2939" i="1" s="1"/>
  <c r="S3438" i="1"/>
  <c r="U3438" i="1" s="1"/>
  <c r="S2607" i="1"/>
  <c r="U2607" i="1" s="1"/>
  <c r="S2940" i="1"/>
  <c r="U2940" i="1" s="1"/>
  <c r="S2451" i="1"/>
  <c r="U2451" i="1" s="1"/>
  <c r="S3439" i="1"/>
  <c r="U3439" i="1" s="1"/>
  <c r="S3127" i="1"/>
  <c r="U3127" i="1" s="1"/>
  <c r="S3440" i="1"/>
  <c r="U3440" i="1" s="1"/>
  <c r="S2468" i="1"/>
  <c r="U2468" i="1" s="1"/>
  <c r="S1742" i="1"/>
  <c r="U1742" i="1" s="1"/>
  <c r="S1475" i="1"/>
  <c r="U1475" i="1" s="1"/>
  <c r="S981" i="1"/>
  <c r="U981" i="1" s="1"/>
  <c r="S815" i="1"/>
  <c r="U815" i="1" s="1"/>
  <c r="S1219" i="1"/>
  <c r="U1219" i="1" s="1"/>
  <c r="S2030" i="1"/>
  <c r="U2030" i="1" s="1"/>
  <c r="S1015" i="1"/>
  <c r="U1015" i="1" s="1"/>
  <c r="S1871" i="1"/>
  <c r="U1871" i="1" s="1"/>
  <c r="S951" i="1"/>
  <c r="U951" i="1" s="1"/>
  <c r="S636" i="1"/>
  <c r="U636" i="1" s="1"/>
  <c r="S1278" i="1"/>
  <c r="U1278" i="1" s="1"/>
  <c r="S2031" i="1"/>
  <c r="U2031" i="1" s="1"/>
  <c r="S784" i="1"/>
  <c r="U784" i="1" s="1"/>
  <c r="S2032" i="1"/>
  <c r="U2032" i="1" s="1"/>
  <c r="S1476" i="1"/>
  <c r="U1476" i="1" s="1"/>
  <c r="S1645" i="1"/>
  <c r="U1645" i="1" s="1"/>
  <c r="S902" i="1"/>
  <c r="U902" i="1" s="1"/>
  <c r="S816" i="1"/>
  <c r="U816" i="1" s="1"/>
  <c r="S133" i="1"/>
  <c r="U133" i="1" s="1"/>
  <c r="S1872" i="1"/>
  <c r="U1872" i="1" s="1"/>
  <c r="S3441" i="1"/>
  <c r="U3441" i="1" s="1"/>
  <c r="S3128" i="1"/>
  <c r="U3128" i="1" s="1"/>
  <c r="S3442" i="1"/>
  <c r="U3442" i="1" s="1"/>
  <c r="S3443" i="1"/>
  <c r="U3443" i="1" s="1"/>
  <c r="S3129" i="1"/>
  <c r="U3129" i="1" s="1"/>
  <c r="S2427" i="1"/>
  <c r="U2427" i="1" s="1"/>
  <c r="S3444" i="1"/>
  <c r="U3444" i="1" s="1"/>
  <c r="S3445" i="1"/>
  <c r="U3445" i="1" s="1"/>
  <c r="S3446" i="1"/>
  <c r="U3446" i="1" s="1"/>
  <c r="S2941" i="1"/>
  <c r="U2941" i="1" s="1"/>
  <c r="S3130" i="1"/>
  <c r="U3130" i="1" s="1"/>
  <c r="S2840" i="1"/>
  <c r="U2840" i="1" s="1"/>
  <c r="S3447" i="1"/>
  <c r="U3447" i="1" s="1"/>
  <c r="S3448" i="1"/>
  <c r="U3448" i="1" s="1"/>
  <c r="S2343" i="1"/>
  <c r="U2343" i="1" s="1"/>
  <c r="S3449" i="1"/>
  <c r="U3449" i="1" s="1"/>
  <c r="S2942" i="1"/>
  <c r="U2942" i="1" s="1"/>
  <c r="S3131" i="1"/>
  <c r="U3131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132" i="1"/>
  <c r="U3132" i="1" s="1"/>
  <c r="S3133" i="1"/>
  <c r="U3133" i="1" s="1"/>
  <c r="S3460" i="1"/>
  <c r="U3460" i="1" s="1"/>
  <c r="S3461" i="1"/>
  <c r="U3461" i="1" s="1"/>
  <c r="S3462" i="1"/>
  <c r="U3462" i="1" s="1"/>
  <c r="S3463" i="1"/>
  <c r="U3463" i="1" s="1"/>
  <c r="S3134" i="1"/>
  <c r="U3134" i="1" s="1"/>
  <c r="S3464" i="1"/>
  <c r="U3464" i="1" s="1"/>
  <c r="S3465" i="1"/>
  <c r="U3465" i="1" s="1"/>
  <c r="S3466" i="1"/>
  <c r="U3466" i="1" s="1"/>
  <c r="S3467" i="1"/>
  <c r="U3467" i="1" s="1"/>
  <c r="S3135" i="1"/>
  <c r="U3135" i="1" s="1"/>
  <c r="S3468" i="1"/>
  <c r="U3468" i="1" s="1"/>
  <c r="S3469" i="1"/>
  <c r="U3469" i="1" s="1"/>
  <c r="S3470" i="1"/>
  <c r="U3470" i="1" s="1"/>
  <c r="S3471" i="1"/>
  <c r="U3471" i="1" s="1"/>
  <c r="S3136" i="1"/>
  <c r="U3136" i="1" s="1"/>
  <c r="S3472" i="1"/>
  <c r="U3472" i="1" s="1"/>
  <c r="S3137" i="1"/>
  <c r="U3137" i="1" s="1"/>
  <c r="S2728" i="1"/>
  <c r="U2728" i="1" s="1"/>
  <c r="S2943" i="1"/>
  <c r="U2943" i="1" s="1"/>
  <c r="S3473" i="1"/>
  <c r="U3473" i="1" s="1"/>
  <c r="S2890" i="1"/>
  <c r="U2890" i="1" s="1"/>
  <c r="S3474" i="1"/>
  <c r="U3474" i="1" s="1"/>
  <c r="S2944" i="1"/>
  <c r="U2944" i="1" s="1"/>
  <c r="S2469" i="1"/>
  <c r="U2469" i="1" s="1"/>
  <c r="S3475" i="1"/>
  <c r="U3475" i="1" s="1"/>
  <c r="S3476" i="1"/>
  <c r="U3476" i="1" s="1"/>
  <c r="S3477" i="1"/>
  <c r="U3477" i="1" s="1"/>
  <c r="S3478" i="1"/>
  <c r="U3478" i="1" s="1"/>
  <c r="S2364" i="1"/>
  <c r="U2364" i="1" s="1"/>
  <c r="S3479" i="1"/>
  <c r="U3479" i="1" s="1"/>
  <c r="S3025" i="1"/>
  <c r="U3025" i="1" s="1"/>
  <c r="S3138" i="1"/>
  <c r="U3138" i="1" s="1"/>
  <c r="S3480" i="1"/>
  <c r="U3480" i="1" s="1"/>
  <c r="S2891" i="1"/>
  <c r="U2891" i="1" s="1"/>
  <c r="S3481" i="1"/>
  <c r="U3481" i="1" s="1"/>
  <c r="S2945" i="1"/>
  <c r="U2945" i="1" s="1"/>
  <c r="S3482" i="1"/>
  <c r="U3482" i="1" s="1"/>
  <c r="S3483" i="1"/>
  <c r="U3483" i="1" s="1"/>
  <c r="S3139" i="1"/>
  <c r="U3139" i="1" s="1"/>
  <c r="S3140" i="1"/>
  <c r="U3140" i="1" s="1"/>
  <c r="S3484" i="1"/>
  <c r="U3484" i="1" s="1"/>
  <c r="S3485" i="1"/>
  <c r="U3485" i="1" s="1"/>
  <c r="S3486" i="1"/>
  <c r="U3486" i="1" s="1"/>
  <c r="S2495" i="1"/>
  <c r="U2495" i="1" s="1"/>
  <c r="S3487" i="1"/>
  <c r="U3487" i="1" s="1"/>
  <c r="S3488" i="1"/>
  <c r="U3488" i="1" s="1"/>
  <c r="S3489" i="1"/>
  <c r="U3489" i="1" s="1"/>
  <c r="S2946" i="1"/>
  <c r="U2946" i="1" s="1"/>
  <c r="S3490" i="1"/>
  <c r="U3490" i="1" s="1"/>
  <c r="S3491" i="1"/>
  <c r="U3491" i="1" s="1"/>
  <c r="S3141" i="1"/>
  <c r="U3141" i="1" s="1"/>
  <c r="S3142" i="1"/>
  <c r="U3142" i="1" s="1"/>
  <c r="S2810" i="1"/>
  <c r="U2810" i="1" s="1"/>
  <c r="S3492" i="1"/>
  <c r="U3492" i="1" s="1"/>
  <c r="S3493" i="1"/>
  <c r="U3493" i="1" s="1"/>
  <c r="S3494" i="1"/>
  <c r="U3494" i="1" s="1"/>
  <c r="S2556" i="1"/>
  <c r="U2556" i="1" s="1"/>
  <c r="S3495" i="1"/>
  <c r="U3495" i="1" s="1"/>
  <c r="S3496" i="1"/>
  <c r="U3496" i="1" s="1"/>
  <c r="S3497" i="1"/>
  <c r="U3497" i="1" s="1"/>
  <c r="S3498" i="1"/>
  <c r="U3498" i="1" s="1"/>
  <c r="S3143" i="1"/>
  <c r="U3143" i="1" s="1"/>
  <c r="S3499" i="1"/>
  <c r="U3499" i="1" s="1"/>
  <c r="S2643" i="1"/>
  <c r="U2643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492" i="1"/>
  <c r="U492" i="1" s="1"/>
  <c r="S877" i="1"/>
  <c r="U877" i="1" s="1"/>
  <c r="S17" i="1"/>
  <c r="U17" i="1" s="1"/>
  <c r="S1409" i="1"/>
  <c r="U1409" i="1" s="1"/>
  <c r="S135" i="1"/>
  <c r="U135" i="1" s="1"/>
  <c r="S159" i="1"/>
  <c r="U159" i="1" s="1"/>
  <c r="S608" i="1"/>
  <c r="U608" i="1" s="1"/>
  <c r="S1345" i="1"/>
  <c r="U1345" i="1" s="1"/>
  <c r="S695" i="1"/>
  <c r="U695" i="1" s="1"/>
  <c r="S524" i="1"/>
  <c r="U524" i="1" s="1"/>
  <c r="S1090" i="1"/>
  <c r="U1090" i="1" s="1"/>
  <c r="S1873" i="1"/>
  <c r="U1873" i="1" s="1"/>
  <c r="S2033" i="1"/>
  <c r="U2033" i="1" s="1"/>
  <c r="S518" i="1"/>
  <c r="U518" i="1" s="1"/>
  <c r="S166" i="1"/>
  <c r="U166" i="1" s="1"/>
  <c r="S467" i="1"/>
  <c r="U467" i="1" s="1"/>
  <c r="S226" i="1"/>
  <c r="U226" i="1" s="1"/>
  <c r="S714" i="1"/>
  <c r="U714" i="1" s="1"/>
  <c r="S1553" i="1"/>
  <c r="U1553" i="1" s="1"/>
  <c r="S1874" i="1"/>
  <c r="U1874" i="1" s="1"/>
  <c r="S2947" i="1"/>
  <c r="U2947" i="1" s="1"/>
  <c r="S3144" i="1"/>
  <c r="U3144" i="1" s="1"/>
  <c r="S3506" i="1"/>
  <c r="U3506" i="1" s="1"/>
  <c r="S3507" i="1"/>
  <c r="U3507" i="1" s="1"/>
  <c r="S2753" i="1"/>
  <c r="U2753" i="1" s="1"/>
  <c r="S2531" i="1"/>
  <c r="U2531" i="1" s="1"/>
  <c r="S3508" i="1"/>
  <c r="U3508" i="1" s="1"/>
  <c r="S2704" i="1"/>
  <c r="U2704" i="1" s="1"/>
  <c r="S2841" i="1"/>
  <c r="U2841" i="1" s="1"/>
  <c r="S2480" i="1"/>
  <c r="U2480" i="1" s="1"/>
  <c r="S2405" i="1"/>
  <c r="U2405" i="1" s="1"/>
  <c r="S2326" i="1"/>
  <c r="U2326" i="1" s="1"/>
  <c r="S2481" i="1"/>
  <c r="U2481" i="1" s="1"/>
  <c r="S3509" i="1"/>
  <c r="U3509" i="1" s="1"/>
  <c r="S3510" i="1"/>
  <c r="U3510" i="1" s="1"/>
  <c r="S2585" i="1"/>
  <c r="U2585" i="1" s="1"/>
  <c r="S3145" i="1"/>
  <c r="U3145" i="1" s="1"/>
  <c r="S2439" i="1"/>
  <c r="U2439" i="1" s="1"/>
  <c r="S2892" i="1"/>
  <c r="U2892" i="1" s="1"/>
  <c r="S2586" i="1"/>
  <c r="U2586" i="1" s="1"/>
  <c r="S2440" i="1"/>
  <c r="U2440" i="1" s="1"/>
  <c r="S3511" i="1"/>
  <c r="U3511" i="1" s="1"/>
  <c r="S3512" i="1"/>
  <c r="U3512" i="1" s="1"/>
  <c r="S3146" i="1"/>
  <c r="U3146" i="1" s="1"/>
  <c r="S2776" i="1"/>
  <c r="U2776" i="1" s="1"/>
  <c r="S2416" i="1"/>
  <c r="U2416" i="1" s="1"/>
  <c r="S3513" i="1"/>
  <c r="U3513" i="1" s="1"/>
  <c r="S2893" i="1"/>
  <c r="U2893" i="1" s="1"/>
  <c r="S2213" i="1"/>
  <c r="U2213" i="1" s="1"/>
  <c r="S2246" i="1"/>
  <c r="U2246" i="1" s="1"/>
  <c r="S2644" i="1"/>
  <c r="U2644" i="1" s="1"/>
  <c r="S3147" i="1"/>
  <c r="U3147" i="1" s="1"/>
  <c r="S2777" i="1"/>
  <c r="U2777" i="1" s="1"/>
  <c r="S2357" i="1"/>
  <c r="U2357" i="1" s="1"/>
  <c r="S3514" i="1"/>
  <c r="U3514" i="1" s="1"/>
  <c r="S3148" i="1"/>
  <c r="U3148" i="1" s="1"/>
  <c r="S3515" i="1"/>
  <c r="U3515" i="1" s="1"/>
  <c r="S2282" i="1"/>
  <c r="U2282" i="1" s="1"/>
  <c r="S2587" i="1"/>
  <c r="U2587" i="1" s="1"/>
  <c r="S2205" i="1"/>
  <c r="U2205" i="1" s="1"/>
  <c r="S2948" i="1"/>
  <c r="U2948" i="1" s="1"/>
  <c r="S2428" i="1"/>
  <c r="U2428" i="1" s="1"/>
  <c r="S2388" i="1"/>
  <c r="U2388" i="1" s="1"/>
  <c r="S2811" i="1"/>
  <c r="U2811" i="1" s="1"/>
  <c r="S3149" i="1"/>
  <c r="U3149" i="1" s="1"/>
  <c r="S3150" i="1"/>
  <c r="U3150" i="1" s="1"/>
  <c r="S3516" i="1"/>
  <c r="U3516" i="1" s="1"/>
  <c r="S2207" i="1"/>
  <c r="U2207" i="1" s="1"/>
  <c r="S2482" i="1"/>
  <c r="U2482" i="1" s="1"/>
  <c r="S3517" i="1"/>
  <c r="U3517" i="1" s="1"/>
  <c r="S3518" i="1"/>
  <c r="U3518" i="1" s="1"/>
  <c r="S2365" i="1"/>
  <c r="U2365" i="1" s="1"/>
  <c r="S3519" i="1"/>
  <c r="U3519" i="1" s="1"/>
  <c r="S3151" i="1"/>
  <c r="U3151" i="1" s="1"/>
  <c r="S2588" i="1"/>
  <c r="U2588" i="1" s="1"/>
  <c r="S2842" i="1"/>
  <c r="U2842" i="1" s="1"/>
  <c r="S2705" i="1"/>
  <c r="U2705" i="1" s="1"/>
  <c r="S3520" i="1"/>
  <c r="U3520" i="1" s="1"/>
  <c r="S3152" i="1"/>
  <c r="U3152" i="1" s="1"/>
  <c r="S3153" i="1"/>
  <c r="U3153" i="1" s="1"/>
  <c r="S493" i="1"/>
  <c r="U493" i="1" s="1"/>
  <c r="S795" i="1"/>
  <c r="U795" i="1" s="1"/>
  <c r="S609" i="1"/>
  <c r="U609" i="1" s="1"/>
  <c r="S1220" i="1"/>
  <c r="U1220" i="1" s="1"/>
  <c r="S1477" i="1"/>
  <c r="U1477" i="1" s="1"/>
  <c r="S2034" i="1"/>
  <c r="U2034" i="1" s="1"/>
  <c r="S1875" i="1"/>
  <c r="U1875" i="1" s="1"/>
  <c r="S403" i="1"/>
  <c r="U403" i="1" s="1"/>
  <c r="S1410" i="1"/>
  <c r="U1410" i="1" s="1"/>
  <c r="S623" i="1"/>
  <c r="U623" i="1" s="1"/>
  <c r="S610" i="1"/>
  <c r="U610" i="1" s="1"/>
  <c r="S715" i="1"/>
  <c r="U715" i="1" s="1"/>
  <c r="S383" i="1"/>
  <c r="U383" i="1" s="1"/>
  <c r="S837" i="1"/>
  <c r="U837" i="1" s="1"/>
  <c r="S716" i="1"/>
  <c r="U716" i="1" s="1"/>
  <c r="S1016" i="1"/>
  <c r="U1016" i="1" s="1"/>
  <c r="S124" i="1"/>
  <c r="U124" i="1" s="1"/>
  <c r="S796" i="1"/>
  <c r="U796" i="1" s="1"/>
  <c r="S1346" i="1"/>
  <c r="U1346" i="1" s="1"/>
  <c r="S391" i="1"/>
  <c r="U391" i="1" s="1"/>
  <c r="S1347" i="1"/>
  <c r="U1347" i="1" s="1"/>
  <c r="S1743" i="1"/>
  <c r="U1743" i="1" s="1"/>
  <c r="S1123" i="1"/>
  <c r="U1123" i="1" s="1"/>
  <c r="S458" i="1"/>
  <c r="U458" i="1" s="1"/>
  <c r="S1744" i="1"/>
  <c r="U1744" i="1" s="1"/>
  <c r="S309" i="1"/>
  <c r="U309" i="1" s="1"/>
  <c r="S1124" i="1"/>
  <c r="U1124" i="1" s="1"/>
  <c r="S2035" i="1"/>
  <c r="U2035" i="1" s="1"/>
  <c r="S2036" i="1"/>
  <c r="U2036" i="1" s="1"/>
  <c r="S1411" i="1"/>
  <c r="U1411" i="1" s="1"/>
  <c r="S1646" i="1"/>
  <c r="U1646" i="1" s="1"/>
  <c r="S878" i="1"/>
  <c r="U878" i="1" s="1"/>
  <c r="S1091" i="1"/>
  <c r="U1091" i="1" s="1"/>
  <c r="S665" i="1"/>
  <c r="U665" i="1" s="1"/>
  <c r="S1554" i="1"/>
  <c r="U1554" i="1" s="1"/>
  <c r="S1745" i="1"/>
  <c r="U1745" i="1" s="1"/>
  <c r="S903" i="1"/>
  <c r="U903" i="1" s="1"/>
  <c r="S199" i="1"/>
  <c r="U199" i="1" s="1"/>
  <c r="S1746" i="1"/>
  <c r="U1746" i="1" s="1"/>
  <c r="S1747" i="1"/>
  <c r="U1747" i="1" s="1"/>
  <c r="S3521" i="1"/>
  <c r="U3521" i="1" s="1"/>
  <c r="S2843" i="1"/>
  <c r="U2843" i="1" s="1"/>
  <c r="S3522" i="1"/>
  <c r="U3522" i="1" s="1"/>
  <c r="S3523" i="1"/>
  <c r="U3523" i="1" s="1"/>
  <c r="S3524" i="1"/>
  <c r="U3524" i="1" s="1"/>
  <c r="S2350" i="1"/>
  <c r="U2350" i="1" s="1"/>
  <c r="S3525" i="1"/>
  <c r="U3525" i="1" s="1"/>
  <c r="S2894" i="1"/>
  <c r="U2894" i="1" s="1"/>
  <c r="S3526" i="1"/>
  <c r="U3526" i="1" s="1"/>
  <c r="S2306" i="1"/>
  <c r="U2306" i="1" s="1"/>
  <c r="S3527" i="1"/>
  <c r="U3527" i="1" s="1"/>
  <c r="S3528" i="1"/>
  <c r="U3528" i="1" s="1"/>
  <c r="S2949" i="1"/>
  <c r="U2949" i="1" s="1"/>
  <c r="S3154" i="1"/>
  <c r="U3154" i="1" s="1"/>
  <c r="S2216" i="1"/>
  <c r="U2216" i="1" s="1"/>
  <c r="S3026" i="1"/>
  <c r="U3026" i="1" s="1"/>
  <c r="S2262" i="1"/>
  <c r="U2262" i="1" s="1"/>
  <c r="S3155" i="1"/>
  <c r="U3155" i="1" s="1"/>
  <c r="S3529" i="1"/>
  <c r="U3529" i="1" s="1"/>
  <c r="S2950" i="1"/>
  <c r="U2950" i="1" s="1"/>
  <c r="S1555" i="1"/>
  <c r="U1555" i="1" s="1"/>
  <c r="S590" i="1"/>
  <c r="U590" i="1" s="1"/>
  <c r="S2037" i="1"/>
  <c r="U2037" i="1" s="1"/>
  <c r="S459" i="1"/>
  <c r="U459" i="1" s="1"/>
  <c r="S1647" i="1"/>
  <c r="U1647" i="1" s="1"/>
  <c r="S298" i="1"/>
  <c r="U298" i="1" s="1"/>
  <c r="S502" i="1"/>
  <c r="U502" i="1" s="1"/>
  <c r="S1017" i="1"/>
  <c r="U1017" i="1" s="1"/>
  <c r="S244" i="1"/>
  <c r="U244" i="1" s="1"/>
  <c r="S1221" i="1"/>
  <c r="U1221" i="1" s="1"/>
  <c r="S494" i="1"/>
  <c r="U494" i="1" s="1"/>
  <c r="S1556" i="1"/>
  <c r="U1556" i="1" s="1"/>
  <c r="S2038" i="1"/>
  <c r="U2038" i="1" s="1"/>
  <c r="S1648" i="1"/>
  <c r="U1648" i="1" s="1"/>
  <c r="S1478" i="1"/>
  <c r="U1478" i="1" s="1"/>
  <c r="S1092" i="1"/>
  <c r="U1092" i="1" s="1"/>
  <c r="S1876" i="1"/>
  <c r="U1876" i="1" s="1"/>
  <c r="S1279" i="1"/>
  <c r="U1279" i="1" s="1"/>
  <c r="S982" i="1"/>
  <c r="U982" i="1" s="1"/>
  <c r="S2039" i="1"/>
  <c r="U2039" i="1" s="1"/>
  <c r="S441" i="1"/>
  <c r="U441" i="1" s="1"/>
  <c r="S1093" i="1"/>
  <c r="U1093" i="1" s="1"/>
  <c r="S1877" i="1"/>
  <c r="U1877" i="1" s="1"/>
  <c r="S785" i="1"/>
  <c r="U785" i="1" s="1"/>
  <c r="S2040" i="1"/>
  <c r="U2040" i="1" s="1"/>
  <c r="S1479" i="1"/>
  <c r="U1479" i="1" s="1"/>
  <c r="S1557" i="1"/>
  <c r="U1557" i="1" s="1"/>
  <c r="S1480" i="1"/>
  <c r="U1480" i="1" s="1"/>
  <c r="S2041" i="1"/>
  <c r="U2041" i="1" s="1"/>
  <c r="S1558" i="1"/>
  <c r="U1558" i="1" s="1"/>
  <c r="S1481" i="1"/>
  <c r="U1481" i="1" s="1"/>
  <c r="S1559" i="1"/>
  <c r="U1559" i="1" s="1"/>
  <c r="S442" i="1"/>
  <c r="U442" i="1" s="1"/>
  <c r="S384" i="1"/>
  <c r="U384" i="1" s="1"/>
  <c r="S696" i="1"/>
  <c r="U696" i="1" s="1"/>
  <c r="S1348" i="1"/>
  <c r="U1348" i="1" s="1"/>
  <c r="S983" i="1"/>
  <c r="U983" i="1" s="1"/>
  <c r="S552" i="1"/>
  <c r="U552" i="1" s="1"/>
  <c r="S404" i="1"/>
  <c r="U404" i="1" s="1"/>
  <c r="S1222" i="1"/>
  <c r="U1222" i="1" s="1"/>
  <c r="S581" i="1"/>
  <c r="U581" i="1" s="1"/>
  <c r="S2042" i="1"/>
  <c r="U2042" i="1" s="1"/>
  <c r="S879" i="1"/>
  <c r="U879" i="1" s="1"/>
  <c r="S301" i="1"/>
  <c r="U301" i="1" s="1"/>
  <c r="S582" i="1"/>
  <c r="U582" i="1" s="1"/>
  <c r="S2043" i="1"/>
  <c r="U2043" i="1" s="1"/>
  <c r="S1878" i="1"/>
  <c r="U1878" i="1" s="1"/>
  <c r="S1649" i="1"/>
  <c r="U1649" i="1" s="1"/>
  <c r="S1349" i="1"/>
  <c r="U1349" i="1" s="1"/>
  <c r="S1560" i="1"/>
  <c r="U1560" i="1" s="1"/>
  <c r="S1280" i="1"/>
  <c r="U1280" i="1" s="1"/>
  <c r="S203" i="1"/>
  <c r="U203" i="1" s="1"/>
  <c r="S1879" i="1"/>
  <c r="U1879" i="1" s="1"/>
  <c r="S1748" i="1"/>
  <c r="U1748" i="1" s="1"/>
  <c r="S624" i="1"/>
  <c r="U624" i="1" s="1"/>
  <c r="S927" i="1"/>
  <c r="U927" i="1" s="1"/>
  <c r="S1880" i="1"/>
  <c r="U1880" i="1" s="1"/>
  <c r="S797" i="1"/>
  <c r="U797" i="1" s="1"/>
  <c r="S484" i="1"/>
  <c r="U484" i="1" s="1"/>
  <c r="S928" i="1"/>
  <c r="U928" i="1" s="1"/>
  <c r="S838" i="1"/>
  <c r="U838" i="1" s="1"/>
  <c r="S1881" i="1"/>
  <c r="U1881" i="1" s="1"/>
  <c r="S1561" i="1"/>
  <c r="U1561" i="1" s="1"/>
  <c r="S167" i="1"/>
  <c r="U167" i="1" s="1"/>
  <c r="S270" i="1"/>
  <c r="U270" i="1" s="1"/>
  <c r="S839" i="1"/>
  <c r="U839" i="1" s="1"/>
  <c r="S798" i="1"/>
  <c r="U798" i="1" s="1"/>
  <c r="S2044" i="1"/>
  <c r="U2044" i="1" s="1"/>
  <c r="S2045" i="1"/>
  <c r="U2045" i="1" s="1"/>
  <c r="S840" i="1"/>
  <c r="U840" i="1" s="1"/>
  <c r="S415" i="1"/>
  <c r="U415" i="1" s="1"/>
  <c r="S637" i="1"/>
  <c r="U637" i="1" s="1"/>
  <c r="S1482" i="1"/>
  <c r="U1482" i="1" s="1"/>
  <c r="S2046" i="1"/>
  <c r="U2046" i="1" s="1"/>
  <c r="S904" i="1"/>
  <c r="U904" i="1" s="1"/>
  <c r="S1650" i="1"/>
  <c r="U1650" i="1" s="1"/>
  <c r="S220" i="1"/>
  <c r="U220" i="1" s="1"/>
  <c r="S2047" i="1"/>
  <c r="U2047" i="1" s="1"/>
  <c r="S495" i="1"/>
  <c r="U495" i="1" s="1"/>
  <c r="S1483" i="1"/>
  <c r="U1483" i="1" s="1"/>
  <c r="S2540" i="1"/>
  <c r="U2540" i="1" s="1"/>
  <c r="S3027" i="1"/>
  <c r="U3027" i="1" s="1"/>
  <c r="S3530" i="1"/>
  <c r="U3530" i="1" s="1"/>
  <c r="S2844" i="1"/>
  <c r="U2844" i="1" s="1"/>
  <c r="S2300" i="1"/>
  <c r="U2300" i="1" s="1"/>
  <c r="S3028" i="1"/>
  <c r="U3028" i="1" s="1"/>
  <c r="S2541" i="1"/>
  <c r="U2541" i="1" s="1"/>
  <c r="S2458" i="1"/>
  <c r="U2458" i="1" s="1"/>
  <c r="S3531" i="1"/>
  <c r="U3531" i="1" s="1"/>
  <c r="S2645" i="1"/>
  <c r="U2645" i="1" s="1"/>
  <c r="S3532" i="1"/>
  <c r="U3532" i="1" s="1"/>
  <c r="S2845" i="1"/>
  <c r="U2845" i="1" s="1"/>
  <c r="S3156" i="1"/>
  <c r="U3156" i="1" s="1"/>
  <c r="S3157" i="1"/>
  <c r="U3157" i="1" s="1"/>
  <c r="S2459" i="1"/>
  <c r="U2459" i="1" s="1"/>
  <c r="S3533" i="1"/>
  <c r="U3533" i="1" s="1"/>
  <c r="S2307" i="1"/>
  <c r="U2307" i="1" s="1"/>
  <c r="S2219" i="1"/>
  <c r="U2219" i="1" s="1"/>
  <c r="S3158" i="1"/>
  <c r="U3158" i="1" s="1"/>
  <c r="S2389" i="1"/>
  <c r="U2389" i="1" s="1"/>
  <c r="S2951" i="1"/>
  <c r="U2951" i="1" s="1"/>
  <c r="S3159" i="1"/>
  <c r="U3159" i="1" s="1"/>
  <c r="S2512" i="1"/>
  <c r="U2512" i="1" s="1"/>
  <c r="S2317" i="1"/>
  <c r="U2317" i="1" s="1"/>
  <c r="S3160" i="1"/>
  <c r="U3160" i="1" s="1"/>
  <c r="S2210" i="1"/>
  <c r="U2210" i="1" s="1"/>
  <c r="S2308" i="1"/>
  <c r="U2308" i="1" s="1"/>
  <c r="S3534" i="1"/>
  <c r="U3534" i="1" s="1"/>
  <c r="S2778" i="1"/>
  <c r="U2778" i="1" s="1"/>
  <c r="S2729" i="1"/>
  <c r="U2729" i="1" s="1"/>
  <c r="S2895" i="1"/>
  <c r="U2895" i="1" s="1"/>
  <c r="S2952" i="1"/>
  <c r="U2952" i="1" s="1"/>
  <c r="S2309" i="1"/>
  <c r="U2309" i="1" s="1"/>
  <c r="S2706" i="1"/>
  <c r="U2706" i="1" s="1"/>
  <c r="S2327" i="1"/>
  <c r="U2327" i="1" s="1"/>
  <c r="S3029" i="1"/>
  <c r="U3029" i="1" s="1"/>
  <c r="S2318" i="1"/>
  <c r="U2318" i="1" s="1"/>
  <c r="S3535" i="1"/>
  <c r="U3535" i="1" s="1"/>
  <c r="S2953" i="1"/>
  <c r="U2953" i="1" s="1"/>
  <c r="S2344" i="1"/>
  <c r="U2344" i="1" s="1"/>
  <c r="S3536" i="1"/>
  <c r="U3536" i="1" s="1"/>
  <c r="S3537" i="1"/>
  <c r="U3537" i="1" s="1"/>
  <c r="S3538" i="1"/>
  <c r="U3538" i="1" s="1"/>
  <c r="S2954" i="1"/>
  <c r="U2954" i="1" s="1"/>
  <c r="S3539" i="1"/>
  <c r="U3539" i="1" s="1"/>
  <c r="S2955" i="1"/>
  <c r="U2955" i="1" s="1"/>
  <c r="S3540" i="1"/>
  <c r="U3540" i="1" s="1"/>
  <c r="S3541" i="1"/>
  <c r="U3541" i="1" s="1"/>
  <c r="S3542" i="1"/>
  <c r="U3542" i="1" s="1"/>
  <c r="S2956" i="1"/>
  <c r="U2956" i="1" s="1"/>
  <c r="S2483" i="1"/>
  <c r="U2483" i="1" s="1"/>
  <c r="S3543" i="1"/>
  <c r="U3543" i="1" s="1"/>
  <c r="S3161" i="1"/>
  <c r="U3161" i="1" s="1"/>
  <c r="S2779" i="1"/>
  <c r="U2779" i="1" s="1"/>
  <c r="S3544" i="1"/>
  <c r="U3544" i="1" s="1"/>
  <c r="S2812" i="1"/>
  <c r="U2812" i="1" s="1"/>
  <c r="S3545" i="1"/>
  <c r="U3545" i="1" s="1"/>
  <c r="S3162" i="1"/>
  <c r="U3162" i="1" s="1"/>
  <c r="S2846" i="1"/>
  <c r="U2846" i="1" s="1"/>
  <c r="S3163" i="1"/>
  <c r="U3163" i="1" s="1"/>
  <c r="S3546" i="1"/>
  <c r="U3546" i="1" s="1"/>
  <c r="S2390" i="1"/>
  <c r="U2390" i="1" s="1"/>
  <c r="S2496" i="1"/>
  <c r="U2496" i="1" s="1"/>
  <c r="S3030" i="1"/>
  <c r="U3030" i="1" s="1"/>
  <c r="S2665" i="1"/>
  <c r="U2665" i="1" s="1"/>
  <c r="S2957" i="1"/>
  <c r="U2957" i="1" s="1"/>
  <c r="S3547" i="1"/>
  <c r="U3547" i="1" s="1"/>
  <c r="S3548" i="1"/>
  <c r="U3548" i="1" s="1"/>
  <c r="S2666" i="1"/>
  <c r="U2666" i="1" s="1"/>
  <c r="S3549" i="1"/>
  <c r="U3549" i="1" s="1"/>
  <c r="S2335" i="1"/>
  <c r="U2335" i="1" s="1"/>
  <c r="S2780" i="1"/>
  <c r="U2780" i="1" s="1"/>
  <c r="S2589" i="1"/>
  <c r="U2589" i="1" s="1"/>
  <c r="S2813" i="1"/>
  <c r="U2813" i="1" s="1"/>
  <c r="S2399" i="1"/>
  <c r="U2399" i="1" s="1"/>
  <c r="S3164" i="1"/>
  <c r="U3164" i="1" s="1"/>
  <c r="S3550" i="1"/>
  <c r="U3550" i="1" s="1"/>
  <c r="S3165" i="1"/>
  <c r="U3165" i="1" s="1"/>
  <c r="S3551" i="1"/>
  <c r="U3551" i="1" s="1"/>
  <c r="S3166" i="1"/>
  <c r="U3166" i="1" s="1"/>
  <c r="S2557" i="1"/>
  <c r="U2557" i="1" s="1"/>
  <c r="S3031" i="1"/>
  <c r="U3031" i="1" s="1"/>
  <c r="S2730" i="1"/>
  <c r="U2730" i="1" s="1"/>
  <c r="S2707" i="1"/>
  <c r="U2707" i="1" s="1"/>
  <c r="S2626" i="1"/>
  <c r="U2626" i="1" s="1"/>
  <c r="S3032" i="1"/>
  <c r="U3032" i="1" s="1"/>
  <c r="S3033" i="1"/>
  <c r="U3033" i="1" s="1"/>
  <c r="S3552" i="1"/>
  <c r="U3552" i="1" s="1"/>
  <c r="S2646" i="1"/>
  <c r="U2646" i="1" s="1"/>
  <c r="S3167" i="1"/>
  <c r="U3167" i="1" s="1"/>
  <c r="S2417" i="1"/>
  <c r="U2417" i="1" s="1"/>
  <c r="S2336" i="1"/>
  <c r="U2336" i="1" s="1"/>
  <c r="S2319" i="1"/>
  <c r="U2319" i="1" s="1"/>
  <c r="S3168" i="1"/>
  <c r="U3168" i="1" s="1"/>
  <c r="S2294" i="1"/>
  <c r="U2294" i="1" s="1"/>
  <c r="S2814" i="1"/>
  <c r="U2814" i="1" s="1"/>
  <c r="S3034" i="1"/>
  <c r="U3034" i="1" s="1"/>
  <c r="S3035" i="1"/>
  <c r="U3035" i="1" s="1"/>
  <c r="S2667" i="1"/>
  <c r="U2667" i="1" s="1"/>
  <c r="S2328" i="1"/>
  <c r="U2328" i="1" s="1"/>
  <c r="S2283" i="1"/>
  <c r="U2283" i="1" s="1"/>
  <c r="S2301" i="1"/>
  <c r="U2301" i="1" s="1"/>
  <c r="S2418" i="1"/>
  <c r="U2418" i="1" s="1"/>
  <c r="S3169" i="1"/>
  <c r="U3169" i="1" s="1"/>
  <c r="S3170" i="1"/>
  <c r="U3170" i="1" s="1"/>
  <c r="S3171" i="1"/>
  <c r="U3171" i="1" s="1"/>
  <c r="S2590" i="1"/>
  <c r="U2590" i="1" s="1"/>
  <c r="S2542" i="1"/>
  <c r="U2542" i="1" s="1"/>
  <c r="S3172" i="1"/>
  <c r="U3172" i="1" s="1"/>
  <c r="S2277" i="1"/>
  <c r="U2277" i="1" s="1"/>
  <c r="S2284" i="1"/>
  <c r="U2284" i="1" s="1"/>
  <c r="S3553" i="1"/>
  <c r="U3553" i="1" s="1"/>
  <c r="S2358" i="1"/>
  <c r="U2358" i="1" s="1"/>
  <c r="S3036" i="1"/>
  <c r="U3036" i="1" s="1"/>
  <c r="S3173" i="1"/>
  <c r="U3173" i="1" s="1"/>
  <c r="S2958" i="1"/>
  <c r="U2958" i="1" s="1"/>
  <c r="S3037" i="1"/>
  <c r="U3037" i="1" s="1"/>
  <c r="S2366" i="1"/>
  <c r="U2366" i="1" s="1"/>
  <c r="S2252" i="1"/>
  <c r="U2252" i="1" s="1"/>
  <c r="S2204" i="1"/>
  <c r="U2204" i="1" s="1"/>
  <c r="S2591" i="1"/>
  <c r="U2591" i="1" s="1"/>
  <c r="S3554" i="1"/>
  <c r="U3554" i="1" s="1"/>
  <c r="S3555" i="1"/>
  <c r="U3555" i="1" s="1"/>
  <c r="S2400" i="1"/>
  <c r="U2400" i="1" s="1"/>
  <c r="S3174" i="1"/>
  <c r="U3174" i="1" s="1"/>
  <c r="S2815" i="1"/>
  <c r="U2815" i="1" s="1"/>
  <c r="S2627" i="1"/>
  <c r="U2627" i="1" s="1"/>
  <c r="S2628" i="1"/>
  <c r="U2628" i="1" s="1"/>
  <c r="S3556" i="1"/>
  <c r="U3556" i="1" s="1"/>
  <c r="S2558" i="1"/>
  <c r="U2558" i="1" s="1"/>
  <c r="S3557" i="1"/>
  <c r="U3557" i="1" s="1"/>
  <c r="S2896" i="1"/>
  <c r="U2896" i="1" s="1"/>
  <c r="S3558" i="1"/>
  <c r="U3558" i="1" s="1"/>
  <c r="S2452" i="1"/>
  <c r="U2452" i="1" s="1"/>
  <c r="S3038" i="1"/>
  <c r="U3038" i="1" s="1"/>
  <c r="S2781" i="1"/>
  <c r="U2781" i="1" s="1"/>
  <c r="S3039" i="1"/>
  <c r="U3039" i="1" s="1"/>
  <c r="S3175" i="1"/>
  <c r="U3175" i="1" s="1"/>
  <c r="S2241" i="1"/>
  <c r="U2241" i="1" s="1"/>
  <c r="S2754" i="1"/>
  <c r="U2754" i="1" s="1"/>
  <c r="S3040" i="1"/>
  <c r="U3040" i="1" s="1"/>
  <c r="S1562" i="1"/>
  <c r="U1562" i="1" s="1"/>
  <c r="S2401" i="1"/>
  <c r="U2401" i="1" s="1"/>
  <c r="S2571" i="1"/>
  <c r="U2571" i="1" s="1"/>
  <c r="S2206" i="1"/>
  <c r="U2206" i="1" s="1"/>
  <c r="S2211" i="1"/>
  <c r="U2211" i="1" s="1"/>
  <c r="S2816" i="1"/>
  <c r="U2816" i="1" s="1"/>
  <c r="S2291" i="1"/>
  <c r="U2291" i="1" s="1"/>
  <c r="S3559" i="1"/>
  <c r="U3559" i="1" s="1"/>
  <c r="S2629" i="1"/>
  <c r="U2629" i="1" s="1"/>
  <c r="S3560" i="1"/>
  <c r="U3560" i="1" s="1"/>
  <c r="S3561" i="1"/>
  <c r="U3561" i="1" s="1"/>
  <c r="S5" i="1"/>
  <c r="U5" i="1" s="1"/>
  <c r="S2359" i="1"/>
  <c r="U2359" i="1" s="1"/>
  <c r="S2391" i="1"/>
  <c r="U2391" i="1" s="1"/>
  <c r="S2959" i="1"/>
  <c r="U2959" i="1" s="1"/>
  <c r="S2960" i="1"/>
  <c r="U2960" i="1" s="1"/>
  <c r="S2470" i="1"/>
  <c r="U2470" i="1" s="1"/>
  <c r="S2961" i="1"/>
  <c r="U2961" i="1" s="1"/>
  <c r="S2278" i="1"/>
  <c r="U2278" i="1" s="1"/>
  <c r="S241" i="1"/>
  <c r="U241" i="1" s="1"/>
  <c r="S107" i="1"/>
  <c r="U107" i="1" s="1"/>
  <c r="S984" i="1"/>
  <c r="U984" i="1" s="1"/>
  <c r="S200" i="1"/>
  <c r="U200" i="1" s="1"/>
  <c r="S880" i="1"/>
  <c r="U880" i="1" s="1"/>
  <c r="S1170" i="1"/>
  <c r="U1170" i="1" s="1"/>
  <c r="S2048" i="1"/>
  <c r="U2048" i="1" s="1"/>
  <c r="S1651" i="1"/>
  <c r="U1651" i="1" s="1"/>
  <c r="S929" i="1"/>
  <c r="U929" i="1" s="1"/>
  <c r="S1094" i="1"/>
  <c r="U1094" i="1" s="1"/>
  <c r="S112" i="1"/>
  <c r="U112" i="1" s="1"/>
  <c r="S1350" i="1"/>
  <c r="U1350" i="1" s="1"/>
  <c r="S1281" i="1"/>
  <c r="U1281" i="1" s="1"/>
  <c r="S1652" i="1"/>
  <c r="U1652" i="1" s="1"/>
  <c r="S638" i="1"/>
  <c r="U638" i="1" s="1"/>
  <c r="S1282" i="1"/>
  <c r="U1282" i="1" s="1"/>
  <c r="S1095" i="1"/>
  <c r="U1095" i="1" s="1"/>
  <c r="S1749" i="1"/>
  <c r="U1749" i="1" s="1"/>
  <c r="S485" i="1"/>
  <c r="U485" i="1" s="1"/>
  <c r="S666" i="1"/>
  <c r="U666" i="1" s="1"/>
  <c r="S3562" i="1"/>
  <c r="U3562" i="1" s="1"/>
  <c r="S3563" i="1"/>
  <c r="U3563" i="1" s="1"/>
  <c r="S3041" i="1"/>
  <c r="U3041" i="1" s="1"/>
  <c r="S2731" i="1"/>
  <c r="U2731" i="1" s="1"/>
  <c r="S3564" i="1"/>
  <c r="U3564" i="1" s="1"/>
  <c r="S2962" i="1"/>
  <c r="U2962" i="1" s="1"/>
  <c r="S3565" i="1"/>
  <c r="U3565" i="1" s="1"/>
  <c r="S3566" i="1"/>
  <c r="U3566" i="1" s="1"/>
  <c r="S3176" i="1"/>
  <c r="U3176" i="1" s="1"/>
  <c r="S3567" i="1"/>
  <c r="U3567" i="1" s="1"/>
  <c r="S3568" i="1"/>
  <c r="U3568" i="1" s="1"/>
  <c r="S3569" i="1"/>
  <c r="U3569" i="1" s="1"/>
  <c r="S3570" i="1"/>
  <c r="U3570" i="1" s="1"/>
  <c r="S3177" i="1"/>
  <c r="U3177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178" i="1"/>
  <c r="U3178" i="1" s="1"/>
  <c r="S3577" i="1"/>
  <c r="U3577" i="1" s="1"/>
  <c r="S2200" i="1"/>
  <c r="U2200" i="1" s="1"/>
  <c r="S3578" i="1"/>
  <c r="U3578" i="1" s="1"/>
  <c r="S2732" i="1"/>
  <c r="U2732" i="1" s="1"/>
  <c r="S2963" i="1"/>
  <c r="U2963" i="1" s="1"/>
  <c r="S2964" i="1"/>
  <c r="U2964" i="1" s="1"/>
  <c r="S2441" i="1"/>
  <c r="U2441" i="1" s="1"/>
  <c r="S3579" i="1"/>
  <c r="U3579" i="1" s="1"/>
  <c r="S2329" i="1"/>
  <c r="U2329" i="1" s="1"/>
  <c r="S3179" i="1"/>
  <c r="U3179" i="1" s="1"/>
  <c r="S3580" i="1"/>
  <c r="U3580" i="1" s="1"/>
  <c r="S3581" i="1"/>
  <c r="U3581" i="1" s="1"/>
  <c r="S3180" i="1"/>
  <c r="U3180" i="1" s="1"/>
  <c r="S2817" i="1"/>
  <c r="U2817" i="1" s="1"/>
  <c r="S2847" i="1"/>
  <c r="U2847" i="1" s="1"/>
  <c r="S2230" i="1"/>
  <c r="U2230" i="1" s="1"/>
  <c r="S2406" i="1"/>
  <c r="U2406" i="1" s="1"/>
  <c r="S2755" i="1"/>
  <c r="U2755" i="1" s="1"/>
  <c r="S2965" i="1"/>
  <c r="U2965" i="1" s="1"/>
  <c r="S2733" i="1"/>
  <c r="U2733" i="1" s="1"/>
  <c r="S3582" i="1"/>
  <c r="U3582" i="1" s="1"/>
  <c r="S3181" i="1"/>
  <c r="U3181" i="1" s="1"/>
  <c r="S3182" i="1"/>
  <c r="U3182" i="1" s="1"/>
  <c r="S3583" i="1"/>
  <c r="U3583" i="1" s="1"/>
  <c r="S2966" i="1"/>
  <c r="U2966" i="1" s="1"/>
  <c r="S3584" i="1"/>
  <c r="U3584" i="1" s="1"/>
  <c r="S3585" i="1"/>
  <c r="U3585" i="1" s="1"/>
  <c r="S2608" i="1"/>
  <c r="U2608" i="1" s="1"/>
  <c r="S2756" i="1"/>
  <c r="U2756" i="1" s="1"/>
  <c r="S3586" i="1"/>
  <c r="U3586" i="1" s="1"/>
  <c r="S2630" i="1"/>
  <c r="U2630" i="1" s="1"/>
  <c r="S3183" i="1"/>
  <c r="U3183" i="1" s="1"/>
  <c r="S2609" i="1"/>
  <c r="U2609" i="1" s="1"/>
  <c r="S2543" i="1"/>
  <c r="U2543" i="1" s="1"/>
  <c r="S2848" i="1"/>
  <c r="U2848" i="1" s="1"/>
  <c r="S2544" i="1"/>
  <c r="U2544" i="1" s="1"/>
  <c r="S3587" i="1"/>
  <c r="U3587" i="1" s="1"/>
  <c r="S2782" i="1"/>
  <c r="U2782" i="1" s="1"/>
  <c r="S3184" i="1"/>
  <c r="U3184" i="1" s="1"/>
  <c r="S2967" i="1"/>
  <c r="U2967" i="1" s="1"/>
  <c r="S3588" i="1"/>
  <c r="U3588" i="1" s="1"/>
  <c r="S2849" i="1"/>
  <c r="U2849" i="1" s="1"/>
  <c r="S3042" i="1"/>
  <c r="U3042" i="1" s="1"/>
  <c r="S2850" i="1"/>
  <c r="U2850" i="1" s="1"/>
  <c r="S3589" i="1"/>
  <c r="U3589" i="1" s="1"/>
  <c r="S2310" i="1"/>
  <c r="U2310" i="1" s="1"/>
  <c r="S3590" i="1"/>
  <c r="U3590" i="1" s="1"/>
  <c r="S2968" i="1"/>
  <c r="U2968" i="1" s="1"/>
  <c r="S3591" i="1"/>
  <c r="U3591" i="1" s="1"/>
  <c r="S3185" i="1"/>
  <c r="U3185" i="1" s="1"/>
  <c r="S3592" i="1"/>
  <c r="U3592" i="1" s="1"/>
  <c r="S2351" i="1"/>
  <c r="U2351" i="1" s="1"/>
  <c r="S3186" i="1"/>
  <c r="U3186" i="1" s="1"/>
  <c r="S3593" i="1"/>
  <c r="U3593" i="1" s="1"/>
  <c r="S3594" i="1"/>
  <c r="U3594" i="1" s="1"/>
  <c r="S3595" i="1"/>
  <c r="U3595" i="1" s="1"/>
  <c r="S2757" i="1"/>
  <c r="U2757" i="1" s="1"/>
  <c r="S3043" i="1"/>
  <c r="U3043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187" i="1"/>
  <c r="U3187" i="1" s="1"/>
  <c r="S3044" i="1"/>
  <c r="U3044" i="1" s="1"/>
  <c r="S3603" i="1"/>
  <c r="U3603" i="1" s="1"/>
  <c r="S3604" i="1"/>
  <c r="U3604" i="1" s="1"/>
  <c r="S3605" i="1"/>
  <c r="U3605" i="1" s="1"/>
  <c r="S3606" i="1"/>
  <c r="U3606" i="1" s="1"/>
  <c r="S2610" i="1"/>
  <c r="U2610" i="1" s="1"/>
  <c r="S3188" i="1"/>
  <c r="U3188" i="1" s="1"/>
  <c r="S3607" i="1"/>
  <c r="U3607" i="1" s="1"/>
  <c r="S2851" i="1"/>
  <c r="U2851" i="1" s="1"/>
  <c r="S2818" i="1"/>
  <c r="U2818" i="1" s="1"/>
  <c r="S2320" i="1"/>
  <c r="U2320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2734" i="1"/>
  <c r="U2734" i="1" s="1"/>
  <c r="S3616" i="1"/>
  <c r="U3616" i="1" s="1"/>
  <c r="S3617" i="1"/>
  <c r="U3617" i="1" s="1"/>
  <c r="S3618" i="1"/>
  <c r="U3618" i="1" s="1"/>
  <c r="S2708" i="1"/>
  <c r="U2708" i="1" s="1"/>
  <c r="S3619" i="1"/>
  <c r="U3619" i="1" s="1"/>
  <c r="S2819" i="1"/>
  <c r="U2819" i="1" s="1"/>
  <c r="S3189" i="1"/>
  <c r="U3189" i="1" s="1"/>
  <c r="S2783" i="1"/>
  <c r="U2783" i="1" s="1"/>
  <c r="S3190" i="1"/>
  <c r="U3190" i="1" s="1"/>
  <c r="S3620" i="1"/>
  <c r="U3620" i="1" s="1"/>
  <c r="S3045" i="1"/>
  <c r="U3045" i="1" s="1"/>
  <c r="S3621" i="1"/>
  <c r="U3621" i="1" s="1"/>
  <c r="S3622" i="1"/>
  <c r="U3622" i="1" s="1"/>
  <c r="S2897" i="1"/>
  <c r="U2897" i="1" s="1"/>
  <c r="S3623" i="1"/>
  <c r="U3623" i="1" s="1"/>
  <c r="S3624" i="1"/>
  <c r="U3624" i="1" s="1"/>
  <c r="S3625" i="1"/>
  <c r="U3625" i="1" s="1"/>
  <c r="S3626" i="1"/>
  <c r="U3626" i="1" s="1"/>
  <c r="S2497" i="1"/>
  <c r="U2497" i="1" s="1"/>
  <c r="S2532" i="1"/>
  <c r="U2532" i="1" s="1"/>
  <c r="S3046" i="1"/>
  <c r="U3046" i="1" s="1"/>
  <c r="S2820" i="1"/>
  <c r="U2820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2821" i="1"/>
  <c r="U2821" i="1" s="1"/>
  <c r="S2969" i="1"/>
  <c r="U2969" i="1" s="1"/>
  <c r="S3632" i="1"/>
  <c r="U3632" i="1" s="1"/>
  <c r="S3633" i="1"/>
  <c r="U3633" i="1" s="1"/>
  <c r="S3634" i="1"/>
  <c r="U3634" i="1" s="1"/>
  <c r="S2852" i="1"/>
  <c r="U2852" i="1" s="1"/>
  <c r="S2647" i="1"/>
  <c r="U2647" i="1" s="1"/>
  <c r="S3635" i="1"/>
  <c r="U3635" i="1" s="1"/>
  <c r="S2898" i="1"/>
  <c r="U2898" i="1" s="1"/>
  <c r="S2899" i="1"/>
  <c r="U2899" i="1" s="1"/>
  <c r="S1484" i="1"/>
  <c r="U1484" i="1" s="1"/>
  <c r="S1485" i="1"/>
  <c r="U1485" i="1" s="1"/>
  <c r="S1351" i="1"/>
  <c r="U1351" i="1" s="1"/>
  <c r="S1563" i="1"/>
  <c r="U1563" i="1" s="1"/>
  <c r="S377" i="1"/>
  <c r="U377" i="1" s="1"/>
  <c r="S1283" i="1"/>
  <c r="U1283" i="1" s="1"/>
  <c r="S571" i="1"/>
  <c r="U571" i="1" s="1"/>
  <c r="S1223" i="1"/>
  <c r="U1223" i="1" s="1"/>
  <c r="S145" i="1"/>
  <c r="U145" i="1" s="1"/>
  <c r="S1564" i="1"/>
  <c r="U1564" i="1" s="1"/>
  <c r="S119" i="1"/>
  <c r="U119" i="1" s="1"/>
  <c r="S572" i="1"/>
  <c r="U572" i="1" s="1"/>
  <c r="S165" i="1"/>
  <c r="U165" i="1" s="1"/>
  <c r="S182" i="1"/>
  <c r="U182" i="1" s="1"/>
  <c r="S174" i="1"/>
  <c r="U174" i="1" s="1"/>
  <c r="S1882" i="1"/>
  <c r="U1882" i="1" s="1"/>
  <c r="S717" i="1"/>
  <c r="U717" i="1" s="1"/>
  <c r="S1750" i="1"/>
  <c r="U1750" i="1" s="1"/>
  <c r="S261" i="1"/>
  <c r="U261" i="1" s="1"/>
  <c r="S1751" i="1"/>
  <c r="U1751" i="1" s="1"/>
  <c r="S1653" i="1"/>
  <c r="U1653" i="1" s="1"/>
  <c r="S1883" i="1"/>
  <c r="U1883" i="1" s="1"/>
  <c r="S985" i="1"/>
  <c r="U985" i="1" s="1"/>
  <c r="S1565" i="1"/>
  <c r="U1565" i="1" s="1"/>
  <c r="S416" i="1"/>
  <c r="U416" i="1" s="1"/>
  <c r="S1412" i="1"/>
  <c r="U1412" i="1" s="1"/>
  <c r="S179" i="1"/>
  <c r="U179" i="1" s="1"/>
  <c r="S1884" i="1"/>
  <c r="U1884" i="1" s="1"/>
  <c r="S654" i="1"/>
  <c r="U654" i="1" s="1"/>
  <c r="S1752" i="1"/>
  <c r="U1752" i="1" s="1"/>
  <c r="S611" i="1"/>
  <c r="U611" i="1" s="1"/>
  <c r="S45" i="1"/>
  <c r="U45" i="1" s="1"/>
  <c r="S475" i="1"/>
  <c r="U475" i="1" s="1"/>
  <c r="S1654" i="1"/>
  <c r="U1654" i="1" s="1"/>
  <c r="S330" i="1"/>
  <c r="U330" i="1" s="1"/>
  <c r="S388" i="1"/>
  <c r="U388" i="1" s="1"/>
  <c r="S1566" i="1"/>
  <c r="U1566" i="1" s="1"/>
  <c r="S1125" i="1"/>
  <c r="U1125" i="1" s="1"/>
  <c r="S158" i="1"/>
  <c r="U158" i="1" s="1"/>
  <c r="S1096" i="1"/>
  <c r="U1096" i="1" s="1"/>
  <c r="S2784" i="1"/>
  <c r="U2784" i="1" s="1"/>
  <c r="S2900" i="1"/>
  <c r="U2900" i="1" s="1"/>
  <c r="S2901" i="1"/>
  <c r="U2901" i="1" s="1"/>
  <c r="S3636" i="1"/>
  <c r="U3636" i="1" s="1"/>
  <c r="S2407" i="1"/>
  <c r="U2407" i="1" s="1"/>
  <c r="S3191" i="1"/>
  <c r="U3191" i="1" s="1"/>
  <c r="S3637" i="1"/>
  <c r="U3637" i="1" s="1"/>
  <c r="S3638" i="1"/>
  <c r="U3638" i="1" s="1"/>
  <c r="S3192" i="1"/>
  <c r="U3192" i="1" s="1"/>
  <c r="S2648" i="1"/>
  <c r="U2648" i="1" s="1"/>
  <c r="S3639" i="1"/>
  <c r="U3639" i="1" s="1"/>
  <c r="S2970" i="1"/>
  <c r="U2970" i="1" s="1"/>
  <c r="S3640" i="1"/>
  <c r="U3640" i="1" s="1"/>
  <c r="S3641" i="1"/>
  <c r="U3641" i="1" s="1"/>
  <c r="S2545" i="1"/>
  <c r="U2545" i="1" s="1"/>
  <c r="S3642" i="1"/>
  <c r="U3642" i="1" s="1"/>
  <c r="S2971" i="1"/>
  <c r="U2971" i="1" s="1"/>
  <c r="S2263" i="1"/>
  <c r="U2263" i="1" s="1"/>
  <c r="S3193" i="1"/>
  <c r="U3193" i="1" s="1"/>
  <c r="S2611" i="1"/>
  <c r="U2611" i="1" s="1"/>
  <c r="S1567" i="1"/>
  <c r="U1567" i="1" s="1"/>
  <c r="S841" i="1"/>
  <c r="U841" i="1" s="1"/>
  <c r="S930" i="1"/>
  <c r="U930" i="1" s="1"/>
  <c r="S799" i="1"/>
  <c r="U799" i="1" s="1"/>
  <c r="S443" i="1"/>
  <c r="U443" i="1" s="1"/>
  <c r="S1568" i="1"/>
  <c r="U1568" i="1" s="1"/>
  <c r="S258" i="1"/>
  <c r="U258" i="1" s="1"/>
  <c r="S1753" i="1"/>
  <c r="U1753" i="1" s="1"/>
  <c r="S541" i="1"/>
  <c r="U541" i="1" s="1"/>
  <c r="S4" i="1"/>
  <c r="U4" i="1" s="1"/>
  <c r="S262" i="1"/>
  <c r="U262" i="1" s="1"/>
  <c r="S249" i="1"/>
  <c r="U249" i="1" s="1"/>
  <c r="S905" i="1"/>
  <c r="U905" i="1" s="1"/>
  <c r="S140" i="1"/>
  <c r="U140" i="1" s="1"/>
  <c r="S227" i="1"/>
  <c r="U227" i="1" s="1"/>
  <c r="S1569" i="1"/>
  <c r="U1569" i="1" s="1"/>
  <c r="S1018" i="1"/>
  <c r="U1018" i="1" s="1"/>
  <c r="S1885" i="1"/>
  <c r="U1885" i="1" s="1"/>
  <c r="S741" i="1"/>
  <c r="U741" i="1" s="1"/>
  <c r="S881" i="1"/>
  <c r="U881" i="1" s="1"/>
  <c r="S361" i="1"/>
  <c r="U361" i="1" s="1"/>
  <c r="S882" i="1"/>
  <c r="U882" i="1" s="1"/>
  <c r="S2049" i="1"/>
  <c r="U2049" i="1" s="1"/>
  <c r="S1754" i="1"/>
  <c r="U1754" i="1" s="1"/>
  <c r="S931" i="1"/>
  <c r="U931" i="1" s="1"/>
  <c r="S1224" i="1"/>
  <c r="U1224" i="1" s="1"/>
  <c r="S986" i="1"/>
  <c r="U986" i="1" s="1"/>
  <c r="S1755" i="1"/>
  <c r="U1755" i="1" s="1"/>
  <c r="S1413" i="1"/>
  <c r="U1413" i="1" s="1"/>
  <c r="S1570" i="1"/>
  <c r="U1570" i="1" s="1"/>
  <c r="S417" i="1"/>
  <c r="U417" i="1" s="1"/>
  <c r="S374" i="1"/>
  <c r="U374" i="1" s="1"/>
  <c r="S1571" i="1"/>
  <c r="U1571" i="1" s="1"/>
  <c r="S1414" i="1"/>
  <c r="U1414" i="1" s="1"/>
  <c r="S418" i="1"/>
  <c r="U418" i="1" s="1"/>
  <c r="S1126" i="1"/>
  <c r="U1126" i="1" s="1"/>
  <c r="S1127" i="1"/>
  <c r="U1127" i="1" s="1"/>
  <c r="S1128" i="1"/>
  <c r="U1128" i="1" s="1"/>
  <c r="S763" i="1"/>
  <c r="U763" i="1" s="1"/>
  <c r="S232" i="1"/>
  <c r="U232" i="1" s="1"/>
  <c r="S1886" i="1"/>
  <c r="U1886" i="1" s="1"/>
  <c r="S1756" i="1"/>
  <c r="U1756" i="1" s="1"/>
  <c r="S1284" i="1"/>
  <c r="U1284" i="1" s="1"/>
  <c r="S194" i="1"/>
  <c r="U194" i="1" s="1"/>
  <c r="S2050" i="1"/>
  <c r="U2050" i="1" s="1"/>
  <c r="S742" i="1"/>
  <c r="U742" i="1" s="1"/>
  <c r="S1225" i="1"/>
  <c r="U1225" i="1" s="1"/>
  <c r="S476" i="1"/>
  <c r="U476" i="1" s="1"/>
  <c r="S1171" i="1"/>
  <c r="U1171" i="1" s="1"/>
  <c r="S1757" i="1"/>
  <c r="U1757" i="1" s="1"/>
  <c r="S800" i="1"/>
  <c r="U800" i="1" s="1"/>
  <c r="S1758" i="1"/>
  <c r="U1758" i="1" s="1"/>
  <c r="S519" i="1"/>
  <c r="U519" i="1" s="1"/>
  <c r="S1172" i="1"/>
  <c r="U1172" i="1" s="1"/>
  <c r="S1486" i="1"/>
  <c r="U1486" i="1" s="1"/>
  <c r="S764" i="1"/>
  <c r="U764" i="1" s="1"/>
  <c r="S573" i="1"/>
  <c r="U573" i="1" s="1"/>
  <c r="S1655" i="1"/>
  <c r="U1655" i="1" s="1"/>
  <c r="S2051" i="1"/>
  <c r="U2051" i="1" s="1"/>
  <c r="S639" i="1"/>
  <c r="U639" i="1" s="1"/>
  <c r="S2321" i="1"/>
  <c r="U2321" i="1" s="1"/>
  <c r="S2442" i="1"/>
  <c r="U2442" i="1" s="1"/>
  <c r="S2225" i="1"/>
  <c r="U2225" i="1" s="1"/>
  <c r="S2649" i="1"/>
  <c r="U2649" i="1" s="1"/>
  <c r="S2668" i="1"/>
  <c r="U2668" i="1" s="1"/>
  <c r="S1097" i="1"/>
  <c r="U1097" i="1" s="1"/>
  <c r="S2572" i="1"/>
  <c r="U2572" i="1" s="1"/>
  <c r="S2381" i="1"/>
  <c r="U2381" i="1" s="1"/>
  <c r="S3194" i="1"/>
  <c r="U3194" i="1" s="1"/>
  <c r="S2392" i="1"/>
  <c r="U2392" i="1" s="1"/>
  <c r="S3195" i="1"/>
  <c r="U3195" i="1" s="1"/>
  <c r="S2322" i="1"/>
  <c r="U2322" i="1" s="1"/>
  <c r="S3643" i="1"/>
  <c r="U3643" i="1" s="1"/>
  <c r="S2822" i="1"/>
  <c r="U2822" i="1" s="1"/>
  <c r="S2592" i="1"/>
  <c r="U2592" i="1" s="1"/>
  <c r="S2593" i="1"/>
  <c r="U2593" i="1" s="1"/>
  <c r="S3196" i="1"/>
  <c r="U3196" i="1" s="1"/>
  <c r="S3197" i="1"/>
  <c r="U3197" i="1" s="1"/>
  <c r="S3644" i="1"/>
  <c r="U3644" i="1" s="1"/>
  <c r="S2735" i="1"/>
  <c r="U2735" i="1" s="1"/>
  <c r="S2709" i="1"/>
  <c r="U2709" i="1" s="1"/>
  <c r="S3047" i="1"/>
  <c r="U3047" i="1" s="1"/>
  <c r="S3198" i="1"/>
  <c r="U3198" i="1" s="1"/>
  <c r="S2902" i="1"/>
  <c r="U2902" i="1" s="1"/>
  <c r="S3048" i="1"/>
  <c r="U3048" i="1" s="1"/>
  <c r="S3199" i="1"/>
  <c r="U3199" i="1" s="1"/>
  <c r="S2484" i="1"/>
  <c r="U2484" i="1" s="1"/>
  <c r="S3200" i="1"/>
  <c r="U3200" i="1" s="1"/>
  <c r="S3645" i="1"/>
  <c r="U3645" i="1" s="1"/>
  <c r="S3646" i="1"/>
  <c r="U3646" i="1" s="1"/>
  <c r="S2669" i="1"/>
  <c r="U2669" i="1" s="1"/>
  <c r="S2513" i="1"/>
  <c r="U2513" i="1" s="1"/>
  <c r="S2203" i="1"/>
  <c r="U2203" i="1" s="1"/>
  <c r="S2268" i="1"/>
  <c r="U2268" i="1" s="1"/>
  <c r="S2972" i="1"/>
  <c r="U2972" i="1" s="1"/>
  <c r="S2785" i="1"/>
  <c r="U2785" i="1" s="1"/>
  <c r="S3647" i="1"/>
  <c r="U3647" i="1" s="1"/>
  <c r="S2217" i="1"/>
  <c r="U2217" i="1" s="1"/>
  <c r="S3648" i="1"/>
  <c r="U3648" i="1" s="1"/>
  <c r="S1759" i="1"/>
  <c r="U1759" i="1" s="1"/>
  <c r="S98" i="1"/>
  <c r="U98" i="1" s="1"/>
  <c r="S743" i="1"/>
  <c r="U743" i="1" s="1"/>
  <c r="S468" i="1"/>
  <c r="U468" i="1" s="1"/>
  <c r="S1760" i="1"/>
  <c r="U1760" i="1" s="1"/>
  <c r="S1761" i="1"/>
  <c r="U1761" i="1" s="1"/>
  <c r="S245" i="1"/>
  <c r="U245" i="1" s="1"/>
  <c r="S1572" i="1"/>
  <c r="U1572" i="1" s="1"/>
  <c r="S1887" i="1"/>
  <c r="U1887" i="1" s="1"/>
  <c r="S562" i="1"/>
  <c r="U562" i="1" s="1"/>
  <c r="S583" i="1"/>
  <c r="U583" i="1" s="1"/>
  <c r="S640" i="1"/>
  <c r="U640" i="1" s="1"/>
  <c r="S786" i="1"/>
  <c r="U786" i="1" s="1"/>
  <c r="S294" i="1"/>
  <c r="U294" i="1" s="1"/>
  <c r="S744" i="1"/>
  <c r="U744" i="1" s="1"/>
  <c r="S1098" i="1"/>
  <c r="U1098" i="1" s="1"/>
  <c r="S952" i="1"/>
  <c r="U952" i="1" s="1"/>
  <c r="S326" i="1"/>
  <c r="U326" i="1" s="1"/>
  <c r="S718" i="1"/>
  <c r="U718" i="1" s="1"/>
  <c r="S1226" i="1"/>
  <c r="U1226" i="1" s="1"/>
  <c r="S2052" i="1"/>
  <c r="U2052" i="1" s="1"/>
  <c r="S883" i="1"/>
  <c r="U883" i="1" s="1"/>
  <c r="S2053" i="1"/>
  <c r="U2053" i="1" s="1"/>
  <c r="S719" i="1"/>
  <c r="U719" i="1" s="1"/>
  <c r="S1019" i="1"/>
  <c r="U1019" i="1" s="1"/>
  <c r="S1129" i="1"/>
  <c r="U1129" i="1" s="1"/>
  <c r="S1487" i="1"/>
  <c r="U1487" i="1" s="1"/>
  <c r="S1573" i="1"/>
  <c r="U1573" i="1" s="1"/>
  <c r="S1352" i="1"/>
  <c r="U1352" i="1" s="1"/>
  <c r="S765" i="1"/>
  <c r="U765" i="1" s="1"/>
  <c r="S1488" i="1"/>
  <c r="U1488" i="1" s="1"/>
  <c r="S278" i="1"/>
  <c r="U278" i="1" s="1"/>
  <c r="S335" i="1"/>
  <c r="U335" i="1" s="1"/>
  <c r="S184" i="1"/>
  <c r="U184" i="1" s="1"/>
  <c r="S953" i="1"/>
  <c r="U953" i="1" s="1"/>
  <c r="S246" i="1"/>
  <c r="U246" i="1" s="1"/>
  <c r="S1099" i="1"/>
  <c r="U1099" i="1" s="1"/>
  <c r="S82" i="1"/>
  <c r="U82" i="1" s="1"/>
  <c r="S1353" i="1"/>
  <c r="U1353" i="1" s="1"/>
  <c r="S1574" i="1"/>
  <c r="U1574" i="1" s="1"/>
  <c r="S229" i="1"/>
  <c r="U229" i="1" s="1"/>
  <c r="S766" i="1"/>
  <c r="U766" i="1" s="1"/>
  <c r="S1173" i="1"/>
  <c r="U1173" i="1" s="1"/>
  <c r="S218" i="1"/>
  <c r="U218" i="1" s="1"/>
  <c r="S553" i="1"/>
  <c r="U553" i="1" s="1"/>
  <c r="S574" i="1"/>
  <c r="U574" i="1" s="1"/>
  <c r="S486" i="1"/>
  <c r="U486" i="1" s="1"/>
  <c r="S1227" i="1"/>
  <c r="U1227" i="1" s="1"/>
  <c r="S1174" i="1"/>
  <c r="U1174" i="1" s="1"/>
  <c r="S1020" i="1"/>
  <c r="U1020" i="1" s="1"/>
  <c r="S1762" i="1"/>
  <c r="U1762" i="1" s="1"/>
  <c r="S801" i="1"/>
  <c r="U801" i="1" s="1"/>
  <c r="S1100" i="1"/>
  <c r="U1100" i="1" s="1"/>
  <c r="S1354" i="1"/>
  <c r="U1354" i="1" s="1"/>
  <c r="S1021" i="1"/>
  <c r="U1021" i="1" s="1"/>
  <c r="S1175" i="1"/>
  <c r="U1175" i="1" s="1"/>
  <c r="S720" i="1"/>
  <c r="U720" i="1" s="1"/>
  <c r="S358" i="1"/>
  <c r="U358" i="1" s="1"/>
  <c r="S68" i="1"/>
  <c r="U68" i="1" s="1"/>
  <c r="S1228" i="1"/>
  <c r="U1228" i="1" s="1"/>
  <c r="S1656" i="1"/>
  <c r="U1656" i="1" s="1"/>
  <c r="S3049" i="1"/>
  <c r="U3049" i="1" s="1"/>
  <c r="S3649" i="1"/>
  <c r="U3649" i="1" s="1"/>
  <c r="S3650" i="1"/>
  <c r="U3650" i="1" s="1"/>
  <c r="S3201" i="1"/>
  <c r="U3201" i="1" s="1"/>
  <c r="S2786" i="1"/>
  <c r="U2786" i="1" s="1"/>
  <c r="S3651" i="1"/>
  <c r="U3651" i="1" s="1"/>
  <c r="S3652" i="1"/>
  <c r="U3652" i="1" s="1"/>
  <c r="S3653" i="1"/>
  <c r="U3653" i="1" s="1"/>
  <c r="S2853" i="1"/>
  <c r="U2853" i="1" s="1"/>
  <c r="S2854" i="1"/>
  <c r="U2854" i="1" s="1"/>
  <c r="S3654" i="1"/>
  <c r="U3654" i="1" s="1"/>
  <c r="S2546" i="1"/>
  <c r="U2546" i="1" s="1"/>
  <c r="S3655" i="1"/>
  <c r="U3655" i="1" s="1"/>
  <c r="S3202" i="1"/>
  <c r="U3202" i="1" s="1"/>
  <c r="S3656" i="1"/>
  <c r="U3656" i="1" s="1"/>
  <c r="S2787" i="1"/>
  <c r="U2787" i="1" s="1"/>
  <c r="S2973" i="1"/>
  <c r="U2973" i="1" s="1"/>
  <c r="S3657" i="1"/>
  <c r="U3657" i="1" s="1"/>
  <c r="S3658" i="1"/>
  <c r="U3658" i="1" s="1"/>
  <c r="S3659" i="1"/>
  <c r="U3659" i="1" s="1"/>
  <c r="S2514" i="1"/>
  <c r="U2514" i="1" s="1"/>
  <c r="S3660" i="1"/>
  <c r="U3660" i="1" s="1"/>
  <c r="S3661" i="1"/>
  <c r="U3661" i="1" s="1"/>
  <c r="S2758" i="1"/>
  <c r="U2758" i="1" s="1"/>
  <c r="S2855" i="1"/>
  <c r="U2855" i="1" s="1"/>
  <c r="S3662" i="1"/>
  <c r="U3662" i="1" s="1"/>
  <c r="S2759" i="1"/>
  <c r="U2759" i="1" s="1"/>
  <c r="S2382" i="1"/>
  <c r="U2382" i="1" s="1"/>
  <c r="S3663" i="1"/>
  <c r="U3663" i="1" s="1"/>
  <c r="S2788" i="1"/>
  <c r="U2788" i="1" s="1"/>
  <c r="S2710" i="1"/>
  <c r="U2710" i="1" s="1"/>
  <c r="S3664" i="1"/>
  <c r="U3664" i="1" s="1"/>
  <c r="S3203" i="1"/>
  <c r="U3203" i="1" s="1"/>
  <c r="S2429" i="1"/>
  <c r="U2429" i="1" s="1"/>
  <c r="S2974" i="1"/>
  <c r="U2974" i="1" s="1"/>
  <c r="S2789" i="1"/>
  <c r="U2789" i="1" s="1"/>
  <c r="S3665" i="1"/>
  <c r="U3665" i="1" s="1"/>
  <c r="S3204" i="1"/>
  <c r="U3204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205" i="1"/>
  <c r="U3205" i="1" s="1"/>
  <c r="S2670" i="1"/>
  <c r="U2670" i="1" s="1"/>
  <c r="S2975" i="1"/>
  <c r="U2975" i="1" s="1"/>
  <c r="S3678" i="1"/>
  <c r="U3678" i="1" s="1"/>
  <c r="S3679" i="1"/>
  <c r="U3679" i="1" s="1"/>
  <c r="S3680" i="1"/>
  <c r="U3680" i="1" s="1"/>
  <c r="S3681" i="1"/>
  <c r="U3681" i="1" s="1"/>
  <c r="S1888" i="1"/>
  <c r="U1888" i="1" s="1"/>
  <c r="S1229" i="1"/>
  <c r="U1229" i="1" s="1"/>
  <c r="S460" i="1"/>
  <c r="U460" i="1" s="1"/>
  <c r="S370" i="1"/>
  <c r="U370" i="1" s="1"/>
  <c r="S78" i="1"/>
  <c r="U78" i="1" s="1"/>
  <c r="S1285" i="1"/>
  <c r="U1285" i="1" s="1"/>
  <c r="S987" i="1"/>
  <c r="U987" i="1" s="1"/>
  <c r="S1763" i="1"/>
  <c r="U1763" i="1" s="1"/>
  <c r="S1286" i="1"/>
  <c r="U1286" i="1" s="1"/>
  <c r="S745" i="1"/>
  <c r="U745" i="1" s="1"/>
  <c r="S1575" i="1"/>
  <c r="U1575" i="1" s="1"/>
  <c r="S532" i="1"/>
  <c r="U532" i="1" s="1"/>
  <c r="S817" i="1"/>
  <c r="U817" i="1" s="1"/>
  <c r="S1101" i="1"/>
  <c r="U1101" i="1" s="1"/>
  <c r="S279" i="1"/>
  <c r="U279" i="1" s="1"/>
  <c r="S51" i="1"/>
  <c r="U51" i="1" s="1"/>
  <c r="S1130" i="1"/>
  <c r="U1130" i="1" s="1"/>
  <c r="S24" i="1"/>
  <c r="U24" i="1" s="1"/>
  <c r="S554" i="1"/>
  <c r="U554" i="1" s="1"/>
  <c r="S932" i="1"/>
  <c r="U932" i="1" s="1"/>
  <c r="S3050" i="1"/>
  <c r="U3050" i="1" s="1"/>
  <c r="S3682" i="1"/>
  <c r="U3682" i="1" s="1"/>
  <c r="S3206" i="1"/>
  <c r="U3206" i="1" s="1"/>
  <c r="S3683" i="1"/>
  <c r="U3683" i="1" s="1"/>
  <c r="S3051" i="1"/>
  <c r="U3051" i="1" s="1"/>
  <c r="S3684" i="1"/>
  <c r="U3684" i="1" s="1"/>
  <c r="S3685" i="1"/>
  <c r="U3685" i="1" s="1"/>
  <c r="S3052" i="1"/>
  <c r="U3052" i="1" s="1"/>
  <c r="S3686" i="1"/>
  <c r="U3686" i="1" s="1"/>
  <c r="S2393" i="1"/>
  <c r="U2393" i="1" s="1"/>
  <c r="S2760" i="1"/>
  <c r="U2760" i="1" s="1"/>
  <c r="S3207" i="1"/>
  <c r="U3207" i="1" s="1"/>
  <c r="S3687" i="1"/>
  <c r="U3687" i="1" s="1"/>
  <c r="S2736" i="1"/>
  <c r="U2736" i="1" s="1"/>
  <c r="S3688" i="1"/>
  <c r="U3688" i="1" s="1"/>
  <c r="S3689" i="1"/>
  <c r="U3689" i="1" s="1"/>
  <c r="S3690" i="1"/>
  <c r="U3690" i="1" s="1"/>
  <c r="S3053" i="1"/>
  <c r="U3053" i="1" s="1"/>
  <c r="S3691" i="1"/>
  <c r="U3691" i="1" s="1"/>
  <c r="S2453" i="1"/>
  <c r="U2453" i="1" s="1"/>
  <c r="S362" i="1"/>
  <c r="U362" i="1" s="1"/>
  <c r="S1889" i="1"/>
  <c r="U1889" i="1" s="1"/>
  <c r="S1287" i="1"/>
  <c r="U1287" i="1" s="1"/>
  <c r="S160" i="1"/>
  <c r="U160" i="1" s="1"/>
  <c r="S1576" i="1"/>
  <c r="U1576" i="1" s="1"/>
  <c r="S1131" i="1"/>
  <c r="U1131" i="1" s="1"/>
  <c r="S223" i="1"/>
  <c r="U223" i="1" s="1"/>
  <c r="S1132" i="1"/>
  <c r="U1132" i="1" s="1"/>
  <c r="S767" i="1"/>
  <c r="U767" i="1" s="1"/>
  <c r="S1890" i="1"/>
  <c r="U1890" i="1" s="1"/>
  <c r="S1102" i="1"/>
  <c r="U1102" i="1" s="1"/>
  <c r="S57" i="1"/>
  <c r="U57" i="1" s="1"/>
  <c r="S449" i="1"/>
  <c r="U449" i="1" s="1"/>
  <c r="S1415" i="1"/>
  <c r="U1415" i="1" s="1"/>
  <c r="S396" i="1"/>
  <c r="U396" i="1" s="1"/>
  <c r="S1230" i="1"/>
  <c r="U1230" i="1" s="1"/>
  <c r="S375" i="1"/>
  <c r="U375" i="1" s="1"/>
  <c r="S242" i="1"/>
  <c r="U242" i="1" s="1"/>
  <c r="S1657" i="1"/>
  <c r="U1657" i="1" s="1"/>
  <c r="S1658" i="1"/>
  <c r="U1658" i="1" s="1"/>
  <c r="S1355" i="1"/>
  <c r="U1355" i="1" s="1"/>
  <c r="S533" i="1"/>
  <c r="U533" i="1" s="1"/>
  <c r="S746" i="1"/>
  <c r="U746" i="1" s="1"/>
  <c r="S239" i="1"/>
  <c r="U239" i="1" s="1"/>
  <c r="S322" i="1"/>
  <c r="U322" i="1" s="1"/>
  <c r="S842" i="1"/>
  <c r="U842" i="1" s="1"/>
  <c r="S1176" i="1"/>
  <c r="U1176" i="1" s="1"/>
  <c r="S155" i="1"/>
  <c r="U155" i="1" s="1"/>
  <c r="S1891" i="1"/>
  <c r="U1891" i="1" s="1"/>
  <c r="S575" i="1"/>
  <c r="U575" i="1" s="1"/>
  <c r="S314" i="1"/>
  <c r="U314" i="1" s="1"/>
  <c r="S74" i="1"/>
  <c r="U74" i="1" s="1"/>
  <c r="S487" i="1"/>
  <c r="U487" i="1" s="1"/>
  <c r="S84" i="1"/>
  <c r="U84" i="1" s="1"/>
  <c r="S612" i="1"/>
  <c r="U612" i="1" s="1"/>
  <c r="S186" i="1"/>
  <c r="U186" i="1" s="1"/>
  <c r="S302" i="1"/>
  <c r="U302" i="1" s="1"/>
  <c r="S1659" i="1"/>
  <c r="U1659" i="1" s="1"/>
  <c r="S563" i="1"/>
  <c r="U563" i="1" s="1"/>
  <c r="S906" i="1"/>
  <c r="U906" i="1" s="1"/>
  <c r="S3692" i="1"/>
  <c r="U3692" i="1" s="1"/>
  <c r="S2903" i="1"/>
  <c r="U2903" i="1" s="1"/>
  <c r="S3693" i="1"/>
  <c r="U3693" i="1" s="1"/>
  <c r="S3694" i="1"/>
  <c r="U3694" i="1" s="1"/>
  <c r="S3695" i="1"/>
  <c r="U3695" i="1" s="1"/>
  <c r="S2408" i="1"/>
  <c r="U2408" i="1" s="1"/>
  <c r="S3696" i="1"/>
  <c r="U3696" i="1" s="1"/>
  <c r="S2737" i="1"/>
  <c r="U2737" i="1" s="1"/>
  <c r="S2367" i="1"/>
  <c r="U2367" i="1" s="1"/>
  <c r="S2631" i="1"/>
  <c r="U2631" i="1" s="1"/>
  <c r="S3697" i="1"/>
  <c r="U3697" i="1" s="1"/>
  <c r="S2269" i="1"/>
  <c r="U2269" i="1" s="1"/>
  <c r="S3698" i="1"/>
  <c r="U3698" i="1" s="1"/>
  <c r="S3699" i="1"/>
  <c r="U3699" i="1" s="1"/>
  <c r="S3700" i="1"/>
  <c r="U3700" i="1" s="1"/>
  <c r="S2290" i="1"/>
  <c r="U2290" i="1" s="1"/>
  <c r="S2904" i="1"/>
  <c r="U2904" i="1" s="1"/>
  <c r="S2856" i="1"/>
  <c r="U2856" i="1" s="1"/>
  <c r="S3701" i="1"/>
  <c r="U3701" i="1" s="1"/>
  <c r="S2905" i="1"/>
  <c r="U2905" i="1" s="1"/>
  <c r="S3208" i="1"/>
  <c r="U3208" i="1" s="1"/>
  <c r="S3702" i="1"/>
  <c r="U3702" i="1" s="1"/>
  <c r="S3209" i="1"/>
  <c r="U3209" i="1" s="1"/>
  <c r="S3703" i="1"/>
  <c r="U3703" i="1" s="1"/>
  <c r="S2976" i="1"/>
  <c r="U2976" i="1" s="1"/>
  <c r="S2498" i="1"/>
  <c r="U2498" i="1" s="1"/>
  <c r="S2906" i="1"/>
  <c r="U2906" i="1" s="1"/>
  <c r="S2612" i="1"/>
  <c r="U2612" i="1" s="1"/>
  <c r="S3704" i="1"/>
  <c r="U3704" i="1" s="1"/>
  <c r="S2311" i="1"/>
  <c r="U2311" i="1" s="1"/>
  <c r="S3210" i="1"/>
  <c r="U3210" i="1" s="1"/>
  <c r="S2857" i="1"/>
  <c r="U2857" i="1" s="1"/>
  <c r="S3054" i="1"/>
  <c r="U3054" i="1" s="1"/>
  <c r="S2858" i="1"/>
  <c r="U2858" i="1" s="1"/>
  <c r="S2471" i="1"/>
  <c r="U2471" i="1" s="1"/>
  <c r="S2632" i="1"/>
  <c r="U2632" i="1" s="1"/>
  <c r="S3211" i="1"/>
  <c r="U3211" i="1" s="1"/>
  <c r="S2671" i="1"/>
  <c r="U2671" i="1" s="1"/>
  <c r="S3212" i="1"/>
  <c r="U3212" i="1" s="1"/>
  <c r="S3705" i="1"/>
  <c r="U3705" i="1" s="1"/>
  <c r="S3213" i="1"/>
  <c r="U3213" i="1" s="1"/>
  <c r="S2738" i="1"/>
  <c r="U2738" i="1" s="1"/>
  <c r="S3706" i="1"/>
  <c r="U3706" i="1" s="1"/>
  <c r="S3707" i="1"/>
  <c r="U3707" i="1" s="1"/>
  <c r="S2208" i="1"/>
  <c r="U2208" i="1" s="1"/>
  <c r="S3708" i="1"/>
  <c r="U3708" i="1" s="1"/>
  <c r="S3709" i="1"/>
  <c r="U3709" i="1" s="1"/>
  <c r="S3710" i="1"/>
  <c r="U3710" i="1" s="1"/>
  <c r="S3711" i="1"/>
  <c r="U3711" i="1" s="1"/>
  <c r="S3055" i="1"/>
  <c r="U3055" i="1" s="1"/>
  <c r="S2409" i="1"/>
  <c r="U2409" i="1" s="1"/>
  <c r="S3712" i="1"/>
  <c r="U3712" i="1" s="1"/>
  <c r="S3713" i="1"/>
  <c r="U3713" i="1" s="1"/>
  <c r="S2499" i="1"/>
  <c r="U2499" i="1" s="1"/>
  <c r="S3714" i="1"/>
  <c r="U3714" i="1" s="1"/>
  <c r="S3056" i="1"/>
  <c r="U3056" i="1" s="1"/>
  <c r="S3715" i="1"/>
  <c r="U3715" i="1" s="1"/>
  <c r="S3716" i="1"/>
  <c r="U3716" i="1" s="1"/>
  <c r="S3717" i="1"/>
  <c r="U3717" i="1" s="1"/>
  <c r="S2790" i="1"/>
  <c r="U2790" i="1" s="1"/>
  <c r="S1288" i="1"/>
  <c r="U1288" i="1" s="1"/>
  <c r="S2054" i="1"/>
  <c r="U2054" i="1" s="1"/>
  <c r="S2055" i="1"/>
  <c r="U2055" i="1" s="1"/>
  <c r="S802" i="1"/>
  <c r="U802" i="1" s="1"/>
  <c r="S1892" i="1"/>
  <c r="U1892" i="1" s="1"/>
  <c r="S1893" i="1"/>
  <c r="U1893" i="1" s="1"/>
  <c r="S488" i="1"/>
  <c r="U488" i="1" s="1"/>
  <c r="S1894" i="1"/>
  <c r="U1894" i="1" s="1"/>
  <c r="S907" i="1"/>
  <c r="U907" i="1" s="1"/>
  <c r="S161" i="1"/>
  <c r="U161" i="1" s="1"/>
  <c r="S747" i="1"/>
  <c r="U747" i="1" s="1"/>
  <c r="S1177" i="1"/>
  <c r="U1177" i="1" s="1"/>
  <c r="S1764" i="1"/>
  <c r="U1764" i="1" s="1"/>
  <c r="S1660" i="1"/>
  <c r="U1660" i="1" s="1"/>
  <c r="S1022" i="1"/>
  <c r="U1022" i="1" s="1"/>
  <c r="S1577" i="1"/>
  <c r="U1577" i="1" s="1"/>
  <c r="S477" i="1"/>
  <c r="U477" i="1" s="1"/>
  <c r="S1489" i="1"/>
  <c r="U1489" i="1" s="1"/>
  <c r="S591" i="1"/>
  <c r="U591" i="1" s="1"/>
  <c r="S1053" i="1"/>
  <c r="U1053" i="1" s="1"/>
  <c r="S818" i="1"/>
  <c r="U818" i="1" s="1"/>
  <c r="S1765" i="1"/>
  <c r="U1765" i="1" s="1"/>
  <c r="S1895" i="1"/>
  <c r="U1895" i="1" s="1"/>
  <c r="S908" i="1"/>
  <c r="U908" i="1" s="1"/>
  <c r="S419" i="1"/>
  <c r="U419" i="1" s="1"/>
  <c r="S1896" i="1"/>
  <c r="U1896" i="1" s="1"/>
  <c r="S933" i="1"/>
  <c r="U933" i="1" s="1"/>
  <c r="S1897" i="1"/>
  <c r="U1897" i="1" s="1"/>
  <c r="S1578" i="1"/>
  <c r="U1578" i="1" s="1"/>
  <c r="S169" i="1"/>
  <c r="U169" i="1" s="1"/>
  <c r="S405" i="1"/>
  <c r="U405" i="1" s="1"/>
  <c r="S1766" i="1"/>
  <c r="U1766" i="1" s="1"/>
  <c r="S2056" i="1"/>
  <c r="U2056" i="1" s="1"/>
  <c r="S1898" i="1"/>
  <c r="U1898" i="1" s="1"/>
  <c r="S748" i="1"/>
  <c r="U748" i="1" s="1"/>
  <c r="S1579" i="1"/>
  <c r="U1579" i="1" s="1"/>
  <c r="S1580" i="1"/>
  <c r="U1580" i="1" s="1"/>
  <c r="S1490" i="1"/>
  <c r="U1490" i="1" s="1"/>
  <c r="S2057" i="1"/>
  <c r="U2057" i="1" s="1"/>
  <c r="S346" i="1"/>
  <c r="U346" i="1" s="1"/>
  <c r="S1899" i="1"/>
  <c r="U1899" i="1" s="1"/>
  <c r="S2058" i="1"/>
  <c r="U2058" i="1" s="1"/>
  <c r="S749" i="1"/>
  <c r="U749" i="1" s="1"/>
  <c r="S1178" i="1"/>
  <c r="U1178" i="1" s="1"/>
  <c r="S1133" i="1"/>
  <c r="U1133" i="1" s="1"/>
  <c r="S1179" i="1"/>
  <c r="U1179" i="1" s="1"/>
  <c r="S1491" i="1"/>
  <c r="U1491" i="1" s="1"/>
  <c r="S750" i="1"/>
  <c r="U750" i="1" s="1"/>
  <c r="S1900" i="1"/>
  <c r="U1900" i="1" s="1"/>
  <c r="S514" i="1"/>
  <c r="U514" i="1" s="1"/>
  <c r="S1901" i="1"/>
  <c r="U1901" i="1" s="1"/>
  <c r="S1902" i="1"/>
  <c r="U1902" i="1" s="1"/>
  <c r="S323" i="1"/>
  <c r="U323" i="1" s="1"/>
  <c r="S843" i="1"/>
  <c r="U843" i="1" s="1"/>
  <c r="S503" i="1"/>
  <c r="U503" i="1" s="1"/>
  <c r="S2059" i="1"/>
  <c r="U2059" i="1" s="1"/>
  <c r="S1492" i="1"/>
  <c r="U1492" i="1" s="1"/>
  <c r="S613" i="1"/>
  <c r="U613" i="1" s="1"/>
  <c r="S1054" i="1"/>
  <c r="U1054" i="1" s="1"/>
  <c r="S22" i="1"/>
  <c r="U22" i="1" s="1"/>
  <c r="S1661" i="1"/>
  <c r="U1661" i="1" s="1"/>
  <c r="S1662" i="1"/>
  <c r="U1662" i="1" s="1"/>
  <c r="S1289" i="1"/>
  <c r="U1289" i="1" s="1"/>
  <c r="S803" i="1"/>
  <c r="U803" i="1" s="1"/>
  <c r="S884" i="1"/>
  <c r="U884" i="1" s="1"/>
  <c r="S378" i="1"/>
  <c r="U378" i="1" s="1"/>
  <c r="S697" i="1"/>
  <c r="U697" i="1" s="1"/>
  <c r="S1663" i="1"/>
  <c r="U1663" i="1" s="1"/>
  <c r="S525" i="1"/>
  <c r="U525" i="1" s="1"/>
  <c r="S1664" i="1"/>
  <c r="U1664" i="1" s="1"/>
  <c r="S1903" i="1"/>
  <c r="U1903" i="1" s="1"/>
  <c r="S1055" i="1"/>
  <c r="U1055" i="1" s="1"/>
  <c r="S667" i="1"/>
  <c r="U667" i="1" s="1"/>
  <c r="S250" i="1"/>
  <c r="U250" i="1" s="1"/>
  <c r="S555" i="1"/>
  <c r="U555" i="1" s="1"/>
  <c r="S988" i="1"/>
  <c r="U988" i="1" s="1"/>
  <c r="S1103" i="1"/>
  <c r="U1103" i="1" s="1"/>
  <c r="S909" i="1"/>
  <c r="U909" i="1" s="1"/>
  <c r="S316" i="1"/>
  <c r="U316" i="1" s="1"/>
  <c r="S910" i="1"/>
  <c r="U910" i="1" s="1"/>
  <c r="S1904" i="1"/>
  <c r="U1904" i="1" s="1"/>
  <c r="S3718" i="1"/>
  <c r="U3718" i="1" s="1"/>
  <c r="S2485" i="1"/>
  <c r="U2485" i="1" s="1"/>
  <c r="S1231" i="1"/>
  <c r="U1231" i="1" s="1"/>
  <c r="S1665" i="1"/>
  <c r="U1665" i="1" s="1"/>
  <c r="S3719" i="1"/>
  <c r="U3719" i="1" s="1"/>
  <c r="S2394" i="1"/>
  <c r="U2394" i="1" s="1"/>
  <c r="S2292" i="1"/>
  <c r="U2292" i="1" s="1"/>
  <c r="S2060" i="1"/>
  <c r="U2060" i="1" s="1"/>
  <c r="S2454" i="1"/>
  <c r="U2454" i="1" s="1"/>
  <c r="S2376" i="1"/>
  <c r="U2376" i="1" s="1"/>
  <c r="S2272" i="1"/>
  <c r="U2272" i="1" s="1"/>
  <c r="S2739" i="1"/>
  <c r="U2739" i="1" s="1"/>
  <c r="S3720" i="1"/>
  <c r="U3720" i="1" s="1"/>
  <c r="S2650" i="1"/>
  <c r="U2650" i="1" s="1"/>
  <c r="S3721" i="1"/>
  <c r="U3721" i="1" s="1"/>
  <c r="S2515" i="1"/>
  <c r="U2515" i="1" s="1"/>
  <c r="S3722" i="1"/>
  <c r="U3722" i="1" s="1"/>
  <c r="S2907" i="1"/>
  <c r="U2907" i="1" s="1"/>
  <c r="S2443" i="1"/>
  <c r="U2443" i="1" s="1"/>
  <c r="S3723" i="1"/>
  <c r="U3723" i="1" s="1"/>
  <c r="S3724" i="1"/>
  <c r="U3724" i="1" s="1"/>
  <c r="S3214" i="1"/>
  <c r="U3214" i="1" s="1"/>
  <c r="S2226" i="1"/>
  <c r="U2226" i="1" s="1"/>
  <c r="S3725" i="1"/>
  <c r="U3725" i="1" s="1"/>
  <c r="S3726" i="1"/>
  <c r="U3726" i="1" s="1"/>
  <c r="S2711" i="1"/>
  <c r="U2711" i="1" s="1"/>
  <c r="S3727" i="1"/>
  <c r="U3727" i="1" s="1"/>
  <c r="S2859" i="1"/>
  <c r="U2859" i="1" s="1"/>
  <c r="S3215" i="1"/>
  <c r="U3215" i="1" s="1"/>
  <c r="S2672" i="1"/>
  <c r="U2672" i="1" s="1"/>
  <c r="S3728" i="1"/>
  <c r="U3728" i="1" s="1"/>
  <c r="S3057" i="1"/>
  <c r="U3057" i="1" s="1"/>
  <c r="S2761" i="1"/>
  <c r="U2761" i="1" s="1"/>
  <c r="S3729" i="1"/>
  <c r="U3729" i="1" s="1"/>
  <c r="S2762" i="1"/>
  <c r="U2762" i="1" s="1"/>
  <c r="S2295" i="1"/>
  <c r="U2295" i="1" s="1"/>
  <c r="S3730" i="1"/>
  <c r="U3730" i="1" s="1"/>
  <c r="S3216" i="1"/>
  <c r="U3216" i="1" s="1"/>
  <c r="S2823" i="1"/>
  <c r="U2823" i="1" s="1"/>
  <c r="S3731" i="1"/>
  <c r="U3731" i="1" s="1"/>
  <c r="S3732" i="1"/>
  <c r="U3732" i="1" s="1"/>
  <c r="S2791" i="1"/>
  <c r="U2791" i="1" s="1"/>
  <c r="S3217" i="1"/>
  <c r="U3217" i="1" s="1"/>
  <c r="S2712" i="1"/>
  <c r="U2712" i="1" s="1"/>
  <c r="S2368" i="1"/>
  <c r="U2368" i="1" s="1"/>
  <c r="S3733" i="1"/>
  <c r="U3733" i="1" s="1"/>
  <c r="S2220" i="1"/>
  <c r="U2220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2673" i="1"/>
  <c r="U2673" i="1" s="1"/>
  <c r="S3218" i="1"/>
  <c r="U3218" i="1" s="1"/>
  <c r="S2500" i="1"/>
  <c r="U2500" i="1" s="1"/>
  <c r="S3740" i="1"/>
  <c r="U3740" i="1" s="1"/>
  <c r="S3741" i="1"/>
  <c r="U3741" i="1" s="1"/>
  <c r="S3742" i="1"/>
  <c r="U3742" i="1" s="1"/>
  <c r="S1134" i="1"/>
  <c r="U1134" i="1" s="1"/>
  <c r="S1232" i="1"/>
  <c r="U1232" i="1" s="1"/>
  <c r="S2061" i="1"/>
  <c r="U2061" i="1" s="1"/>
  <c r="S911" i="1"/>
  <c r="U911" i="1" s="1"/>
  <c r="S1023" i="1"/>
  <c r="U1023" i="1" s="1"/>
  <c r="S461" i="1"/>
  <c r="U461" i="1" s="1"/>
  <c r="S1493" i="1"/>
  <c r="U1493" i="1" s="1"/>
  <c r="S641" i="1"/>
  <c r="U641" i="1" s="1"/>
  <c r="S787" i="1"/>
  <c r="U787" i="1" s="1"/>
  <c r="S251" i="1"/>
  <c r="U251" i="1" s="1"/>
  <c r="S1666" i="1"/>
  <c r="U1666" i="1" s="1"/>
  <c r="S175" i="1"/>
  <c r="U175" i="1" s="1"/>
  <c r="S1290" i="1"/>
  <c r="U1290" i="1" s="1"/>
  <c r="S1135" i="1"/>
  <c r="U1135" i="1" s="1"/>
  <c r="S844" i="1"/>
  <c r="U844" i="1" s="1"/>
  <c r="S1667" i="1"/>
  <c r="U1667" i="1" s="1"/>
  <c r="S954" i="1"/>
  <c r="U954" i="1" s="1"/>
  <c r="S989" i="1"/>
  <c r="U989" i="1" s="1"/>
  <c r="S1356" i="1"/>
  <c r="U1356" i="1" s="1"/>
  <c r="S367" i="1"/>
  <c r="U367" i="1" s="1"/>
  <c r="S420" i="1"/>
  <c r="U420" i="1" s="1"/>
  <c r="S38" i="1"/>
  <c r="U38" i="1" s="1"/>
  <c r="S1767" i="1"/>
  <c r="U1767" i="1" s="1"/>
  <c r="S2516" i="1"/>
  <c r="U2516" i="1" s="1"/>
  <c r="S2242" i="1"/>
  <c r="U2242" i="1" s="1"/>
  <c r="S3743" i="1"/>
  <c r="U3743" i="1" s="1"/>
  <c r="S2285" i="1"/>
  <c r="U2285" i="1" s="1"/>
  <c r="S2908" i="1"/>
  <c r="U2908" i="1" s="1"/>
  <c r="S2977" i="1"/>
  <c r="U2977" i="1" s="1"/>
  <c r="S2248" i="1"/>
  <c r="U2248" i="1" s="1"/>
  <c r="S2501" i="1"/>
  <c r="U2501" i="1" s="1"/>
  <c r="S2573" i="1"/>
  <c r="U2573" i="1" s="1"/>
  <c r="S2824" i="1"/>
  <c r="U2824" i="1" s="1"/>
  <c r="S2286" i="1"/>
  <c r="U2286" i="1" s="1"/>
  <c r="S2227" i="1"/>
  <c r="U2227" i="1" s="1"/>
  <c r="S2792" i="1"/>
  <c r="U2792" i="1" s="1"/>
  <c r="S2613" i="1"/>
  <c r="U2613" i="1" s="1"/>
  <c r="S3058" i="1"/>
  <c r="U3058" i="1" s="1"/>
  <c r="S2352" i="1"/>
  <c r="U2352" i="1" s="1"/>
  <c r="S2323" i="1"/>
  <c r="U2323" i="1" s="1"/>
  <c r="S2444" i="1"/>
  <c r="U2444" i="1" s="1"/>
  <c r="S2594" i="1"/>
  <c r="U2594" i="1" s="1"/>
  <c r="S2460" i="1"/>
  <c r="U2460" i="1" s="1"/>
  <c r="S2324" i="1"/>
  <c r="U2324" i="1" s="1"/>
  <c r="S2517" i="1"/>
  <c r="U2517" i="1" s="1"/>
  <c r="S2273" i="1"/>
  <c r="U2273" i="1" s="1"/>
  <c r="S2595" i="1"/>
  <c r="U2595" i="1" s="1"/>
  <c r="S3219" i="1"/>
  <c r="U3219" i="1" s="1"/>
  <c r="S3220" i="1"/>
  <c r="U3220" i="1" s="1"/>
  <c r="S2860" i="1"/>
  <c r="U2860" i="1" s="1"/>
  <c r="S2909" i="1"/>
  <c r="U2909" i="1" s="1"/>
  <c r="S2233" i="1"/>
  <c r="U2233" i="1" s="1"/>
  <c r="S3221" i="1"/>
  <c r="U3221" i="1" s="1"/>
  <c r="S2674" i="1"/>
  <c r="U2674" i="1" s="1"/>
  <c r="S2330" i="1"/>
  <c r="U2330" i="1" s="1"/>
  <c r="S2486" i="1"/>
  <c r="U2486" i="1" s="1"/>
  <c r="S2221" i="1"/>
  <c r="U2221" i="1" s="1"/>
  <c r="S2614" i="1"/>
  <c r="U2614" i="1" s="1"/>
  <c r="S3059" i="1"/>
  <c r="U3059" i="1" s="1"/>
  <c r="S2518" i="1"/>
  <c r="U2518" i="1" s="1"/>
  <c r="S2615" i="1"/>
  <c r="U2615" i="1" s="1"/>
  <c r="S2274" i="1"/>
  <c r="U2274" i="1" s="1"/>
  <c r="S2395" i="1"/>
  <c r="U2395" i="1" s="1"/>
  <c r="S2360" i="1"/>
  <c r="U2360" i="1" s="1"/>
  <c r="S2353" i="1"/>
  <c r="U2353" i="1" s="1"/>
  <c r="S2978" i="1"/>
  <c r="U2978" i="1" s="1"/>
  <c r="S2675" i="1"/>
  <c r="U2675" i="1" s="1"/>
  <c r="S2312" i="1"/>
  <c r="U2312" i="1" s="1"/>
  <c r="S2676" i="1"/>
  <c r="U2676" i="1" s="1"/>
  <c r="S2979" i="1"/>
  <c r="U2979" i="1" s="1"/>
  <c r="S3744" i="1"/>
  <c r="U3744" i="1" s="1"/>
  <c r="S2633" i="1"/>
  <c r="U2633" i="1" s="1"/>
  <c r="S3745" i="1"/>
  <c r="U3745" i="1" s="1"/>
  <c r="S2270" i="1"/>
  <c r="U2270" i="1" s="1"/>
  <c r="S3746" i="1"/>
  <c r="U3746" i="1" s="1"/>
  <c r="S3060" i="1"/>
  <c r="U3060" i="1" s="1"/>
  <c r="S2257" i="1"/>
  <c r="U2257" i="1" s="1"/>
  <c r="S3747" i="1"/>
  <c r="U3747" i="1" s="1"/>
  <c r="S3061" i="1"/>
  <c r="U3061" i="1" s="1"/>
  <c r="S2793" i="1"/>
  <c r="U2793" i="1" s="1"/>
  <c r="S576" i="1"/>
  <c r="U576" i="1" s="1"/>
  <c r="S2062" i="1"/>
  <c r="U2062" i="1" s="1"/>
  <c r="S955" i="1"/>
  <c r="U955" i="1" s="1"/>
  <c r="S2063" i="1"/>
  <c r="U2063" i="1" s="1"/>
  <c r="S1494" i="1"/>
  <c r="U1494" i="1" s="1"/>
  <c r="S1905" i="1"/>
  <c r="U1905" i="1" s="1"/>
  <c r="S1906" i="1"/>
  <c r="U1906" i="1" s="1"/>
  <c r="S2064" i="1"/>
  <c r="U2064" i="1" s="1"/>
  <c r="S359" i="1"/>
  <c r="U359" i="1" s="1"/>
  <c r="S1768" i="1"/>
  <c r="U1768" i="1" s="1"/>
  <c r="S1668" i="1"/>
  <c r="U1668" i="1" s="1"/>
  <c r="S504" i="1"/>
  <c r="U504" i="1" s="1"/>
  <c r="S171" i="1"/>
  <c r="U171" i="1" s="1"/>
  <c r="S912" i="1"/>
  <c r="U912" i="1" s="1"/>
  <c r="S1581" i="1"/>
  <c r="U1581" i="1" s="1"/>
  <c r="S259" i="1"/>
  <c r="U259" i="1" s="1"/>
  <c r="S128" i="1"/>
  <c r="U128" i="1" s="1"/>
  <c r="S2065" i="1"/>
  <c r="U2065" i="1" s="1"/>
  <c r="S243" i="1"/>
  <c r="U243" i="1" s="1"/>
  <c r="S1233" i="1"/>
  <c r="U1233" i="1" s="1"/>
  <c r="S1769" i="1"/>
  <c r="U1769" i="1" s="1"/>
  <c r="S751" i="1"/>
  <c r="U751" i="1" s="1"/>
  <c r="S768" i="1"/>
  <c r="U768" i="1" s="1"/>
  <c r="S1907" i="1"/>
  <c r="U1907" i="1" s="1"/>
  <c r="S2066" i="1"/>
  <c r="U2066" i="1" s="1"/>
  <c r="S542" i="1"/>
  <c r="U542" i="1" s="1"/>
  <c r="S819" i="1"/>
  <c r="U819" i="1" s="1"/>
  <c r="S1357" i="1"/>
  <c r="U1357" i="1" s="1"/>
  <c r="S2067" i="1"/>
  <c r="U2067" i="1" s="1"/>
  <c r="S1770" i="1"/>
  <c r="U1770" i="1" s="1"/>
  <c r="S2068" i="1"/>
  <c r="U2068" i="1" s="1"/>
  <c r="S934" i="1"/>
  <c r="U934" i="1" s="1"/>
  <c r="S1771" i="1"/>
  <c r="U1771" i="1" s="1"/>
  <c r="S1772" i="1"/>
  <c r="U1772" i="1" s="1"/>
  <c r="S424" i="1"/>
  <c r="U424" i="1" s="1"/>
  <c r="S1908" i="1"/>
  <c r="U1908" i="1" s="1"/>
  <c r="S2069" i="1"/>
  <c r="U2069" i="1" s="1"/>
  <c r="S1234" i="1"/>
  <c r="U1234" i="1" s="1"/>
  <c r="S614" i="1"/>
  <c r="U614" i="1" s="1"/>
  <c r="S592" i="1"/>
  <c r="U592" i="1" s="1"/>
  <c r="S3748" i="1"/>
  <c r="U3748" i="1" s="1"/>
  <c r="S2763" i="1"/>
  <c r="U2763" i="1" s="1"/>
  <c r="S3749" i="1"/>
  <c r="U3749" i="1" s="1"/>
  <c r="S2296" i="1"/>
  <c r="U2296" i="1" s="1"/>
  <c r="S3750" i="1"/>
  <c r="U3750" i="1" s="1"/>
  <c r="S3222" i="1"/>
  <c r="U3222" i="1" s="1"/>
  <c r="S3751" i="1"/>
  <c r="U3751" i="1" s="1"/>
  <c r="S2861" i="1"/>
  <c r="U2861" i="1" s="1"/>
  <c r="S3752" i="1"/>
  <c r="U3752" i="1" s="1"/>
  <c r="S2713" i="1"/>
  <c r="U2713" i="1" s="1"/>
  <c r="S2214" i="1"/>
  <c r="U2214" i="1" s="1"/>
  <c r="S3223" i="1"/>
  <c r="U3223" i="1" s="1"/>
  <c r="S3753" i="1"/>
  <c r="U3753" i="1" s="1"/>
  <c r="S3754" i="1"/>
  <c r="U3754" i="1" s="1"/>
  <c r="S3224" i="1"/>
  <c r="U3224" i="1" s="1"/>
  <c r="S3755" i="1"/>
  <c r="U3755" i="1" s="1"/>
  <c r="S3756" i="1"/>
  <c r="U3756" i="1" s="1"/>
  <c r="S3757" i="1"/>
  <c r="U3757" i="1" s="1"/>
  <c r="S3758" i="1"/>
  <c r="U3758" i="1" s="1"/>
  <c r="S2519" i="1"/>
  <c r="U2519" i="1" s="1"/>
  <c r="S327" i="1"/>
  <c r="U327" i="1" s="1"/>
  <c r="S1909" i="1"/>
  <c r="U1909" i="1" s="1"/>
  <c r="S1495" i="1"/>
  <c r="U1495" i="1" s="1"/>
  <c r="S577" i="1"/>
  <c r="U577" i="1" s="1"/>
  <c r="S956" i="1"/>
  <c r="U956" i="1" s="1"/>
  <c r="S1773" i="1"/>
  <c r="U1773" i="1" s="1"/>
  <c r="S1136" i="1"/>
  <c r="U1136" i="1" s="1"/>
  <c r="S363" i="1"/>
  <c r="U363" i="1" s="1"/>
  <c r="S1358" i="1"/>
  <c r="U1358" i="1" s="1"/>
  <c r="S489" i="1"/>
  <c r="U489" i="1" s="1"/>
  <c r="S1416" i="1"/>
  <c r="U1416" i="1" s="1"/>
  <c r="S556" i="1"/>
  <c r="U556" i="1" s="1"/>
  <c r="S1582" i="1"/>
  <c r="U1582" i="1" s="1"/>
  <c r="S990" i="1"/>
  <c r="U990" i="1" s="1"/>
  <c r="S1774" i="1"/>
  <c r="U1774" i="1" s="1"/>
  <c r="S769" i="1"/>
  <c r="U769" i="1" s="1"/>
  <c r="S1775" i="1"/>
  <c r="U1775" i="1" s="1"/>
  <c r="S490" i="1"/>
  <c r="U490" i="1" s="1"/>
  <c r="S593" i="1"/>
  <c r="U593" i="1" s="1"/>
  <c r="S1235" i="1"/>
  <c r="U1235" i="1" s="1"/>
  <c r="S2980" i="1"/>
  <c r="U2980" i="1" s="1"/>
  <c r="S3225" i="1"/>
  <c r="U3225" i="1" s="1"/>
  <c r="S2279" i="1"/>
  <c r="U2279" i="1" s="1"/>
  <c r="S3759" i="1"/>
  <c r="U3759" i="1" s="1"/>
  <c r="S3760" i="1"/>
  <c r="U3760" i="1" s="1"/>
  <c r="S2297" i="1"/>
  <c r="U2297" i="1" s="1"/>
  <c r="S3761" i="1"/>
  <c r="U3761" i="1" s="1"/>
  <c r="S3062" i="1"/>
  <c r="U3062" i="1" s="1"/>
  <c r="S2616" i="1"/>
  <c r="U2616" i="1" s="1"/>
  <c r="S2331" i="1"/>
  <c r="U2331" i="1" s="1"/>
  <c r="S3762" i="1"/>
  <c r="U3762" i="1" s="1"/>
  <c r="S2243" i="1"/>
  <c r="U2243" i="1" s="1"/>
  <c r="S3226" i="1"/>
  <c r="U3226" i="1" s="1"/>
  <c r="S2740" i="1"/>
  <c r="U2740" i="1" s="1"/>
  <c r="S3063" i="1"/>
  <c r="U3063" i="1" s="1"/>
  <c r="S3227" i="1"/>
  <c r="U3227" i="1" s="1"/>
  <c r="S2254" i="1"/>
  <c r="U2254" i="1" s="1"/>
  <c r="S3228" i="1"/>
  <c r="U3228" i="1" s="1"/>
  <c r="S2280" i="1"/>
  <c r="U2280" i="1" s="1"/>
  <c r="S2298" i="1"/>
  <c r="U2298" i="1" s="1"/>
  <c r="S557" i="1"/>
  <c r="U557" i="1" s="1"/>
  <c r="S957" i="1"/>
  <c r="U957" i="1" s="1"/>
  <c r="S196" i="1"/>
  <c r="U196" i="1" s="1"/>
  <c r="S1024" i="1"/>
  <c r="U1024" i="1" s="1"/>
  <c r="S1180" i="1"/>
  <c r="U1180" i="1" s="1"/>
  <c r="S268" i="1"/>
  <c r="U268" i="1" s="1"/>
  <c r="S1669" i="1"/>
  <c r="U1669" i="1" s="1"/>
  <c r="S1670" i="1"/>
  <c r="U1670" i="1" s="1"/>
  <c r="S2070" i="1"/>
  <c r="U2070" i="1" s="1"/>
  <c r="S698" i="1"/>
  <c r="U698" i="1" s="1"/>
  <c r="S820" i="1"/>
  <c r="U820" i="1" s="1"/>
  <c r="S1359" i="1"/>
  <c r="U1359" i="1" s="1"/>
  <c r="S331" i="1"/>
  <c r="U331" i="1" s="1"/>
  <c r="S770" i="1"/>
  <c r="U770" i="1" s="1"/>
  <c r="S1291" i="1"/>
  <c r="U1291" i="1" s="1"/>
  <c r="S935" i="1"/>
  <c r="U935" i="1" s="1"/>
  <c r="S282" i="1"/>
  <c r="U282" i="1" s="1"/>
  <c r="S958" i="1"/>
  <c r="U958" i="1" s="1"/>
  <c r="S1137" i="1"/>
  <c r="U1137" i="1" s="1"/>
  <c r="S336" i="1"/>
  <c r="U336" i="1" s="1"/>
  <c r="S721" i="1"/>
  <c r="U721" i="1" s="1"/>
  <c r="S543" i="1"/>
  <c r="U543" i="1" s="1"/>
  <c r="S14" i="1"/>
  <c r="U14" i="1" s="1"/>
  <c r="S44" i="1"/>
  <c r="U44" i="1" s="1"/>
  <c r="S110" i="1"/>
  <c r="U110" i="1" s="1"/>
  <c r="S450" i="1"/>
  <c r="U450" i="1" s="1"/>
  <c r="S1910" i="1"/>
  <c r="U1910" i="1" s="1"/>
  <c r="S43" i="1"/>
  <c r="U43" i="1" s="1"/>
  <c r="S1417" i="1"/>
  <c r="U1417" i="1" s="1"/>
  <c r="S256" i="1"/>
  <c r="U256" i="1" s="1"/>
  <c r="S230" i="1"/>
  <c r="U230" i="1" s="1"/>
  <c r="S265" i="1"/>
  <c r="U265" i="1" s="1"/>
  <c r="S208" i="1"/>
  <c r="U208" i="1" s="1"/>
  <c r="S49" i="1"/>
  <c r="U49" i="1" s="1"/>
  <c r="S90" i="1"/>
  <c r="U90" i="1" s="1"/>
  <c r="S141" i="1"/>
  <c r="U141" i="1" s="1"/>
  <c r="S353" i="1"/>
  <c r="U353" i="1" s="1"/>
  <c r="S18" i="1"/>
  <c r="U18" i="1" s="1"/>
  <c r="S397" i="1"/>
  <c r="U397" i="1" s="1"/>
  <c r="S913" i="1"/>
  <c r="U913" i="1" s="1"/>
  <c r="S28" i="1"/>
  <c r="U28" i="1" s="1"/>
  <c r="S271" i="1"/>
  <c r="U271" i="1" s="1"/>
  <c r="S699" i="1"/>
  <c r="U699" i="1" s="1"/>
  <c r="S176" i="1"/>
  <c r="U176" i="1" s="1"/>
  <c r="S173" i="1"/>
  <c r="U173" i="1" s="1"/>
  <c r="S240" i="1"/>
  <c r="U240" i="1" s="1"/>
  <c r="S101" i="1"/>
  <c r="U101" i="1" s="1"/>
  <c r="S151" i="1"/>
  <c r="U151" i="1" s="1"/>
  <c r="S56" i="1"/>
  <c r="U56" i="1" s="1"/>
  <c r="S27" i="1"/>
  <c r="U27" i="1" s="1"/>
  <c r="S172" i="1"/>
  <c r="U172" i="1" s="1"/>
  <c r="S50" i="1"/>
  <c r="U50" i="1" s="1"/>
  <c r="S177" i="1"/>
  <c r="U177" i="1" s="1"/>
  <c r="S100" i="1"/>
  <c r="U100" i="1" s="1"/>
  <c r="S237" i="1"/>
  <c r="U237" i="1" s="1"/>
  <c r="S111" i="1"/>
  <c r="U111" i="1" s="1"/>
  <c r="S89" i="1"/>
  <c r="U89" i="1" s="1"/>
  <c r="S30" i="1"/>
  <c r="U30" i="1" s="1"/>
  <c r="S991" i="1"/>
  <c r="U991" i="1" s="1"/>
  <c r="S103" i="1"/>
  <c r="U103" i="1" s="1"/>
  <c r="S2862" i="1"/>
  <c r="U2862" i="1" s="1"/>
  <c r="S3763" i="1"/>
  <c r="U3763" i="1" s="1"/>
  <c r="S2910" i="1"/>
  <c r="U2910" i="1" s="1"/>
  <c r="S2502" i="1"/>
  <c r="U2502" i="1" s="1"/>
  <c r="S2981" i="1"/>
  <c r="U2981" i="1" s="1"/>
  <c r="S3764" i="1"/>
  <c r="U3764" i="1" s="1"/>
  <c r="S2302" i="1"/>
  <c r="U2302" i="1" s="1"/>
  <c r="S3765" i="1"/>
  <c r="U3765" i="1" s="1"/>
  <c r="S3229" i="1"/>
  <c r="U3229" i="1" s="1"/>
  <c r="S2559" i="1"/>
  <c r="U2559" i="1" s="1"/>
  <c r="S2794" i="1"/>
  <c r="U2794" i="1" s="1"/>
  <c r="S3766" i="1"/>
  <c r="U3766" i="1" s="1"/>
  <c r="S3767" i="1"/>
  <c r="U3767" i="1" s="1"/>
  <c r="S3768" i="1"/>
  <c r="U3768" i="1" s="1"/>
  <c r="S2764" i="1"/>
  <c r="U2764" i="1" s="1"/>
  <c r="S3769" i="1"/>
  <c r="U3769" i="1" s="1"/>
  <c r="S3770" i="1"/>
  <c r="U3770" i="1" s="1"/>
  <c r="S2445" i="1"/>
  <c r="U2445" i="1" s="1"/>
  <c r="S3230" i="1"/>
  <c r="U3230" i="1" s="1"/>
  <c r="S2634" i="1"/>
  <c r="U2634" i="1" s="1"/>
  <c r="S96" i="1"/>
  <c r="U96" i="1" s="1"/>
  <c r="S222" i="1"/>
  <c r="U222" i="1" s="1"/>
  <c r="S126" i="1"/>
  <c r="U126" i="1" s="1"/>
  <c r="S202" i="1"/>
  <c r="U202" i="1" s="1"/>
  <c r="S771" i="1"/>
  <c r="U771" i="1" s="1"/>
  <c r="S188" i="1"/>
  <c r="U188" i="1" s="1"/>
  <c r="S959" i="1"/>
  <c r="U959" i="1" s="1"/>
  <c r="S936" i="1"/>
  <c r="U936" i="1" s="1"/>
  <c r="S130" i="1"/>
  <c r="U130" i="1" s="1"/>
  <c r="S120" i="1"/>
  <c r="U120" i="1" s="1"/>
  <c r="S40" i="1"/>
  <c r="U40" i="1" s="1"/>
  <c r="S201" i="1"/>
  <c r="U201" i="1" s="1"/>
  <c r="S70" i="1"/>
  <c r="U70" i="1" s="1"/>
  <c r="S6" i="1"/>
  <c r="U6" i="1" s="1"/>
  <c r="S1056" i="1"/>
  <c r="U1056" i="1" s="1"/>
  <c r="S37" i="1"/>
  <c r="U37" i="1" s="1"/>
  <c r="S752" i="1"/>
  <c r="U752" i="1" s="1"/>
  <c r="S1776" i="1"/>
  <c r="U1776" i="1" s="1"/>
  <c r="S73" i="1"/>
  <c r="U73" i="1" s="1"/>
  <c r="S272" i="1"/>
  <c r="U272" i="1" s="1"/>
  <c r="S156" i="1"/>
  <c r="U156" i="1" s="1"/>
  <c r="S753" i="1"/>
  <c r="U753" i="1" s="1"/>
  <c r="S379" i="1"/>
  <c r="U379" i="1" s="1"/>
  <c r="S55" i="1"/>
  <c r="U55" i="1" s="1"/>
  <c r="S257" i="1"/>
  <c r="U257" i="1" s="1"/>
  <c r="S594" i="1"/>
  <c r="U594" i="1" s="1"/>
  <c r="S845" i="1"/>
  <c r="U845" i="1" s="1"/>
  <c r="S722" i="1"/>
  <c r="U722" i="1" s="1"/>
  <c r="S102" i="1"/>
  <c r="U102" i="1" s="1"/>
  <c r="S209" i="1"/>
  <c r="U209" i="1" s="1"/>
  <c r="S846" i="1"/>
  <c r="U846" i="1" s="1"/>
  <c r="S131" i="1"/>
  <c r="U131" i="1" s="1"/>
  <c r="S310" i="1"/>
  <c r="U310" i="1" s="1"/>
  <c r="S92" i="1"/>
  <c r="U92" i="1" s="1"/>
  <c r="S233" i="1"/>
  <c r="U233" i="1" s="1"/>
  <c r="S615" i="1"/>
  <c r="U615" i="1" s="1"/>
  <c r="S136" i="1"/>
  <c r="U136" i="1" s="1"/>
  <c r="S83" i="1"/>
  <c r="U83" i="1" s="1"/>
  <c r="S564" i="1"/>
  <c r="U564" i="1" s="1"/>
  <c r="S189" i="1"/>
  <c r="U189" i="1" s="1"/>
  <c r="S296" i="1"/>
  <c r="U296" i="1" s="1"/>
  <c r="S772" i="1"/>
  <c r="U772" i="1" s="1"/>
  <c r="S66" i="1"/>
  <c r="U66" i="1" s="1"/>
  <c r="S1292" i="1"/>
  <c r="U1292" i="1" s="1"/>
  <c r="S41" i="1"/>
  <c r="U41" i="1" s="1"/>
  <c r="S821" i="1"/>
  <c r="U821" i="1" s="1"/>
  <c r="S1671" i="1"/>
  <c r="U1671" i="1" s="1"/>
  <c r="S462" i="1"/>
  <c r="U462" i="1" s="1"/>
  <c r="S847" i="1"/>
  <c r="U847" i="1" s="1"/>
  <c r="S75" i="1"/>
  <c r="U75" i="1" s="1"/>
  <c r="S642" i="1"/>
  <c r="U642" i="1" s="1"/>
  <c r="S105" i="1"/>
  <c r="U105" i="1" s="1"/>
  <c r="S1911" i="1"/>
  <c r="U1911" i="1" s="1"/>
  <c r="S1025" i="1"/>
  <c r="U1025" i="1" s="1"/>
  <c r="S360" i="1"/>
  <c r="U360" i="1" s="1"/>
  <c r="S432" i="1"/>
  <c r="U432" i="1" s="1"/>
  <c r="S252" i="1"/>
  <c r="U252" i="1" s="1"/>
  <c r="S354" i="1"/>
  <c r="U354" i="1" s="1"/>
  <c r="S505" i="1"/>
  <c r="U505" i="1" s="1"/>
  <c r="S266" i="1"/>
  <c r="U266" i="1" s="1"/>
  <c r="S1293" i="1"/>
  <c r="U1293" i="1" s="1"/>
  <c r="S992" i="1"/>
  <c r="U992" i="1" s="1"/>
  <c r="S463" i="1"/>
  <c r="U463" i="1" s="1"/>
  <c r="S274" i="1"/>
  <c r="U274" i="1" s="1"/>
  <c r="S263" i="1"/>
  <c r="U263" i="1" s="1"/>
  <c r="S219" i="1"/>
  <c r="U219" i="1" s="1"/>
  <c r="S700" i="1"/>
  <c r="U700" i="1" s="1"/>
  <c r="S1496" i="1"/>
  <c r="U1496" i="1" s="1"/>
  <c r="S668" i="1"/>
  <c r="U668" i="1" s="1"/>
  <c r="S123" i="1"/>
  <c r="U123" i="1" s="1"/>
  <c r="S157" i="1"/>
  <c r="U157" i="1" s="1"/>
  <c r="S1138" i="1"/>
  <c r="U1138" i="1" s="1"/>
  <c r="S433" i="1"/>
  <c r="U433" i="1" s="1"/>
  <c r="S1672" i="1"/>
  <c r="U1672" i="1" s="1"/>
  <c r="S15" i="1"/>
  <c r="U15" i="1" s="1"/>
  <c r="S58" i="1"/>
  <c r="U58" i="1" s="1"/>
  <c r="S960" i="1"/>
  <c r="U960" i="1" s="1"/>
  <c r="S625" i="1"/>
  <c r="U625" i="1" s="1"/>
  <c r="S147" i="1"/>
  <c r="U147" i="1" s="1"/>
  <c r="S65" i="1"/>
  <c r="U65" i="1" s="1"/>
  <c r="S993" i="1"/>
  <c r="U993" i="1" s="1"/>
  <c r="S1139" i="1"/>
  <c r="U1139" i="1" s="1"/>
  <c r="S1057" i="1"/>
  <c r="U1057" i="1" s="1"/>
  <c r="S1294" i="1"/>
  <c r="U1294" i="1" s="1"/>
  <c r="S773" i="1"/>
  <c r="U773" i="1" s="1"/>
  <c r="S1912" i="1"/>
  <c r="U1912" i="1" s="1"/>
  <c r="S1583" i="1"/>
  <c r="U1583" i="1" s="1"/>
  <c r="S961" i="1"/>
  <c r="U961" i="1" s="1"/>
  <c r="S848" i="1"/>
  <c r="U848" i="1" s="1"/>
  <c r="S994" i="1"/>
  <c r="U994" i="1" s="1"/>
  <c r="S849" i="1"/>
  <c r="U849" i="1" s="1"/>
  <c r="S1913" i="1"/>
  <c r="U1913" i="1" s="1"/>
  <c r="S1777" i="1"/>
  <c r="U1777" i="1" s="1"/>
  <c r="S822" i="1"/>
  <c r="U822" i="1" s="1"/>
  <c r="S2071" i="1"/>
  <c r="U2071" i="1" s="1"/>
  <c r="S1778" i="1"/>
  <c r="U1778" i="1" s="1"/>
  <c r="S2072" i="1"/>
  <c r="U2072" i="1" s="1"/>
  <c r="S2073" i="1"/>
  <c r="U2073" i="1" s="1"/>
  <c r="S616" i="1"/>
  <c r="U616" i="1" s="1"/>
  <c r="S558" i="1"/>
  <c r="U558" i="1" s="1"/>
  <c r="S1058" i="1"/>
  <c r="U1058" i="1" s="1"/>
  <c r="S565" i="1"/>
  <c r="U565" i="1" s="1"/>
  <c r="S478" i="1"/>
  <c r="U478" i="1" s="1"/>
  <c r="S643" i="1"/>
  <c r="U643" i="1" s="1"/>
  <c r="S180" i="1"/>
  <c r="U180" i="1" s="1"/>
  <c r="S1360" i="1"/>
  <c r="U1360" i="1" s="1"/>
  <c r="S1295" i="1"/>
  <c r="U1295" i="1" s="1"/>
  <c r="S1361" i="1"/>
  <c r="U1361" i="1" s="1"/>
  <c r="S1362" i="1"/>
  <c r="U1362" i="1" s="1"/>
  <c r="S2074" i="1"/>
  <c r="U2074" i="1" s="1"/>
  <c r="S1363" i="1"/>
  <c r="U1363" i="1" s="1"/>
  <c r="S2075" i="1"/>
  <c r="U2075" i="1" s="1"/>
  <c r="S1497" i="1"/>
  <c r="U1497" i="1" s="1"/>
  <c r="S1498" i="1"/>
  <c r="U1498" i="1" s="1"/>
  <c r="S210" i="1"/>
  <c r="U210" i="1" s="1"/>
  <c r="S1914" i="1"/>
  <c r="U1914" i="1" s="1"/>
  <c r="S464" i="1"/>
  <c r="U464" i="1" s="1"/>
  <c r="S578" i="1"/>
  <c r="U578" i="1" s="1"/>
  <c r="S1915" i="1"/>
  <c r="U1915" i="1" s="1"/>
  <c r="S1916" i="1"/>
  <c r="U1916" i="1" s="1"/>
  <c r="S3231" i="1"/>
  <c r="U3231" i="1" s="1"/>
  <c r="S3771" i="1"/>
  <c r="U3771" i="1" s="1"/>
  <c r="S2714" i="1"/>
  <c r="U2714" i="1" s="1"/>
  <c r="S2715" i="1"/>
  <c r="U2715" i="1" s="1"/>
  <c r="S3232" i="1"/>
  <c r="U3232" i="1" s="1"/>
  <c r="S3772" i="1"/>
  <c r="U3772" i="1" s="1"/>
  <c r="S2410" i="1"/>
  <c r="U2410" i="1" s="1"/>
  <c r="S3773" i="1"/>
  <c r="U3773" i="1" s="1"/>
  <c r="S2651" i="1"/>
  <c r="U2651" i="1" s="1"/>
  <c r="S3774" i="1"/>
  <c r="U3774" i="1" s="1"/>
  <c r="S2863" i="1"/>
  <c r="U2863" i="1" s="1"/>
  <c r="S3064" i="1"/>
  <c r="U3064" i="1" s="1"/>
  <c r="S3065" i="1"/>
  <c r="U3065" i="1" s="1"/>
  <c r="S3066" i="1"/>
  <c r="U3066" i="1" s="1"/>
  <c r="S2716" i="1"/>
  <c r="U2716" i="1" s="1"/>
  <c r="S3775" i="1"/>
  <c r="U3775" i="1" s="1"/>
  <c r="S2419" i="1"/>
  <c r="U2419" i="1" s="1"/>
  <c r="S2635" i="1"/>
  <c r="U2635" i="1" s="1"/>
  <c r="S2864" i="1"/>
  <c r="U2864" i="1" s="1"/>
  <c r="S3776" i="1"/>
  <c r="U3776" i="1" s="1"/>
  <c r="S3777" i="1"/>
  <c r="U3777" i="1" s="1"/>
  <c r="S2825" i="1"/>
  <c r="U2825" i="1" s="1"/>
  <c r="S2677" i="1"/>
  <c r="U2677" i="1" s="1"/>
  <c r="S3067" i="1"/>
  <c r="U3067" i="1" s="1"/>
  <c r="S2402" i="1"/>
  <c r="U2402" i="1" s="1"/>
  <c r="S3778" i="1"/>
  <c r="U3778" i="1" s="1"/>
  <c r="S3233" i="1"/>
  <c r="U3233" i="1" s="1"/>
  <c r="S3068" i="1"/>
  <c r="U3068" i="1" s="1"/>
  <c r="S3779" i="1"/>
  <c r="U3779" i="1" s="1"/>
  <c r="S3234" i="1"/>
  <c r="U3234" i="1" s="1"/>
  <c r="S3780" i="1"/>
  <c r="U3780" i="1" s="1"/>
  <c r="S3781" i="1"/>
  <c r="U3781" i="1" s="1"/>
  <c r="S3782" i="1"/>
  <c r="U3782" i="1" s="1"/>
  <c r="S3235" i="1"/>
  <c r="U3235" i="1" s="1"/>
  <c r="S3069" i="1"/>
  <c r="U3069" i="1" s="1"/>
  <c r="S2982" i="1"/>
  <c r="U2982" i="1" s="1"/>
  <c r="S2420" i="1"/>
  <c r="U2420" i="1" s="1"/>
  <c r="S2795" i="1"/>
  <c r="U2795" i="1" s="1"/>
  <c r="S3236" i="1"/>
  <c r="U3236" i="1" s="1"/>
  <c r="S3237" i="1"/>
  <c r="U3237" i="1" s="1"/>
  <c r="S962" i="1"/>
  <c r="U962" i="1" s="1"/>
  <c r="S1104" i="1"/>
  <c r="U1104" i="1" s="1"/>
  <c r="S617" i="1"/>
  <c r="U617" i="1" s="1"/>
  <c r="S1673" i="1"/>
  <c r="U1673" i="1" s="1"/>
  <c r="S534" i="1"/>
  <c r="U534" i="1" s="1"/>
  <c r="S469" i="1"/>
  <c r="U469" i="1" s="1"/>
  <c r="S850" i="1"/>
  <c r="U850" i="1" s="1"/>
  <c r="S804" i="1"/>
  <c r="U804" i="1" s="1"/>
  <c r="S2076" i="1"/>
  <c r="U2076" i="1" s="1"/>
  <c r="S299" i="1"/>
  <c r="U299" i="1" s="1"/>
  <c r="S1418" i="1"/>
  <c r="U1418" i="1" s="1"/>
  <c r="S2077" i="1"/>
  <c r="U2077" i="1" s="1"/>
  <c r="S701" i="1"/>
  <c r="U701" i="1" s="1"/>
  <c r="S1674" i="1"/>
  <c r="U1674" i="1" s="1"/>
  <c r="S187" i="1"/>
  <c r="U187" i="1" s="1"/>
  <c r="S723" i="1"/>
  <c r="U723" i="1" s="1"/>
  <c r="S2078" i="1"/>
  <c r="U2078" i="1" s="1"/>
  <c r="S535" i="1"/>
  <c r="U535" i="1" s="1"/>
  <c r="S380" i="1"/>
  <c r="U380" i="1" s="1"/>
  <c r="S1364" i="1"/>
  <c r="U1364" i="1" s="1"/>
  <c r="S434" i="1"/>
  <c r="U434" i="1" s="1"/>
  <c r="S63" i="1"/>
  <c r="U63" i="1" s="1"/>
  <c r="S72" i="1"/>
  <c r="U72" i="1" s="1"/>
  <c r="S152" i="1"/>
  <c r="U152" i="1" s="1"/>
  <c r="S12" i="1"/>
  <c r="U12" i="1" s="1"/>
  <c r="S1181" i="1"/>
  <c r="U1181" i="1" s="1"/>
  <c r="S31" i="1"/>
  <c r="U31" i="1" s="1"/>
  <c r="S85" i="1"/>
  <c r="U85" i="1" s="1"/>
  <c r="S67" i="1"/>
  <c r="U67" i="1" s="1"/>
  <c r="S288" i="1"/>
  <c r="U288" i="1" s="1"/>
  <c r="S851" i="1"/>
  <c r="U851" i="1" s="1"/>
  <c r="S29" i="1"/>
  <c r="U29" i="1" s="1"/>
  <c r="S79" i="1"/>
  <c r="U79" i="1" s="1"/>
  <c r="S60" i="1"/>
  <c r="U60" i="1" s="1"/>
  <c r="S852" i="1"/>
  <c r="U852" i="1" s="1"/>
  <c r="S1026" i="1"/>
  <c r="U1026" i="1" s="1"/>
  <c r="S35" i="1"/>
  <c r="U35" i="1" s="1"/>
  <c r="S595" i="1"/>
  <c r="U595" i="1" s="1"/>
  <c r="S470" i="1"/>
  <c r="U470" i="1" s="1"/>
  <c r="S59" i="1"/>
  <c r="U59" i="1" s="1"/>
  <c r="S95" i="1"/>
  <c r="U95" i="1" s="1"/>
  <c r="S48" i="1"/>
  <c r="U48" i="1" s="1"/>
  <c r="S1182" i="1"/>
  <c r="U1182" i="1" s="1"/>
  <c r="S596" i="1"/>
  <c r="U596" i="1" s="1"/>
  <c r="S444" i="1"/>
  <c r="U444" i="1" s="1"/>
  <c r="S1675" i="1"/>
  <c r="U1675" i="1" s="1"/>
  <c r="S2079" i="1"/>
  <c r="U2079" i="1" s="1"/>
  <c r="S1779" i="1"/>
  <c r="U1779" i="1" s="1"/>
  <c r="S446" i="1"/>
  <c r="U446" i="1" s="1"/>
  <c r="S1140" i="1"/>
  <c r="U1140" i="1" s="1"/>
  <c r="S267" i="1"/>
  <c r="U267" i="1" s="1"/>
  <c r="S1027" i="1"/>
  <c r="U1027" i="1" s="1"/>
  <c r="S260" i="1"/>
  <c r="U260" i="1" s="1"/>
  <c r="S144" i="1"/>
  <c r="U144" i="1" s="1"/>
  <c r="S406" i="1"/>
  <c r="U406" i="1" s="1"/>
  <c r="S1419" i="1"/>
  <c r="U1419" i="1" s="1"/>
  <c r="S1917" i="1"/>
  <c r="U1917" i="1" s="1"/>
  <c r="S788" i="1"/>
  <c r="U788" i="1" s="1"/>
  <c r="S1780" i="1"/>
  <c r="U1780" i="1" s="1"/>
  <c r="S1918" i="1"/>
  <c r="U1918" i="1" s="1"/>
  <c r="S1296" i="1"/>
  <c r="U1296" i="1" s="1"/>
  <c r="S371" i="1"/>
  <c r="U371" i="1" s="1"/>
  <c r="S1420" i="1"/>
  <c r="U1420" i="1" s="1"/>
  <c r="S193" i="1"/>
  <c r="U193" i="1" s="1"/>
  <c r="S36" i="1"/>
  <c r="U36" i="1" s="1"/>
  <c r="S1297" i="1"/>
  <c r="U1297" i="1" s="1"/>
  <c r="S398" i="1"/>
  <c r="U398" i="1" s="1"/>
  <c r="S25" i="1"/>
  <c r="U25" i="1" s="1"/>
  <c r="S337" i="1"/>
  <c r="U337" i="1" s="1"/>
  <c r="S724" i="1"/>
  <c r="U724" i="1" s="1"/>
  <c r="S23" i="1"/>
  <c r="U23" i="1" s="1"/>
  <c r="S69" i="1"/>
  <c r="U69" i="1" s="1"/>
  <c r="S115" i="1"/>
  <c r="U115" i="1" s="1"/>
  <c r="S26" i="1"/>
  <c r="U26" i="1" s="1"/>
  <c r="S435" i="1"/>
  <c r="U435" i="1" s="1"/>
  <c r="S61" i="1"/>
  <c r="U61" i="1" s="1"/>
  <c r="S106" i="1"/>
  <c r="U106" i="1" s="1"/>
  <c r="S559" i="1"/>
  <c r="U559" i="1" s="1"/>
  <c r="S669" i="1"/>
  <c r="U669" i="1" s="1"/>
  <c r="S163" i="1"/>
  <c r="U163" i="1" s="1"/>
  <c r="S42" i="1"/>
  <c r="U42" i="1" s="1"/>
  <c r="S20" i="1"/>
  <c r="U20" i="1" s="1"/>
  <c r="S3" i="1"/>
  <c r="U3" i="1" s="1"/>
  <c r="S99" i="1"/>
  <c r="U99" i="1" s="1"/>
  <c r="S10" i="1"/>
  <c r="U10" i="1" s="1"/>
  <c r="S2080" i="1"/>
  <c r="U2080" i="1" s="1"/>
  <c r="S1584" i="1"/>
  <c r="U1584" i="1" s="1"/>
  <c r="S1365" i="1"/>
  <c r="U1365" i="1" s="1"/>
  <c r="S351" i="1"/>
  <c r="U351" i="1" s="1"/>
  <c r="S33" i="1"/>
  <c r="U33" i="1" s="1"/>
  <c r="S584" i="1"/>
  <c r="U584" i="1" s="1"/>
  <c r="S162" i="1"/>
  <c r="U162" i="1" s="1"/>
  <c r="S1059" i="1"/>
  <c r="U1059" i="1" s="1"/>
  <c r="S76" i="1"/>
  <c r="U76" i="1" s="1"/>
  <c r="S148" i="1"/>
  <c r="U148" i="1" s="1"/>
  <c r="S213" i="1"/>
  <c r="U213" i="1" s="1"/>
  <c r="S54" i="1"/>
  <c r="U54" i="1" s="1"/>
  <c r="S471" i="1"/>
  <c r="U471" i="1" s="1"/>
  <c r="S11" i="1"/>
  <c r="U11" i="1" s="1"/>
  <c r="S117" i="1"/>
  <c r="U117" i="1" s="1"/>
  <c r="S46" i="1"/>
  <c r="U46" i="1" s="1"/>
  <c r="S425" i="1"/>
  <c r="U425" i="1" s="1"/>
  <c r="S963" i="1"/>
  <c r="U963" i="1" s="1"/>
  <c r="S303" i="1"/>
  <c r="U303" i="1" s="1"/>
  <c r="S138" i="1"/>
  <c r="U138" i="1" s="1"/>
  <c r="S121" i="1"/>
  <c r="U121" i="1" s="1"/>
  <c r="S97" i="1"/>
  <c r="U97" i="1" s="1"/>
  <c r="S1676" i="1"/>
  <c r="U1676" i="1" s="1"/>
  <c r="S13" i="1"/>
  <c r="U13" i="1" s="1"/>
  <c r="S47" i="1"/>
  <c r="U47" i="1" s="1"/>
  <c r="S154" i="1"/>
  <c r="U154" i="1" s="1"/>
  <c r="S21" i="1"/>
  <c r="U21" i="1" s="1"/>
  <c r="S217" i="1"/>
  <c r="U217" i="1" s="1"/>
  <c r="S853" i="1"/>
  <c r="U853" i="1" s="1"/>
  <c r="S86" i="1"/>
  <c r="U86" i="1" s="1"/>
  <c r="S1421" i="1"/>
  <c r="U1421" i="1" s="1"/>
  <c r="S520" i="1"/>
  <c r="U520" i="1" s="1"/>
  <c r="S164" i="1"/>
  <c r="U164" i="1" s="1"/>
  <c r="S426" i="1"/>
  <c r="U426" i="1" s="1"/>
  <c r="S88" i="1"/>
  <c r="U88" i="1" s="1"/>
  <c r="S289" i="1"/>
  <c r="U289" i="1" s="1"/>
  <c r="S290" i="1"/>
  <c r="U290" i="1" s="1"/>
  <c r="S1919" i="1"/>
  <c r="U1919" i="1" s="1"/>
  <c r="S1422" i="1"/>
  <c r="U1422" i="1" s="1"/>
  <c r="S823" i="1"/>
  <c r="U823" i="1" s="1"/>
  <c r="S2081" i="1"/>
  <c r="U2081" i="1" s="1"/>
  <c r="S854" i="1"/>
  <c r="U854" i="1" s="1"/>
  <c r="S2082" i="1"/>
  <c r="U2082" i="1" s="1"/>
  <c r="S1366" i="1"/>
  <c r="U1366" i="1" s="1"/>
  <c r="S1585" i="1"/>
  <c r="U1585" i="1" s="1"/>
  <c r="S328" i="1"/>
  <c r="U328" i="1" s="1"/>
  <c r="S1367" i="1"/>
  <c r="U1367" i="1" s="1"/>
  <c r="S1298" i="1"/>
  <c r="U1298" i="1" s="1"/>
  <c r="S479" i="1"/>
  <c r="U479" i="1" s="1"/>
  <c r="S754" i="1"/>
  <c r="U754" i="1" s="1"/>
  <c r="S453" i="1"/>
  <c r="U453" i="1" s="1"/>
  <c r="S1920" i="1"/>
  <c r="U1920" i="1" s="1"/>
  <c r="S1499" i="1"/>
  <c r="U1499" i="1" s="1"/>
  <c r="S109" i="1"/>
  <c r="U109" i="1" s="1"/>
  <c r="S1921" i="1"/>
  <c r="U1921" i="1" s="1"/>
  <c r="S585" i="1"/>
  <c r="U585" i="1" s="1"/>
  <c r="S338" i="1"/>
  <c r="U338" i="1" s="1"/>
  <c r="S1236" i="1"/>
  <c r="U1236" i="1" s="1"/>
  <c r="S1922" i="1"/>
  <c r="U1922" i="1" s="1"/>
  <c r="S1923" i="1"/>
  <c r="U1923" i="1" s="1"/>
  <c r="S1368" i="1"/>
  <c r="U1368" i="1" s="1"/>
  <c r="S1369" i="1"/>
  <c r="U1369" i="1" s="1"/>
  <c r="S1924" i="1"/>
  <c r="U1924" i="1" s="1"/>
  <c r="S1370" i="1"/>
  <c r="U1370" i="1" s="1"/>
  <c r="S80" i="1"/>
  <c r="U80" i="1" s="1"/>
  <c r="S1586" i="1"/>
  <c r="U1586" i="1" s="1"/>
  <c r="S1299" i="1"/>
  <c r="U1299" i="1" s="1"/>
  <c r="S315" i="1"/>
  <c r="U315" i="1" s="1"/>
  <c r="S399" i="1"/>
  <c r="U399" i="1" s="1"/>
  <c r="S1677" i="1"/>
  <c r="U1677" i="1" s="1"/>
  <c r="S1587" i="1"/>
  <c r="U1587" i="1" s="1"/>
  <c r="S1588" i="1"/>
  <c r="U1588" i="1" s="1"/>
  <c r="S824" i="1"/>
  <c r="U824" i="1" s="1"/>
  <c r="S1300" i="1"/>
  <c r="U1300" i="1" s="1"/>
  <c r="S1237" i="1"/>
  <c r="U1237" i="1" s="1"/>
  <c r="S2332" i="1"/>
  <c r="U2332" i="1" s="1"/>
  <c r="S2983" i="1"/>
  <c r="U2983" i="1" s="1"/>
  <c r="S2275" i="1"/>
  <c r="U2275" i="1" s="1"/>
  <c r="S2503" i="1"/>
  <c r="U2503" i="1" s="1"/>
  <c r="S2765" i="1"/>
  <c r="U2765" i="1" s="1"/>
  <c r="S3238" i="1"/>
  <c r="U3238" i="1" s="1"/>
  <c r="S62" i="1"/>
  <c r="U62" i="1" s="1"/>
  <c r="S181" i="1"/>
  <c r="U181" i="1" s="1"/>
  <c r="S1423" i="1"/>
  <c r="U1423" i="1" s="1"/>
  <c r="S1781" i="1"/>
  <c r="U1781" i="1" s="1"/>
  <c r="S496" i="1"/>
  <c r="U496" i="1" s="1"/>
  <c r="S1424" i="1"/>
  <c r="U1424" i="1" s="1"/>
  <c r="S231" i="1"/>
  <c r="U231" i="1" s="1"/>
  <c r="S1782" i="1"/>
  <c r="U1782" i="1" s="1"/>
  <c r="S1783" i="1"/>
  <c r="U1783" i="1" s="1"/>
  <c r="S64" i="1"/>
  <c r="U64" i="1" s="1"/>
  <c r="S1141" i="1"/>
  <c r="U1141" i="1" s="1"/>
  <c r="S1925" i="1"/>
  <c r="U1925" i="1" s="1"/>
  <c r="S142" i="1"/>
  <c r="U142" i="1" s="1"/>
  <c r="S1425" i="1"/>
  <c r="U1425" i="1" s="1"/>
  <c r="S3783" i="1"/>
  <c r="U3783" i="1" s="1"/>
  <c r="S3784" i="1"/>
  <c r="U3784" i="1" s="1"/>
  <c r="S2984" i="1"/>
  <c r="U2984" i="1" s="1"/>
  <c r="S3785" i="1"/>
  <c r="U3785" i="1" s="1"/>
  <c r="S3786" i="1"/>
  <c r="U3786" i="1" s="1"/>
  <c r="S3787" i="1"/>
  <c r="U3787" i="1" s="1"/>
  <c r="S3070" i="1"/>
  <c r="U3070" i="1" s="1"/>
  <c r="S3788" i="1"/>
  <c r="U3788" i="1" s="1"/>
  <c r="S3789" i="1"/>
  <c r="U3789" i="1" s="1"/>
  <c r="S3790" i="1"/>
  <c r="U3790" i="1" s="1"/>
  <c r="S3239" i="1"/>
  <c r="U3239" i="1" s="1"/>
  <c r="S3791" i="1"/>
  <c r="U3791" i="1" s="1"/>
  <c r="S3792" i="1"/>
  <c r="U3792" i="1" s="1"/>
  <c r="S3793" i="1"/>
  <c r="U3793" i="1" s="1"/>
  <c r="S3240" i="1"/>
  <c r="U3240" i="1" s="1"/>
  <c r="S3794" i="1"/>
  <c r="U3794" i="1" s="1"/>
  <c r="S3795" i="1"/>
  <c r="U3795" i="1" s="1"/>
  <c r="S3796" i="1"/>
  <c r="U3796" i="1" s="1"/>
  <c r="S2596" i="1"/>
  <c r="U2596" i="1" s="1"/>
  <c r="S3797" i="1"/>
  <c r="U3797" i="1" s="1"/>
  <c r="S3798" i="1"/>
  <c r="U3798" i="1" s="1"/>
  <c r="S2411" i="1"/>
  <c r="U2411" i="1" s="1"/>
  <c r="S3799" i="1"/>
  <c r="U3799" i="1" s="1"/>
  <c r="S3800" i="1"/>
  <c r="U3800" i="1" s="1"/>
  <c r="S3801" i="1"/>
  <c r="U3801" i="1" s="1"/>
  <c r="S2678" i="1"/>
  <c r="U2678" i="1" s="1"/>
  <c r="S3241" i="1"/>
  <c r="U3241" i="1" s="1"/>
  <c r="S3802" i="1"/>
  <c r="U3802" i="1" s="1"/>
  <c r="S3803" i="1"/>
  <c r="U3803" i="1" s="1"/>
  <c r="S3804" i="1"/>
  <c r="U3804" i="1" s="1"/>
  <c r="S3805" i="1"/>
  <c r="U3805" i="1" s="1"/>
  <c r="S2985" i="1"/>
  <c r="U2985" i="1" s="1"/>
  <c r="S3806" i="1"/>
  <c r="U3806" i="1" s="1"/>
  <c r="S3807" i="1"/>
  <c r="U3807" i="1" s="1"/>
  <c r="S3808" i="1"/>
  <c r="U3808" i="1" s="1"/>
  <c r="S2679" i="1"/>
  <c r="U2679" i="1" s="1"/>
  <c r="S3809" i="1"/>
  <c r="U3809" i="1" s="1"/>
  <c r="S3810" i="1"/>
  <c r="U3810" i="1" s="1"/>
  <c r="S3811" i="1"/>
  <c r="U3811" i="1" s="1"/>
  <c r="S3812" i="1"/>
  <c r="U3812" i="1" s="1"/>
  <c r="S3071" i="1"/>
  <c r="U3071" i="1" s="1"/>
  <c r="S2986" i="1"/>
  <c r="U2986" i="1" s="1"/>
  <c r="S2911" i="1"/>
  <c r="U2911" i="1" s="1"/>
  <c r="S3242" i="1"/>
  <c r="U3242" i="1" s="1"/>
  <c r="S3243" i="1"/>
  <c r="U3243" i="1" s="1"/>
  <c r="S3813" i="1"/>
  <c r="U3813" i="1" s="1"/>
  <c r="S3244" i="1"/>
  <c r="U3244" i="1" s="1"/>
  <c r="S3245" i="1"/>
  <c r="U3245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246" i="1"/>
  <c r="U3246" i="1" s="1"/>
  <c r="S3826" i="1"/>
  <c r="U3826" i="1" s="1"/>
  <c r="S2560" i="1"/>
  <c r="U2560" i="1" s="1"/>
  <c r="S3827" i="1"/>
  <c r="U3827" i="1" s="1"/>
  <c r="S2472" i="1"/>
  <c r="U2472" i="1" s="1"/>
  <c r="S2313" i="1"/>
  <c r="U2313" i="1" s="1"/>
  <c r="S2455" i="1"/>
  <c r="U2455" i="1" s="1"/>
  <c r="S3828" i="1"/>
  <c r="U3828" i="1" s="1"/>
  <c r="S3072" i="1"/>
  <c r="U3072" i="1" s="1"/>
  <c r="S3829" i="1"/>
  <c r="U3829" i="1" s="1"/>
  <c r="S3247" i="1"/>
  <c r="U3247" i="1" s="1"/>
  <c r="S3830" i="1"/>
  <c r="U3830" i="1" s="1"/>
  <c r="S3248" i="1"/>
  <c r="U3248" i="1" s="1"/>
  <c r="S2987" i="1"/>
  <c r="U2987" i="1" s="1"/>
  <c r="S3249" i="1"/>
  <c r="U3249" i="1" s="1"/>
  <c r="S3831" i="1"/>
  <c r="U3831" i="1" s="1"/>
  <c r="S3832" i="1"/>
  <c r="U3832" i="1" s="1"/>
  <c r="S3833" i="1"/>
  <c r="U3833" i="1" s="1"/>
  <c r="S3834" i="1"/>
  <c r="U3834" i="1" s="1"/>
  <c r="S2597" i="1"/>
  <c r="U2597" i="1" s="1"/>
  <c r="S3835" i="1"/>
  <c r="U3835" i="1" s="1"/>
  <c r="S3836" i="1"/>
  <c r="U3836" i="1" s="1"/>
  <c r="S3837" i="1"/>
  <c r="U3837" i="1" s="1"/>
  <c r="S3250" i="1"/>
  <c r="U3250" i="1" s="1"/>
  <c r="S3838" i="1"/>
  <c r="U3838" i="1" s="1"/>
  <c r="S3839" i="1"/>
  <c r="U3839" i="1" s="1"/>
  <c r="S3840" i="1"/>
  <c r="U3840" i="1" s="1"/>
  <c r="S3841" i="1"/>
  <c r="U3841" i="1" s="1"/>
  <c r="S3251" i="1"/>
  <c r="U3251" i="1" s="1"/>
  <c r="S3252" i="1"/>
  <c r="U3252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1301" i="1"/>
  <c r="U1301" i="1" s="1"/>
  <c r="S725" i="1"/>
  <c r="U725" i="1" s="1"/>
  <c r="S247" i="1"/>
  <c r="U247" i="1" s="1"/>
  <c r="S1238" i="1"/>
  <c r="U1238" i="1" s="1"/>
  <c r="S329" i="1"/>
  <c r="U329" i="1" s="1"/>
  <c r="S355" i="1"/>
  <c r="U355" i="1" s="1"/>
  <c r="S81" i="1"/>
  <c r="U81" i="1" s="1"/>
  <c r="S1302" i="1"/>
  <c r="U1302" i="1" s="1"/>
  <c r="S1303" i="1"/>
  <c r="U1303" i="1" s="1"/>
  <c r="S1784" i="1"/>
  <c r="U1784" i="1" s="1"/>
  <c r="S995" i="1"/>
  <c r="U995" i="1" s="1"/>
  <c r="S586" i="1"/>
  <c r="U586" i="1" s="1"/>
  <c r="S421" i="1"/>
  <c r="U421" i="1" s="1"/>
  <c r="S1926" i="1"/>
  <c r="U1926" i="1" s="1"/>
  <c r="S297" i="1"/>
  <c r="U297" i="1" s="1"/>
  <c r="S300" i="1"/>
  <c r="U300" i="1" s="1"/>
  <c r="S1785" i="1"/>
  <c r="U1785" i="1" s="1"/>
  <c r="S1183" i="1"/>
  <c r="U1183" i="1" s="1"/>
  <c r="S1786" i="1"/>
  <c r="U1786" i="1" s="1"/>
  <c r="S1927" i="1"/>
  <c r="U1927" i="1" s="1"/>
  <c r="S1589" i="1"/>
  <c r="U1589" i="1" s="1"/>
  <c r="S1142" i="1"/>
  <c r="U1142" i="1" s="1"/>
  <c r="S964" i="1"/>
  <c r="U964" i="1" s="1"/>
  <c r="S1143" i="1"/>
  <c r="U1143" i="1" s="1"/>
  <c r="S304" i="1"/>
  <c r="U304" i="1" s="1"/>
  <c r="S2083" i="1"/>
  <c r="U2083" i="1" s="1"/>
  <c r="S885" i="1"/>
  <c r="U885" i="1" s="1"/>
  <c r="S1371" i="1"/>
  <c r="U1371" i="1" s="1"/>
  <c r="S1028" i="1"/>
  <c r="U1028" i="1" s="1"/>
  <c r="S1678" i="1"/>
  <c r="U1678" i="1" s="1"/>
  <c r="S670" i="1"/>
  <c r="U670" i="1" s="1"/>
  <c r="S566" i="1"/>
  <c r="U566" i="1" s="1"/>
  <c r="S2084" i="1"/>
  <c r="U2084" i="1" s="1"/>
  <c r="S2085" i="1"/>
  <c r="U2085" i="1" s="1"/>
  <c r="S1500" i="1"/>
  <c r="U1500" i="1" s="1"/>
  <c r="S1501" i="1"/>
  <c r="U1501" i="1" s="1"/>
  <c r="S339" i="1"/>
  <c r="U339" i="1" s="1"/>
  <c r="S671" i="1"/>
  <c r="U671" i="1" s="1"/>
  <c r="S597" i="1"/>
  <c r="U597" i="1" s="1"/>
  <c r="S2086" i="1"/>
  <c r="U2086" i="1" s="1"/>
  <c r="S1060" i="1"/>
  <c r="U1060" i="1" s="1"/>
  <c r="S2087" i="1"/>
  <c r="U2087" i="1" s="1"/>
  <c r="S1029" i="1"/>
  <c r="U1029" i="1" s="1"/>
  <c r="S886" i="1"/>
  <c r="U886" i="1" s="1"/>
  <c r="S1679" i="1"/>
  <c r="U1679" i="1" s="1"/>
  <c r="S168" i="1"/>
  <c r="U168" i="1" s="1"/>
  <c r="S2088" i="1"/>
  <c r="U2088" i="1" s="1"/>
  <c r="S1372" i="1"/>
  <c r="U1372" i="1" s="1"/>
  <c r="S587" i="1"/>
  <c r="U587" i="1" s="1"/>
  <c r="S825" i="1"/>
  <c r="U825" i="1" s="1"/>
  <c r="S1680" i="1"/>
  <c r="U1680" i="1" s="1"/>
  <c r="S755" i="1"/>
  <c r="U755" i="1" s="1"/>
  <c r="S655" i="1"/>
  <c r="U655" i="1" s="1"/>
  <c r="S1928" i="1"/>
  <c r="U1928" i="1" s="1"/>
  <c r="S672" i="1"/>
  <c r="U672" i="1" s="1"/>
  <c r="S2089" i="1"/>
  <c r="U2089" i="1" s="1"/>
  <c r="S1061" i="1"/>
  <c r="U1061" i="1" s="1"/>
  <c r="S1426" i="1"/>
  <c r="U1426" i="1" s="1"/>
  <c r="S248" i="1"/>
  <c r="U248" i="1" s="1"/>
  <c r="S1062" i="1"/>
  <c r="U1062" i="1" s="1"/>
  <c r="S2988" i="1"/>
  <c r="U2988" i="1" s="1"/>
  <c r="S3852" i="1"/>
  <c r="U3852" i="1" s="1"/>
  <c r="S3853" i="1"/>
  <c r="U3853" i="1" s="1"/>
  <c r="S3854" i="1"/>
  <c r="U3854" i="1" s="1"/>
  <c r="S3855" i="1"/>
  <c r="U3855" i="1" s="1"/>
  <c r="S3253" i="1"/>
  <c r="U3253" i="1" s="1"/>
  <c r="S3856" i="1"/>
  <c r="U3856" i="1" s="1"/>
  <c r="S3857" i="1"/>
  <c r="U3857" i="1" s="1"/>
  <c r="S3254" i="1"/>
  <c r="U3254" i="1" s="1"/>
  <c r="S3858" i="1"/>
  <c r="U3858" i="1" s="1"/>
  <c r="S3859" i="1"/>
  <c r="U3859" i="1" s="1"/>
  <c r="S3860" i="1"/>
  <c r="U3860" i="1" s="1"/>
  <c r="S3861" i="1"/>
  <c r="U3861" i="1" s="1"/>
  <c r="S3073" i="1"/>
  <c r="U3073" i="1" s="1"/>
  <c r="S2533" i="1"/>
  <c r="U2533" i="1" s="1"/>
  <c r="S3862" i="1"/>
  <c r="U3862" i="1" s="1"/>
  <c r="S2717" i="1"/>
  <c r="U2717" i="1" s="1"/>
  <c r="S3863" i="1"/>
  <c r="U3863" i="1" s="1"/>
  <c r="S3864" i="1"/>
  <c r="U3864" i="1" s="1"/>
  <c r="S3865" i="1"/>
  <c r="U3865" i="1" s="1"/>
  <c r="S1239" i="1"/>
  <c r="U1239" i="1" s="1"/>
  <c r="S2090" i="1"/>
  <c r="U2090" i="1" s="1"/>
  <c r="S407" i="1"/>
  <c r="U407" i="1" s="1"/>
  <c r="S1787" i="1"/>
  <c r="U1787" i="1" s="1"/>
  <c r="S2091" i="1"/>
  <c r="U2091" i="1" s="1"/>
  <c r="S1063" i="1"/>
  <c r="U1063" i="1" s="1"/>
  <c r="S1788" i="1"/>
  <c r="U1788" i="1" s="1"/>
  <c r="S1373" i="1"/>
  <c r="U1373" i="1" s="1"/>
  <c r="S1590" i="1"/>
  <c r="U1590" i="1" s="1"/>
  <c r="S2092" i="1"/>
  <c r="U2092" i="1" s="1"/>
  <c r="S2093" i="1"/>
  <c r="U2093" i="1" s="1"/>
  <c r="S726" i="1"/>
  <c r="U726" i="1" s="1"/>
  <c r="S1144" i="1"/>
  <c r="U1144" i="1" s="1"/>
  <c r="S1502" i="1"/>
  <c r="U1502" i="1" s="1"/>
  <c r="S1591" i="1"/>
  <c r="U1591" i="1" s="1"/>
  <c r="S965" i="1"/>
  <c r="U965" i="1" s="1"/>
  <c r="S1184" i="1"/>
  <c r="U1184" i="1" s="1"/>
  <c r="S1064" i="1"/>
  <c r="U1064" i="1" s="1"/>
  <c r="S2094" i="1"/>
  <c r="U2094" i="1" s="1"/>
  <c r="S1681" i="1"/>
  <c r="U1681" i="1" s="1"/>
  <c r="S1374" i="1"/>
  <c r="U1374" i="1" s="1"/>
  <c r="S1592" i="1"/>
  <c r="U1592" i="1" s="1"/>
  <c r="S408" i="1"/>
  <c r="U408" i="1" s="1"/>
  <c r="S1929" i="1"/>
  <c r="U1929" i="1" s="1"/>
  <c r="S269" i="1"/>
  <c r="U269" i="1" s="1"/>
  <c r="S1105" i="1"/>
  <c r="U1105" i="1" s="1"/>
  <c r="S855" i="1"/>
  <c r="U855" i="1" s="1"/>
  <c r="S1789" i="1"/>
  <c r="U1789" i="1" s="1"/>
  <c r="S1682" i="1"/>
  <c r="U1682" i="1" s="1"/>
  <c r="S1930" i="1"/>
  <c r="U1930" i="1" s="1"/>
  <c r="S1683" i="1"/>
  <c r="U1683" i="1" s="1"/>
  <c r="S1375" i="1"/>
  <c r="U1375" i="1" s="1"/>
  <c r="S409" i="1"/>
  <c r="U409" i="1" s="1"/>
  <c r="S789" i="1"/>
  <c r="U789" i="1" s="1"/>
  <c r="S1376" i="1"/>
  <c r="U1376" i="1" s="1"/>
  <c r="S1427" i="1"/>
  <c r="U1427" i="1" s="1"/>
  <c r="S914" i="1"/>
  <c r="U914" i="1" s="1"/>
  <c r="S1240" i="1"/>
  <c r="U1240" i="1" s="1"/>
  <c r="S1145" i="1"/>
  <c r="U1145" i="1" s="1"/>
  <c r="S2095" i="1"/>
  <c r="U2095" i="1" s="1"/>
  <c r="S3866" i="1"/>
  <c r="U3866" i="1" s="1"/>
  <c r="S3255" i="1"/>
  <c r="U3255" i="1" s="1"/>
  <c r="S3867" i="1"/>
  <c r="U3867" i="1" s="1"/>
  <c r="S3868" i="1"/>
  <c r="U3868" i="1" s="1"/>
  <c r="S3256" i="1"/>
  <c r="U3256" i="1" s="1"/>
  <c r="S3869" i="1"/>
  <c r="U3869" i="1" s="1"/>
  <c r="S3870" i="1"/>
  <c r="U3870" i="1" s="1"/>
  <c r="S3257" i="1"/>
  <c r="U3257" i="1" s="1"/>
  <c r="S3074" i="1"/>
  <c r="U3074" i="1" s="1"/>
  <c r="S3258" i="1"/>
  <c r="U3258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259" i="1"/>
  <c r="U3259" i="1" s="1"/>
  <c r="S2680" i="1"/>
  <c r="U2680" i="1" s="1"/>
  <c r="S3880" i="1"/>
  <c r="U3880" i="1" s="1"/>
  <c r="S3260" i="1"/>
  <c r="U3260" i="1" s="1"/>
  <c r="S3881" i="1"/>
  <c r="U3881" i="1" s="1"/>
  <c r="S3882" i="1"/>
  <c r="U3882" i="1" s="1"/>
  <c r="S3883" i="1"/>
  <c r="U3883" i="1" s="1"/>
  <c r="S3075" i="1"/>
  <c r="U3075" i="1" s="1"/>
  <c r="S2912" i="1"/>
  <c r="U2912" i="1" s="1"/>
  <c r="S3884" i="1"/>
  <c r="U3884" i="1" s="1"/>
  <c r="S3885" i="1"/>
  <c r="U3885" i="1" s="1"/>
  <c r="S3076" i="1"/>
  <c r="U3076" i="1" s="1"/>
  <c r="S3886" i="1"/>
  <c r="U3886" i="1" s="1"/>
  <c r="S3887" i="1"/>
  <c r="U3887" i="1" s="1"/>
  <c r="S3888" i="1"/>
  <c r="U3888" i="1" s="1"/>
  <c r="S2652" i="1"/>
  <c r="U2652" i="1" s="1"/>
  <c r="S2461" i="1"/>
  <c r="U2461" i="1" s="1"/>
  <c r="S2826" i="1"/>
  <c r="U2826" i="1" s="1"/>
  <c r="S2333" i="1"/>
  <c r="U2333" i="1" s="1"/>
  <c r="S3261" i="1"/>
  <c r="U3261" i="1" s="1"/>
  <c r="S2796" i="1"/>
  <c r="U2796" i="1" s="1"/>
  <c r="S52" i="1"/>
  <c r="U52" i="1" s="1"/>
  <c r="S118" i="1"/>
  <c r="U118" i="1" s="1"/>
  <c r="S1931" i="1"/>
  <c r="U1931" i="1" s="1"/>
  <c r="S1593" i="1"/>
  <c r="U1593" i="1" s="1"/>
  <c r="S1377" i="1"/>
  <c r="U1377" i="1" s="1"/>
  <c r="S1185" i="1"/>
  <c r="U1185" i="1" s="1"/>
  <c r="S87" i="1"/>
  <c r="U87" i="1" s="1"/>
  <c r="S212" i="1"/>
  <c r="U212" i="1" s="1"/>
  <c r="S132" i="1"/>
  <c r="U132" i="1" s="1"/>
  <c r="S521" i="1"/>
  <c r="U521" i="1" s="1"/>
  <c r="S8" i="1"/>
  <c r="U8" i="1" s="1"/>
  <c r="S332" i="1"/>
  <c r="U332" i="1" s="1"/>
  <c r="S1932" i="1"/>
  <c r="U1932" i="1" s="1"/>
  <c r="S1790" i="1"/>
  <c r="U1790" i="1" s="1"/>
  <c r="S347" i="1"/>
  <c r="U347" i="1" s="1"/>
  <c r="S996" i="1"/>
  <c r="U996" i="1" s="1"/>
  <c r="S39" i="1"/>
  <c r="U39" i="1" s="1"/>
  <c r="S1503" i="1"/>
  <c r="U1503" i="1" s="1"/>
  <c r="S281" i="1"/>
  <c r="U281" i="1" s="1"/>
  <c r="S497" i="1"/>
  <c r="U497" i="1" s="1"/>
  <c r="S480" i="1"/>
  <c r="U480" i="1" s="1"/>
  <c r="S626" i="1"/>
  <c r="U626" i="1" s="1"/>
  <c r="S1030" i="1"/>
  <c r="U1030" i="1" s="1"/>
  <c r="S19" i="1"/>
  <c r="U19" i="1" s="1"/>
  <c r="S34" i="1"/>
  <c r="U34" i="1" s="1"/>
  <c r="S1106" i="1"/>
  <c r="U1106" i="1" s="1"/>
  <c r="S53" i="1"/>
  <c r="U53" i="1" s="1"/>
  <c r="S1186" i="1"/>
  <c r="U1186" i="1" s="1"/>
  <c r="S673" i="1"/>
  <c r="U673" i="1" s="1"/>
  <c r="S392" i="1"/>
  <c r="U392" i="1" s="1"/>
  <c r="S997" i="1"/>
  <c r="U997" i="1" s="1"/>
  <c r="S560" i="1"/>
  <c r="U560" i="1" s="1"/>
  <c r="S104" i="1"/>
  <c r="U104" i="1" s="1"/>
  <c r="S1428" i="1"/>
  <c r="U1428" i="1" s="1"/>
  <c r="S2096" i="1"/>
  <c r="U2096" i="1" s="1"/>
  <c r="S283" i="1"/>
  <c r="U283" i="1" s="1"/>
  <c r="S364" i="1"/>
  <c r="U364" i="1" s="1"/>
  <c r="S1791" i="1"/>
  <c r="U1791" i="1" s="1"/>
  <c r="S368" i="1"/>
  <c r="U368" i="1" s="1"/>
  <c r="S1429" i="1"/>
  <c r="U1429" i="1" s="1"/>
  <c r="S3262" i="1"/>
  <c r="U3262" i="1" s="1"/>
  <c r="S3889" i="1"/>
  <c r="U3889" i="1" s="1"/>
  <c r="S2369" i="1"/>
  <c r="U2369" i="1" s="1"/>
  <c r="S3077" i="1"/>
  <c r="U3077" i="1" s="1"/>
  <c r="S2681" i="1"/>
  <c r="U2681" i="1" s="1"/>
  <c r="S2766" i="1"/>
  <c r="U2766" i="1" s="1"/>
  <c r="S3263" i="1"/>
  <c r="U3263" i="1" s="1"/>
  <c r="S3264" i="1"/>
  <c r="U3264" i="1" s="1"/>
  <c r="S3890" i="1"/>
  <c r="U3890" i="1" s="1"/>
  <c r="S3265" i="1"/>
  <c r="U3265" i="1" s="1"/>
  <c r="S3078" i="1"/>
  <c r="U3078" i="1" s="1"/>
  <c r="S3266" i="1"/>
  <c r="U3266" i="1" s="1"/>
  <c r="S2653" i="1"/>
  <c r="U2653" i="1" s="1"/>
  <c r="S3891" i="1"/>
  <c r="U3891" i="1" s="1"/>
  <c r="S2504" i="1"/>
  <c r="U2504" i="1" s="1"/>
  <c r="S2682" i="1"/>
  <c r="U2682" i="1" s="1"/>
  <c r="S2534" i="1"/>
  <c r="U2534" i="1" s="1"/>
  <c r="S3892" i="1"/>
  <c r="U3892" i="1" s="1"/>
  <c r="S2989" i="1"/>
  <c r="U2989" i="1" s="1"/>
  <c r="S3893" i="1"/>
  <c r="U3893" i="1" s="1"/>
  <c r="S1684" i="1"/>
  <c r="U1684" i="1" s="1"/>
  <c r="S1378" i="1"/>
  <c r="U1378" i="1" s="1"/>
  <c r="S1504" i="1"/>
  <c r="U1504" i="1" s="1"/>
  <c r="S1685" i="1"/>
  <c r="U1685" i="1" s="1"/>
  <c r="S790" i="1"/>
  <c r="U790" i="1" s="1"/>
  <c r="S389" i="1"/>
  <c r="U389" i="1" s="1"/>
  <c r="S1146" i="1"/>
  <c r="U1146" i="1" s="1"/>
  <c r="S340" i="1"/>
  <c r="U340" i="1" s="1"/>
  <c r="S756" i="1"/>
  <c r="U756" i="1" s="1"/>
  <c r="S2827" i="1"/>
  <c r="U2827" i="1" s="1"/>
  <c r="S2683" i="1"/>
  <c r="U2683" i="1" s="1"/>
  <c r="S2377" i="1"/>
  <c r="U2377" i="1" s="1"/>
  <c r="S2421" i="1"/>
  <c r="U2421" i="1" s="1"/>
  <c r="S2231" i="1"/>
  <c r="U2231" i="1" s="1"/>
  <c r="S2767" i="1"/>
  <c r="U2767" i="1" s="1"/>
  <c r="S2266" i="1"/>
  <c r="U2266" i="1" s="1"/>
  <c r="S2547" i="1"/>
  <c r="U2547" i="1" s="1"/>
  <c r="S3894" i="1"/>
  <c r="U3894" i="1" s="1"/>
  <c r="S3895" i="1"/>
  <c r="U3895" i="1" s="1"/>
  <c r="S3267" i="1"/>
  <c r="U3267" i="1" s="1"/>
  <c r="S3268" i="1"/>
  <c r="U3268" i="1" s="1"/>
  <c r="S2422" i="1"/>
  <c r="U2422" i="1" s="1"/>
  <c r="S3896" i="1"/>
  <c r="U3896" i="1" s="1"/>
  <c r="S3269" i="1"/>
  <c r="U3269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2684" i="1"/>
  <c r="U2684" i="1" s="1"/>
  <c r="S3902" i="1"/>
  <c r="U3902" i="1" s="1"/>
  <c r="S3270" i="1"/>
  <c r="U3270" i="1" s="1"/>
  <c r="S3271" i="1"/>
  <c r="U3271" i="1" s="1"/>
  <c r="S3903" i="1"/>
  <c r="U3903" i="1" s="1"/>
  <c r="S3904" i="1"/>
  <c r="U3904" i="1" s="1"/>
  <c r="S2828" i="1"/>
  <c r="U2828" i="1" s="1"/>
  <c r="S2446" i="1"/>
  <c r="U2446" i="1" s="1"/>
  <c r="S3905" i="1"/>
  <c r="U3905" i="1" s="1"/>
  <c r="S3906" i="1"/>
  <c r="U3906" i="1" s="1"/>
  <c r="S3272" i="1"/>
  <c r="U3272" i="1" s="1"/>
  <c r="S2287" i="1"/>
  <c r="U2287" i="1" s="1"/>
  <c r="S2370" i="1"/>
  <c r="U2370" i="1" s="1"/>
  <c r="S1594" i="1"/>
  <c r="U1594" i="1" s="1"/>
  <c r="S2829" i="1"/>
  <c r="U2829" i="1" s="1"/>
  <c r="S2685" i="1"/>
  <c r="U2685" i="1" s="1"/>
  <c r="S1107" i="1"/>
  <c r="U1107" i="1" s="1"/>
  <c r="S108" i="1"/>
  <c r="U108" i="1" s="1"/>
  <c r="S204" i="1"/>
  <c r="U204" i="1" s="1"/>
  <c r="S1792" i="1"/>
  <c r="U1792" i="1" s="1"/>
  <c r="S427" i="1"/>
  <c r="U427" i="1" s="1"/>
  <c r="S1933" i="1"/>
  <c r="U1933" i="1" s="1"/>
  <c r="S627" i="1"/>
  <c r="U627" i="1" s="1"/>
  <c r="S1793" i="1"/>
  <c r="U1793" i="1" s="1"/>
  <c r="S966" i="1"/>
  <c r="U966" i="1" s="1"/>
  <c r="S170" i="1"/>
  <c r="U170" i="1" s="1"/>
  <c r="S856" i="1"/>
  <c r="U856" i="1" s="1"/>
  <c r="S857" i="1"/>
  <c r="U857" i="1" s="1"/>
  <c r="S1595" i="1"/>
  <c r="U1595" i="1" s="1"/>
  <c r="S1241" i="1"/>
  <c r="U1241" i="1" s="1"/>
  <c r="S915" i="1"/>
  <c r="U915" i="1" s="1"/>
  <c r="S16" i="1"/>
  <c r="U16" i="1" s="1"/>
  <c r="S183" i="1"/>
  <c r="U183" i="1" s="1"/>
  <c r="S526" i="1"/>
  <c r="U526" i="1" s="1"/>
  <c r="S139" i="1"/>
  <c r="U139" i="1" s="1"/>
  <c r="S491" i="1"/>
  <c r="U491" i="1" s="1"/>
  <c r="S1430" i="1"/>
  <c r="U1430" i="1" s="1"/>
  <c r="S71" i="1"/>
  <c r="U71" i="1" s="1"/>
  <c r="S253" i="1"/>
  <c r="U253" i="1" s="1"/>
  <c r="S1596" i="1"/>
  <c r="U1596" i="1" s="1"/>
  <c r="S348" i="1"/>
  <c r="U348" i="1" s="1"/>
  <c r="S1597" i="1"/>
  <c r="U1597" i="1" s="1"/>
  <c r="S916" i="1"/>
  <c r="U916" i="1" s="1"/>
  <c r="S1304" i="1"/>
  <c r="U1304" i="1" s="1"/>
  <c r="S2" i="1"/>
  <c r="U2" i="1" s="1"/>
  <c r="S32" i="1"/>
  <c r="U32" i="1" s="1"/>
  <c r="S791" i="1"/>
  <c r="U791" i="1" s="1"/>
  <c r="S191" i="1"/>
  <c r="U191" i="1" s="1"/>
  <c r="S465" i="1"/>
  <c r="U465" i="1" s="1"/>
  <c r="S94" i="1"/>
  <c r="U94" i="1" s="1"/>
  <c r="S1686" i="1"/>
  <c r="U1686" i="1" s="1"/>
  <c r="S3907" i="1"/>
  <c r="U3907" i="1" s="1"/>
  <c r="S2412" i="1"/>
  <c r="U2412" i="1" s="1"/>
  <c r="S3908" i="1"/>
  <c r="U3908" i="1" s="1"/>
  <c r="S2865" i="1"/>
  <c r="U2865" i="1" s="1"/>
  <c r="S2487" i="1"/>
  <c r="U2487" i="1" s="1"/>
  <c r="S2430" i="1"/>
  <c r="U2430" i="1" s="1"/>
  <c r="S2423" i="1"/>
  <c r="U2423" i="1" s="1"/>
  <c r="S3273" i="1"/>
  <c r="U3273" i="1" s="1"/>
  <c r="S3274" i="1"/>
  <c r="U3274" i="1" s="1"/>
  <c r="S3909" i="1"/>
  <c r="U3909" i="1" s="1"/>
  <c r="S3910" i="1"/>
  <c r="U3910" i="1" s="1"/>
  <c r="S2686" i="1"/>
  <c r="U2686" i="1" s="1"/>
  <c r="S2535" i="1"/>
  <c r="U2535" i="1" s="1"/>
  <c r="S3911" i="1"/>
  <c r="U3911" i="1" s="1"/>
  <c r="S2258" i="1"/>
  <c r="U2258" i="1" s="1"/>
  <c r="S2718" i="1"/>
  <c r="U2718" i="1" s="1"/>
  <c r="S3275" i="1"/>
  <c r="U3275" i="1" s="1"/>
  <c r="S2654" i="1"/>
  <c r="U2654" i="1" s="1"/>
  <c r="S2687" i="1"/>
  <c r="U2687" i="1" s="1"/>
  <c r="S3912" i="1"/>
  <c r="U3912" i="1" s="1"/>
  <c r="S3276" i="1"/>
  <c r="U3276" i="1" s="1"/>
  <c r="S3277" i="1"/>
  <c r="U3277" i="1" s="1"/>
  <c r="S3913" i="1"/>
  <c r="U3913" i="1" s="1"/>
  <c r="S3278" i="1"/>
  <c r="U3278" i="1" s="1"/>
  <c r="S3914" i="1"/>
  <c r="U3914" i="1" s="1"/>
  <c r="S3079" i="1"/>
  <c r="U3079" i="1" s="1"/>
  <c r="S3279" i="1"/>
  <c r="U3279" i="1" s="1"/>
  <c r="S2617" i="1"/>
  <c r="U2617" i="1" s="1"/>
  <c r="S3915" i="1"/>
  <c r="U3915" i="1" s="1"/>
  <c r="S2719" i="1"/>
  <c r="U2719" i="1" s="1"/>
  <c r="S3916" i="1"/>
  <c r="U3916" i="1" s="1"/>
  <c r="S3917" i="1"/>
  <c r="U3917" i="1" s="1"/>
  <c r="S3918" i="1"/>
  <c r="U3918" i="1" s="1"/>
  <c r="S2618" i="1"/>
  <c r="U2618" i="1" s="1"/>
  <c r="S2990" i="1"/>
  <c r="U2990" i="1" s="1"/>
  <c r="S2768" i="1"/>
  <c r="U2768" i="1" s="1"/>
  <c r="S3919" i="1"/>
  <c r="U3919" i="1" s="1"/>
  <c r="S2447" i="1"/>
  <c r="U2447" i="1" s="1"/>
  <c r="S3080" i="1"/>
  <c r="U3080" i="1" s="1"/>
  <c r="S3920" i="1"/>
  <c r="U3920" i="1" s="1"/>
  <c r="S1505" i="1"/>
  <c r="U1505" i="1" s="1"/>
  <c r="S858" i="1"/>
  <c r="U858" i="1" s="1"/>
  <c r="S998" i="1"/>
  <c r="U998" i="1" s="1"/>
  <c r="S887" i="1"/>
  <c r="U887" i="1" s="1"/>
  <c r="S1506" i="1"/>
  <c r="U1506" i="1" s="1"/>
  <c r="S917" i="1"/>
  <c r="U917" i="1" s="1"/>
  <c r="S859" i="1"/>
  <c r="U859" i="1" s="1"/>
  <c r="S1687" i="1"/>
  <c r="U1687" i="1" s="1"/>
  <c r="S1934" i="1"/>
  <c r="U1934" i="1" s="1"/>
  <c r="S1507" i="1"/>
  <c r="U1507" i="1" s="1"/>
  <c r="S1688" i="1"/>
  <c r="U1688" i="1" s="1"/>
  <c r="S1305" i="1"/>
  <c r="U1305" i="1" s="1"/>
  <c r="S1147" i="1"/>
  <c r="U1147" i="1" s="1"/>
  <c r="S451" i="1"/>
  <c r="U451" i="1" s="1"/>
  <c r="S1598" i="1"/>
  <c r="U1598" i="1" s="1"/>
  <c r="S967" i="1"/>
  <c r="U967" i="1" s="1"/>
  <c r="S1689" i="1"/>
  <c r="U1689" i="1" s="1"/>
  <c r="S1935" i="1"/>
  <c r="U1935" i="1" s="1"/>
  <c r="S937" i="1"/>
  <c r="U937" i="1" s="1"/>
  <c r="S598" i="1"/>
  <c r="U598" i="1" s="1"/>
  <c r="S599" i="1"/>
  <c r="U599" i="1" s="1"/>
  <c r="S1794" i="1"/>
  <c r="U1794" i="1" s="1"/>
  <c r="S674" i="1"/>
  <c r="U674" i="1" s="1"/>
  <c r="S999" i="1"/>
  <c r="U999" i="1" s="1"/>
  <c r="S1187" i="1"/>
  <c r="U1187" i="1" s="1"/>
  <c r="S1108" i="1"/>
  <c r="U1108" i="1" s="1"/>
  <c r="S727" i="1"/>
  <c r="U727" i="1" s="1"/>
  <c r="S2097" i="1"/>
  <c r="U2097" i="1" s="1"/>
  <c r="S1795" i="1"/>
  <c r="U1795" i="1" s="1"/>
  <c r="S1306" i="1"/>
  <c r="U1306" i="1" s="1"/>
  <c r="S2098" i="1"/>
  <c r="U2098" i="1" s="1"/>
  <c r="S1065" i="1"/>
  <c r="U1065" i="1" s="1"/>
  <c r="S675" i="1"/>
  <c r="U675" i="1" s="1"/>
  <c r="S1307" i="1"/>
  <c r="U1307" i="1" s="1"/>
  <c r="S195" i="1"/>
  <c r="U195" i="1" s="1"/>
  <c r="S515" i="1"/>
  <c r="U515" i="1" s="1"/>
  <c r="S644" i="1"/>
  <c r="U644" i="1" s="1"/>
  <c r="S1431" i="1"/>
  <c r="U1431" i="1" s="1"/>
  <c r="S1508" i="1"/>
  <c r="U1508" i="1" s="1"/>
  <c r="S567" i="1"/>
  <c r="U567" i="1" s="1"/>
  <c r="S2099" i="1"/>
  <c r="U2099" i="1" s="1"/>
  <c r="S2100" i="1"/>
  <c r="U2100" i="1" s="1"/>
  <c r="S774" i="1"/>
  <c r="U774" i="1" s="1"/>
  <c r="S938" i="1"/>
  <c r="U938" i="1" s="1"/>
  <c r="S1690" i="1"/>
  <c r="U1690" i="1" s="1"/>
  <c r="S1308" i="1"/>
  <c r="U1308" i="1" s="1"/>
  <c r="S860" i="1"/>
  <c r="U860" i="1" s="1"/>
  <c r="S2101" i="1"/>
  <c r="U2101" i="1" s="1"/>
  <c r="S1379" i="1"/>
  <c r="U1379" i="1" s="1"/>
  <c r="S2102" i="1"/>
  <c r="U2102" i="1" s="1"/>
  <c r="S1148" i="1"/>
  <c r="U1148" i="1" s="1"/>
  <c r="S1000" i="1"/>
  <c r="U1000" i="1" s="1"/>
  <c r="S1309" i="1"/>
  <c r="U1309" i="1" s="1"/>
  <c r="S349" i="1"/>
  <c r="U349" i="1" s="1"/>
  <c r="S284" i="1"/>
  <c r="U284" i="1" s="1"/>
  <c r="S1310" i="1"/>
  <c r="U1310" i="1" s="1"/>
  <c r="S2103" i="1"/>
  <c r="U2103" i="1" s="1"/>
  <c r="S861" i="1"/>
  <c r="U861" i="1" s="1"/>
  <c r="S1149" i="1"/>
  <c r="U1149" i="1" s="1"/>
  <c r="S1599" i="1"/>
  <c r="U1599" i="1" s="1"/>
  <c r="S3280" i="1"/>
  <c r="U3280" i="1" s="1"/>
  <c r="S3921" i="1"/>
  <c r="U3921" i="1" s="1"/>
  <c r="S3922" i="1"/>
  <c r="U3922" i="1" s="1"/>
  <c r="S2866" i="1"/>
  <c r="U2866" i="1" s="1"/>
  <c r="S2383" i="1"/>
  <c r="U2383" i="1" s="1"/>
  <c r="S3923" i="1"/>
  <c r="U3923" i="1" s="1"/>
  <c r="S3924" i="1"/>
  <c r="U3924" i="1" s="1"/>
  <c r="S3925" i="1"/>
  <c r="U3925" i="1" s="1"/>
  <c r="S3281" i="1"/>
  <c r="U3281" i="1" s="1"/>
  <c r="S2913" i="1"/>
  <c r="U2913" i="1" s="1"/>
  <c r="S3926" i="1"/>
  <c r="U3926" i="1" s="1"/>
  <c r="S3081" i="1"/>
  <c r="U3081" i="1" s="1"/>
  <c r="S3927" i="1"/>
  <c r="U3927" i="1" s="1"/>
  <c r="S2303" i="1"/>
  <c r="U2303" i="1" s="1"/>
  <c r="S2267" i="1"/>
  <c r="U2267" i="1" s="1"/>
  <c r="S2867" i="1"/>
  <c r="U2867" i="1" s="1"/>
  <c r="S2520" i="1"/>
  <c r="U2520" i="1" s="1"/>
  <c r="S3928" i="1"/>
  <c r="U3928" i="1" s="1"/>
  <c r="S3082" i="1"/>
  <c r="U3082" i="1" s="1"/>
  <c r="S2797" i="1"/>
  <c r="U2797" i="1" s="1"/>
  <c r="S2384" i="1"/>
  <c r="U2384" i="1" s="1"/>
  <c r="S3929" i="1"/>
  <c r="U3929" i="1" s="1"/>
  <c r="S3930" i="1"/>
  <c r="U3930" i="1" s="1"/>
  <c r="S3083" i="1"/>
  <c r="U3083" i="1" s="1"/>
  <c r="S3931" i="1"/>
  <c r="U3931" i="1" s="1"/>
  <c r="S3282" i="1"/>
  <c r="U3282" i="1" s="1"/>
  <c r="S2521" i="1"/>
  <c r="U2521" i="1" s="1"/>
  <c r="S2304" i="1"/>
  <c r="U2304" i="1" s="1"/>
  <c r="S3283" i="1"/>
  <c r="U3283" i="1" s="1"/>
  <c r="S2598" i="1"/>
  <c r="U2598" i="1" s="1"/>
  <c r="S2868" i="1"/>
  <c r="U2868" i="1" s="1"/>
  <c r="S3932" i="1"/>
  <c r="U3932" i="1" s="1"/>
  <c r="S2337" i="1"/>
  <c r="U2337" i="1" s="1"/>
  <c r="S2869" i="1"/>
  <c r="U2869" i="1" s="1"/>
  <c r="S3933" i="1"/>
  <c r="U3933" i="1" s="1"/>
  <c r="S3934" i="1"/>
  <c r="U3934" i="1" s="1"/>
  <c r="S2688" i="1"/>
  <c r="U2688" i="1" s="1"/>
  <c r="S3084" i="1"/>
  <c r="U3084" i="1" s="1"/>
  <c r="S3935" i="1"/>
  <c r="U3935" i="1" s="1"/>
  <c r="S2473" i="1"/>
  <c r="U2473" i="1" s="1"/>
  <c r="S3936" i="1"/>
  <c r="U3936" i="1" s="1"/>
  <c r="S2371" i="1"/>
  <c r="U2371" i="1" s="1"/>
  <c r="S2536" i="1"/>
  <c r="U2536" i="1" s="1"/>
  <c r="S3937" i="1"/>
  <c r="U3937" i="1" s="1"/>
  <c r="S2378" i="1"/>
  <c r="U2378" i="1" s="1"/>
  <c r="S2870" i="1"/>
  <c r="U2870" i="1" s="1"/>
  <c r="S3938" i="1"/>
  <c r="U3938" i="1" s="1"/>
  <c r="S3939" i="1"/>
  <c r="U3939" i="1" s="1"/>
  <c r="S2338" i="1"/>
  <c r="U2338" i="1" s="1"/>
  <c r="S3284" i="1"/>
  <c r="U3284" i="1" s="1"/>
  <c r="S2991" i="1"/>
  <c r="U2991" i="1" s="1"/>
  <c r="S2741" i="1"/>
  <c r="U2741" i="1" s="1"/>
  <c r="S3285" i="1"/>
  <c r="U3285" i="1" s="1"/>
  <c r="S3940" i="1"/>
  <c r="U3940" i="1" s="1"/>
  <c r="S2871" i="1"/>
  <c r="U2871" i="1" s="1"/>
  <c r="S2505" i="1"/>
  <c r="U2505" i="1" s="1"/>
  <c r="S2872" i="1"/>
  <c r="U2872" i="1" s="1"/>
  <c r="S2914" i="1"/>
  <c r="U2914" i="1" s="1"/>
  <c r="S3941" i="1"/>
  <c r="U3941" i="1" s="1"/>
  <c r="S2232" i="1"/>
  <c r="U2232" i="1" s="1"/>
  <c r="S3286" i="1"/>
  <c r="U3286" i="1" s="1"/>
  <c r="S3942" i="1"/>
  <c r="U3942" i="1" s="1"/>
  <c r="S3287" i="1"/>
  <c r="U3287" i="1" s="1"/>
  <c r="S2873" i="1"/>
  <c r="U2873" i="1" s="1"/>
  <c r="S2548" i="1"/>
  <c r="U2548" i="1" s="1"/>
  <c r="S2742" i="1"/>
  <c r="U2742" i="1" s="1"/>
  <c r="S3943" i="1"/>
  <c r="U3943" i="1" s="1"/>
  <c r="S2992" i="1"/>
  <c r="U2992" i="1" s="1"/>
  <c r="S3944" i="1"/>
  <c r="U3944" i="1" s="1"/>
  <c r="S3945" i="1"/>
  <c r="U3945" i="1" s="1"/>
  <c r="S2345" i="1"/>
  <c r="U2345" i="1" s="1"/>
  <c r="S2619" i="1"/>
  <c r="U2619" i="1" s="1"/>
  <c r="S3946" i="1"/>
  <c r="U3946" i="1" s="1"/>
  <c r="S3947" i="1"/>
  <c r="U3947" i="1" s="1"/>
  <c r="S2234" i="1"/>
  <c r="U2234" i="1" s="1"/>
  <c r="S2769" i="1"/>
  <c r="U2769" i="1" s="1"/>
  <c r="S2488" i="1"/>
  <c r="U2488" i="1" s="1"/>
  <c r="S2431" i="1"/>
  <c r="U2431" i="1" s="1"/>
  <c r="S2743" i="1"/>
  <c r="U2743" i="1" s="1"/>
  <c r="S2432" i="1"/>
  <c r="U2432" i="1" s="1"/>
  <c r="S656" i="1"/>
  <c r="U656" i="1" s="1"/>
  <c r="S2104" i="1"/>
  <c r="U2104" i="1" s="1"/>
  <c r="S2105" i="1"/>
  <c r="U2105" i="1" s="1"/>
  <c r="S1691" i="1"/>
  <c r="U1691" i="1" s="1"/>
  <c r="S1796" i="1"/>
  <c r="U1796" i="1" s="1"/>
  <c r="S757" i="1"/>
  <c r="U757" i="1" s="1"/>
  <c r="S628" i="1"/>
  <c r="U628" i="1" s="1"/>
  <c r="S2106" i="1"/>
  <c r="U2106" i="1" s="1"/>
  <c r="S1797" i="1"/>
  <c r="U1797" i="1" s="1"/>
  <c r="S1936" i="1"/>
  <c r="U1936" i="1" s="1"/>
  <c r="S1432" i="1"/>
  <c r="U1432" i="1" s="1"/>
  <c r="S1509" i="1"/>
  <c r="U1509" i="1" s="1"/>
  <c r="S1692" i="1"/>
  <c r="U1692" i="1" s="1"/>
  <c r="S1311" i="1"/>
  <c r="U1311" i="1" s="1"/>
  <c r="S1937" i="1"/>
  <c r="U1937" i="1" s="1"/>
  <c r="S676" i="1"/>
  <c r="U676" i="1" s="1"/>
  <c r="S600" i="1"/>
  <c r="U600" i="1" s="1"/>
  <c r="S1938" i="1"/>
  <c r="U1938" i="1" s="1"/>
  <c r="S1693" i="1"/>
  <c r="U1693" i="1" s="1"/>
  <c r="S1380" i="1"/>
  <c r="U1380" i="1" s="1"/>
  <c r="S3948" i="1"/>
  <c r="U3948" i="1" s="1"/>
  <c r="S2522" i="1"/>
  <c r="U2522" i="1" s="1"/>
  <c r="S3949" i="1"/>
  <c r="U3949" i="1" s="1"/>
  <c r="S3288" i="1"/>
  <c r="U3288" i="1" s="1"/>
  <c r="S3950" i="1"/>
  <c r="U3950" i="1" s="1"/>
  <c r="S3951" i="1"/>
  <c r="U3951" i="1" s="1"/>
  <c r="S2915" i="1"/>
  <c r="U2915" i="1" s="1"/>
  <c r="S3952" i="1"/>
  <c r="U3952" i="1" s="1"/>
  <c r="S2993" i="1"/>
  <c r="U2993" i="1" s="1"/>
  <c r="S3953" i="1"/>
  <c r="U3953" i="1" s="1"/>
  <c r="S3085" i="1"/>
  <c r="U3085" i="1" s="1"/>
  <c r="S2770" i="1"/>
  <c r="U2770" i="1" s="1"/>
  <c r="S3954" i="1"/>
  <c r="U3954" i="1" s="1"/>
  <c r="S3955" i="1"/>
  <c r="U3955" i="1" s="1"/>
  <c r="S2237" i="1"/>
  <c r="U2237" i="1" s="1"/>
  <c r="S2561" i="1"/>
  <c r="U2561" i="1" s="1"/>
  <c r="S3086" i="1"/>
  <c r="U3086" i="1" s="1"/>
  <c r="S3956" i="1"/>
  <c r="U3956" i="1" s="1"/>
  <c r="S3957" i="1"/>
  <c r="U3957" i="1" s="1"/>
  <c r="S3958" i="1"/>
  <c r="U3958" i="1" s="1"/>
  <c r="S1188" i="1"/>
  <c r="U1188" i="1" s="1"/>
  <c r="S805" i="1"/>
  <c r="U805" i="1" s="1"/>
  <c r="S1381" i="1"/>
  <c r="U1381" i="1" s="1"/>
  <c r="S1939" i="1"/>
  <c r="U1939" i="1" s="1"/>
  <c r="S1242" i="1"/>
  <c r="U1242" i="1" s="1"/>
  <c r="S1031" i="1"/>
  <c r="U1031" i="1" s="1"/>
  <c r="S1032" i="1"/>
  <c r="U1032" i="1" s="1"/>
  <c r="S1433" i="1"/>
  <c r="U1433" i="1" s="1"/>
  <c r="S372" i="1"/>
  <c r="U372" i="1" s="1"/>
  <c r="S1434" i="1"/>
  <c r="U1434" i="1" s="1"/>
  <c r="S2107" i="1"/>
  <c r="U2107" i="1" s="1"/>
  <c r="S1510" i="1"/>
  <c r="U1510" i="1" s="1"/>
  <c r="S317" i="1"/>
  <c r="U317" i="1" s="1"/>
  <c r="S1798" i="1"/>
  <c r="U1798" i="1" s="1"/>
  <c r="S2108" i="1"/>
  <c r="U2108" i="1" s="1"/>
  <c r="S341" i="1"/>
  <c r="U341" i="1" s="1"/>
  <c r="S1033" i="1"/>
  <c r="U1033" i="1" s="1"/>
  <c r="S657" i="1"/>
  <c r="U657" i="1" s="1"/>
  <c r="S1940" i="1"/>
  <c r="U1940" i="1" s="1"/>
  <c r="S1243" i="1"/>
  <c r="U1243" i="1" s="1"/>
  <c r="S658" i="1"/>
  <c r="U658" i="1" s="1"/>
  <c r="S1799" i="1"/>
  <c r="U1799" i="1" s="1"/>
  <c r="S472" i="1"/>
  <c r="U472" i="1" s="1"/>
  <c r="S2109" i="1"/>
  <c r="U2109" i="1" s="1"/>
  <c r="S806" i="1"/>
  <c r="U806" i="1" s="1"/>
  <c r="S1435" i="1"/>
  <c r="U1435" i="1" s="1"/>
  <c r="S1189" i="1"/>
  <c r="U1189" i="1" s="1"/>
  <c r="S2110" i="1"/>
  <c r="U2110" i="1" s="1"/>
  <c r="S312" i="1"/>
  <c r="U312" i="1" s="1"/>
  <c r="S2111" i="1"/>
  <c r="U2111" i="1" s="1"/>
  <c r="S1694" i="1"/>
  <c r="U1694" i="1" s="1"/>
  <c r="S1511" i="1"/>
  <c r="U1511" i="1" s="1"/>
  <c r="S2112" i="1"/>
  <c r="U2112" i="1" s="1"/>
  <c r="S77" i="1"/>
  <c r="U77" i="1" s="1"/>
  <c r="S1512" i="1"/>
  <c r="U1512" i="1" s="1"/>
  <c r="S333" i="1"/>
  <c r="U333" i="1" s="1"/>
  <c r="S1600" i="1"/>
  <c r="U1600" i="1" s="1"/>
  <c r="S1695" i="1"/>
  <c r="U1695" i="1" s="1"/>
  <c r="S888" i="1"/>
  <c r="U888" i="1" s="1"/>
  <c r="S2113" i="1"/>
  <c r="U2113" i="1" s="1"/>
  <c r="S122" i="1"/>
  <c r="U122" i="1" s="1"/>
  <c r="S1244" i="1"/>
  <c r="U1244" i="1" s="1"/>
  <c r="S1941" i="1"/>
  <c r="U1941" i="1" s="1"/>
  <c r="S1066" i="1"/>
  <c r="U1066" i="1" s="1"/>
  <c r="S862" i="1"/>
  <c r="U862" i="1" s="1"/>
  <c r="S1312" i="1"/>
  <c r="U1312" i="1" s="1"/>
  <c r="S305" i="1"/>
  <c r="U305" i="1" s="1"/>
  <c r="S1942" i="1"/>
  <c r="U1942" i="1" s="1"/>
  <c r="S863" i="1"/>
  <c r="U863" i="1" s="1"/>
  <c r="S393" i="1"/>
  <c r="U393" i="1" s="1"/>
  <c r="S775" i="1"/>
  <c r="U775" i="1" s="1"/>
  <c r="S939" i="1"/>
  <c r="U939" i="1" s="1"/>
  <c r="S400" i="1"/>
  <c r="U400" i="1" s="1"/>
  <c r="S1067" i="1"/>
  <c r="U1067" i="1" s="1"/>
  <c r="S1696" i="1"/>
  <c r="U1696" i="1" s="1"/>
  <c r="S1697" i="1"/>
  <c r="U1697" i="1" s="1"/>
  <c r="S1436" i="1"/>
  <c r="U1436" i="1" s="1"/>
  <c r="S1943" i="1"/>
  <c r="U1943" i="1" s="1"/>
  <c r="S826" i="1"/>
  <c r="U826" i="1" s="1"/>
  <c r="S1944" i="1"/>
  <c r="U1944" i="1" s="1"/>
  <c r="S968" i="1"/>
  <c r="U968" i="1" s="1"/>
  <c r="S1945" i="1"/>
  <c r="U1945" i="1" s="1"/>
  <c r="S1698" i="1"/>
  <c r="U1698" i="1" s="1"/>
  <c r="S192" i="1"/>
  <c r="U192" i="1" s="1"/>
  <c r="S134" i="1"/>
  <c r="U134" i="1" s="1"/>
  <c r="S506" i="1"/>
  <c r="U506" i="1" s="1"/>
  <c r="S629" i="1"/>
  <c r="U629" i="1" s="1"/>
  <c r="S356" i="1"/>
  <c r="U356" i="1" s="1"/>
  <c r="S1190" i="1"/>
  <c r="U1190" i="1" s="1"/>
  <c r="S1382" i="1"/>
  <c r="U1382" i="1" s="1"/>
  <c r="S2114" i="1"/>
  <c r="U2114" i="1" s="1"/>
  <c r="S702" i="1"/>
  <c r="U702" i="1" s="1"/>
  <c r="S473" i="1"/>
  <c r="U473" i="1" s="1"/>
  <c r="S1068" i="1"/>
  <c r="U1068" i="1" s="1"/>
  <c r="S1245" i="1"/>
  <c r="U1245" i="1" s="1"/>
  <c r="S703" i="1"/>
  <c r="U703" i="1" s="1"/>
  <c r="S228" i="1"/>
  <c r="U228" i="1" s="1"/>
  <c r="S1946" i="1"/>
  <c r="U1946" i="1" s="1"/>
  <c r="S1246" i="1"/>
  <c r="U1246" i="1" s="1"/>
  <c r="S1313" i="1"/>
  <c r="U1313" i="1" s="1"/>
  <c r="S1191" i="1"/>
  <c r="U1191" i="1" s="1"/>
  <c r="S677" i="1"/>
  <c r="U677" i="1" s="1"/>
  <c r="S1192" i="1"/>
  <c r="U1192" i="1" s="1"/>
  <c r="S1247" i="1"/>
  <c r="U1247" i="1" s="1"/>
  <c r="S601" i="1"/>
  <c r="U601" i="1" s="1"/>
  <c r="S275" i="1"/>
  <c r="U275" i="1" s="1"/>
  <c r="S454" i="1"/>
  <c r="U454" i="1" s="1"/>
  <c r="S365" i="1"/>
  <c r="U365" i="1" s="1"/>
  <c r="S1383" i="1"/>
  <c r="U1383" i="1" s="1"/>
  <c r="S1437" i="1"/>
  <c r="U1437" i="1" s="1"/>
  <c r="S2462" i="1"/>
  <c r="U2462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2994" i="1"/>
  <c r="U2994" i="1" s="1"/>
  <c r="S3966" i="1"/>
  <c r="U3966" i="1" s="1"/>
  <c r="S3967" i="1"/>
  <c r="U3967" i="1" s="1"/>
  <c r="S2223" i="1"/>
  <c r="U2223" i="1" s="1"/>
  <c r="S2523" i="1"/>
  <c r="U2523" i="1" s="1"/>
  <c r="S2689" i="1"/>
  <c r="U2689" i="1" s="1"/>
  <c r="S3968" i="1"/>
  <c r="U3968" i="1" s="1"/>
  <c r="S2655" i="1"/>
  <c r="U2655" i="1" s="1"/>
  <c r="S2995" i="1"/>
  <c r="U2995" i="1" s="1"/>
  <c r="S3969" i="1"/>
  <c r="U3969" i="1" s="1"/>
  <c r="S2620" i="1"/>
  <c r="U2620" i="1" s="1"/>
  <c r="S2996" i="1"/>
  <c r="U2996" i="1" s="1"/>
  <c r="S2238" i="1"/>
  <c r="U2238" i="1" s="1"/>
  <c r="S3970" i="1"/>
  <c r="U3970" i="1" s="1"/>
  <c r="S3971" i="1"/>
  <c r="U3971" i="1" s="1"/>
  <c r="S3972" i="1"/>
  <c r="U3972" i="1" s="1"/>
  <c r="S2744" i="1"/>
  <c r="U2744" i="1" s="1"/>
  <c r="S2599" i="1"/>
  <c r="U2599" i="1" s="1"/>
  <c r="S3973" i="1"/>
  <c r="U3973" i="1" s="1"/>
  <c r="S3974" i="1"/>
  <c r="U3974" i="1" s="1"/>
  <c r="S3289" i="1"/>
  <c r="U3289" i="1" s="1"/>
  <c r="S3975" i="1"/>
  <c r="U3975" i="1" s="1"/>
  <c r="S3976" i="1"/>
  <c r="U3976" i="1" s="1"/>
  <c r="S3977" i="1"/>
  <c r="U3977" i="1" s="1"/>
  <c r="S3978" i="1"/>
  <c r="U3978" i="1" s="1"/>
  <c r="S2656" i="1"/>
  <c r="U2656" i="1" s="1"/>
  <c r="S3087" i="1"/>
  <c r="U3087" i="1" s="1"/>
  <c r="S3979" i="1"/>
  <c r="U3979" i="1" s="1"/>
  <c r="S3290" i="1"/>
  <c r="U3290" i="1" s="1"/>
  <c r="S3980" i="1"/>
  <c r="U3980" i="1" s="1"/>
  <c r="S2474" i="1"/>
  <c r="U2474" i="1" s="1"/>
  <c r="S2874" i="1"/>
  <c r="U2874" i="1" s="1"/>
  <c r="S2574" i="1"/>
  <c r="U2574" i="1" s="1"/>
  <c r="S3291" i="1"/>
  <c r="U3291" i="1" s="1"/>
  <c r="S2475" i="1"/>
  <c r="U2475" i="1" s="1"/>
  <c r="S3981" i="1"/>
  <c r="U3981" i="1" s="1"/>
  <c r="S3982" i="1"/>
  <c r="U3982" i="1" s="1"/>
  <c r="S2916" i="1"/>
  <c r="U2916" i="1" s="1"/>
  <c r="S2562" i="1"/>
  <c r="U2562" i="1" s="1"/>
  <c r="S2917" i="1"/>
  <c r="U2917" i="1" s="1"/>
  <c r="S2621" i="1"/>
  <c r="U2621" i="1" s="1"/>
  <c r="S2600" i="1"/>
  <c r="U2600" i="1" s="1"/>
  <c r="S2657" i="1"/>
  <c r="U2657" i="1" s="1"/>
  <c r="S2334" i="1"/>
  <c r="U2334" i="1" s="1"/>
  <c r="S3983" i="1"/>
  <c r="U3983" i="1" s="1"/>
  <c r="S2403" i="1"/>
  <c r="U2403" i="1" s="1"/>
  <c r="S2305" i="1"/>
  <c r="U2305" i="1" s="1"/>
  <c r="S2918" i="1"/>
  <c r="U2918" i="1" s="1"/>
  <c r="S2524" i="1"/>
  <c r="U2524" i="1" s="1"/>
  <c r="S3984" i="1"/>
  <c r="U3984" i="1" s="1"/>
  <c r="S2456" i="1"/>
  <c r="U2456" i="1" s="1"/>
  <c r="S3985" i="1"/>
  <c r="U3985" i="1" s="1"/>
  <c r="S2433" i="1"/>
  <c r="U2433" i="1" s="1"/>
  <c r="S2875" i="1"/>
  <c r="U2875" i="1" s="1"/>
  <c r="S2919" i="1"/>
  <c r="U2919" i="1" s="1"/>
  <c r="S3986" i="1"/>
  <c r="U3986" i="1" s="1"/>
  <c r="S2997" i="1"/>
  <c r="U2997" i="1" s="1"/>
  <c r="S2249" i="1"/>
  <c r="U2249" i="1" s="1"/>
  <c r="S3987" i="1"/>
  <c r="U3987" i="1" s="1"/>
  <c r="S3988" i="1"/>
  <c r="U3988" i="1" s="1"/>
  <c r="S3989" i="1"/>
  <c r="U3989" i="1" s="1"/>
  <c r="S3990" i="1"/>
  <c r="U3990" i="1" s="1"/>
  <c r="S3292" i="1"/>
  <c r="U3292" i="1" s="1"/>
  <c r="S2247" i="1"/>
  <c r="U2247" i="1" s="1"/>
  <c r="S2222" i="1"/>
  <c r="U2222" i="1" s="1"/>
  <c r="S3991" i="1"/>
  <c r="U3991" i="1" s="1"/>
  <c r="S3992" i="1"/>
  <c r="U3992" i="1" s="1"/>
  <c r="S2920" i="1"/>
  <c r="U2920" i="1" s="1"/>
  <c r="S3993" i="1"/>
  <c r="U3993" i="1" s="1"/>
  <c r="S1248" i="1"/>
  <c r="U1248" i="1" s="1"/>
  <c r="S3293" i="1"/>
  <c r="U3293" i="1" s="1"/>
  <c r="S2921" i="1"/>
  <c r="U2921" i="1" s="1"/>
  <c r="S2575" i="1"/>
  <c r="U2575" i="1" s="1"/>
  <c r="S3994" i="1"/>
  <c r="U3994" i="1" s="1"/>
  <c r="S1314" i="1"/>
  <c r="U1314" i="1" s="1"/>
  <c r="S2476" i="1"/>
  <c r="U2476" i="1" s="1"/>
  <c r="S2506" i="1"/>
  <c r="U2506" i="1" s="1"/>
  <c r="S678" i="1"/>
  <c r="U678" i="1" s="1"/>
  <c r="S2998" i="1"/>
  <c r="U2998" i="1" s="1"/>
  <c r="S3995" i="1"/>
  <c r="U3995" i="1" s="1"/>
  <c r="S2876" i="1"/>
  <c r="U2876" i="1" s="1"/>
  <c r="S3294" i="1"/>
  <c r="U3294" i="1" s="1"/>
  <c r="S2259" i="1"/>
  <c r="U2259" i="1" s="1"/>
  <c r="S3088" i="1"/>
  <c r="U3088" i="1" s="1"/>
  <c r="S3996" i="1"/>
  <c r="U3996" i="1" s="1"/>
  <c r="S2212" i="1"/>
  <c r="U2212" i="1" s="1"/>
  <c r="S3997" i="1"/>
  <c r="U3997" i="1" s="1"/>
  <c r="S2690" i="1"/>
  <c r="U2690" i="1" s="1"/>
  <c r="S918" i="1"/>
  <c r="U918" i="1" s="1"/>
  <c r="S630" i="1"/>
  <c r="U630" i="1" s="1"/>
  <c r="S1601" i="1"/>
  <c r="U1601" i="1" s="1"/>
  <c r="S1947" i="1"/>
  <c r="U1947" i="1" s="1"/>
  <c r="S2115" i="1"/>
  <c r="U2115" i="1" s="1"/>
  <c r="S1438" i="1"/>
  <c r="U1438" i="1" s="1"/>
  <c r="S114" i="1"/>
  <c r="U114" i="1" s="1"/>
  <c r="S1069" i="1"/>
  <c r="U1069" i="1" s="1"/>
  <c r="S280" i="1"/>
  <c r="U280" i="1" s="1"/>
  <c r="S1800" i="1"/>
  <c r="U1800" i="1" s="1"/>
  <c r="S1948" i="1"/>
  <c r="U1948" i="1" s="1"/>
  <c r="S1034" i="1"/>
  <c r="U1034" i="1" s="1"/>
  <c r="S602" i="1"/>
  <c r="U602" i="1" s="1"/>
  <c r="S1801" i="1"/>
  <c r="U1801" i="1" s="1"/>
  <c r="S1513" i="1"/>
  <c r="U1513" i="1" s="1"/>
  <c r="S704" i="1"/>
  <c r="U704" i="1" s="1"/>
  <c r="S1150" i="1"/>
  <c r="U1150" i="1" s="1"/>
  <c r="S1384" i="1"/>
  <c r="U1384" i="1" s="1"/>
  <c r="S373" i="1"/>
  <c r="U373" i="1" s="1"/>
  <c r="S385" i="1"/>
  <c r="U385" i="1" s="1"/>
  <c r="S969" i="1"/>
  <c r="U969" i="1" s="1"/>
  <c r="S776" i="1"/>
  <c r="U776" i="1" s="1"/>
  <c r="S1699" i="1"/>
  <c r="U1699" i="1" s="1"/>
  <c r="S1109" i="1"/>
  <c r="U1109" i="1" s="1"/>
  <c r="S1249" i="1"/>
  <c r="U1249" i="1" s="1"/>
  <c r="S1001" i="1"/>
  <c r="U1001" i="1" s="1"/>
  <c r="S1700" i="1"/>
  <c r="U1700" i="1" s="1"/>
  <c r="S1949" i="1"/>
  <c r="U1949" i="1" s="1"/>
  <c r="S1193" i="1"/>
  <c r="U1193" i="1" s="1"/>
  <c r="S1002" i="1"/>
  <c r="U1002" i="1" s="1"/>
  <c r="S940" i="1"/>
  <c r="U940" i="1" s="1"/>
  <c r="S334" i="1"/>
  <c r="U334" i="1" s="1"/>
  <c r="S1035" i="1"/>
  <c r="U1035" i="1" s="1"/>
  <c r="S864" i="1"/>
  <c r="U864" i="1" s="1"/>
  <c r="S1250" i="1"/>
  <c r="U1250" i="1" s="1"/>
  <c r="S1950" i="1"/>
  <c r="U1950" i="1" s="1"/>
  <c r="S1251" i="1"/>
  <c r="U1251" i="1" s="1"/>
  <c r="S1385" i="1"/>
  <c r="U1385" i="1" s="1"/>
  <c r="S2116" i="1"/>
  <c r="U2116" i="1" s="1"/>
  <c r="S1802" i="1"/>
  <c r="U1802" i="1" s="1"/>
  <c r="S970" i="1"/>
  <c r="U970" i="1" s="1"/>
  <c r="S2228" i="1"/>
  <c r="U2228" i="1" s="1"/>
  <c r="S2658" i="1"/>
  <c r="U2658" i="1" s="1"/>
  <c r="S3998" i="1"/>
  <c r="U3998" i="1" s="1"/>
  <c r="S2922" i="1"/>
  <c r="U2922" i="1" s="1"/>
  <c r="S3295" i="1"/>
  <c r="U3295" i="1" s="1"/>
  <c r="S2659" i="1"/>
  <c r="U2659" i="1" s="1"/>
  <c r="S3999" i="1"/>
  <c r="U3999" i="1" s="1"/>
  <c r="S2244" i="1"/>
  <c r="U2244" i="1" s="1"/>
  <c r="S4000" i="1"/>
  <c r="U4000" i="1" s="1"/>
  <c r="S2691" i="1"/>
  <c r="U2691" i="1" s="1"/>
  <c r="S4001" i="1"/>
  <c r="U4001" i="1" s="1"/>
  <c r="S2260" i="1"/>
  <c r="U2260" i="1" s="1"/>
  <c r="S4002" i="1"/>
  <c r="U4002" i="1" s="1"/>
  <c r="S3296" i="1"/>
  <c r="U3296" i="1" s="1"/>
  <c r="S2253" i="1"/>
  <c r="U2253" i="1" s="1"/>
  <c r="S2457" i="1"/>
  <c r="U2457" i="1" s="1"/>
  <c r="S4003" i="1"/>
  <c r="U4003" i="1" s="1"/>
  <c r="S2999" i="1"/>
  <c r="U2999" i="1" s="1"/>
  <c r="S4004" i="1"/>
  <c r="U4004" i="1" s="1"/>
  <c r="S2288" i="1"/>
  <c r="U2288" i="1" s="1"/>
  <c r="S1602" i="1"/>
  <c r="U1602" i="1" s="1"/>
  <c r="S889" i="1"/>
  <c r="U889" i="1" s="1"/>
  <c r="S728" i="1"/>
  <c r="U728" i="1" s="1"/>
  <c r="S865" i="1"/>
  <c r="U865" i="1" s="1"/>
  <c r="S729" i="1"/>
  <c r="U729" i="1" s="1"/>
  <c r="S2117" i="1"/>
  <c r="U2117" i="1" s="1"/>
  <c r="S1803" i="1"/>
  <c r="U1803" i="1" s="1"/>
  <c r="S2118" i="1"/>
  <c r="U2118" i="1" s="1"/>
  <c r="S2119" i="1"/>
  <c r="U2119" i="1" s="1"/>
  <c r="S971" i="1"/>
  <c r="U971" i="1" s="1"/>
  <c r="S1804" i="1"/>
  <c r="U1804" i="1" s="1"/>
  <c r="S2120" i="1"/>
  <c r="U2120" i="1" s="1"/>
  <c r="S1951" i="1"/>
  <c r="U1951" i="1" s="1"/>
  <c r="S1701" i="1"/>
  <c r="U1701" i="1" s="1"/>
  <c r="S758" i="1"/>
  <c r="U758" i="1" s="1"/>
  <c r="S1194" i="1"/>
  <c r="U1194" i="1" s="1"/>
  <c r="S1805" i="1"/>
  <c r="U1805" i="1" s="1"/>
  <c r="S1806" i="1"/>
  <c r="U1806" i="1" s="1"/>
  <c r="S1603" i="1"/>
  <c r="U1603" i="1" s="1"/>
  <c r="S759" i="1"/>
  <c r="U759" i="1" s="1"/>
  <c r="S1807" i="1"/>
  <c r="U1807" i="1" s="1"/>
  <c r="S1315" i="1"/>
  <c r="U1315" i="1" s="1"/>
  <c r="S1195" i="1"/>
  <c r="U1195" i="1" s="1"/>
  <c r="S381" i="1"/>
  <c r="U381" i="1" s="1"/>
  <c r="S631" i="1"/>
  <c r="U631" i="1" s="1"/>
  <c r="S890" i="1"/>
  <c r="U890" i="1" s="1"/>
  <c r="S2121" i="1"/>
  <c r="U2121" i="1" s="1"/>
  <c r="S1702" i="1"/>
  <c r="U1702" i="1" s="1"/>
  <c r="S1952" i="1"/>
  <c r="U1952" i="1" s="1"/>
  <c r="S1953" i="1"/>
  <c r="U1953" i="1" s="1"/>
  <c r="S1110" i="1"/>
  <c r="U1110" i="1" s="1"/>
  <c r="S1439" i="1"/>
  <c r="U1439" i="1" s="1"/>
  <c r="S1954" i="1"/>
  <c r="U1954" i="1" s="1"/>
  <c r="S1003" i="1"/>
  <c r="U1003" i="1" s="1"/>
  <c r="S705" i="1"/>
  <c r="U705" i="1" s="1"/>
  <c r="S1703" i="1"/>
  <c r="U1703" i="1" s="1"/>
  <c r="S1704" i="1"/>
  <c r="U1704" i="1" s="1"/>
  <c r="S1604" i="1"/>
  <c r="U1604" i="1" s="1"/>
  <c r="S1151" i="1"/>
  <c r="U1151" i="1" s="1"/>
  <c r="S1440" i="1"/>
  <c r="U1440" i="1" s="1"/>
  <c r="S1955" i="1"/>
  <c r="U1955" i="1" s="1"/>
  <c r="S1514" i="1"/>
  <c r="U1514" i="1" s="1"/>
  <c r="S1808" i="1"/>
  <c r="U1808" i="1" s="1"/>
  <c r="S1152" i="1"/>
  <c r="U1152" i="1" s="1"/>
  <c r="S679" i="1"/>
  <c r="U679" i="1" s="1"/>
  <c r="S1809" i="1"/>
  <c r="U1809" i="1" s="1"/>
  <c r="S1956" i="1"/>
  <c r="U1956" i="1" s="1"/>
  <c r="S318" i="1"/>
  <c r="U318" i="1" s="1"/>
  <c r="S680" i="1"/>
  <c r="U680" i="1" s="1"/>
  <c r="S1441" i="1"/>
  <c r="U1441" i="1" s="1"/>
  <c r="S1515" i="1"/>
  <c r="U1515" i="1" s="1"/>
  <c r="S1442" i="1"/>
  <c r="U1442" i="1" s="1"/>
  <c r="S1252" i="1"/>
  <c r="U1252" i="1" s="1"/>
  <c r="S2122" i="1"/>
  <c r="U2122" i="1" s="1"/>
  <c r="S1705" i="1"/>
  <c r="U1705" i="1" s="1"/>
  <c r="S1111" i="1"/>
  <c r="U1111" i="1" s="1"/>
  <c r="S1706" i="1"/>
  <c r="U1706" i="1" s="1"/>
  <c r="S369" i="1"/>
  <c r="U369" i="1" s="1"/>
  <c r="S632" i="1"/>
  <c r="U632" i="1" s="1"/>
  <c r="S1810" i="1"/>
  <c r="U1810" i="1" s="1"/>
  <c r="S681" i="1"/>
  <c r="U681" i="1" s="1"/>
  <c r="S1811" i="1"/>
  <c r="U1811" i="1" s="1"/>
  <c r="S1812" i="1"/>
  <c r="U1812" i="1" s="1"/>
  <c r="S645" i="1"/>
  <c r="U645" i="1" s="1"/>
  <c r="S428" i="1"/>
  <c r="U428" i="1" s="1"/>
  <c r="S1386" i="1"/>
  <c r="U1386" i="1" s="1"/>
  <c r="S1957" i="1"/>
  <c r="U1957" i="1" s="1"/>
  <c r="S2123" i="1"/>
  <c r="U2123" i="1" s="1"/>
  <c r="S941" i="1"/>
  <c r="U941" i="1" s="1"/>
  <c r="S1253" i="1"/>
  <c r="U1253" i="1" s="1"/>
  <c r="S1707" i="1"/>
  <c r="U1707" i="1" s="1"/>
  <c r="S1036" i="1"/>
  <c r="U1036" i="1" s="1"/>
  <c r="S1708" i="1"/>
  <c r="U1708" i="1" s="1"/>
  <c r="S807" i="1"/>
  <c r="U807" i="1" s="1"/>
  <c r="S1709" i="1"/>
  <c r="U1709" i="1" s="1"/>
  <c r="S1516" i="1"/>
  <c r="U1516" i="1" s="1"/>
  <c r="S1813" i="1"/>
  <c r="U1813" i="1" s="1"/>
  <c r="S1112" i="1"/>
  <c r="U1112" i="1" s="1"/>
  <c r="S1814" i="1"/>
  <c r="U1814" i="1" s="1"/>
  <c r="S2124" i="1"/>
  <c r="U2124" i="1" s="1"/>
  <c r="S2125" i="1"/>
  <c r="U2125" i="1" s="1"/>
  <c r="S603" i="1"/>
  <c r="U603" i="1" s="1"/>
  <c r="S827" i="1"/>
  <c r="U827" i="1" s="1"/>
  <c r="S1037" i="1"/>
  <c r="U1037" i="1" s="1"/>
  <c r="S150" i="1"/>
  <c r="U150" i="1" s="1"/>
  <c r="S350" i="1"/>
  <c r="U350" i="1" s="1"/>
  <c r="S919" i="1"/>
  <c r="U919" i="1" s="1"/>
  <c r="S1710" i="1"/>
  <c r="U1710" i="1" s="1"/>
  <c r="S498" i="1"/>
  <c r="U498" i="1" s="1"/>
  <c r="S2126" i="1"/>
  <c r="U2126" i="1" s="1"/>
  <c r="S1815" i="1"/>
  <c r="U1815" i="1" s="1"/>
  <c r="S972" i="1"/>
  <c r="U972" i="1" s="1"/>
  <c r="S568" i="1"/>
  <c r="U568" i="1" s="1"/>
  <c r="S604" i="1"/>
  <c r="U604" i="1" s="1"/>
  <c r="S1711" i="1"/>
  <c r="U1711" i="1" s="1"/>
  <c r="S973" i="1"/>
  <c r="U973" i="1" s="1"/>
  <c r="S1517" i="1"/>
  <c r="U1517" i="1" s="1"/>
  <c r="S1816" i="1"/>
  <c r="U1816" i="1" s="1"/>
  <c r="S319" i="1"/>
  <c r="U319" i="1" s="1"/>
  <c r="S1387" i="1"/>
  <c r="U1387" i="1" s="1"/>
  <c r="S808" i="1"/>
  <c r="U808" i="1" s="1"/>
  <c r="S390" i="1"/>
  <c r="U390" i="1" s="1"/>
  <c r="S2127" i="1"/>
  <c r="U2127" i="1" s="1"/>
  <c r="S1196" i="1"/>
  <c r="U1196" i="1" s="1"/>
  <c r="S2128" i="1"/>
  <c r="U2128" i="1" s="1"/>
  <c r="S974" i="1"/>
  <c r="U974" i="1" s="1"/>
  <c r="S234" i="1"/>
  <c r="U234" i="1" s="1"/>
  <c r="S1197" i="1"/>
  <c r="U1197" i="1" s="1"/>
  <c r="S2129" i="1"/>
  <c r="U2129" i="1" s="1"/>
  <c r="S1443" i="1"/>
  <c r="U1443" i="1" s="1"/>
  <c r="S730" i="1"/>
  <c r="U730" i="1" s="1"/>
  <c r="S1316" i="1"/>
  <c r="U1316" i="1" s="1"/>
  <c r="S1958" i="1"/>
  <c r="U1958" i="1" s="1"/>
  <c r="S1388" i="1"/>
  <c r="U1388" i="1" s="1"/>
  <c r="S1817" i="1"/>
  <c r="U1817" i="1" s="1"/>
  <c r="S731" i="1"/>
  <c r="U731" i="1" s="1"/>
  <c r="S1818" i="1"/>
  <c r="U1818" i="1" s="1"/>
  <c r="S1070" i="1"/>
  <c r="U1070" i="1" s="1"/>
  <c r="S1959" i="1"/>
  <c r="U1959" i="1" s="1"/>
  <c r="S1960" i="1"/>
  <c r="U1960" i="1" s="1"/>
  <c r="S481" i="1"/>
  <c r="U481" i="1" s="1"/>
  <c r="S942" i="1"/>
  <c r="U942" i="1" s="1"/>
  <c r="S1444" i="1"/>
  <c r="U1444" i="1" s="1"/>
  <c r="S1518" i="1"/>
  <c r="U1518" i="1" s="1"/>
  <c r="S2130" i="1"/>
  <c r="U2130" i="1" s="1"/>
  <c r="S1519" i="1"/>
  <c r="U1519" i="1" s="1"/>
  <c r="S536" i="1"/>
  <c r="U536" i="1" s="1"/>
  <c r="S2131" i="1"/>
  <c r="U2131" i="1" s="1"/>
  <c r="S2132" i="1"/>
  <c r="U2132" i="1" s="1"/>
  <c r="S1198" i="1"/>
  <c r="U1198" i="1" s="1"/>
  <c r="S1819" i="1"/>
  <c r="U1819" i="1" s="1"/>
  <c r="S1605" i="1"/>
  <c r="U1605" i="1" s="1"/>
  <c r="S544" i="1"/>
  <c r="U544" i="1" s="1"/>
  <c r="S2133" i="1"/>
  <c r="U2133" i="1" s="1"/>
  <c r="S1820" i="1"/>
  <c r="U1820" i="1" s="1"/>
  <c r="S342" i="1"/>
  <c r="U342" i="1" s="1"/>
  <c r="S1961" i="1"/>
  <c r="U1961" i="1" s="1"/>
  <c r="S646" i="1"/>
  <c r="U646" i="1" s="1"/>
  <c r="S1199" i="1"/>
  <c r="U1199" i="1" s="1"/>
  <c r="S891" i="1"/>
  <c r="U891" i="1" s="1"/>
  <c r="S2134" i="1"/>
  <c r="U2134" i="1" s="1"/>
  <c r="S436" i="1"/>
  <c r="U436" i="1" s="1"/>
  <c r="S1606" i="1"/>
  <c r="U1606" i="1" s="1"/>
  <c r="S1962" i="1"/>
  <c r="U1962" i="1" s="1"/>
  <c r="S1317" i="1"/>
  <c r="U1317" i="1" s="1"/>
  <c r="S125" i="1"/>
  <c r="U125" i="1" s="1"/>
  <c r="S1821" i="1"/>
  <c r="U1821" i="1" s="1"/>
  <c r="S732" i="1"/>
  <c r="U732" i="1" s="1"/>
  <c r="S1963" i="1"/>
  <c r="U1963" i="1" s="1"/>
  <c r="S1964" i="1"/>
  <c r="U1964" i="1" s="1"/>
  <c r="S1712" i="1"/>
  <c r="U1712" i="1" s="1"/>
  <c r="S1445" i="1"/>
  <c r="U1445" i="1" s="1"/>
  <c r="S1965" i="1"/>
  <c r="U1965" i="1" s="1"/>
  <c r="S1071" i="1"/>
  <c r="U1071" i="1" s="1"/>
  <c r="S221" i="1"/>
  <c r="U221" i="1" s="1"/>
  <c r="S1966" i="1"/>
  <c r="U1966" i="1" s="1"/>
  <c r="S1446" i="1"/>
  <c r="U1446" i="1" s="1"/>
  <c r="S1607" i="1"/>
  <c r="U1607" i="1" s="1"/>
  <c r="S215" i="1"/>
  <c r="U215" i="1" s="1"/>
  <c r="S892" i="1"/>
  <c r="U892" i="1" s="1"/>
  <c r="S1520" i="1"/>
  <c r="U1520" i="1" s="1"/>
  <c r="S1608" i="1"/>
  <c r="U1608" i="1" s="1"/>
  <c r="S920" i="1"/>
  <c r="U920" i="1" s="1"/>
  <c r="S537" i="1"/>
  <c r="U537" i="1" s="1"/>
  <c r="S1609" i="1"/>
  <c r="U1609" i="1" s="1"/>
  <c r="S2135" i="1"/>
  <c r="U2135" i="1" s="1"/>
  <c r="S1389" i="1"/>
  <c r="U1389" i="1" s="1"/>
  <c r="S2136" i="1"/>
  <c r="U2136" i="1" s="1"/>
  <c r="S2137" i="1"/>
  <c r="U2137" i="1" s="1"/>
  <c r="S1967" i="1"/>
  <c r="U1967" i="1" s="1"/>
  <c r="S1318" i="1"/>
  <c r="U1318" i="1" s="1"/>
  <c r="S1610" i="1"/>
  <c r="U1610" i="1" s="1"/>
  <c r="S1611" i="1"/>
  <c r="U1611" i="1" s="1"/>
  <c r="S1822" i="1"/>
  <c r="U1822" i="1" s="1"/>
  <c r="S1968" i="1"/>
  <c r="U1968" i="1" s="1"/>
  <c r="S1113" i="1"/>
  <c r="U1113" i="1" s="1"/>
  <c r="S2138" i="1"/>
  <c r="U2138" i="1" s="1"/>
  <c r="S2139" i="1"/>
  <c r="U2139" i="1" s="1"/>
  <c r="S1521" i="1"/>
  <c r="U1521" i="1" s="1"/>
  <c r="S943" i="1"/>
  <c r="U943" i="1" s="1"/>
  <c r="S1612" i="1"/>
  <c r="U1612" i="1" s="1"/>
  <c r="S1004" i="1"/>
  <c r="U1004" i="1" s="1"/>
  <c r="S1823" i="1"/>
  <c r="U1823" i="1" s="1"/>
  <c r="S214" i="1"/>
  <c r="U214" i="1" s="1"/>
  <c r="S2140" i="1"/>
  <c r="U2140" i="1" s="1"/>
  <c r="S1447" i="1"/>
  <c r="U1447" i="1" s="1"/>
  <c r="S516" i="1"/>
  <c r="U516" i="1" s="1"/>
  <c r="S291" i="1"/>
  <c r="U291" i="1" s="1"/>
  <c r="S1613" i="1"/>
  <c r="U1613" i="1" s="1"/>
  <c r="S1114" i="1"/>
  <c r="U1114" i="1" s="1"/>
  <c r="S1153" i="1"/>
  <c r="U1153" i="1" s="1"/>
  <c r="S1614" i="1"/>
  <c r="U1614" i="1" s="1"/>
  <c r="S2141" i="1"/>
  <c r="U2141" i="1" s="1"/>
  <c r="S1824" i="1"/>
  <c r="U1824" i="1" s="1"/>
  <c r="S1200" i="1"/>
  <c r="U1200" i="1" s="1"/>
  <c r="S2142" i="1"/>
  <c r="U2142" i="1" s="1"/>
  <c r="S809" i="1"/>
  <c r="U809" i="1" s="1"/>
  <c r="S545" i="1"/>
  <c r="U545" i="1" s="1"/>
  <c r="S2143" i="1"/>
  <c r="U2143" i="1" s="1"/>
  <c r="S1390" i="1"/>
  <c r="U1390" i="1" s="1"/>
  <c r="S235" i="1"/>
  <c r="U235" i="1" s="1"/>
  <c r="S777" i="1"/>
  <c r="U777" i="1" s="1"/>
  <c r="S1254" i="1"/>
  <c r="U1254" i="1" s="1"/>
  <c r="S1615" i="1"/>
  <c r="U1615" i="1" s="1"/>
  <c r="S2144" i="1"/>
  <c r="U2144" i="1" s="1"/>
  <c r="S647" i="1"/>
  <c r="U647" i="1" s="1"/>
  <c r="S1616" i="1"/>
  <c r="U1616" i="1" s="1"/>
  <c r="S2145" i="1"/>
  <c r="U2145" i="1" s="1"/>
  <c r="S866" i="1"/>
  <c r="U866" i="1" s="1"/>
  <c r="S2146" i="1"/>
  <c r="U2146" i="1" s="1"/>
  <c r="S1969" i="1"/>
  <c r="U1969" i="1" s="1"/>
  <c r="S1391" i="1"/>
  <c r="U1391" i="1" s="1"/>
  <c r="S546" i="1"/>
  <c r="U546" i="1" s="1"/>
  <c r="S1970" i="1"/>
  <c r="U1970" i="1" s="1"/>
  <c r="S1255" i="1"/>
  <c r="U1255" i="1" s="1"/>
  <c r="S527" i="1"/>
  <c r="U527" i="1" s="1"/>
  <c r="S1617" i="1"/>
  <c r="U1617" i="1" s="1"/>
  <c r="S1713" i="1"/>
  <c r="U1713" i="1" s="1"/>
  <c r="S1319" i="1"/>
  <c r="U1319" i="1" s="1"/>
  <c r="S2147" i="1"/>
  <c r="U2147" i="1" s="1"/>
  <c r="S1714" i="1"/>
  <c r="U1714" i="1" s="1"/>
  <c r="S648" i="1"/>
  <c r="U648" i="1" s="1"/>
  <c r="S1256" i="1"/>
  <c r="U1256" i="1" s="1"/>
  <c r="S2148" i="1"/>
  <c r="U2148" i="1" s="1"/>
  <c r="S1201" i="1"/>
  <c r="U1201" i="1" s="1"/>
  <c r="S2149" i="1"/>
  <c r="U2149" i="1" s="1"/>
  <c r="S1448" i="1"/>
  <c r="U1448" i="1" s="1"/>
  <c r="S1115" i="1"/>
  <c r="U1115" i="1" s="1"/>
  <c r="S1449" i="1"/>
  <c r="U1449" i="1" s="1"/>
  <c r="S1971" i="1"/>
  <c r="U1971" i="1" s="1"/>
  <c r="S1618" i="1"/>
  <c r="U1618" i="1" s="1"/>
  <c r="S579" i="1"/>
  <c r="U579" i="1" s="1"/>
  <c r="S1522" i="1"/>
  <c r="U1522" i="1" s="1"/>
  <c r="S1715" i="1"/>
  <c r="U1715" i="1" s="1"/>
  <c r="S2150" i="1"/>
  <c r="U2150" i="1" s="1"/>
  <c r="S285" i="1"/>
  <c r="U285" i="1" s="1"/>
  <c r="S146" i="1"/>
  <c r="U146" i="1" s="1"/>
  <c r="S2151" i="1"/>
  <c r="U2151" i="1" s="1"/>
  <c r="S1320" i="1"/>
  <c r="U1320" i="1" s="1"/>
  <c r="S1321" i="1"/>
  <c r="U1321" i="1" s="1"/>
  <c r="S1202" i="1"/>
  <c r="U1202" i="1" s="1"/>
  <c r="S343" i="1"/>
  <c r="U343" i="1" s="1"/>
  <c r="S445" i="1"/>
  <c r="U445" i="1" s="1"/>
  <c r="S1972" i="1"/>
  <c r="U1972" i="1" s="1"/>
  <c r="S437" i="1"/>
  <c r="U437" i="1" s="1"/>
  <c r="S682" i="1"/>
  <c r="U682" i="1" s="1"/>
  <c r="S1973" i="1"/>
  <c r="U1973" i="1" s="1"/>
  <c r="S1974" i="1"/>
  <c r="U1974" i="1" s="1"/>
  <c r="S276" i="1"/>
  <c r="U276" i="1" s="1"/>
  <c r="S528" i="1"/>
  <c r="U528" i="1" s="1"/>
  <c r="S778" i="1"/>
  <c r="U778" i="1" s="1"/>
  <c r="S733" i="1"/>
  <c r="U733" i="1" s="1"/>
  <c r="S277" i="1"/>
  <c r="U277" i="1" s="1"/>
  <c r="S538" i="1"/>
  <c r="U538" i="1" s="1"/>
  <c r="S254" i="1"/>
  <c r="U254" i="1" s="1"/>
  <c r="S1716" i="1"/>
  <c r="U1716" i="1" s="1"/>
  <c r="S1825" i="1"/>
  <c r="U1825" i="1" s="1"/>
  <c r="S1717" i="1"/>
  <c r="U1717" i="1" s="1"/>
  <c r="S706" i="1"/>
  <c r="U706" i="1" s="1"/>
  <c r="S1975" i="1"/>
  <c r="U1975" i="1" s="1"/>
  <c r="S810" i="1"/>
  <c r="U810" i="1" s="1"/>
  <c r="S1072" i="1"/>
  <c r="U1072" i="1" s="1"/>
  <c r="S452" i="1"/>
  <c r="U452" i="1" s="1"/>
  <c r="S224" i="1"/>
  <c r="U224" i="1" s="1"/>
  <c r="S1826" i="1"/>
  <c r="U1826" i="1" s="1"/>
  <c r="S2152" i="1"/>
  <c r="U2152" i="1" s="1"/>
  <c r="S1976" i="1"/>
  <c r="U1976" i="1" s="1"/>
  <c r="S1073" i="1"/>
  <c r="U1073" i="1" s="1"/>
  <c r="S1619" i="1"/>
  <c r="U1619" i="1" s="1"/>
  <c r="S1005" i="1"/>
  <c r="U1005" i="1" s="1"/>
  <c r="S1074" i="1"/>
  <c r="U1074" i="1" s="1"/>
  <c r="S683" i="1"/>
  <c r="U683" i="1" s="1"/>
  <c r="S507" i="1"/>
  <c r="U507" i="1" s="1"/>
  <c r="S893" i="1"/>
  <c r="U893" i="1" s="1"/>
  <c r="S547" i="1"/>
  <c r="U547" i="1" s="1"/>
  <c r="S386" i="1"/>
  <c r="U386" i="1" s="1"/>
  <c r="S1038" i="1"/>
  <c r="U1038" i="1" s="1"/>
  <c r="S1977" i="1"/>
  <c r="U1977" i="1" s="1"/>
  <c r="S422" i="1"/>
  <c r="U422" i="1" s="1"/>
  <c r="S684" i="1"/>
  <c r="U684" i="1" s="1"/>
  <c r="S828" i="1"/>
  <c r="U828" i="1" s="1"/>
  <c r="S1075" i="1"/>
  <c r="U1075" i="1" s="1"/>
  <c r="S685" i="1"/>
  <c r="U685" i="1" s="1"/>
  <c r="S394" i="1"/>
  <c r="U394" i="1" s="1"/>
  <c r="S1523" i="1"/>
  <c r="U1523" i="1" s="1"/>
  <c r="S2153" i="1"/>
  <c r="U2153" i="1" s="1"/>
  <c r="S2154" i="1"/>
  <c r="U2154" i="1" s="1"/>
  <c r="S1392" i="1"/>
  <c r="U1392" i="1" s="1"/>
  <c r="S779" i="1"/>
  <c r="U779" i="1" s="1"/>
  <c r="S1257" i="1"/>
  <c r="U1257" i="1" s="1"/>
  <c r="S1827" i="1"/>
  <c r="U1827" i="1" s="1"/>
  <c r="S1450" i="1"/>
  <c r="U1450" i="1" s="1"/>
  <c r="S1451" i="1"/>
  <c r="U1451" i="1" s="1"/>
  <c r="S1978" i="1"/>
  <c r="U1978" i="1" s="1"/>
  <c r="S1524" i="1"/>
  <c r="U1524" i="1" s="1"/>
  <c r="S1322" i="1"/>
  <c r="U1322" i="1" s="1"/>
  <c r="S2155" i="1"/>
  <c r="U2155" i="1" s="1"/>
  <c r="S1620" i="1"/>
  <c r="U1620" i="1" s="1"/>
  <c r="S1828" i="1"/>
  <c r="U1828" i="1" s="1"/>
  <c r="S1621" i="1"/>
  <c r="U1621" i="1" s="1"/>
  <c r="S306" i="1"/>
  <c r="U306" i="1" s="1"/>
  <c r="S1452" i="1"/>
  <c r="U1452" i="1" s="1"/>
  <c r="S1979" i="1"/>
  <c r="U1979" i="1" s="1"/>
  <c r="S1980" i="1"/>
  <c r="U1980" i="1" s="1"/>
  <c r="S2156" i="1"/>
  <c r="U2156" i="1" s="1"/>
  <c r="S921" i="1"/>
  <c r="U921" i="1" s="1"/>
  <c r="S1203" i="1"/>
  <c r="U1203" i="1" s="1"/>
  <c r="S1718" i="1"/>
  <c r="U1718" i="1" s="1"/>
  <c r="S2157" i="1"/>
  <c r="U2157" i="1" s="1"/>
  <c r="S2158" i="1"/>
  <c r="U2158" i="1" s="1"/>
  <c r="S1204" i="1"/>
  <c r="U1204" i="1" s="1"/>
  <c r="S1981" i="1"/>
  <c r="U1981" i="1" s="1"/>
  <c r="S1982" i="1"/>
  <c r="U1982" i="1" s="1"/>
  <c r="S352" i="1"/>
  <c r="U352" i="1" s="1"/>
  <c r="S2159" i="1"/>
  <c r="U2159" i="1" s="1"/>
  <c r="S1039" i="1"/>
  <c r="U1039" i="1" s="1"/>
  <c r="S1829" i="1"/>
  <c r="U1829" i="1" s="1"/>
  <c r="S1453" i="1"/>
  <c r="U1453" i="1" s="1"/>
  <c r="S1830" i="1"/>
  <c r="U1830" i="1" s="1"/>
  <c r="S944" i="1"/>
  <c r="U944" i="1" s="1"/>
  <c r="S1983" i="1"/>
  <c r="U1983" i="1" s="1"/>
  <c r="S618" i="1"/>
  <c r="U618" i="1" s="1"/>
  <c r="S2160" i="1"/>
  <c r="U2160" i="1" s="1"/>
  <c r="S686" i="1"/>
  <c r="U686" i="1" s="1"/>
  <c r="S894" i="1"/>
  <c r="U894" i="1" s="1"/>
  <c r="S734" i="1"/>
  <c r="U734" i="1" s="1"/>
  <c r="S410" i="1"/>
  <c r="U410" i="1" s="1"/>
  <c r="S1719" i="1"/>
  <c r="U1719" i="1" s="1"/>
  <c r="S438" i="1"/>
  <c r="U438" i="1" s="1"/>
  <c r="S307" i="1"/>
  <c r="U307" i="1" s="1"/>
  <c r="S687" i="1"/>
  <c r="U687" i="1" s="1"/>
  <c r="S867" i="1"/>
  <c r="U867" i="1" s="1"/>
  <c r="S792" i="1"/>
  <c r="U792" i="1" s="1"/>
  <c r="S1525" i="1"/>
  <c r="U1525" i="1" s="1"/>
  <c r="S1831" i="1"/>
  <c r="U1831" i="1" s="1"/>
  <c r="S1526" i="1"/>
  <c r="U1526" i="1" s="1"/>
  <c r="S2161" i="1"/>
  <c r="U2161" i="1" s="1"/>
  <c r="S2162" i="1"/>
  <c r="U2162" i="1" s="1"/>
  <c r="S1832" i="1"/>
  <c r="U1832" i="1" s="1"/>
  <c r="S1040" i="1"/>
  <c r="U1040" i="1" s="1"/>
  <c r="S1833" i="1"/>
  <c r="U1833" i="1" s="1"/>
  <c r="S1834" i="1"/>
  <c r="U1834" i="1" s="1"/>
  <c r="S1527" i="1"/>
  <c r="U1527" i="1" s="1"/>
  <c r="S1835" i="1"/>
  <c r="U1835" i="1" s="1"/>
  <c r="S2163" i="1"/>
  <c r="U2163" i="1" s="1"/>
  <c r="S1454" i="1"/>
  <c r="U1454" i="1" s="1"/>
  <c r="S1076" i="1"/>
  <c r="U1076" i="1" s="1"/>
  <c r="S2164" i="1"/>
  <c r="U2164" i="1" s="1"/>
  <c r="S2165" i="1"/>
  <c r="U2165" i="1" s="1"/>
  <c r="S2166" i="1"/>
  <c r="U2166" i="1" s="1"/>
  <c r="S499" i="1"/>
  <c r="U499" i="1" s="1"/>
  <c r="S1622" i="1"/>
  <c r="U1622" i="1" s="1"/>
  <c r="S1323" i="1"/>
  <c r="U1323" i="1" s="1"/>
  <c r="S1836" i="1"/>
  <c r="U1836" i="1" s="1"/>
  <c r="S455" i="1"/>
  <c r="U455" i="1" s="1"/>
  <c r="S1528" i="1"/>
  <c r="U1528" i="1" s="1"/>
  <c r="S1984" i="1"/>
  <c r="U1984" i="1" s="1"/>
  <c r="S633" i="1"/>
  <c r="U633" i="1" s="1"/>
  <c r="S1529" i="1"/>
  <c r="U1529" i="1" s="1"/>
  <c r="S1258" i="1"/>
  <c r="U1258" i="1" s="1"/>
  <c r="S1154" i="1"/>
  <c r="U1154" i="1" s="1"/>
  <c r="S2167" i="1"/>
  <c r="U2167" i="1" s="1"/>
  <c r="S1041" i="1"/>
  <c r="U1041" i="1" s="1"/>
  <c r="S811" i="1"/>
  <c r="U811" i="1" s="1"/>
  <c r="S2168" i="1"/>
  <c r="U2168" i="1" s="1"/>
  <c r="S1720" i="1"/>
  <c r="U1720" i="1" s="1"/>
  <c r="S1455" i="1"/>
  <c r="U1455" i="1" s="1"/>
  <c r="S1985" i="1"/>
  <c r="U1985" i="1" s="1"/>
  <c r="S2169" i="1"/>
  <c r="U2169" i="1" s="1"/>
  <c r="S649" i="1"/>
  <c r="U649" i="1" s="1"/>
  <c r="S2170" i="1"/>
  <c r="U2170" i="1" s="1"/>
  <c r="S2171" i="1"/>
  <c r="U2171" i="1" s="1"/>
  <c r="S1042" i="1"/>
  <c r="U1042" i="1" s="1"/>
  <c r="S2172" i="1"/>
  <c r="U2172" i="1" s="1"/>
  <c r="S149" i="1"/>
  <c r="U149" i="1" s="1"/>
  <c r="S1259" i="1"/>
  <c r="U1259" i="1" s="1"/>
  <c r="S975" i="1"/>
  <c r="U975" i="1" s="1"/>
  <c r="S895" i="1"/>
  <c r="U895" i="1" s="1"/>
  <c r="S1260" i="1"/>
  <c r="U1260" i="1" s="1"/>
  <c r="S707" i="1"/>
  <c r="U707" i="1" s="1"/>
  <c r="S1986" i="1"/>
  <c r="U1986" i="1" s="1"/>
  <c r="S688" i="1"/>
  <c r="U688" i="1" s="1"/>
  <c r="S2173" i="1"/>
  <c r="U2173" i="1" s="1"/>
  <c r="S320" i="1"/>
  <c r="U320" i="1" s="1"/>
  <c r="S708" i="1"/>
  <c r="U708" i="1" s="1"/>
  <c r="S1155" i="1"/>
  <c r="U1155" i="1" s="1"/>
  <c r="S735" i="1"/>
  <c r="U735" i="1" s="1"/>
  <c r="S896" i="1"/>
  <c r="U896" i="1" s="1"/>
  <c r="S1324" i="1"/>
  <c r="U1324" i="1" s="1"/>
  <c r="S1721" i="1"/>
  <c r="U1721" i="1" s="1"/>
  <c r="S1205" i="1"/>
  <c r="U1205" i="1" s="1"/>
  <c r="S255" i="1"/>
  <c r="U255" i="1" s="1"/>
  <c r="S650" i="1"/>
  <c r="U650" i="1" s="1"/>
  <c r="S1623" i="1"/>
  <c r="U1623" i="1" s="1"/>
  <c r="S2174" i="1"/>
  <c r="U2174" i="1" s="1"/>
  <c r="S344" i="1"/>
  <c r="U344" i="1" s="1"/>
  <c r="S1077" i="1"/>
  <c r="U1077" i="1" s="1"/>
  <c r="S292" i="1"/>
  <c r="U292" i="1" s="1"/>
  <c r="S651" i="1"/>
  <c r="U651" i="1" s="1"/>
  <c r="S1530" i="1"/>
  <c r="U1530" i="1" s="1"/>
  <c r="S2175" i="1"/>
  <c r="U2175" i="1" s="1"/>
  <c r="S439" i="1"/>
  <c r="U439" i="1" s="1"/>
  <c r="S376" i="1"/>
  <c r="U376" i="1" s="1"/>
  <c r="S569" i="1"/>
  <c r="U569" i="1" s="1"/>
  <c r="S500" i="1"/>
  <c r="U500" i="1" s="1"/>
  <c r="S2176" i="1"/>
  <c r="U2176" i="1" s="1"/>
  <c r="S1987" i="1"/>
  <c r="U1987" i="1" s="1"/>
  <c r="S1393" i="1"/>
  <c r="U1393" i="1" s="1"/>
  <c r="S760" i="1"/>
  <c r="U760" i="1" s="1"/>
  <c r="S897" i="1"/>
  <c r="U897" i="1" s="1"/>
  <c r="S1988" i="1"/>
  <c r="U1988" i="1" s="1"/>
  <c r="S1078" i="1"/>
  <c r="U1078" i="1" s="1"/>
  <c r="S1531" i="1"/>
  <c r="U1531" i="1" s="1"/>
  <c r="S1206" i="1"/>
  <c r="U1206" i="1" s="1"/>
  <c r="S2177" i="1"/>
  <c r="U2177" i="1" s="1"/>
  <c r="S868" i="1"/>
  <c r="U868" i="1" s="1"/>
  <c r="S1532" i="1"/>
  <c r="U1532" i="1" s="1"/>
  <c r="S1722" i="1"/>
  <c r="U1722" i="1" s="1"/>
  <c r="S1837" i="1"/>
  <c r="U1837" i="1" s="1"/>
  <c r="S2178" i="1"/>
  <c r="U2178" i="1" s="1"/>
  <c r="S4005" i="1"/>
  <c r="U4005" i="1" s="1"/>
  <c r="S4006" i="1"/>
  <c r="U4006" i="1" s="1"/>
  <c r="S4007" i="1"/>
  <c r="U4007" i="1" s="1"/>
  <c r="S2264" i="1"/>
  <c r="U2264" i="1" s="1"/>
  <c r="S2525" i="1"/>
  <c r="U2525" i="1" s="1"/>
  <c r="S2361" i="1"/>
  <c r="U2361" i="1" s="1"/>
  <c r="S2923" i="1"/>
  <c r="U2923" i="1" s="1"/>
  <c r="S2354" i="1"/>
  <c r="U2354" i="1" s="1"/>
  <c r="S4008" i="1"/>
  <c r="U4008" i="1" s="1"/>
  <c r="S2396" i="1"/>
  <c r="U2396" i="1" s="1"/>
  <c r="S2798" i="1"/>
  <c r="U2798" i="1" s="1"/>
  <c r="S4009" i="1"/>
  <c r="U4009" i="1" s="1"/>
  <c r="S2830" i="1"/>
  <c r="U2830" i="1" s="1"/>
  <c r="S4010" i="1"/>
  <c r="U4010" i="1" s="1"/>
  <c r="S3089" i="1"/>
  <c r="U3089" i="1" s="1"/>
  <c r="S4011" i="1"/>
  <c r="U4011" i="1" s="1"/>
  <c r="S2576" i="1"/>
  <c r="U2576" i="1" s="1"/>
  <c r="S4012" i="1"/>
  <c r="U4012" i="1" s="1"/>
  <c r="S2877" i="1"/>
  <c r="U2877" i="1" s="1"/>
  <c r="S2831" i="1"/>
  <c r="U2831" i="1" s="1"/>
  <c r="S2179" i="1"/>
  <c r="U2179" i="1" s="1"/>
  <c r="S1624" i="1"/>
  <c r="U1624" i="1" s="1"/>
  <c r="S2180" i="1"/>
  <c r="U2180" i="1" s="1"/>
  <c r="S1625" i="1"/>
  <c r="U1625" i="1" s="1"/>
  <c r="S185" i="1"/>
  <c r="U185" i="1" s="1"/>
  <c r="S1989" i="1"/>
  <c r="U1989" i="1" s="1"/>
  <c r="S324" i="1"/>
  <c r="U324" i="1" s="1"/>
  <c r="S976" i="1"/>
  <c r="U976" i="1" s="1"/>
  <c r="S1456" i="1"/>
  <c r="U1456" i="1" s="1"/>
  <c r="S1156" i="1"/>
  <c r="U1156" i="1" s="1"/>
  <c r="S1990" i="1"/>
  <c r="U1990" i="1" s="1"/>
  <c r="S1838" i="1"/>
  <c r="U1838" i="1" s="1"/>
  <c r="S2181" i="1"/>
  <c r="U2181" i="1" s="1"/>
  <c r="S1157" i="1"/>
  <c r="U1157" i="1" s="1"/>
  <c r="S1991" i="1"/>
  <c r="U1991" i="1" s="1"/>
  <c r="S1626" i="1"/>
  <c r="U1626" i="1" s="1"/>
  <c r="S1261" i="1"/>
  <c r="U1261" i="1" s="1"/>
  <c r="S1006" i="1"/>
  <c r="U1006" i="1" s="1"/>
  <c r="S2182" i="1"/>
  <c r="U2182" i="1" s="1"/>
  <c r="S1723" i="1"/>
  <c r="U1723" i="1" s="1"/>
  <c r="S1627" i="1"/>
  <c r="U1627" i="1" s="1"/>
  <c r="S548" i="1"/>
  <c r="U548" i="1" s="1"/>
  <c r="S1207" i="1"/>
  <c r="U1207" i="1" s="1"/>
  <c r="S1992" i="1"/>
  <c r="U1992" i="1" s="1"/>
  <c r="S1839" i="1"/>
  <c r="U1839" i="1" s="1"/>
  <c r="S1043" i="1"/>
  <c r="U1043" i="1" s="1"/>
  <c r="S2183" i="1"/>
  <c r="U2183" i="1" s="1"/>
  <c r="S529" i="1"/>
  <c r="U529" i="1" s="1"/>
  <c r="S659" i="1"/>
  <c r="U659" i="1" s="1"/>
  <c r="S1724" i="1"/>
  <c r="U1724" i="1" s="1"/>
  <c r="S1725" i="1"/>
  <c r="U1725" i="1" s="1"/>
  <c r="S1208" i="1"/>
  <c r="U1208" i="1" s="1"/>
  <c r="S1079" i="1"/>
  <c r="U1079" i="1" s="1"/>
  <c r="S1116" i="1"/>
  <c r="U1116" i="1" s="1"/>
  <c r="S539" i="1"/>
  <c r="U539" i="1" s="1"/>
  <c r="S1158" i="1"/>
  <c r="U1158" i="1" s="1"/>
  <c r="S540" i="1"/>
  <c r="U540" i="1" s="1"/>
  <c r="S1457" i="1"/>
  <c r="U1457" i="1" s="1"/>
  <c r="S1993" i="1"/>
  <c r="U1993" i="1" s="1"/>
  <c r="S2184" i="1"/>
  <c r="U2184" i="1" s="1"/>
  <c r="S1262" i="1"/>
  <c r="U1262" i="1" s="1"/>
  <c r="S922" i="1"/>
  <c r="U922" i="1" s="1"/>
  <c r="S869" i="1"/>
  <c r="U869" i="1" s="1"/>
  <c r="S689" i="1"/>
  <c r="U689" i="1" s="1"/>
  <c r="S736" i="1"/>
  <c r="U736" i="1" s="1"/>
  <c r="S660" i="1"/>
  <c r="U660" i="1" s="1"/>
  <c r="S1394" i="1"/>
  <c r="U1394" i="1" s="1"/>
  <c r="S2185" i="1"/>
  <c r="U2185" i="1" s="1"/>
  <c r="S423" i="1"/>
  <c r="U423" i="1" s="1"/>
  <c r="S1325" i="1"/>
  <c r="U1325" i="1" s="1"/>
  <c r="S1159" i="1"/>
  <c r="U1159" i="1" s="1"/>
  <c r="S1994" i="1"/>
  <c r="U1994" i="1" s="1"/>
  <c r="S829" i="1"/>
  <c r="U829" i="1" s="1"/>
  <c r="S2186" i="1"/>
  <c r="U2186" i="1" s="1"/>
  <c r="S1263" i="1"/>
  <c r="U1263" i="1" s="1"/>
  <c r="S793" i="1"/>
  <c r="U793" i="1" s="1"/>
  <c r="S570" i="1"/>
  <c r="U570" i="1" s="1"/>
  <c r="S1726" i="1"/>
  <c r="U1726" i="1" s="1"/>
  <c r="S830" i="1"/>
  <c r="U830" i="1" s="1"/>
  <c r="S286" i="1"/>
  <c r="U286" i="1" s="1"/>
  <c r="S137" i="1"/>
  <c r="U137" i="1" s="1"/>
  <c r="S1326" i="1"/>
  <c r="U1326" i="1" s="1"/>
  <c r="S522" i="1"/>
  <c r="U522" i="1" s="1"/>
  <c r="S1044" i="1"/>
  <c r="U1044" i="1" s="1"/>
  <c r="S429" i="1"/>
  <c r="U429" i="1" s="1"/>
  <c r="S1840" i="1"/>
  <c r="U1840" i="1" s="1"/>
  <c r="S1841" i="1"/>
  <c r="U1841" i="1" s="1"/>
  <c r="S1727" i="1"/>
  <c r="U1727" i="1" s="1"/>
  <c r="S411" i="1"/>
  <c r="U411" i="1" s="1"/>
  <c r="S1995" i="1"/>
  <c r="U1995" i="1" s="1"/>
  <c r="S198" i="1"/>
  <c r="U198" i="1" s="1"/>
  <c r="S236" i="1"/>
  <c r="U236" i="1" s="1"/>
  <c r="S1533" i="1"/>
  <c r="U1533" i="1" s="1"/>
  <c r="S1996" i="1"/>
  <c r="U1996" i="1" s="1"/>
  <c r="S1160" i="1"/>
  <c r="U1160" i="1" s="1"/>
  <c r="S1842" i="1"/>
  <c r="U1842" i="1" s="1"/>
  <c r="S1728" i="1"/>
  <c r="U1728" i="1" s="1"/>
  <c r="S709" i="1"/>
  <c r="U709" i="1" s="1"/>
  <c r="S113" i="1"/>
  <c r="U113" i="1" s="1"/>
  <c r="S1997" i="1"/>
  <c r="U1997" i="1" s="1"/>
  <c r="S2745" i="1"/>
  <c r="U2745" i="1" s="1"/>
  <c r="S2799" i="1"/>
  <c r="U2799" i="1" s="1"/>
  <c r="S2720" i="1"/>
  <c r="U2720" i="1" s="1"/>
  <c r="S2692" i="1"/>
  <c r="U2692" i="1" s="1"/>
  <c r="S2601" i="1"/>
  <c r="U2601" i="1" s="1"/>
  <c r="S4013" i="1"/>
  <c r="U4013" i="1" s="1"/>
  <c r="S2424" i="1"/>
  <c r="U2424" i="1" s="1"/>
  <c r="S2636" i="1"/>
  <c r="U2636" i="1" s="1"/>
  <c r="S3297" i="1"/>
  <c r="U3297" i="1" s="1"/>
  <c r="S2507" i="1"/>
  <c r="U2507" i="1" s="1"/>
  <c r="S2549" i="1"/>
  <c r="U2549" i="1" s="1"/>
  <c r="S2526" i="1"/>
  <c r="U2526" i="1" s="1"/>
  <c r="S2550" i="1"/>
  <c r="U2550" i="1" s="1"/>
  <c r="S4014" i="1"/>
  <c r="U4014" i="1" s="1"/>
  <c r="S3090" i="1"/>
  <c r="U3090" i="1" s="1"/>
  <c r="S4015" i="1"/>
  <c r="U4015" i="1" s="1"/>
  <c r="S4016" i="1"/>
  <c r="U4016" i="1" s="1"/>
  <c r="S2721" i="1"/>
  <c r="U2721" i="1" s="1"/>
  <c r="S3091" i="1"/>
  <c r="U3091" i="1" s="1"/>
  <c r="S3298" i="1"/>
  <c r="U3298" i="1" s="1"/>
  <c r="S1628" i="1"/>
  <c r="U1628" i="1" s="1"/>
  <c r="S1534" i="1"/>
  <c r="U1534" i="1" s="1"/>
  <c r="S2187" i="1"/>
  <c r="U2187" i="1" s="1"/>
  <c r="S605" i="1"/>
  <c r="U605" i="1" s="1"/>
  <c r="S1080" i="1"/>
  <c r="U1080" i="1" s="1"/>
  <c r="S1729" i="1"/>
  <c r="U1729" i="1" s="1"/>
  <c r="S870" i="1"/>
  <c r="U870" i="1" s="1"/>
  <c r="S652" i="1"/>
  <c r="U652" i="1" s="1"/>
  <c r="S1998" i="1"/>
  <c r="U1998" i="1" s="1"/>
  <c r="S1264" i="1"/>
  <c r="U1264" i="1" s="1"/>
  <c r="S1843" i="1"/>
  <c r="U1843" i="1" s="1"/>
  <c r="S1209" i="1"/>
  <c r="U1209" i="1" s="1"/>
  <c r="S1999" i="1"/>
  <c r="U1999" i="1" s="1"/>
  <c r="S2188" i="1"/>
  <c r="U2188" i="1" s="1"/>
  <c r="S1458" i="1"/>
  <c r="U1458" i="1" s="1"/>
  <c r="S2189" i="1"/>
  <c r="U2189" i="1" s="1"/>
  <c r="S2190" i="1"/>
  <c r="U2190" i="1" s="1"/>
  <c r="S1081" i="1"/>
  <c r="U1081" i="1" s="1"/>
  <c r="S1730" i="1"/>
  <c r="U1730" i="1" s="1"/>
  <c r="S945" i="1"/>
  <c r="U945" i="1" s="1"/>
  <c r="S1327" i="1"/>
  <c r="U1327" i="1" s="1"/>
  <c r="S2191" i="1"/>
  <c r="U2191" i="1" s="1"/>
  <c r="S2192" i="1"/>
  <c r="U2192" i="1" s="1"/>
  <c r="S482" i="1"/>
  <c r="U482" i="1" s="1"/>
  <c r="S1210" i="1"/>
  <c r="U1210" i="1" s="1"/>
  <c r="S1328" i="1"/>
  <c r="U1328" i="1" s="1"/>
  <c r="S2193" i="1"/>
  <c r="U2193" i="1" s="1"/>
  <c r="S2194" i="1"/>
  <c r="U2194" i="1" s="1"/>
  <c r="S1395" i="1"/>
  <c r="U1395" i="1" s="1"/>
  <c r="S508" i="1"/>
  <c r="U508" i="1" s="1"/>
  <c r="S1535" i="1"/>
  <c r="U1535" i="1" s="1"/>
  <c r="S1629" i="1"/>
  <c r="U1629" i="1" s="1"/>
  <c r="S871" i="1"/>
  <c r="U871" i="1" s="1"/>
  <c r="S1211" i="1"/>
  <c r="U1211" i="1" s="1"/>
  <c r="S1844" i="1"/>
  <c r="U1844" i="1" s="1"/>
  <c r="S661" i="1"/>
  <c r="U661" i="1" s="1"/>
  <c r="S1007" i="1"/>
  <c r="U1007" i="1" s="1"/>
  <c r="S447" i="1"/>
  <c r="U447" i="1" s="1"/>
  <c r="S1161" i="1"/>
  <c r="U1161" i="1" s="1"/>
  <c r="S2195" i="1"/>
  <c r="U2195" i="1" s="1"/>
  <c r="S3299" i="1"/>
  <c r="U3299" i="1" s="1"/>
  <c r="S3000" i="1"/>
  <c r="U3000" i="1" s="1"/>
  <c r="S4017" i="1"/>
  <c r="U4017" i="1" s="1"/>
  <c r="S4018" i="1"/>
  <c r="U4018" i="1" s="1"/>
  <c r="S4019" i="1"/>
  <c r="U4019" i="1" s="1"/>
  <c r="S2239" i="1"/>
  <c r="U2239" i="1" s="1"/>
  <c r="S3300" i="1"/>
  <c r="U3300" i="1" s="1"/>
  <c r="S3092" i="1"/>
  <c r="U3092" i="1" s="1"/>
  <c r="S4020" i="1"/>
  <c r="U4020" i="1" s="1"/>
  <c r="S2201" i="1"/>
  <c r="U2201" i="1" s="1"/>
  <c r="S3301" i="1"/>
  <c r="U3301" i="1" s="1"/>
  <c r="S2924" i="1"/>
  <c r="U2924" i="1" s="1"/>
  <c r="S2925" i="1"/>
  <c r="U2925" i="1" s="1"/>
  <c r="S2746" i="1"/>
  <c r="U2746" i="1" s="1"/>
  <c r="S4021" i="1"/>
  <c r="U4021" i="1" s="1"/>
  <c r="S2527" i="1"/>
  <c r="U2527" i="1" s="1"/>
  <c r="S4022" i="1"/>
  <c r="U4022" i="1" s="1"/>
  <c r="S4023" i="1"/>
  <c r="U4023" i="1" s="1"/>
  <c r="S4024" i="1"/>
  <c r="U4024" i="1" s="1"/>
  <c r="S2404" i="1"/>
  <c r="U2404" i="1" s="1"/>
  <c r="S2196" i="1"/>
  <c r="U2196" i="1" s="1"/>
  <c r="S2000" i="1"/>
  <c r="U2000" i="1" s="1"/>
  <c r="S812" i="1"/>
  <c r="U812" i="1" s="1"/>
  <c r="S116" i="1"/>
  <c r="U116" i="1" s="1"/>
  <c r="S1212" i="1"/>
  <c r="U1212" i="1" s="1"/>
  <c r="S2001" i="1"/>
  <c r="U2001" i="1" s="1"/>
  <c r="S530" i="1"/>
  <c r="U530" i="1" s="1"/>
  <c r="S2197" i="1"/>
  <c r="U2197" i="1" s="1"/>
  <c r="S898" i="1"/>
  <c r="U898" i="1" s="1"/>
  <c r="S1396" i="1"/>
  <c r="U1396" i="1" s="1"/>
  <c r="S207" i="1"/>
  <c r="U207" i="1" s="1"/>
  <c r="S1459" i="1"/>
  <c r="U1459" i="1" s="1"/>
  <c r="S509" i="1"/>
  <c r="U509" i="1" s="1"/>
  <c r="S1536" i="1"/>
  <c r="U1536" i="1" s="1"/>
  <c r="S1213" i="1"/>
  <c r="U1213" i="1" s="1"/>
  <c r="S1460" i="1"/>
  <c r="U1460" i="1" s="1"/>
  <c r="S1329" i="1"/>
  <c r="U1329" i="1" s="1"/>
  <c r="S1537" i="1"/>
  <c r="U1537" i="1" s="1"/>
  <c r="S899" i="1"/>
  <c r="U899" i="1" s="1"/>
  <c r="S440" i="1"/>
  <c r="U440" i="1" s="1"/>
  <c r="S2198" i="1"/>
  <c r="U2198" i="1" s="1"/>
  <c r="S2199" i="1"/>
  <c r="U2199" i="1" s="1"/>
  <c r="S211" i="1"/>
  <c r="U211" i="1" s="1"/>
  <c r="S1461" i="1"/>
  <c r="U1461" i="1" s="1"/>
  <c r="S1538" i="1"/>
  <c r="U1538" i="1" s="1"/>
  <c r="S946" i="1"/>
  <c r="U946" i="1" s="1"/>
  <c r="S1265" i="1"/>
  <c r="U1265" i="1" s="1"/>
  <c r="S387" i="1"/>
  <c r="U387" i="1" s="1"/>
  <c r="S1082" i="1"/>
  <c r="U1082" i="1" s="1"/>
  <c r="S1845" i="1"/>
  <c r="U1845" i="1" s="1"/>
  <c r="S2002" i="1"/>
  <c r="U2002" i="1" s="1"/>
  <c r="S2003" i="1"/>
  <c r="U2003" i="1" s="1"/>
  <c r="S7" i="1"/>
  <c r="U7" i="1" s="1"/>
  <c r="S2747" i="1"/>
  <c r="U2747" i="1" s="1"/>
  <c r="S2489" i="1"/>
  <c r="U2489" i="1" s="1"/>
  <c r="S2508" i="1"/>
  <c r="U2508" i="1" s="1"/>
  <c r="S2314" i="1"/>
  <c r="U2314" i="1" s="1"/>
  <c r="S3093" i="1"/>
  <c r="U3093" i="1" s="1"/>
  <c r="S3001" i="1"/>
  <c r="U3001" i="1" s="1"/>
  <c r="S2577" i="1"/>
  <c r="U2577" i="1" s="1"/>
  <c r="S2578" i="1"/>
  <c r="U2578" i="1" s="1"/>
  <c r="S2800" i="1"/>
  <c r="U2800" i="1" s="1"/>
  <c r="S2926" i="1"/>
  <c r="U2926" i="1" s="1"/>
  <c r="S2372" i="1"/>
  <c r="U2372" i="1" s="1"/>
  <c r="S4025" i="1"/>
  <c r="U4025" i="1" s="1"/>
  <c r="S4026" i="1"/>
  <c r="U4026" i="1" s="1"/>
  <c r="S2579" i="1"/>
  <c r="U2579" i="1" s="1"/>
  <c r="S3002" i="1"/>
  <c r="U3002" i="1" s="1"/>
  <c r="S4027" i="1"/>
  <c r="U4027" i="1" s="1"/>
  <c r="S2878" i="1"/>
  <c r="U2878" i="1" s="1"/>
  <c r="S3094" i="1"/>
  <c r="U3094" i="1" s="1"/>
  <c r="S4028" i="1"/>
  <c r="U4028" i="1" s="1"/>
  <c r="S2551" i="1"/>
  <c r="U2551" i="1" s="1"/>
  <c r="S2879" i="1"/>
  <c r="U2879" i="1" s="1"/>
  <c r="S4029" i="1"/>
  <c r="U4029" i="1" s="1"/>
  <c r="S4030" i="1"/>
  <c r="U4030" i="1" s="1"/>
  <c r="S3302" i="1"/>
  <c r="U3302" i="1" s="1"/>
  <c r="S2434" i="1"/>
  <c r="U2434" i="1" s="1"/>
  <c r="S3303" i="1"/>
  <c r="U3303" i="1" s="1"/>
  <c r="S2637" i="1"/>
  <c r="U2637" i="1" s="1"/>
  <c r="S4031" i="1"/>
  <c r="U4031" i="1" s="1"/>
  <c r="S3003" i="1"/>
  <c r="U3003" i="1" s="1"/>
  <c r="S2602" i="1"/>
  <c r="U2602" i="1" s="1"/>
  <c r="S3004" i="1"/>
  <c r="U3004" i="1" s="1"/>
  <c r="S4032" i="1"/>
  <c r="U4032" i="1" s="1"/>
  <c r="S4033" i="1"/>
  <c r="U4033" i="1" s="1"/>
  <c r="S4034" i="1"/>
  <c r="U4034" i="1" s="1"/>
  <c r="S4035" i="1"/>
  <c r="U4035" i="1" s="1"/>
  <c r="S2255" i="1"/>
  <c r="U2255" i="1" s="1"/>
  <c r="S2880" i="1"/>
  <c r="U2880" i="1" s="1"/>
  <c r="S4036" i="1"/>
  <c r="U4036" i="1" s="1"/>
  <c r="S4037" i="1"/>
  <c r="U4037" i="1" s="1"/>
  <c r="S2638" i="1"/>
  <c r="U2638" i="1" s="1"/>
  <c r="S2881" i="1"/>
  <c r="U2881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3095" i="1"/>
  <c r="U3095" i="1" s="1"/>
  <c r="S2435" i="1"/>
  <c r="U2435" i="1" s="1"/>
  <c r="S3304" i="1"/>
  <c r="U3304" i="1" s="1"/>
  <c r="S2563" i="1"/>
  <c r="U2563" i="1" s="1"/>
  <c r="S2379" i="1"/>
  <c r="U2379" i="1" s="1"/>
  <c r="S4043" i="1"/>
  <c r="U4043" i="1" s="1"/>
  <c r="S2490" i="1"/>
  <c r="U2490" i="1" s="1"/>
  <c r="S3005" i="1"/>
  <c r="U3005" i="1" s="1"/>
  <c r="S2882" i="1"/>
  <c r="U2882" i="1" s="1"/>
  <c r="S2693" i="1"/>
  <c r="U2693" i="1" s="1"/>
  <c r="S2552" i="1"/>
  <c r="U2552" i="1" s="1"/>
  <c r="S2380" i="1"/>
  <c r="U2380" i="1" s="1"/>
  <c r="S3305" i="1"/>
  <c r="U3305" i="1" s="1"/>
  <c r="S2883" i="1"/>
  <c r="U2883" i="1" s="1"/>
  <c r="S3306" i="1"/>
  <c r="U3306" i="1" s="1"/>
  <c r="S2271" i="1"/>
  <c r="U2271" i="1" s="1"/>
  <c r="S4044" i="1"/>
  <c r="U4044" i="1" s="1"/>
  <c r="S4045" i="1"/>
  <c r="U4045" i="1" s="1"/>
  <c r="S2660" i="1"/>
  <c r="U2660" i="1" s="1"/>
  <c r="S2224" i="1"/>
  <c r="U2224" i="1" s="1"/>
  <c r="S2603" i="1"/>
  <c r="U2603" i="1" s="1"/>
  <c r="S2748" i="1"/>
  <c r="U2748" i="1" s="1"/>
  <c r="S4046" i="1"/>
  <c r="U4046" i="1" s="1"/>
  <c r="S3006" i="1"/>
  <c r="U3006" i="1" s="1"/>
  <c r="S2346" i="1"/>
  <c r="U2346" i="1" s="1"/>
  <c r="S4047" i="1"/>
  <c r="U4047" i="1" s="1"/>
  <c r="S2722" i="1"/>
  <c r="U2722" i="1" s="1"/>
  <c r="S2355" i="1"/>
  <c r="U2355" i="1" s="1"/>
  <c r="S4048" i="1"/>
  <c r="U4048" i="1" s="1"/>
  <c r="S4049" i="1"/>
  <c r="U4049" i="1" s="1"/>
  <c r="S4050" i="1"/>
  <c r="U4050" i="1" s="1"/>
  <c r="S4051" i="1"/>
  <c r="U4051" i="1" s="1"/>
  <c r="S3096" i="1"/>
  <c r="U3096" i="1" s="1"/>
  <c r="S2884" i="1"/>
  <c r="U2884" i="1" s="1"/>
  <c r="S4052" i="1"/>
  <c r="U4052" i="1" s="1"/>
  <c r="S2771" i="1"/>
  <c r="U2771" i="1" s="1"/>
  <c r="S2661" i="1"/>
  <c r="U2661" i="1" s="1"/>
  <c r="S2604" i="1"/>
  <c r="U2604" i="1" s="1"/>
  <c r="S2723" i="1"/>
  <c r="U2723" i="1" s="1"/>
  <c r="S4053" i="1"/>
  <c r="U4053" i="1" s="1"/>
  <c r="S3307" i="1"/>
  <c r="U3307" i="1" s="1"/>
  <c r="S2639" i="1"/>
  <c r="U2639" i="1" s="1"/>
  <c r="S3097" i="1"/>
  <c r="U3097" i="1" s="1"/>
  <c r="S4054" i="1"/>
  <c r="U4054" i="1" s="1"/>
  <c r="S4055" i="1"/>
  <c r="U4055" i="1" s="1"/>
  <c r="S4056" i="1"/>
  <c r="U4056" i="1" s="1"/>
  <c r="S2580" i="1"/>
  <c r="U2580" i="1" s="1"/>
  <c r="S2694" i="1"/>
  <c r="U2694" i="1" s="1"/>
  <c r="S2293" i="1"/>
  <c r="U2293" i="1" s="1"/>
  <c r="S4057" i="1"/>
  <c r="U4057" i="1" s="1"/>
  <c r="S2202" i="1"/>
  <c r="U2202" i="1" s="1"/>
  <c r="S2662" i="1"/>
  <c r="U2662" i="1" s="1"/>
  <c r="S4058" i="1"/>
  <c r="U4058" i="1" s="1"/>
  <c r="S4059" i="1"/>
  <c r="U4059" i="1" s="1"/>
  <c r="S3308" i="1"/>
  <c r="U3308" i="1" s="1"/>
  <c r="S4060" i="1"/>
  <c r="U4060" i="1" s="1"/>
  <c r="S2356" i="1"/>
  <c r="U2356" i="1" s="1"/>
  <c r="S4061" i="1"/>
  <c r="U4061" i="1" s="1"/>
  <c r="S4062" i="1"/>
  <c r="U4062" i="1" s="1"/>
  <c r="S3007" i="1"/>
  <c r="U3007" i="1" s="1"/>
  <c r="S3008" i="1"/>
  <c r="U3008" i="1" s="1"/>
  <c r="S4063" i="1"/>
  <c r="U4063" i="1" s="1"/>
  <c r="S2581" i="1"/>
  <c r="U2581" i="1" s="1"/>
  <c r="S3309" i="1"/>
  <c r="U3309" i="1" s="1"/>
  <c r="S4064" i="1"/>
  <c r="U4064" i="1" s="1"/>
  <c r="S4065" i="1"/>
  <c r="U4065" i="1" s="1"/>
  <c r="S4066" i="1"/>
  <c r="U4066" i="1" s="1"/>
  <c r="S4067" i="1"/>
  <c r="U4067" i="1" s="1"/>
  <c r="S2463" i="1"/>
  <c r="U2463" i="1" s="1"/>
  <c r="S4068" i="1"/>
  <c r="U4068" i="1" s="1"/>
  <c r="S4069" i="1"/>
  <c r="U4069" i="1" s="1"/>
  <c r="S2385" i="1"/>
  <c r="U2385" i="1" s="1"/>
  <c r="S2464" i="1"/>
  <c r="U2464" i="1" s="1"/>
  <c r="S3098" i="1"/>
  <c r="U3098" i="1" s="1"/>
  <c r="S4070" i="1"/>
  <c r="U4070" i="1" s="1"/>
  <c r="S3009" i="1"/>
  <c r="U3009" i="1" s="1"/>
  <c r="S4071" i="1"/>
  <c r="U4071" i="1" s="1"/>
  <c r="S2832" i="1"/>
  <c r="U2832" i="1" s="1"/>
  <c r="S2622" i="1"/>
  <c r="U2622" i="1" s="1"/>
  <c r="S3310" i="1"/>
  <c r="U3310" i="1" s="1"/>
  <c r="S2465" i="1"/>
  <c r="U2465" i="1" s="1"/>
  <c r="S2695" i="1"/>
  <c r="U2695" i="1" s="1"/>
  <c r="S2801" i="1"/>
  <c r="U2801" i="1" s="1"/>
  <c r="S4072" i="1"/>
  <c r="U4072" i="1" s="1"/>
  <c r="S3311" i="1"/>
  <c r="U3311" i="1" s="1"/>
  <c r="S2509" i="1"/>
  <c r="U2509" i="1" s="1"/>
  <c r="S2209" i="1"/>
  <c r="U2209" i="1" s="1"/>
  <c r="S2386" i="1"/>
  <c r="U2386" i="1" s="1"/>
  <c r="S4073" i="1"/>
  <c r="U4073" i="1" s="1"/>
  <c r="S2276" i="1"/>
  <c r="U2276" i="1" s="1"/>
  <c r="S3312" i="1"/>
  <c r="U3312" i="1" s="1"/>
  <c r="S2696" i="1"/>
  <c r="U2696" i="1" s="1"/>
  <c r="S3099" i="1"/>
  <c r="U3099" i="1" s="1"/>
  <c r="S2553" i="1"/>
  <c r="U2553" i="1" s="1"/>
  <c r="S2927" i="1"/>
  <c r="U2927" i="1" s="1"/>
  <c r="S2528" i="1"/>
  <c r="U2528" i="1" s="1"/>
  <c r="S2362" i="1"/>
  <c r="U2362" i="1" s="1"/>
  <c r="S2833" i="1"/>
  <c r="U2833" i="1" s="1"/>
  <c r="S2387" i="1"/>
  <c r="U2387" i="1" s="1"/>
  <c r="S2724" i="1"/>
  <c r="U2724" i="1" s="1"/>
  <c r="S2339" i="1"/>
  <c r="U2339" i="1" s="1"/>
  <c r="S3100" i="1"/>
  <c r="U3100" i="1" s="1"/>
  <c r="S4074" i="1"/>
  <c r="U4074" i="1" s="1"/>
  <c r="S2928" i="1"/>
  <c r="U2928" i="1" s="1"/>
  <c r="S2529" i="1"/>
  <c r="U2529" i="1" s="1"/>
  <c r="S2885" i="1"/>
  <c r="U2885" i="1" s="1"/>
  <c r="S4075" i="1"/>
  <c r="U4075" i="1" s="1"/>
  <c r="S4076" i="1"/>
  <c r="U4076" i="1" s="1"/>
  <c r="S2363" i="1"/>
  <c r="U2363" i="1" s="1"/>
  <c r="S2564" i="1"/>
  <c r="U2564" i="1" s="1"/>
  <c r="S4077" i="1"/>
  <c r="U4077" i="1" s="1"/>
  <c r="S2250" i="1"/>
  <c r="U2250" i="1" s="1"/>
  <c r="S2565" i="1"/>
  <c r="U2565" i="1" s="1"/>
  <c r="S4078" i="1"/>
  <c r="U4078" i="1" s="1"/>
  <c r="S2340" i="1"/>
  <c r="U2340" i="1" s="1"/>
  <c r="S3101" i="1"/>
  <c r="U3101" i="1" s="1"/>
  <c r="S2725" i="1"/>
  <c r="U2725" i="1" s="1"/>
  <c r="S4079" i="1"/>
  <c r="U4079" i="1" s="1"/>
  <c r="S3313" i="1"/>
  <c r="U3313" i="1" s="1"/>
  <c r="S4080" i="1"/>
  <c r="U4080" i="1" s="1"/>
  <c r="S4081" i="1"/>
  <c r="U4081" i="1" s="1"/>
  <c r="S2834" i="1"/>
  <c r="U2834" i="1" s="1"/>
  <c r="S2929" i="1"/>
  <c r="U2929" i="1" s="1"/>
  <c r="S2466" i="1"/>
  <c r="U2466" i="1" s="1"/>
  <c r="S2772" i="1"/>
  <c r="U2772" i="1" s="1"/>
  <c r="S4082" i="1"/>
  <c r="U4082" i="1" s="1"/>
  <c r="S3314" i="1"/>
  <c r="U3314" i="1" s="1"/>
  <c r="S4083" i="1"/>
  <c r="U4083" i="1" s="1"/>
  <c r="S4084" i="1"/>
  <c r="U4084" i="1" s="1"/>
  <c r="S2623" i="1"/>
  <c r="U2623" i="1" s="1"/>
  <c r="S3315" i="1"/>
  <c r="U3315" i="1" s="1"/>
  <c r="S2749" i="1"/>
  <c r="U2749" i="1" s="1"/>
  <c r="S3316" i="1"/>
  <c r="U3316" i="1" s="1"/>
  <c r="S2566" i="1"/>
  <c r="U2566" i="1" s="1"/>
  <c r="S3317" i="1"/>
  <c r="U3317" i="1" s="1"/>
  <c r="S2218" i="1"/>
  <c r="U2218" i="1" s="1"/>
  <c r="S4085" i="1"/>
  <c r="U4085" i="1" s="1"/>
  <c r="S3318" i="1"/>
  <c r="U3318" i="1" s="1"/>
  <c r="S2886" i="1"/>
  <c r="U2886" i="1" s="1"/>
  <c r="S4086" i="1"/>
  <c r="U4086" i="1" s="1"/>
  <c r="S2802" i="1"/>
  <c r="U2802" i="1" s="1"/>
  <c r="S2425" i="1"/>
  <c r="U2425" i="1" s="1"/>
  <c r="S4087" i="1"/>
  <c r="U4087" i="1" s="1"/>
  <c r="S2582" i="1"/>
  <c r="U2582" i="1" s="1"/>
  <c r="S4088" i="1"/>
  <c r="U4088" i="1" s="1"/>
  <c r="S2803" i="1"/>
  <c r="U2803" i="1" s="1"/>
  <c r="S2448" i="1"/>
  <c r="U2448" i="1" s="1"/>
  <c r="S3319" i="1"/>
  <c r="U3319" i="1" s="1"/>
  <c r="S2347" i="1"/>
  <c r="U2347" i="1" s="1"/>
  <c r="S2281" i="1"/>
  <c r="U2281" i="1" s="1"/>
  <c r="S2697" i="1"/>
  <c r="U2697" i="1" s="1"/>
  <c r="S2663" i="1"/>
  <c r="U2663" i="1" s="1"/>
  <c r="S2240" i="1"/>
  <c r="U2240" i="1" s="1"/>
  <c r="S2397" i="1"/>
  <c r="U2397" i="1" s="1"/>
  <c r="S4089" i="1"/>
  <c r="U4089" i="1" s="1"/>
  <c r="S4090" i="1"/>
  <c r="U4090" i="1" s="1"/>
  <c r="S4091" i="1"/>
  <c r="U4091" i="1" s="1"/>
  <c r="S2341" i="1"/>
  <c r="U2341" i="1" s="1"/>
  <c r="S4092" i="1"/>
  <c r="U4092" i="1" s="1"/>
  <c r="S2773" i="1"/>
  <c r="U2773" i="1" s="1"/>
  <c r="S3102" i="1"/>
  <c r="U3102" i="1" s="1"/>
  <c r="S2554" i="1"/>
  <c r="U2554" i="1" s="1"/>
  <c r="S4093" i="1"/>
  <c r="U4093" i="1" s="1"/>
  <c r="S4094" i="1"/>
  <c r="U4094" i="1" s="1"/>
  <c r="S4095" i="1"/>
  <c r="U4095" i="1" s="1"/>
  <c r="S2342" i="1"/>
  <c r="U2342" i="1" s="1"/>
  <c r="S2491" i="1"/>
  <c r="U2491" i="1" s="1"/>
  <c r="S4096" i="1"/>
  <c r="U4096" i="1" s="1"/>
  <c r="S2555" i="1"/>
  <c r="U2555" i="1" s="1"/>
  <c r="S2256" i="1"/>
  <c r="U2256" i="1" s="1"/>
  <c r="S2492" i="1"/>
  <c r="U2492" i="1" s="1"/>
  <c r="S3010" i="1"/>
  <c r="U3010" i="1" s="1"/>
  <c r="S3011" i="1"/>
  <c r="U3011" i="1" s="1"/>
  <c r="S3012" i="1"/>
  <c r="U3012" i="1" s="1"/>
  <c r="S4097" i="1"/>
  <c r="U4097" i="1" s="1"/>
  <c r="S3103" i="1"/>
  <c r="U3103" i="1" s="1"/>
  <c r="S3320" i="1"/>
  <c r="U3320" i="1" s="1"/>
  <c r="S2537" i="1"/>
  <c r="U2537" i="1" s="1"/>
  <c r="S3321" i="1"/>
  <c r="U3321" i="1" s="1"/>
  <c r="S4098" i="1"/>
  <c r="U4098" i="1" s="1"/>
  <c r="S2235" i="1"/>
  <c r="U2235" i="1" s="1"/>
  <c r="S3322" i="1"/>
  <c r="U3322" i="1" s="1"/>
  <c r="S2373" i="1"/>
  <c r="U2373" i="1" s="1"/>
  <c r="S2567" i="1"/>
  <c r="U2567" i="1" s="1"/>
  <c r="S4099" i="1"/>
  <c r="U4099" i="1" s="1"/>
  <c r="S4100" i="1"/>
  <c r="U4100" i="1" s="1"/>
  <c r="S3323" i="1"/>
  <c r="U3323" i="1" s="1"/>
  <c r="S2436" i="1"/>
  <c r="U2436" i="1" s="1"/>
  <c r="S2413" i="1"/>
  <c r="U2413" i="1" s="1"/>
  <c r="S4101" i="1"/>
  <c r="U4101" i="1" s="1"/>
  <c r="S2750" i="1"/>
  <c r="U2750" i="1" s="1"/>
  <c r="S4102" i="1"/>
  <c r="U4102" i="1" s="1"/>
  <c r="S4103" i="1"/>
  <c r="U4103" i="1" s="1"/>
  <c r="S4104" i="1"/>
  <c r="U4104" i="1" s="1"/>
  <c r="S2583" i="1"/>
  <c r="U2583" i="1" s="1"/>
  <c r="S3104" i="1"/>
  <c r="U3104" i="1" s="1"/>
  <c r="S2493" i="1"/>
  <c r="U2493" i="1" s="1"/>
  <c r="S4105" i="1"/>
  <c r="U4105" i="1" s="1"/>
  <c r="S4106" i="1"/>
  <c r="U4106" i="1" s="1"/>
  <c r="S2887" i="1"/>
  <c r="U2887" i="1" s="1"/>
  <c r="S4107" i="1"/>
  <c r="U4107" i="1" s="1"/>
  <c r="S2698" i="1"/>
  <c r="U2698" i="1" s="1"/>
  <c r="S2888" i="1"/>
  <c r="U2888" i="1" s="1"/>
  <c r="S3013" i="1"/>
  <c r="U3013" i="1" s="1"/>
  <c r="S2640" i="1"/>
  <c r="U2640" i="1" s="1"/>
  <c r="S4108" i="1"/>
  <c r="U4108" i="1" s="1"/>
  <c r="S3105" i="1"/>
  <c r="U3105" i="1" s="1"/>
  <c r="S2348" i="1"/>
  <c r="U2348" i="1" s="1"/>
  <c r="S3014" i="1"/>
  <c r="U3014" i="1" s="1"/>
  <c r="S2699" i="1"/>
  <c r="U2699" i="1" s="1"/>
  <c r="S4109" i="1"/>
  <c r="U4109" i="1" s="1"/>
  <c r="S4110" i="1"/>
  <c r="U4110" i="1" s="1"/>
  <c r="S3324" i="1"/>
  <c r="U3324" i="1" s="1"/>
  <c r="S4111" i="1"/>
  <c r="U4111" i="1" s="1"/>
  <c r="S4112" i="1"/>
  <c r="U4112" i="1" s="1"/>
  <c r="S2437" i="1"/>
  <c r="U2437" i="1" s="1"/>
  <c r="S2726" i="1"/>
  <c r="U2726" i="1" s="1"/>
  <c r="S2510" i="1"/>
  <c r="U2510" i="1" s="1"/>
  <c r="S2804" i="1"/>
  <c r="U2804" i="1" s="1"/>
  <c r="S2215" i="1"/>
  <c r="U2215" i="1" s="1"/>
  <c r="S3106" i="1"/>
  <c r="U3106" i="1" s="1"/>
  <c r="S3107" i="1"/>
  <c r="U3107" i="1" s="1"/>
  <c r="S4113" i="1"/>
  <c r="U4113" i="1" s="1"/>
  <c r="S2414" i="1"/>
  <c r="U2414" i="1" s="1"/>
  <c r="S3015" i="1"/>
  <c r="U3015" i="1" s="1"/>
  <c r="S4114" i="1"/>
  <c r="U4114" i="1" s="1"/>
  <c r="S4115" i="1"/>
  <c r="U4115" i="1" s="1"/>
  <c r="S549" i="1"/>
  <c r="U549" i="1" s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6" s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6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6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6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6" s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5" i="1"/>
  <c r="O172" i="1"/>
  <c r="O58" i="1"/>
  <c r="O43" i="1"/>
  <c r="O70" i="1"/>
  <c r="O24" i="1"/>
  <c r="O30" i="1"/>
  <c r="O177" i="1"/>
  <c r="O274" i="1"/>
  <c r="O6" i="1"/>
  <c r="F7" i="13" l="1"/>
  <c r="E2" i="13"/>
  <c r="G2" i="13" s="1"/>
  <c r="E10" i="13"/>
  <c r="H10" i="13" s="1"/>
  <c r="E8" i="13"/>
  <c r="H8" i="13" s="1"/>
  <c r="E7" i="13"/>
  <c r="H7" i="13" s="1"/>
  <c r="E6" i="13"/>
  <c r="F6" i="13" s="1"/>
  <c r="E5" i="13"/>
  <c r="G5" i="13" s="1"/>
  <c r="E9" i="13"/>
  <c r="H9" i="13" s="1"/>
  <c r="E11" i="13"/>
  <c r="G11" i="13" s="1"/>
  <c r="E13" i="13"/>
  <c r="E12" i="13"/>
  <c r="F12" i="13" s="1"/>
  <c r="E4" i="13"/>
  <c r="E3" i="13"/>
  <c r="H3" i="13"/>
  <c r="C14" i="9"/>
  <c r="B14" i="9"/>
  <c r="C7" i="9"/>
  <c r="H5" i="13" l="1"/>
  <c r="F3" i="13"/>
  <c r="F5" i="13"/>
  <c r="H6" i="13"/>
  <c r="G6" i="13"/>
  <c r="H2" i="13"/>
  <c r="F2" i="13"/>
  <c r="G3" i="13"/>
  <c r="G8" i="13"/>
  <c r="F8" i="13"/>
  <c r="H11" i="13"/>
  <c r="G10" i="13"/>
  <c r="F10" i="13"/>
  <c r="G7" i="13"/>
  <c r="F11" i="13"/>
  <c r="G9" i="13"/>
  <c r="F9" i="13"/>
  <c r="G12" i="13"/>
  <c r="H12" i="13"/>
  <c r="G13" i="13"/>
  <c r="H13" i="13"/>
  <c r="F13" i="13"/>
  <c r="H4" i="13"/>
  <c r="G4" i="13"/>
  <c r="F4" i="13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<sst xmlns="http://schemas.openxmlformats.org/spreadsheetml/2006/main" count="38386" uniqueCount="8417">
  <si>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</si>
  <si>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</si>
  <si>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</si>
  <si>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</si>
  <si>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</si>
  <si>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</si>
  <si>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</si>
  <si>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</si>
  <si>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</si>
  <si>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</si>
  <si>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</si>
  <si>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</si>
  <si>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</si>
  <si>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</si>
  <si>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</si>
  <si>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</si>
  <si>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</si>
  <si>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</si>
  <si>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</si>
  <si>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</si>
  <si>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</si>
  <si>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</si>
  <si>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</si>
  <si>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</si>
  <si>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</si>
  <si>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</si>
  <si>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</si>
  <si>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</si>
  <si>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</si>
  <si>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</si>
  <si>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</si>
  <si>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</si>
  <si>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</si>
  <si>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</si>
  <si>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</si>
  <si>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</si>
  <si>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</si>
  <si>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</si>
  <si>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</si>
  <si>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</si>
  <si>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</si>
  <si>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</si>
  <si>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</si>
  <si>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</si>
  <si>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</si>
  <si>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</si>
  <si>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</si>
  <si>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</si>
  <si>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</si>
  <si>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</si>
  <si>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</si>
  <si>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</si>
  <si>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</si>
  <si>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</si>
  <si>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</si>
  <si>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</si>
  <si>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</si>
  <si>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</si>
  <si>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</si>
  <si>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</si>
  <si>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</si>
  <si>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</si>
  <si>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</si>
  <si>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</si>
  <si>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</si>
  <si>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</si>
  <si>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</si>
  <si>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</si>
  <si>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</si>
  <si>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</si>
  <si>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</si>
  <si>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</si>
  <si>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</si>
  <si>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</si>
  <si>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</si>
  <si>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</si>
  <si>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</si>
  <si>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</si>
  <si>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</si>
  <si>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</si>
  <si>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</si>
  <si>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</si>
  <si>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</si>
  <si>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</si>
  <si>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</si>
  <si>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</si>
  <si>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</si>
  <si>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</si>
  <si>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</si>
  <si>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</si>
  <si>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</si>
  <si>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</si>
  <si>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</si>
  <si>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</si>
  <si>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</si>
  <si>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</si>
  <si>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</si>
  <si>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</si>
  <si>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</si>
  <si>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</si>
  <si>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</si>
  <si>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</si>
  <si>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</si>
  <si>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</si>
  <si>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</si>
  <si>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</si>
  <si>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</si>
  <si>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</si>
  <si>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</si>
  <si>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</si>
  <si>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</si>
  <si>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</si>
  <si>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</si>
  <si>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</si>
  <si>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</si>
  <si>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</si>
  <si>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</si>
  <si>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</si>
  <si>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</si>
  <si>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</si>
  <si>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</si>
  <si>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</si>
  <si>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</si>
  <si>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</si>
  <si>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</si>
  <si>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</si>
  <si>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</si>
  <si>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</si>
  <si>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</si>
  <si>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</si>
  <si>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</si>
  <si>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</si>
  <si>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</si>
  <si>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</si>
  <si>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</si>
  <si>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</si>
  <si>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</si>
  <si>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</si>
  <si>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</si>
  <si>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</si>
  <si>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</si>
  <si>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</si>
  <si>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</si>
  <si>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</si>
  <si>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</si>
  <si>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</si>
  <si>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</si>
  <si>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</si>
  <si>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</si>
  <si>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</si>
  <si>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</si>
  <si>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</si>
  <si>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</si>
  <si>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</si>
  <si>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</si>
  <si>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</si>
  <si>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</si>
  <si>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</si>
  <si>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</si>
  <si>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</si>
  <si>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</si>
  <si>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</si>
  <si>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</si>
  <si>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</si>
  <si>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</si>
  <si>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</si>
  <si>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</si>
  <si>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</si>
  <si>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</si>
  <si>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</si>
  <si>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</si>
  <si>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</si>
  <si>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</si>
  <si>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</si>
  <si>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</si>
  <si>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</si>
  <si>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</si>
  <si>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</si>
  <si>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</si>
  <si>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</si>
  <si>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</si>
  <si>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</si>
  <si>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</si>
  <si>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</si>
  <si>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</si>
  <si>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</si>
  <si>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</si>
  <si>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</si>
  <si>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</si>
  <si>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</si>
  <si>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</si>
  <si>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</si>
  <si>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</si>
  <si>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</si>
  <si>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</si>
  <si>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</si>
  <si>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</si>
  <si>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</si>
  <si>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</si>
  <si>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</si>
  <si>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</si>
  <si>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</si>
  <si>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</si>
  <si>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</si>
  <si>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</si>
  <si>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</si>
  <si>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</si>
  <si>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</si>
  <si>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</si>
  <si>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</si>
  <si>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</si>
  <si>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</si>
  <si>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</si>
  <si>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</si>
  <si>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</si>
  <si>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</si>
  <si>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</si>
  <si>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</si>
  <si>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</si>
  <si>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</si>
  <si>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</si>
  <si>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</si>
  <si>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</si>
  <si>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</si>
  <si>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</si>
  <si>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</si>
  <si>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</si>
  <si>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</si>
  <si>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</si>
  <si>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</si>
  <si>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</si>
  <si>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</si>
  <si>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</si>
  <si>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</si>
  <si>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</si>
  <si>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</si>
  <si>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</si>
  <si>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</si>
  <si>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</si>
  <si>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</si>
  <si>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</si>
  <si>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</si>
  <si>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</si>
  <si>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</si>
  <si>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</si>
  <si>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</si>
  <si>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</si>
  <si>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</si>
  <si>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</si>
  <si>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</si>
  <si>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</si>
  <si>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</si>
  <si>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</si>
  <si>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</si>
  <si>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</si>
  <si>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</si>
  <si>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</si>
  <si>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</si>
  <si>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</si>
  <si>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</si>
  <si>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</si>
  <si>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</si>
  <si>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</si>
  <si>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</si>
  <si>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</si>
  <si>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</si>
  <si>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</si>
  <si>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</si>
  <si>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</si>
  <si>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</si>
  <si>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</si>
  <si>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</si>
  <si>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</si>
  <si>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</si>
  <si>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</si>
  <si>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</si>
  <si>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</si>
  <si>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</si>
  <si>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</si>
  <si>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</si>
  <si>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</si>
  <si>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</si>
  <si>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</si>
  <si>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</si>
  <si>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</si>
  <si>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</si>
  <si>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</si>
  <si>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</si>
  <si>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</si>
  <si>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</si>
  <si>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</si>
  <si>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</si>
  <si>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</si>
  <si>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</si>
  <si>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</si>
  <si>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</si>
  <si>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</si>
  <si>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</si>
  <si>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</si>
  <si>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</si>
  <si>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</si>
  <si>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</si>
  <si>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</si>
  <si>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</si>
  <si>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</si>
  <si>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</si>
  <si>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</si>
  <si>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</si>
  <si>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</si>
  <si>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</si>
  <si>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</si>
  <si>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</si>
  <si>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</si>
  <si>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</si>
  <si>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</si>
  <si>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</si>
  <si>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</si>
  <si>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</si>
  <si>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</si>
  <si>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</si>
  <si>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</si>
  <si>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</si>
  <si>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</si>
  <si>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</si>
  <si>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</si>
  <si>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</si>
  <si>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</si>
  <si>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</si>
  <si>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</si>
  <si>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</si>
  <si>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</si>
  <si>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</si>
  <si>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</si>
  <si>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</si>
  <si>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</si>
  <si>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</si>
  <si>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</si>
  <si>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</si>
  <si>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</si>
  <si>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</si>
  <si>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</si>
  <si>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</si>
  <si>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</si>
  <si>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</si>
  <si>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</si>
  <si>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</si>
  <si>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</si>
  <si>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</si>
  <si>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</si>
  <si>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</si>
  <si>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</si>
  <si>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</si>
  <si>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</si>
  <si>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</si>
  <si>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</si>
  <si>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</si>
  <si>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</si>
  <si>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</si>
  <si>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</si>
  <si>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</si>
  <si>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</si>
  <si>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</si>
  <si>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</si>
  <si>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</si>
  <si>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</si>
  <si>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</si>
  <si>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</si>
  <si>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</si>
  <si>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</si>
  <si>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</si>
  <si>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</si>
  <si>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</si>
  <si>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</si>
  <si>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</si>
  <si>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</si>
  <si>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</si>
  <si>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</si>
  <si>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</si>
  <si>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</si>
  <si>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</si>
  <si>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</si>
  <si>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</si>
  <si>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</si>
  <si>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</si>
  <si>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</si>
  <si>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</si>
  <si>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</si>
  <si>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</si>
  <si>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</si>
  <si>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</si>
  <si>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</si>
  <si>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</si>
  <si>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</si>
  <si>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</si>
  <si>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</si>
  <si>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</si>
  <si>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</si>
  <si>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</si>
  <si>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</si>
  <si>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</si>
  <si>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</si>
  <si>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</si>
  <si>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</si>
  <si>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</si>
  <si>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</si>
  <si>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</si>
  <si>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</si>
  <si>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</si>
  <si>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</si>
  <si>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</si>
  <si>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</si>
  <si>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</si>
  <si>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</si>
  <si>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</si>
  <si>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</si>
  <si>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</si>
  <si>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</si>
  <si>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</si>
  <si>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</si>
  <si>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</si>
  <si>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</si>
  <si>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</si>
  <si>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</si>
  <si>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</si>
  <si>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</si>
  <si>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</si>
  <si>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</si>
  <si>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</si>
  <si>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</si>
  <si>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</si>
  <si>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</si>
  <si>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</si>
  <si>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</si>
  <si>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</si>
  <si>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</si>
  <si>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</si>
  <si>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</si>
  <si>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</si>
  <si>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</si>
  <si>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</si>
  <si>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</si>
  <si>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</si>
  <si>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</si>
  <si>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</si>
  <si>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</si>
  <si>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</si>
  <si>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</si>
  <si>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</si>
  <si>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</si>
  <si>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</si>
  <si>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</si>
  <si>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</si>
  <si>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</si>
  <si>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</si>
  <si>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</si>
  <si>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</si>
  <si>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</si>
  <si>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</si>
  <si>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</si>
  <si>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</si>
  <si>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</si>
  <si>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</si>
  <si>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</si>
  <si>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</si>
  <si>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</si>
  <si>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</si>
  <si>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</si>
  <si>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</si>
  <si>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</si>
  <si>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</si>
  <si>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</si>
  <si>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</si>
  <si>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</si>
  <si>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</si>
  <si>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</si>
  <si>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</si>
  <si>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</si>
  <si>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</si>
  <si>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</si>
  <si>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</si>
  <si>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</si>
  <si>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</si>
  <si>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</si>
  <si>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</si>
  <si>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</si>
  <si>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</si>
  <si>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</si>
  <si>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</si>
  <si>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</si>
  <si>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</si>
  <si>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</si>
  <si>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</si>
  <si>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</si>
  <si>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</si>
  <si>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</si>
  <si>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</si>
  <si>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</si>
  <si>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</si>
  <si>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</si>
  <si>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</si>
  <si>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</si>
  <si>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</si>
  <si>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</si>
  <si>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</si>
  <si>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</si>
  <si>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</si>
  <si>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</si>
  <si>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</si>
  <si>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</si>
  <si>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</si>
  <si>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</si>
  <si>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</si>
  <si>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</si>
  <si>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</si>
  <si>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</si>
  <si>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</si>
  <si>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</si>
  <si>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</si>
  <si>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</si>
  <si>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</si>
  <si>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</si>
  <si>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</si>
  <si>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</si>
  <si>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</si>
  <si>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</si>
  <si>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</si>
  <si>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</si>
  <si>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</si>
  <si>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</si>
  <si>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</si>
  <si>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</si>
  <si>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</si>
  <si>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</si>
  <si>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</si>
  <si>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</si>
  <si>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</si>
  <si>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</si>
  <si>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</si>
  <si>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</si>
  <si>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</si>
  <si>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</si>
  <si>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</si>
  <si>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</si>
  <si>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</si>
  <si>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</si>
  <si>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</si>
  <si>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</si>
  <si>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</si>
  <si>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</si>
  <si>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</si>
  <si>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</si>
  <si>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</si>
  <si>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</si>
  <si>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</si>
  <si>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</si>
  <si>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</si>
  <si>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</si>
  <si>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</si>
  <si>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</si>
  <si>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</si>
  <si>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</si>
  <si>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</si>
  <si>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</si>
  <si>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</si>
  <si>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</si>
  <si>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</si>
  <si>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</si>
  <si>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</si>
  <si>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</si>
  <si>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</si>
  <si>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</si>
  <si>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</si>
  <si>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</si>
  <si>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</si>
  <si>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</si>
  <si>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</si>
  <si>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</si>
  <si>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</si>
  <si>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</si>
  <si>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</si>
  <si>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</si>
  <si>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</si>
  <si>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</si>
  <si>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</si>
  <si>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</si>
  <si>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</si>
  <si>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</si>
  <si>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</si>
  <si>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</si>
  <si>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</si>
  <si>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</si>
  <si>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</si>
  <si>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</si>
  <si>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</si>
  <si>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</si>
  <si>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</si>
  <si>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</si>
  <si>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</si>
  <si>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</si>
  <si>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</si>
  <si>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</si>
  <si>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</si>
  <si>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</si>
  <si>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</si>
  <si>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</si>
  <si>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</si>
  <si>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</si>
  <si>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</si>
  <si>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</si>
  <si>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</si>
  <si>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</si>
  <si>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</si>
  <si>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</si>
  <si>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</si>
  <si>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</si>
  <si>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</si>
  <si>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</si>
  <si>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</si>
  <si>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</si>
  <si>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</si>
  <si>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</si>
  <si>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</si>
  <si>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</si>
  <si>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</si>
  <si>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</si>
  <si>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</si>
  <si>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</si>
  <si>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</si>
  <si>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</si>
  <si>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</si>
  <si>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</si>
  <si>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</si>
  <si>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</si>
  <si>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</si>
  <si>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</si>
  <si>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</si>
  <si>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</si>
  <si>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</si>
  <si>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</si>
  <si>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</si>
  <si>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</si>
  <si>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</si>
  <si>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</si>
  <si>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</si>
  <si>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</si>
  <si>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</si>
  <si>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</si>
  <si>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</si>
  <si>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</si>
  <si>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</si>
  <si>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</si>
  <si>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</si>
  <si>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</si>
  <si>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</si>
  <si>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</si>
  <si>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</si>
  <si>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</si>
  <si>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</si>
  <si>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</si>
  <si>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</si>
  <si>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</si>
  <si>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</si>
  <si>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</si>
  <si>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</si>
  <si>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</si>
  <si>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</si>
  <si>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</si>
  <si>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</si>
  <si>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</si>
  <si>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</si>
  <si>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</si>
  <si>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</si>
  <si>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</si>
  <si>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</si>
  <si>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</si>
  <si>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</si>
  <si>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</si>
  <si>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</si>
  <si>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</si>
  <si>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</si>
  <si>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</si>
  <si>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</si>
  <si>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</si>
  <si>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</si>
  <si>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</si>
  <si>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</si>
  <si>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</si>
  <si>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</si>
  <si>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</si>
  <si>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</si>
  <si>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</si>
  <si>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</si>
  <si>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</si>
  <si>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</si>
  <si>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</si>
  <si>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</si>
  <si>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</si>
  <si>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</si>
  <si>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</si>
  <si>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</si>
  <si>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</si>
  <si>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</si>
  <si>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</si>
  <si>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</si>
  <si>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</si>
  <si>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</si>
  <si>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</si>
  <si>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</si>
  <si>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</si>
  <si>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</si>
  <si>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</si>
  <si>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</si>
  <si>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</si>
  <si>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</si>
  <si>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</si>
  <si>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</si>
  <si>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</si>
  <si>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</si>
  <si>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</si>
  <si>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</si>
  <si>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</si>
  <si>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</si>
  <si>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</si>
  <si>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</si>
  <si>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</si>
  <si>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</si>
  <si>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</si>
  <si>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</si>
  <si>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</si>
  <si>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</si>
  <si>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</si>
  <si>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</si>
  <si>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</si>
  <si>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</si>
  <si>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</si>
  <si>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</si>
  <si>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</si>
  <si>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</si>
  <si>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</si>
  <si>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</si>
  <si>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</si>
  <si>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</si>
  <si>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</si>
  <si>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</si>
  <si>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</si>
  <si>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</si>
  <si>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</si>
  <si>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</si>
  <si>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</si>
  <si>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</si>
  <si>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</si>
  <si>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</si>
  <si>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</si>
  <si>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</si>
  <si>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</si>
  <si>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</si>
  <si>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</si>
  <si>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</si>
  <si>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</si>
  <si>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</si>
  <si>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</si>
  <si>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</si>
  <si>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</si>
  <si>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</si>
  <si>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</si>
  <si>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</si>
  <si>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</si>
  <si>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</si>
  <si>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</si>
  <si>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</si>
  <si>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</si>
  <si>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</si>
  <si>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</si>
  <si>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</si>
  <si>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</si>
  <si>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</si>
  <si>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</si>
  <si>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</si>
  <si>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</si>
  <si>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</si>
  <si>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</si>
  <si>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</si>
  <si>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</si>
  <si>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</si>
  <si>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</si>
  <si>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</si>
  <si>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</si>
  <si>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</si>
  <si>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</si>
  <si>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</si>
  <si>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</si>
  <si>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</si>
  <si>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</si>
  <si>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</si>
  <si>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</si>
  <si>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</si>
  <si>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</si>
  <si>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</si>
  <si>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</si>
  <si>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</si>
  <si>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</si>
  <si>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</si>
  <si>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</si>
  <si>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</si>
  <si>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</si>
  <si>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</si>
  <si>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</si>
  <si>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</si>
  <si>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</si>
  <si>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</si>
  <si>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</si>
  <si>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</si>
  <si>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</si>
  <si>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</si>
  <si>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</si>
  <si>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</si>
  <si>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</si>
  <si>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</si>
  <si>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</si>
  <si>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</si>
  <si>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</si>
  <si>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</si>
  <si>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</si>
  <si>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</si>
  <si>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</si>
  <si>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</si>
  <si>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</si>
  <si>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</si>
  <si>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</si>
  <si>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</si>
  <si>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</si>
  <si>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</si>
  <si>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</si>
  <si>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</si>
  <si>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</si>
  <si>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</si>
  <si>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</si>
  <si>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</si>
  <si>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</si>
  <si>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</si>
  <si>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</si>
  <si>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</si>
  <si>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</si>
  <si>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</si>
  <si>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</si>
  <si>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</si>
  <si>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</si>
  <si>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</si>
  <si>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</si>
  <si>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</si>
  <si>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</si>
  <si>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</si>
  <si>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</si>
  <si>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</si>
  <si>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</si>
  <si>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</si>
  <si>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</si>
  <si>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</si>
  <si>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</si>
  <si>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</si>
  <si>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</si>
  <si>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</si>
  <si>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</si>
  <si>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</si>
  <si>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</si>
  <si>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</si>
  <si>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</si>
  <si>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</si>
  <si>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</si>
  <si>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</si>
  <si>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</si>
  <si>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</si>
  <si>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</si>
  <si>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</si>
  <si>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</si>
  <si>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</si>
  <si>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</si>
  <si>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</si>
  <si>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</si>
  <si>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</si>
  <si>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</si>
  <si>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</si>
  <si>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</si>
  <si>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</si>
  <si>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</si>
  <si>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</si>
  <si>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</si>
  <si>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</si>
  <si>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</si>
  <si>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</si>
  <si>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</si>
  <si>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</si>
  <si>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</si>
  <si>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</si>
  <si>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</si>
  <si>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</si>
  <si>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</si>
  <si>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</si>
  <si>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</si>
  <si>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</si>
  <si>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</si>
  <si>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</si>
  <si>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</si>
  <si>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</si>
  <si>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</si>
  <si>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</si>
  <si>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</si>
  <si>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</si>
  <si>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</si>
  <si>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</si>
  <si>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</si>
  <si>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</si>
  <si>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</si>
  <si>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</si>
  <si>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</si>
  <si>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</si>
  <si>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</si>
  <si>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</si>
  <si>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</si>
  <si>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</si>
  <si>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</si>
  <si>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</si>
  <si>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</si>
  <si>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</si>
  <si>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</si>
  <si>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</si>
  <si>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</si>
  <si>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</si>
  <si>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</si>
  <si>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</si>
  <si>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</si>
  <si>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</si>
  <si>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</si>
  <si>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</si>
  <si>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</si>
  <si>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</si>
  <si>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</si>
  <si>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</si>
  <si>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</si>
  <si>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</si>
  <si>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</si>
  <si>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</si>
  <si>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</si>
  <si>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</si>
  <si>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</si>
  <si>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</si>
  <si>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</si>
  <si>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</si>
  <si>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</si>
  <si>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</si>
  <si>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</si>
  <si>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</si>
  <si>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</si>
  <si>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</si>
  <si>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</si>
  <si>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</si>
  <si>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</si>
  <si>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</si>
  <si>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</si>
  <si>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</si>
  <si>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</si>
  <si>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</si>
  <si>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</si>
  <si>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</si>
  <si>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</si>
  <si>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</si>
  <si>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</si>
  <si>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</si>
  <si>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</si>
  <si>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</si>
  <si>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</si>
  <si>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</si>
  <si>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</si>
  <si>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</si>
  <si>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</si>
  <si>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</si>
  <si>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</si>
  <si>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</si>
  <si>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</si>
  <si>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</si>
  <si>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</si>
  <si>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</si>
  <si>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</si>
  <si>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</si>
  <si>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</si>
  <si>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</si>
  <si>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</si>
  <si>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</si>
  <si>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</si>
  <si>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</si>
  <si>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</si>
  <si>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</si>
  <si>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</si>
  <si>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</si>
  <si>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</si>
  <si>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</si>
  <si>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</si>
  <si>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</si>
  <si>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</si>
  <si>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</si>
  <si>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</si>
  <si>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</si>
  <si>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</si>
  <si>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</si>
  <si>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</si>
  <si>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</si>
  <si>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</si>
  <si>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</si>
  <si>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</si>
  <si>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</si>
  <si>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</si>
  <si>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</si>
  <si>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</si>
  <si>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</si>
  <si>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</si>
  <si>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</si>
  <si>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</si>
  <si>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</si>
  <si>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</si>
  <si>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</si>
  <si>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</si>
  <si>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</si>
  <si>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</si>
  <si>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</si>
  <si>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</si>
  <si>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</si>
  <si>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</si>
  <si>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</si>
  <si>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</si>
  <si>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</si>
  <si>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</si>
  <si>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</si>
  <si>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</si>
  <si>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</si>
  <si>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</si>
  <si>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</si>
  <si>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</si>
  <si>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</si>
  <si>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</si>
  <si>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</si>
  <si>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</si>
  <si>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</si>
  <si>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</si>
  <si>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</si>
  <si>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</si>
  <si>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</si>
  <si>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</si>
  <si>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</si>
  <si>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</si>
  <si>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</si>
  <si>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</si>
  <si>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</si>
  <si>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</si>
  <si>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</si>
  <si>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</si>
  <si>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</si>
  <si>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</si>
  <si>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</si>
  <si>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</si>
  <si>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</si>
  <si>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</si>
  <si>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</si>
  <si>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</si>
  <si>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</si>
  <si>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</si>
  <si>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</si>
  <si>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</si>
  <si>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</si>
  <si>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</si>
  <si>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</si>
  <si>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</si>
  <si>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</si>
  <si>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</si>
  <si>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</si>
  <si>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</si>
  <si>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</si>
  <si>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</si>
  <si>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</si>
  <si>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</si>
  <si>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</si>
  <si>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</si>
  <si>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</si>
  <si>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</si>
  <si>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</si>
  <si>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</si>
  <si>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</si>
  <si>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</si>
  <si>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</si>
  <si>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</si>
  <si>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</si>
  <si>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</si>
  <si>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</si>
  <si>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</si>
  <si>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</si>
  <si>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</si>
  <si>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</si>
  <si>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</si>
  <si>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</si>
  <si>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</si>
  <si>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</si>
  <si>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</si>
  <si>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</si>
  <si>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</si>
  <si>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</si>
  <si>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</si>
  <si>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</si>
  <si>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</si>
  <si>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</si>
  <si>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</si>
  <si>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</si>
  <si>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</si>
  <si>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</si>
  <si>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</si>
  <si>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</si>
  <si>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</si>
  <si>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</si>
  <si>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</si>
  <si>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</si>
  <si>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</si>
  <si>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</si>
  <si>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</si>
  <si>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</si>
  <si>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</si>
  <si>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</si>
  <si>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</si>
  <si>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</si>
  <si>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</si>
  <si>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</si>
  <si>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</si>
  <si>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</si>
  <si>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</si>
  <si>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</si>
  <si>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</si>
  <si>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</si>
  <si>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</si>
  <si>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</si>
  <si>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</si>
  <si>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</si>
  <si>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</si>
  <si>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</si>
  <si>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</si>
  <si>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</si>
  <si>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</si>
  <si>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</si>
  <si>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</si>
  <si>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</si>
  <si>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</si>
  <si>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</si>
  <si>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</si>
  <si>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</si>
  <si>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</si>
  <si>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</si>
  <si>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</si>
  <si>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</si>
  <si>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</si>
  <si>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</si>
  <si>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</si>
  <si>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</si>
  <si>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</si>
  <si>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</si>
  <si>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</si>
  <si>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</si>
  <si>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</si>
  <si>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</si>
  <si>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</si>
  <si>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</si>
  <si>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</si>
  <si>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</si>
  <si>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</si>
  <si>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</si>
  <si>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</si>
  <si>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</si>
  <si>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</si>
  <si>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</si>
  <si>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</si>
  <si>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</si>
  <si>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</si>
  <si>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</si>
  <si>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</si>
  <si>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</si>
  <si>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</si>
  <si>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</si>
  <si>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</si>
  <si>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</si>
  <si>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</si>
  <si>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</si>
  <si>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</si>
  <si>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</si>
  <si>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</si>
  <si>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</si>
  <si>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</si>
  <si>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</si>
  <si>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</si>
  <si>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</si>
  <si>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</si>
  <si>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</si>
  <si>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</si>
  <si>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</si>
  <si>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</si>
  <si>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</si>
  <si>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</si>
  <si>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</si>
  <si>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</si>
  <si>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</si>
  <si>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</si>
  <si>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</si>
  <si>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</si>
  <si>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</si>
  <si>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</si>
  <si>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</si>
  <si>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</si>
  <si>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</si>
  <si>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</si>
  <si>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</si>
  <si>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</si>
  <si>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</si>
  <si>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</si>
  <si>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</si>
  <si>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</si>
  <si>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</si>
  <si>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</si>
  <si>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</si>
  <si>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</si>
  <si>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</si>
  <si>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</si>
  <si>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</si>
  <si>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</si>
  <si>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</si>
  <si>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</si>
  <si>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</si>
  <si>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</si>
  <si>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</si>
  <si>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</si>
  <si>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</si>
  <si>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</si>
  <si>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</si>
  <si>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</si>
  <si>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</si>
  <si>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</si>
  <si>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</si>
  <si>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</si>
  <si>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</si>
  <si>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</si>
  <si>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</si>
  <si>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</si>
  <si>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</si>
  <si>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</si>
  <si>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</si>
  <si>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</si>
  <si>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</si>
  <si>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</si>
  <si>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</si>
  <si>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</si>
  <si>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</si>
  <si>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</si>
  <si>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</si>
  <si>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</si>
  <si>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</si>
  <si>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</si>
  <si>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</si>
  <si>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</si>
  <si>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</si>
  <si>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</si>
  <si>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</si>
  <si>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</si>
  <si>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</si>
  <si>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</si>
  <si>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</si>
  <si>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</si>
  <si>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</si>
  <si>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</si>
  <si>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</si>
  <si>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</si>
  <si>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</si>
  <si>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</si>
  <si>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</si>
  <si>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</si>
  <si>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</si>
  <si>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</si>
  <si>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</si>
  <si>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</si>
  <si>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</si>
  <si>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</si>
  <si>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</si>
  <si>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</si>
  <si>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</si>
  <si>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</si>
  <si>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</si>
  <si>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</si>
  <si>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</si>
  <si>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</si>
  <si>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</si>
  <si>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</si>
  <si>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</si>
  <si>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</si>
  <si>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</si>
  <si>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</si>
  <si>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</si>
  <si>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</si>
  <si>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</si>
  <si>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</si>
  <si>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</si>
  <si>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</si>
  <si>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</si>
  <si>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</si>
  <si>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</si>
  <si>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</si>
  <si>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</si>
  <si>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</si>
  <si>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</si>
  <si>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</si>
  <si>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</si>
  <si>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</si>
  <si>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</si>
  <si>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</si>
  <si>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</si>
  <si>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</si>
  <si>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</si>
  <si>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</si>
  <si>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</si>
  <si>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</si>
  <si>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</si>
  <si>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</si>
  <si>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</si>
  <si>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</si>
  <si>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</si>
  <si>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</si>
  <si>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</si>
  <si>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</si>
  <si>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</si>
  <si>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</si>
  <si>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</si>
  <si>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</si>
  <si>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</si>
  <si>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</si>
  <si>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</si>
  <si>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</si>
  <si>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</si>
  <si>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</si>
  <si>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</si>
  <si>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</si>
  <si>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</si>
  <si>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</si>
  <si>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</si>
  <si>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</si>
  <si>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</si>
  <si>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</si>
  <si>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</si>
  <si>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</si>
  <si>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</si>
  <si>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</si>
  <si>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</si>
  <si>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</si>
  <si>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</si>
  <si>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</si>
  <si>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</si>
  <si>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</si>
  <si>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</si>
  <si>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</si>
  <si>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</si>
  <si>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</si>
  <si>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</si>
  <si>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</si>
  <si>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</si>
  <si>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</si>
  <si>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</si>
  <si>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</si>
  <si>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</si>
  <si>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</si>
  <si>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</si>
  <si>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</si>
  <si>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</si>
  <si>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</si>
  <si>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</si>
  <si>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</si>
  <si>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</si>
  <si>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</si>
  <si>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</si>
  <si>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</si>
  <si>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</si>
  <si>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</si>
  <si>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</si>
  <si>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</si>
  <si>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</si>
  <si>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</si>
  <si>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</si>
  <si>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</si>
  <si>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</si>
  <si>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</si>
  <si>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</si>
  <si>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</si>
  <si>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</si>
  <si>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</si>
  <si>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</si>
  <si>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</si>
  <si>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</si>
  <si>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</si>
  <si>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</si>
  <si>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</si>
  <si>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</si>
  <si>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</si>
  <si>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</si>
  <si>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</si>
  <si>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</si>
  <si>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</si>
  <si>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</si>
  <si>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</si>
  <si>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</si>
  <si>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</si>
  <si>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</si>
  <si>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</si>
  <si>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</si>
  <si>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</si>
  <si>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</si>
  <si>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</si>
  <si>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</si>
  <si>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</si>
  <si>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</si>
  <si>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</si>
  <si>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</si>
  <si>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</si>
  <si>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</si>
  <si>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</si>
  <si>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</si>
  <si>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</si>
  <si>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</si>
  <si>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</si>
  <si>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</si>
  <si>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</si>
  <si>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</si>
  <si>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</si>
  <si>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</si>
  <si>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</si>
  <si>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</si>
  <si>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</si>
  <si>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</si>
  <si>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</si>
  <si>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</si>
  <si>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</si>
  <si>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</si>
  <si>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</si>
  <si>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</si>
  <si>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</si>
  <si>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</si>
  <si>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</si>
  <si>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</si>
  <si>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</si>
  <si>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</si>
  <si>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</si>
  <si>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</si>
  <si>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</si>
  <si>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</si>
  <si>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</si>
  <si>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</si>
  <si>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</si>
  <si>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</si>
  <si>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</si>
  <si>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</si>
  <si>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</si>
  <si>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</si>
  <si>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</si>
  <si>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</si>
  <si>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</si>
  <si>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</si>
  <si>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</si>
  <si>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</si>
  <si>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</si>
  <si>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</si>
  <si>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</si>
  <si>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</si>
  <si>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</si>
  <si>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</si>
  <si>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</si>
  <si>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</si>
  <si>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</si>
  <si>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</si>
  <si>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</si>
  <si>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</si>
  <si>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</si>
  <si>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</si>
  <si>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</si>
  <si>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</si>
  <si>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</si>
  <si>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</si>
  <si>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</si>
  <si>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</si>
  <si>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</si>
  <si>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</si>
  <si>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</si>
  <si>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</si>
  <si>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</si>
  <si>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</si>
  <si>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</si>
  <si>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</si>
  <si>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</si>
  <si>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</si>
  <si>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</si>
  <si>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</si>
  <si>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</si>
  <si>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</si>
  <si>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</si>
  <si>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</si>
  <si>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</si>
  <si>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</si>
  <si>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</si>
  <si>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</si>
  <si>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</si>
  <si>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</si>
  <si>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</si>
  <si>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</si>
  <si>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</si>
  <si>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</si>
  <si>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</si>
  <si>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</si>
  <si>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</si>
  <si>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</si>
  <si>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</si>
  <si>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</si>
  <si>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</si>
  <si>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</si>
  <si>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</si>
  <si>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</si>
  <si>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</si>
  <si>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</si>
  <si>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</si>
  <si>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</si>
  <si>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</si>
  <si>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</si>
  <si>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</si>
  <si>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</si>
  <si>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</si>
  <si>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</si>
  <si>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</si>
  <si>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</si>
  <si>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</si>
  <si>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</si>
  <si>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</si>
  <si>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</si>
  <si>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</si>
  <si>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</si>
  <si>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</si>
  <si>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</si>
  <si>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</si>
  <si>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</si>
  <si>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</si>
  <si>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</si>
  <si>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</si>
  <si>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</si>
  <si>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</si>
  <si>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</si>
  <si>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</si>
  <si>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</si>
  <si>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</si>
  <si>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</si>
  <si>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</si>
  <si>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</si>
  <si>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</si>
  <si>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</si>
  <si>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</si>
  <si>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</si>
  <si>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</si>
  <si>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</si>
  <si>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</si>
  <si>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</si>
  <si>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</si>
  <si>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</si>
  <si>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</si>
  <si>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</si>
  <si>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</si>
  <si>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</si>
  <si>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</si>
  <si>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</si>
  <si>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</si>
  <si>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</si>
  <si>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</si>
  <si>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</si>
  <si>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</si>
  <si>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</si>
  <si>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</si>
  <si>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</si>
  <si>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</si>
  <si>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</si>
  <si>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</si>
  <si>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</si>
  <si>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</si>
  <si>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</si>
  <si>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</si>
  <si>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</si>
  <si>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</si>
  <si>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</si>
  <si>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</si>
  <si>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</si>
  <si>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</si>
  <si>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</si>
  <si>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</si>
  <si>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</si>
  <si>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</si>
  <si>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</si>
  <si>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</si>
  <si>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</si>
  <si>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</si>
  <si>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</si>
  <si>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</si>
  <si>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</si>
  <si>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</si>
  <si>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</si>
  <si>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</si>
  <si>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</si>
  <si>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</si>
  <si>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</si>
  <si>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</si>
  <si>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</si>
  <si>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</si>
  <si>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</si>
  <si>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</si>
  <si>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</si>
  <si>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</si>
  <si>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</si>
  <si>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</si>
  <si>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</si>
  <si>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</si>
  <si>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</si>
  <si>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</si>
  <si>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</si>
  <si>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</si>
  <si>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</si>
  <si>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</si>
  <si>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</si>
  <si>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</si>
  <si>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</si>
  <si>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</si>
  <si>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</si>
  <si>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</si>
  <si>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</si>
  <si>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</si>
  <si>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</si>
  <si>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</si>
  <si>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</si>
  <si>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</si>
  <si>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</si>
  <si>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</si>
  <si>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</si>
  <si>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</si>
  <si>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</si>
  <si>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</si>
  <si>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</si>
  <si>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</si>
  <si>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</si>
  <si>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</si>
  <si>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</si>
  <si>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</si>
  <si>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</si>
  <si>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</si>
  <si>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</si>
  <si>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</si>
  <si>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</si>
  <si>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</si>
  <si>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</si>
  <si>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</si>
  <si>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</si>
  <si>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</si>
  <si>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</si>
  <si>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</si>
  <si>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</si>
  <si>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</si>
  <si>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</si>
  <si>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</si>
  <si>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</si>
  <si>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</si>
  <si>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</si>
  <si>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</si>
  <si>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</si>
  <si>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</si>
  <si>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</si>
  <si>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</si>
  <si>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</si>
  <si>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</si>
  <si>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</si>
  <si>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</si>
  <si>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</si>
  <si>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</si>
  <si>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</si>
  <si>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</si>
  <si>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</si>
  <si>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</si>
  <si>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</si>
  <si>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</si>
  <si>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</si>
  <si>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</si>
  <si>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</si>
  <si>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</si>
  <si>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</si>
  <si>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</si>
  <si>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</si>
  <si>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</si>
  <si>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</si>
  <si>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</si>
  <si>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</si>
  <si>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</si>
  <si>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</si>
  <si>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</si>
  <si>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</si>
  <si>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</si>
  <si>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</si>
  <si>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</si>
  <si>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</si>
  <si>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</si>
  <si>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</si>
  <si>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</si>
  <si>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</si>
  <si>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</si>
  <si>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</si>
  <si>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</si>
  <si>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</si>
  <si>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</si>
  <si>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</si>
  <si>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</si>
  <si>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</si>
  <si>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</si>
  <si>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</si>
  <si>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</si>
  <si>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</si>
  <si>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</si>
  <si>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</si>
  <si>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</si>
  <si>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</si>
  <si>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</si>
  <si>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</si>
  <si>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</si>
  <si>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</si>
  <si>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</si>
  <si>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</si>
  <si>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</si>
  <si>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</si>
  <si>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</si>
  <si>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</si>
  <si>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</si>
  <si>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</si>
  <si>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</si>
  <si>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</si>
  <si>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</si>
  <si>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</si>
  <si>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</si>
  <si>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</si>
  <si>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</si>
  <si>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</si>
  <si>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</si>
  <si>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</si>
  <si>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</si>
  <si>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</si>
  <si>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</si>
  <si>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</si>
  <si>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</si>
  <si>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</si>
  <si>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</si>
  <si>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</si>
  <si>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</si>
  <si>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</si>
  <si>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</si>
  <si>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</si>
  <si>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</si>
  <si>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</si>
  <si>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</si>
  <si>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</si>
  <si>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</si>
  <si>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</si>
  <si>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</si>
  <si>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</si>
  <si>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</si>
  <si>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</si>
  <si>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</si>
  <si>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</si>
  <si>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</si>
  <si>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</si>
  <si>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</si>
  <si>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</si>
  <si>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</si>
  <si>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</si>
  <si>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</si>
  <si>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</si>
  <si>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</si>
  <si>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</si>
  <si>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</si>
  <si>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</si>
  <si>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</si>
  <si>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</si>
  <si>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</si>
  <si>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</si>
  <si>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</si>
  <si>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</si>
  <si>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</si>
  <si>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</si>
  <si>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</si>
  <si>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</si>
  <si>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</si>
  <si>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</si>
  <si>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</si>
  <si>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</si>
  <si>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</si>
  <si>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</si>
  <si>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</si>
  <si>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</si>
  <si>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</si>
  <si>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</si>
  <si>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</si>
  <si>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</si>
  <si>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</si>
  <si>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</si>
  <si>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</si>
  <si>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</si>
  <si>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</si>
  <si>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</si>
  <si>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</si>
  <si>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</si>
  <si>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</si>
  <si>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</si>
  <si>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</si>
  <si>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</si>
  <si>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</si>
  <si>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</si>
  <si>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</si>
  <si>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</si>
  <si>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</si>
  <si>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</si>
  <si>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</si>
  <si>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</si>
  <si>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</si>
  <si>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</si>
  <si>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</si>
  <si>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</si>
  <si>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</si>
  <si>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</si>
  <si>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</si>
  <si>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</si>
  <si>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</si>
  <si>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</si>
  <si>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</si>
  <si>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</si>
  <si>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</si>
  <si>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</si>
  <si>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</si>
  <si>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</si>
  <si>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</si>
  <si>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</si>
  <si>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</si>
  <si>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</si>
  <si>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</si>
  <si>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</si>
  <si>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</si>
  <si>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</si>
  <si>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</si>
  <si>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</si>
  <si>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</si>
  <si>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</si>
  <si>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</si>
  <si>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</si>
  <si>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</si>
  <si>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</si>
  <si>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</si>
  <si>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</si>
  <si>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</si>
  <si>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</si>
  <si>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</si>
  <si>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</si>
  <si>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</si>
  <si>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</si>
  <si>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</si>
  <si>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</si>
  <si>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</si>
  <si>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</si>
  <si>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</si>
  <si>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</si>
  <si>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</si>
  <si>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</si>
  <si>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</si>
  <si>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</si>
  <si>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</si>
  <si>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</si>
  <si>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</si>
  <si>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</si>
  <si>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</si>
  <si>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</si>
  <si>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</si>
  <si>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</si>
  <si>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</si>
  <si>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</si>
  <si>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</si>
  <si>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</si>
  <si>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</si>
  <si>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</si>
  <si>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</si>
  <si>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</si>
  <si>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</si>
  <si>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</si>
  <si>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</si>
  <si>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</si>
  <si>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</si>
  <si>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</si>
  <si>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</si>
  <si>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</si>
  <si>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</si>
  <si>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</si>
  <si>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</si>
  <si>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</si>
  <si>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</si>
  <si>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</si>
  <si>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</si>
  <si>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</si>
  <si>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</si>
  <si>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</si>
  <si>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</si>
  <si>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</si>
  <si>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</si>
  <si>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</si>
  <si>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</si>
  <si>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</si>
  <si>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</si>
  <si>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</si>
  <si>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</si>
  <si>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</si>
  <si>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</si>
  <si>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</si>
  <si>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</si>
  <si>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</si>
  <si>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</si>
  <si>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</si>
  <si>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</si>
  <si>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</si>
  <si>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</si>
  <si>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</si>
  <si>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</si>
  <si>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</si>
  <si>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</si>
  <si>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</si>
  <si>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</si>
  <si>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</si>
  <si>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</si>
  <si>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</si>
  <si>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</si>
  <si>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</si>
  <si>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</si>
  <si>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</si>
  <si>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</si>
  <si>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</si>
  <si>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</si>
  <si>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</si>
  <si>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</si>
  <si>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</si>
  <si>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</si>
  <si>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</si>
  <si>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</si>
  <si>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</si>
  <si>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</si>
  <si>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</si>
  <si>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</si>
  <si>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</si>
  <si>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</si>
  <si>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</si>
  <si>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</si>
  <si>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</si>
  <si>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</si>
  <si>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</si>
  <si>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</si>
  <si>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</si>
  <si>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</si>
  <si>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</si>
  <si>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</si>
  <si>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</si>
  <si>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</si>
  <si>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</si>
  <si>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</si>
  <si>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</si>
  <si>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</si>
  <si>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</si>
  <si>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</si>
  <si>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</si>
  <si>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</si>
  <si>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</si>
  <si>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</si>
  <si>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</si>
  <si>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</si>
  <si>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</si>
  <si>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</si>
  <si>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</si>
  <si>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</si>
  <si>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</si>
  <si>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</si>
  <si>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</si>
  <si>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</si>
  <si>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</si>
  <si>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</si>
  <si>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</si>
  <si>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</si>
  <si>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</si>
  <si>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</si>
  <si>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</si>
  <si>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</si>
  <si>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</si>
  <si>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</si>
  <si>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</si>
  <si>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</si>
  <si>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</si>
  <si>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</si>
  <si>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</si>
  <si>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</si>
  <si>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</si>
  <si>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</si>
  <si>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</si>
  <si>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</si>
  <si>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</si>
  <si>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</si>
  <si>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</si>
  <si>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</si>
  <si>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</si>
  <si>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</si>
  <si>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</si>
  <si>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</si>
  <si>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</si>
  <si>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</si>
  <si>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</si>
  <si>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</si>
  <si>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</si>
  <si>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</si>
  <si>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</si>
  <si>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</si>
  <si>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</si>
  <si>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</si>
  <si>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</si>
  <si>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</si>
  <si>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</si>
  <si>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</si>
  <si>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</si>
  <si>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</si>
  <si>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</si>
  <si>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</si>
  <si>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</si>
  <si>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</si>
  <si>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</si>
  <si>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</si>
  <si>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</si>
  <si>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</si>
  <si>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</si>
  <si>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</si>
  <si>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</si>
  <si>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</si>
  <si>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</si>
  <si>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</si>
  <si>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</si>
  <si>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</si>
  <si>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</si>
  <si>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</si>
  <si>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</si>
  <si>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</si>
  <si>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</si>
  <si>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</si>
  <si>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</si>
  <si>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</si>
  <si>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</si>
  <si>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</si>
  <si>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</si>
  <si>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</si>
  <si>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</si>
  <si>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</si>
  <si>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</si>
  <si>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</si>
  <si>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</si>
  <si>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</si>
  <si>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</si>
  <si>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</si>
  <si>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</si>
  <si>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</si>
  <si>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</si>
  <si>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</si>
  <si>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</si>
  <si>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</si>
  <si>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</si>
  <si>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</si>
  <si>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</si>
  <si>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</si>
  <si>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</si>
  <si>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</si>
  <si>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</si>
  <si>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</si>
  <si>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</si>
  <si>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</si>
  <si>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</si>
  <si>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</si>
  <si>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</si>
  <si>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</si>
  <si>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</si>
  <si>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</si>
  <si>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</si>
  <si>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</si>
  <si>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</si>
  <si>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</si>
  <si>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</si>
  <si>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</si>
  <si>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</si>
  <si>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</si>
  <si>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</si>
  <si>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</si>
  <si>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</si>
  <si>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</si>
  <si>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</si>
  <si>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</si>
  <si>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</si>
  <si>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</si>
  <si>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</si>
  <si>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</si>
  <si>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</si>
  <si>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</si>
  <si>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</si>
  <si>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</si>
  <si>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</si>
  <si>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</si>
  <si>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</si>
  <si>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</si>
  <si>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</si>
  <si>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</si>
  <si>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</si>
  <si>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</si>
  <si>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</si>
  <si>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</si>
  <si>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</si>
  <si>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</si>
  <si>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</si>
  <si>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</si>
  <si>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</si>
  <si>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</si>
  <si>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</si>
  <si>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</si>
  <si>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</si>
  <si>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</si>
  <si>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</si>
  <si>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</si>
  <si>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</si>
  <si>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</si>
  <si>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</si>
  <si>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</si>
  <si>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</si>
  <si>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</si>
  <si>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</si>
  <si>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</si>
  <si>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</si>
  <si>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</si>
  <si>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</si>
  <si>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</si>
  <si>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</si>
  <si>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</si>
  <si>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</si>
  <si>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</si>
  <si>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</si>
  <si>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</si>
  <si>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</si>
  <si>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</si>
  <si>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</si>
  <si>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</si>
  <si>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</si>
  <si>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</si>
  <si>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</si>
  <si>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</si>
  <si>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</si>
  <si>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</si>
  <si>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</si>
  <si>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</si>
  <si>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</si>
  <si>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</si>
  <si>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</si>
  <si>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</si>
  <si>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</si>
  <si>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</si>
  <si>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</si>
  <si>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</si>
  <si>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</si>
  <si>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</si>
  <si>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</si>
  <si>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</si>
  <si>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</si>
  <si>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</si>
  <si>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</si>
  <si>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</si>
  <si>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</si>
  <si>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</si>
  <si>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</si>
  <si>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</si>
  <si>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</si>
  <si>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</si>
  <si>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</si>
  <si>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</si>
  <si>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</si>
  <si>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</si>
  <si>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</si>
  <si>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</si>
  <si>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</si>
  <si>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</si>
  <si>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</si>
  <si>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</si>
  <si>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</si>
  <si>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</si>
  <si>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</si>
  <si>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</si>
  <si>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</si>
  <si>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</si>
  <si>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</si>
  <si>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</si>
  <si>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</si>
  <si>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</si>
  <si>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</si>
  <si>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</si>
  <si>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</si>
  <si>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</si>
  <si>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</si>
  <si>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</si>
  <si>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</si>
  <si>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</si>
  <si>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</si>
  <si>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</si>
  <si>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</si>
  <si>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</si>
  <si>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</si>
  <si>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</si>
  <si>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</si>
  <si>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</si>
  <si>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</si>
  <si>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</si>
  <si>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</si>
  <si>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</si>
  <si>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</si>
  <si>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</si>
  <si>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</si>
  <si>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</si>
  <si>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</si>
  <si>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</si>
  <si>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</si>
  <si>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</si>
  <si>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</si>
  <si>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</si>
  <si>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</si>
  <si>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</si>
  <si>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</si>
  <si>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</si>
  <si>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</si>
  <si>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</si>
  <si>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</si>
  <si>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</si>
  <si>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</si>
  <si>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</si>
  <si>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</si>
  <si>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</si>
  <si>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</si>
  <si>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</si>
  <si>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</si>
  <si>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</si>
  <si>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</si>
  <si>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</si>
  <si>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</si>
  <si>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</si>
  <si>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</si>
  <si>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</si>
  <si>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</si>
  <si>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</si>
  <si>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</si>
  <si>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</si>
  <si>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</si>
  <si>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</si>
  <si>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</si>
  <si>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</si>
  <si>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</si>
  <si>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</si>
  <si>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</si>
  <si>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</si>
  <si>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</si>
  <si>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</si>
  <si>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</si>
  <si>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</si>
  <si>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</si>
  <si>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</si>
  <si>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</si>
  <si>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</si>
  <si>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</si>
  <si>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</si>
  <si>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</si>
  <si>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</si>
  <si>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</si>
  <si>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</si>
  <si>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</si>
  <si>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</si>
  <si>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</si>
  <si>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</si>
  <si>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</si>
  <si>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</si>
  <si>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</si>
  <si>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</si>
  <si>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</si>
  <si>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</si>
  <si>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</si>
  <si>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</si>
  <si>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</si>
  <si>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</si>
  <si>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</si>
  <si>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</si>
  <si>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</si>
  <si>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</si>
  <si>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</si>
  <si>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</si>
  <si>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</si>
  <si>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</si>
  <si>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</si>
  <si>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</si>
  <si>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</si>
  <si>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</si>
  <si>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</si>
  <si>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</si>
  <si>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</si>
  <si>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</si>
  <si>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</si>
  <si>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</si>
  <si>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</si>
  <si>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</si>
  <si>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</si>
  <si>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</si>
  <si>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</si>
  <si>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</si>
  <si>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</si>
  <si>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</si>
  <si>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</si>
  <si>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</si>
  <si>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</si>
  <si>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</si>
  <si>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</si>
  <si>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</si>
  <si>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</si>
  <si>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</si>
  <si>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</si>
  <si>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</si>
  <si>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</si>
  <si>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</si>
  <si>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</si>
  <si>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</si>
  <si>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</si>
  <si>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</si>
  <si>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</si>
  <si>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</si>
  <si>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</si>
  <si>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</si>
  <si>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</si>
  <si>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</si>
  <si>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</si>
  <si>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</si>
  <si>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</si>
  <si>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</si>
  <si>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</si>
  <si>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</si>
  <si>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</si>
  <si>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</si>
  <si>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</si>
  <si>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</si>
  <si>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</si>
  <si>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</si>
  <si>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</si>
  <si>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</si>
  <si>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</si>
  <si>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</si>
  <si>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</si>
  <si>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</si>
  <si>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</si>
  <si>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</si>
  <si>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</si>
  <si>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</si>
  <si>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</si>
  <si>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</si>
  <si>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</si>
  <si>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</si>
  <si>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</si>
  <si>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</si>
  <si>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</si>
  <si>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</si>
  <si>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</si>
  <si>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</si>
  <si>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</si>
  <si>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</si>
  <si>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</si>
  <si>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</si>
  <si>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</si>
  <si>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</si>
  <si>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</si>
  <si>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</si>
  <si>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</si>
  <si>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</si>
  <si>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</si>
  <si>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</si>
  <si>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</si>
  <si>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</si>
  <si>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</si>
  <si>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</si>
  <si>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</si>
  <si>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</si>
  <si>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</si>
  <si>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</si>
  <si>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</si>
  <si>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</si>
  <si>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</si>
  <si>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</si>
  <si>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</si>
  <si>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</si>
  <si>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</si>
  <si>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</si>
  <si>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</si>
  <si>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</si>
  <si>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</si>
  <si>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</si>
  <si>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</si>
  <si>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</si>
  <si>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</si>
  <si>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</si>
  <si>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</si>
  <si>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</si>
  <si>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</si>
  <si>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</si>
  <si>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</si>
  <si>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</si>
  <si>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</si>
  <si>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</si>
  <si>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</si>
  <si>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</si>
  <si>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</si>
  <si>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</si>
  <si>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</si>
  <si>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</si>
  <si>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</si>
  <si>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</si>
  <si>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</si>
  <si>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</si>
  <si>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</si>
  <si>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</si>
  <si>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</si>
  <si>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</si>
  <si>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</si>
  <si>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</si>
  <si>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</si>
  <si>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</si>
  <si>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</si>
  <si>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</si>
  <si>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</si>
  <si>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</si>
  <si>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</si>
  <si>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</si>
  <si>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</si>
  <si>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</si>
  <si>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</si>
  <si>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</si>
  <si>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</si>
  <si>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</si>
  <si>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</si>
  <si>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</si>
  <si>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</si>
  <si>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</si>
  <si>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</si>
  <si>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</si>
  <si>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</si>
  <si>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</si>
  <si>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</si>
  <si>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</si>
  <si>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</si>
  <si>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</si>
  <si>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</si>
  <si>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</si>
  <si>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</si>
  <si>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</si>
  <si>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</si>
  <si>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</si>
  <si>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</si>
  <si>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</si>
  <si>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</si>
  <si>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</si>
  <si>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</si>
  <si>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</si>
  <si>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</si>
  <si>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</si>
  <si>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</si>
  <si>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</si>
  <si>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</si>
  <si>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</si>
  <si>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</si>
  <si>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</si>
  <si>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</si>
  <si>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</si>
  <si>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</si>
  <si>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</si>
  <si>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</si>
  <si>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</si>
  <si>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</si>
  <si>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</si>
  <si>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</si>
  <si>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</si>
  <si>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</si>
  <si>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</si>
  <si>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</si>
  <si>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</si>
  <si>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</si>
  <si>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</si>
  <si>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</si>
  <si>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</si>
  <si>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</si>
  <si>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</si>
  <si>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</si>
  <si>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</si>
  <si>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</si>
  <si>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</si>
  <si>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</si>
  <si>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</si>
  <si>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</si>
  <si>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</si>
  <si>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</si>
  <si>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</si>
  <si>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</si>
  <si>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</si>
  <si>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</si>
  <si>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</si>
  <si>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</si>
  <si>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</si>
  <si>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</si>
  <si>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</si>
  <si>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</si>
  <si>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</si>
  <si>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</si>
  <si>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</si>
  <si>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</si>
  <si>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</si>
  <si>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</si>
  <si>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</si>
  <si>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</si>
  <si>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</si>
  <si>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</si>
  <si>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</si>
  <si>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</si>
  <si>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</si>
  <si>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</si>
  <si>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</si>
  <si>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</si>
  <si>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</si>
  <si>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</si>
  <si>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</si>
  <si>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</si>
  <si>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</si>
  <si>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</si>
  <si>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</si>
  <si>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</si>
  <si>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</si>
  <si>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</si>
  <si>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</si>
  <si>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</si>
  <si>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</si>
  <si>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</si>
  <si>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</si>
  <si>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</si>
  <si>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</si>
  <si>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</si>
  <si>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</si>
  <si>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</si>
  <si>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</si>
  <si>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</si>
  <si>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</si>
  <si>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</si>
  <si>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</si>
  <si>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</si>
  <si>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</si>
  <si>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</si>
  <si>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</si>
  <si>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</si>
  <si>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</si>
  <si>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</si>
  <si>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</si>
  <si>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</si>
  <si>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</si>
  <si>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</si>
  <si>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</si>
  <si>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</si>
  <si>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</si>
  <si>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</si>
  <si>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</si>
  <si>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</si>
  <si>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</si>
  <si>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</si>
  <si>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</si>
  <si>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</si>
  <si>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</si>
  <si>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</si>
  <si>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</si>
  <si>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</si>
  <si>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</si>
  <si>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</si>
  <si>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</si>
  <si>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</si>
  <si>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</si>
  <si>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</si>
  <si>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</si>
  <si>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</si>
  <si>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</si>
  <si>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</si>
  <si>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</si>
  <si>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</si>
  <si>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</si>
  <si>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</si>
  <si>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</si>
  <si>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</si>
  <si>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</si>
  <si>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</si>
  <si>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</si>
  <si>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</si>
  <si>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</si>
  <si>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</si>
  <si>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</si>
  <si>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</si>
  <si>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</si>
  <si>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</si>
  <si>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</si>
  <si>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</si>
  <si>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</si>
  <si>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</si>
  <si>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</si>
  <si>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</si>
  <si>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</si>
  <si>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</si>
  <si>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</si>
  <si>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</si>
  <si>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</si>
  <si>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</si>
  <si>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</si>
  <si>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</si>
  <si>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</si>
  <si>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</si>
  <si>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</si>
  <si>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</si>
  <si>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</si>
  <si>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</si>
  <si>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</si>
  <si>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</si>
  <si>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</si>
  <si>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</si>
  <si>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</si>
  <si>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</si>
  <si>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</si>
  <si>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</si>
  <si>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</si>
  <si>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</si>
  <si>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</si>
  <si>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</si>
  <si>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</si>
  <si>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</si>
  <si>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</si>
  <si>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</si>
  <si>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</si>
  <si>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</si>
  <si>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</si>
  <si>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</si>
  <si>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</si>
  <si>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</si>
  <si>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</si>
  <si>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</si>
  <si>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</si>
  <si>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</si>
  <si>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</si>
  <si>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</si>
  <si>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</si>
  <si>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</si>
  <si>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</si>
  <si>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</si>
  <si>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</si>
  <si>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</si>
  <si>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</si>
  <si>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</si>
  <si>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</si>
  <si>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</si>
  <si>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</si>
  <si>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</si>
  <si>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</si>
  <si>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</si>
  <si>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</si>
  <si>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</si>
  <si>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</si>
  <si>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</si>
  <si>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</si>
  <si>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</si>
  <si>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</si>
  <si>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</si>
  <si>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</si>
  <si>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</si>
  <si>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</si>
  <si>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</si>
  <si>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</si>
  <si>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</si>
  <si>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</si>
  <si>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</si>
  <si>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</si>
  <si>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</si>
  <si>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</si>
  <si>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</si>
  <si>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</si>
  <si>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</si>
  <si>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</si>
  <si>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</si>
  <si>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</si>
  <si>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</si>
  <si>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</si>
  <si>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</si>
  <si>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</si>
  <si>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</si>
  <si>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</si>
  <si>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</si>
  <si>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</si>
  <si>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</si>
  <si>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</si>
  <si>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</si>
  <si>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</si>
  <si>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</si>
  <si>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</si>
  <si>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</si>
  <si>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</si>
  <si>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</si>
  <si>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</si>
  <si>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</si>
  <si>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</si>
  <si>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</si>
  <si>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</si>
  <si>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</si>
  <si>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</si>
  <si>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</si>
  <si>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</si>
  <si>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</si>
  <si>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</si>
  <si>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</si>
  <si>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</si>
  <si>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</si>
  <si>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</si>
  <si>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</si>
  <si>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</si>
  <si>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</si>
  <si>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</si>
  <si>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</si>
  <si>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</si>
  <si>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</si>
  <si>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</si>
  <si>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</si>
  <si>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</si>
  <si>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</si>
  <si>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</si>
  <si>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</si>
  <si>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</si>
  <si>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</si>
  <si>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</si>
  <si>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</si>
  <si>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</si>
  <si>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</si>
  <si>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</si>
  <si>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</si>
  <si>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</si>
  <si>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</si>
  <si>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</si>
  <si>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</si>
  <si>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</si>
  <si>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</si>
  <si>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</si>
  <si>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</si>
  <si>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</si>
  <si>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</si>
  <si>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</si>
  <si>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</si>
  <si>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</si>
  <si>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</si>
  <si>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</si>
  <si>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</si>
  <si>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</si>
  <si>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</si>
  <si>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</si>
  <si>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</si>
  <si>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</si>
  <si>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</si>
  <si>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</si>
  <si>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</si>
  <si>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</si>
  <si>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</si>
  <si>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</si>
  <si>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</si>
  <si>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</si>
  <si>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</si>
  <si>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</si>
  <si>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</si>
  <si>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</si>
  <si>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</si>
  <si>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</si>
  <si>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</si>
  <si>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</si>
  <si>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</si>
  <si>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</si>
  <si>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</si>
  <si>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</si>
  <si>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</si>
  <si>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</si>
  <si>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</si>
  <si>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</si>
  <si>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</si>
  <si>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</si>
  <si>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</si>
  <si>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</si>
  <si>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</si>
  <si>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</si>
  <si>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</si>
  <si>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</si>
  <si>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</si>
  <si>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</si>
  <si>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</si>
  <si>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</si>
  <si>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</si>
  <si>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</si>
  <si>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</si>
  <si>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</si>
  <si>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</si>
  <si>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</si>
  <si>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</si>
  <si>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</si>
  <si>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</si>
  <si>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</si>
  <si>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</si>
  <si>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</si>
  <si>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</si>
  <si>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</si>
  <si>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</si>
  <si>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</si>
  <si>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</si>
  <si>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</si>
  <si>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</si>
  <si>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</si>
  <si>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</si>
  <si>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</si>
  <si>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</si>
  <si>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</si>
  <si>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</si>
  <si>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</si>
  <si>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</si>
  <si>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</si>
  <si>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</si>
  <si>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</si>
  <si>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</si>
  <si>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</si>
  <si>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</si>
  <si>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</si>
  <si>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</si>
  <si>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</si>
  <si>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</si>
  <si>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</si>
  <si>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</si>
  <si>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</si>
  <si>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</si>
  <si>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</si>
  <si>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</si>
  <si>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</si>
  <si>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</si>
  <si>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</si>
  <si>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</si>
  <si>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</si>
  <si>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</si>
  <si>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</si>
  <si>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</si>
  <si>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</si>
  <si>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</si>
  <si>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</si>
  <si>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</si>
  <si>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</si>
  <si>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</si>
  <si>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</si>
  <si>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</si>
  <si>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</si>
  <si>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</si>
  <si>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</si>
  <si>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</si>
  <si>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</si>
  <si>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</si>
  <si>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</si>
  <si>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</si>
  <si>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</si>
  <si>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</si>
  <si>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</si>
  <si>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</si>
  <si>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</si>
  <si>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</si>
  <si>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</si>
  <si>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</si>
  <si>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</si>
  <si>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</si>
  <si>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</si>
  <si>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</si>
  <si>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</si>
  <si>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</si>
  <si>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</si>
  <si>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</si>
  <si>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</si>
  <si>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</si>
  <si>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</si>
  <si>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</si>
  <si>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</si>
  <si>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</si>
  <si>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</si>
  <si>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</si>
  <si>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</si>
  <si>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</si>
  <si>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</si>
  <si>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</si>
  <si>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</si>
  <si>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</si>
  <si>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</si>
  <si>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</si>
  <si>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</si>
  <si>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</si>
  <si>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</si>
  <si>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</si>
  <si>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</si>
  <si>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</si>
  <si>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</si>
  <si>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</si>
  <si>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</si>
  <si>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</si>
  <si>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</si>
  <si>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</si>
  <si>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</si>
  <si>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</si>
  <si>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</si>
  <si>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</si>
  <si>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</si>
  <si>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</si>
  <si>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</si>
  <si>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</si>
  <si>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</si>
  <si>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</si>
  <si>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</si>
  <si>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</si>
  <si>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</si>
  <si>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</si>
  <si>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</si>
  <si>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</si>
  <si>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</si>
  <si>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</si>
  <si>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</si>
  <si>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</si>
  <si>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</si>
  <si>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</si>
  <si>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</si>
  <si>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</si>
  <si>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</si>
  <si>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</si>
  <si>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</si>
  <si>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</si>
  <si>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</si>
  <si>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</si>
  <si>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</si>
  <si>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</si>
  <si>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</si>
  <si>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</si>
  <si>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</si>
  <si>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</si>
  <si>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</si>
  <si>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</si>
  <si>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</si>
  <si>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</si>
  <si>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</si>
  <si>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</si>
  <si>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</si>
  <si>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</si>
  <si>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</si>
  <si>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</si>
  <si>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</si>
  <si>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</si>
  <si>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</si>
  <si>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</si>
  <si>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</si>
  <si>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</si>
  <si>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</si>
  <si>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</si>
  <si>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</si>
  <si>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</si>
  <si>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</si>
  <si>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</si>
  <si>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</si>
  <si>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</si>
  <si>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</si>
  <si>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</si>
  <si>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</si>
  <si>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</si>
  <si>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</si>
  <si>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</si>
  <si>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</si>
  <si>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</si>
  <si>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</si>
  <si>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</si>
  <si>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</si>
  <si>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</si>
  <si>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</si>
  <si>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</si>
  <si>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</si>
  <si>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</si>
  <si>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</si>
  <si>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</si>
  <si>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</si>
  <si>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</si>
  <si>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</si>
  <si>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</si>
  <si>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</si>
  <si>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</si>
  <si>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</si>
  <si>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</si>
  <si>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</si>
  <si>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</si>
  <si>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</si>
  <si>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</si>
  <si>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</si>
  <si>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</si>
  <si>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</si>
  <si>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</si>
  <si>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</si>
  <si>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</si>
  <si>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</si>
  <si>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</si>
  <si>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</si>
  <si>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</si>
  <si>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</si>
  <si>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</si>
  <si>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</si>
  <si>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</si>
  <si>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</si>
  <si>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</si>
  <si>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</si>
  <si>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</si>
  <si>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</si>
  <si>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</si>
  <si>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</si>
  <si>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</si>
  <si>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</si>
  <si>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</si>
  <si>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</si>
  <si>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</si>
  <si>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</si>
  <si>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</si>
  <si>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</si>
  <si>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</si>
  <si>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</si>
  <si>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</si>
  <si>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</si>
  <si>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</si>
  <si>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</si>
  <si>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</si>
  <si>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</si>
  <si>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</si>
  <si>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</si>
  <si>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</si>
  <si>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</si>
  <si>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</si>
  <si>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</si>
  <si>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</si>
  <si>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</si>
  <si>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</si>
  <si>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</si>
  <si>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</si>
  <si>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</si>
  <si>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</si>
  <si>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</si>
  <si>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</si>
  <si>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</si>
  <si>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</si>
  <si>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</si>
  <si>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</si>
  <si>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</si>
  <si>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</si>
  <si>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</si>
  <si>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</si>
  <si>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</si>
  <si>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</si>
  <si>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</si>
  <si>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</si>
  <si>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</si>
  <si>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</si>
  <si>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</si>
  <si>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</si>
  <si>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</si>
  <si>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</si>
  <si>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</si>
  <si>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</si>
  <si>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</si>
  <si>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</si>
  <si>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</si>
  <si>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</si>
  <si>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</si>
  <si>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</si>
  <si>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</si>
  <si>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</si>
  <si>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</si>
  <si>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</si>
  <si>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</si>
  <si>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</si>
  <si>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</si>
  <si>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</si>
  <si>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</si>
  <si>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</si>
  <si>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</si>
  <si>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</si>
  <si>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</si>
  <si>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</si>
  <si>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</si>
  <si>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</si>
  <si>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</si>
  <si>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</si>
  <si>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</si>
  <si>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</si>
  <si>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</si>
  <si>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</si>
  <si>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</si>
  <si>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</si>
  <si>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</si>
  <si>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</si>
  <si>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</si>
  <si>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</si>
  <si>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</si>
  <si>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</si>
  <si>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</si>
  <si>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</si>
  <si>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</si>
  <si>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</si>
  <si>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</si>
  <si>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</si>
  <si>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</si>
  <si>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</si>
  <si>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</si>
  <si>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</si>
  <si>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</si>
  <si>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</si>
  <si>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</si>
  <si>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</si>
  <si>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</si>
  <si>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</si>
  <si>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</si>
  <si>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</si>
  <si>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</si>
  <si>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</si>
  <si>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</si>
  <si>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</si>
  <si>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</si>
  <si>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</si>
  <si>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</si>
  <si>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</si>
  <si>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</si>
  <si>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</si>
  <si>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</si>
  <si>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</si>
  <si>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</si>
  <si>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</si>
  <si>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</si>
  <si>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</si>
  <si>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</si>
  <si>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</si>
  <si>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</si>
  <si>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</si>
  <si>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</si>
  <si>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</si>
  <si>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</si>
  <si>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</si>
  <si>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</si>
  <si>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</si>
  <si>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</si>
  <si>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</si>
  <si>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</si>
  <si>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</si>
  <si>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</si>
  <si>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</si>
  <si>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</si>
  <si>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</si>
  <si>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</si>
  <si>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</si>
  <si>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</si>
  <si>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</si>
  <si>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</si>
  <si>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</si>
  <si>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</si>
  <si>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</si>
  <si>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</si>
  <si>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</si>
  <si>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</si>
  <si>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</si>
  <si>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</si>
  <si>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</si>
  <si>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</si>
  <si>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</si>
  <si>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</si>
  <si>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</si>
  <si>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</si>
  <si>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</si>
  <si>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</si>
  <si>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</si>
  <si>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</si>
  <si>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</si>
  <si>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</si>
  <si>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</si>
  <si>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</si>
  <si>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</si>
  <si>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</si>
  <si>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</si>
  <si>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</si>
  <si>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</si>
  <si>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</si>
  <si>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</si>
  <si>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</si>
  <si>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</si>
  <si>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</si>
  <si>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</si>
  <si>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</si>
  <si>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</si>
  <si>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</si>
  <si>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</si>
  <si>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</si>
  <si>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</si>
  <si>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</si>
  <si>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</si>
  <si>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</si>
  <si>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</si>
  <si>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</si>
  <si>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</si>
  <si>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</si>
  <si>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</si>
  <si>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</si>
  <si>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</si>
  <si>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</si>
  <si>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</si>
  <si>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</si>
  <si>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</si>
  <si>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</si>
  <si>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</si>
  <si>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</si>
  <si>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</si>
  <si>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</si>
  <si>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</si>
  <si>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</si>
  <si>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</si>
  <si>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</si>
  <si>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</si>
  <si>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</si>
  <si>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</si>
  <si>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</si>
  <si>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</si>
  <si>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</si>
  <si>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</si>
  <si>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</si>
  <si>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</si>
  <si>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</si>
  <si>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</si>
  <si>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</si>
  <si>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</si>
  <si>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</si>
  <si>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</si>
  <si>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</si>
  <si>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</si>
  <si>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</si>
  <si>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</si>
  <si>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</si>
  <si>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</si>
  <si>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</si>
  <si>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</si>
  <si>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</si>
  <si>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</si>
  <si>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</si>
  <si>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</si>
  <si>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</si>
  <si>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</si>
  <si>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</si>
  <si>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</si>
  <si>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</si>
  <si>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</si>
  <si>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</si>
  <si>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</si>
  <si>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</si>
  <si>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</si>
  <si>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</si>
  <si>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</si>
  <si>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</si>
  <si>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</si>
  <si>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</si>
  <si>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</si>
  <si>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</si>
  <si>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</si>
  <si>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</si>
  <si>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</si>
  <si>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</si>
  <si>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</si>
  <si>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</si>
  <si>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</si>
  <si>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</si>
  <si>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</si>
  <si>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</si>
  <si>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</si>
  <si>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</si>
  <si>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</si>
  <si>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</si>
  <si>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</si>
  <si>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</si>
  <si>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</si>
  <si>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</si>
  <si>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</si>
  <si>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</si>
  <si>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</si>
  <si>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</si>
  <si>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</si>
  <si>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</si>
  <si>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</si>
  <si>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</si>
  <si>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</si>
  <si>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</si>
  <si>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</si>
  <si>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</si>
  <si>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</si>
  <si>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</si>
  <si>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</si>
  <si>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</si>
  <si>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</si>
  <si>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</si>
  <si>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</si>
  <si>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</si>
  <si>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</si>
  <si>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</si>
  <si>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</si>
  <si>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</si>
  <si>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</si>
  <si>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</si>
  <si>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</si>
  <si>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</si>
  <si>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</si>
  <si>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</si>
  <si>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</si>
  <si>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</si>
  <si>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</si>
  <si>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</si>
  <si>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</si>
  <si>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</si>
  <si>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</si>
  <si>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</si>
  <si>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</si>
  <si>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</si>
  <si>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</si>
  <si>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</si>
  <si>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</si>
  <si>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</si>
  <si>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</si>
  <si>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</si>
  <si>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</si>
  <si>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</si>
  <si>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</si>
  <si>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</si>
  <si>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</si>
  <si>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</si>
  <si>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</si>
  <si>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</si>
  <si>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</si>
  <si>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</si>
  <si>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</si>
  <si>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</si>
  <si>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</si>
  <si>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</si>
  <si>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</si>
  <si>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</si>
  <si>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</si>
  <si>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</si>
  <si>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</si>
  <si>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</si>
  <si>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</si>
  <si>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</si>
  <si>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</si>
  <si>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</si>
  <si>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</si>
  <si>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</si>
  <si>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</si>
  <si>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</si>
  <si>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</si>
  <si>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</si>
  <si>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</si>
  <si>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</si>
  <si>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</si>
  <si>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</si>
  <si>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</si>
  <si>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</si>
  <si>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</si>
  <si>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</si>
  <si>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</si>
  <si>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</si>
  <si>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</si>
  <si>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</si>
  <si>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</si>
  <si>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</si>
  <si>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</si>
  <si>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</si>
  <si>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</si>
  <si>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</si>
  <si>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</si>
  <si>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</si>
  <si>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</si>
  <si>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</si>
  <si>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</si>
  <si>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</si>
  <si>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</si>
  <si>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</si>
  <si>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</si>
  <si>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</si>
  <si>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</si>
  <si>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</si>
  <si>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</si>
  <si>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</si>
  <si>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</si>
  <si>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</si>
  <si>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</si>
  <si>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</si>
  <si>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</si>
  <si>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</si>
  <si>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</si>
  <si>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</si>
  <si>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</si>
  <si>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</si>
  <si>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</si>
  <si>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</si>
  <si>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</si>
  <si>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</si>
  <si>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</si>
  <si>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</si>
  <si>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</si>
  <si>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</si>
  <si>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</si>
  <si>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</si>
  <si>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</si>
  <si>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</si>
  <si>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</si>
  <si>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</si>
  <si>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</si>
  <si>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</si>
  <si>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</si>
  <si>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</si>
  <si>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</si>
  <si>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</si>
  <si>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</si>
  <si>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</si>
  <si>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</si>
  <si>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</si>
  <si>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</si>
  <si>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</si>
  <si>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</si>
  <si>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</si>
  <si>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</si>
  <si>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</si>
  <si>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</si>
  <si>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</si>
  <si>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</si>
  <si>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</si>
  <si>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</si>
  <si>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</si>
  <si>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</si>
  <si>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</si>
  <si>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</si>
  <si>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</si>
  <si>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</si>
  <si>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</si>
  <si>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</si>
  <si>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</si>
  <si>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</si>
  <si>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</si>
  <si>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</si>
  <si>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</si>
  <si>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</si>
  <si>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</si>
  <si>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</si>
  <si>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</si>
  <si>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</si>
  <si>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</si>
  <si>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</si>
  <si>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</si>
  <si>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</si>
  <si>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</si>
  <si>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</si>
  <si>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</si>
  <si>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</si>
  <si>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</si>
  <si>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</si>
  <si>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</si>
  <si>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</si>
  <si>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</si>
  <si>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</si>
  <si>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</si>
  <si>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</si>
  <si>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</si>
  <si>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</si>
  <si>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</si>
  <si>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</si>
  <si>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</si>
  <si>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</si>
  <si>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</si>
  <si>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</si>
  <si>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</si>
  <si>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</si>
  <si>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</si>
  <si>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</si>
  <si>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</si>
  <si>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</si>
  <si>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</si>
  <si>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</si>
  <si>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</si>
  <si>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</si>
  <si>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</si>
  <si>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</si>
  <si>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</si>
  <si>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</si>
  <si>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</si>
  <si>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</si>
  <si>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</si>
  <si>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</si>
  <si>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</si>
  <si>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</si>
  <si>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</si>
  <si>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</si>
  <si>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</si>
  <si>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</si>
  <si>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</si>
  <si>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</si>
  <si>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</si>
  <si>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</si>
  <si>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</si>
  <si>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</si>
  <si>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</si>
  <si>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</si>
  <si>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</si>
  <si>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</si>
  <si>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</si>
  <si>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</si>
  <si>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</si>
  <si>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</si>
  <si>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</si>
  <si>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</si>
  <si>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</si>
  <si>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</si>
  <si>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</si>
  <si>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</si>
  <si>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</si>
  <si>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</si>
  <si>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</si>
  <si>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</si>
  <si>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</si>
  <si>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</si>
  <si>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</si>
  <si>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</si>
  <si>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</si>
  <si>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</si>
  <si>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</si>
  <si>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</si>
  <si>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</si>
  <si>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</si>
  <si>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</si>
  <si>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</si>
  <si>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</si>
  <si>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</si>
  <si>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</si>
  <si>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</si>
  <si>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</si>
  <si>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</si>
  <si>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</si>
  <si>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</si>
  <si>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</si>
  <si>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</si>
  <si>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</si>
  <si>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</si>
  <si>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</si>
  <si>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</si>
  <si>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</si>
  <si>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</si>
  <si>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</si>
  <si>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</si>
  <si>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</si>
  <si>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</si>
  <si>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</si>
  <si>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</si>
  <si>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</si>
  <si>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</si>
  <si>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</si>
  <si>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</si>
  <si>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</si>
  <si>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</si>
  <si>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</si>
  <si>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</si>
  <si>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</si>
  <si>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</si>
  <si>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</si>
  <si>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</si>
  <si>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</si>
  <si>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</si>
  <si>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</si>
  <si>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</si>
  <si>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</si>
  <si>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</si>
  <si>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</si>
  <si>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</si>
  <si>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</si>
  <si>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</si>
  <si>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</si>
  <si>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</si>
  <si>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</si>
  <si>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</si>
  <si>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</si>
  <si>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</si>
  <si>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</si>
  <si>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</si>
  <si>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</si>
  <si>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</si>
  <si>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</si>
  <si>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</si>
  <si>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</si>
  <si>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</si>
  <si>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</si>
  <si>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</si>
  <si>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</si>
  <si>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</si>
  <si>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</si>
  <si>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</si>
  <si>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</si>
  <si>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</si>
  <si>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</si>
  <si>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</si>
  <si>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</si>
  <si>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</si>
  <si>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</si>
  <si>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</si>
  <si>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</si>
  <si>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</si>
  <si>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</si>
  <si>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</si>
  <si>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</si>
  <si>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</si>
  <si>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</si>
  <si>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</si>
  <si>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</si>
  <si>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</si>
  <si>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</si>
  <si>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</si>
  <si>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</si>
  <si>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</si>
  <si>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</si>
  <si>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</si>
  <si>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</si>
  <si>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</si>
  <si>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</si>
  <si>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</si>
  <si>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</si>
  <si>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</si>
  <si>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</si>
  <si>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</si>
  <si>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</si>
  <si>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</si>
  <si>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</si>
  <si>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</si>
  <si>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</si>
  <si>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</si>
  <si>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</si>
  <si>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</si>
  <si>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</si>
  <si>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</si>
  <si>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</si>
  <si>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</si>
  <si>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</si>
  <si>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</si>
  <si>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</si>
  <si>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</si>
  <si>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</si>
  <si>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</si>
  <si>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</si>
  <si>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</si>
  <si>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</si>
  <si>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</si>
  <si>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</si>
  <si>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</si>
  <si>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</si>
  <si>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</si>
  <si>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</si>
  <si>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</si>
  <si>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</si>
  <si>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</si>
  <si>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</si>
  <si>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</si>
  <si>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</si>
  <si>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</si>
  <si>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</si>
  <si>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</si>
  <si>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</si>
  <si>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</si>
  <si>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</si>
  <si>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</si>
  <si>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</si>
  <si>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</si>
  <si>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</si>
  <si>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</si>
  <si>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</si>
  <si>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</si>
  <si>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</si>
  <si>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</si>
  <si>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</si>
  <si>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</si>
  <si>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</si>
  <si>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</si>
  <si>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</si>
  <si>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</si>
  <si>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</si>
  <si>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</si>
  <si>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</si>
  <si>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</si>
  <si>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</si>
  <si>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</si>
  <si>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</si>
  <si>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</si>
  <si>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</si>
  <si>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</si>
  <si>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</si>
  <si>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</si>
  <si>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</si>
  <si>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</si>
  <si>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</si>
  <si>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</si>
  <si>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</si>
  <si>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</si>
  <si>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</si>
  <si>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</si>
  <si>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</si>
  <si>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</si>
  <si>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</si>
  <si>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</si>
  <si>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</si>
  <si>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</si>
  <si>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</si>
  <si>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</si>
  <si>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</si>
  <si>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</si>
  <si>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</si>
  <si>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</si>
  <si>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</si>
  <si>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</si>
  <si>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</si>
  <si>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</si>
  <si>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</si>
  <si>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</si>
  <si>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</si>
  <si>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</si>
  <si>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</si>
  <si>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</si>
  <si>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</si>
  <si>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</si>
  <si>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</si>
  <si>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</si>
  <si>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</si>
  <si>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</si>
  <si>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</si>
  <si>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</si>
  <si>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</si>
  <si>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</si>
  <si>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</si>
  <si>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</si>
  <si>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</si>
  <si>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</si>
  <si>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</si>
  <si>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</si>
  <si>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</si>
  <si>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</si>
  <si>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</si>
  <si>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</si>
  <si>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</si>
  <si>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</si>
  <si>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</si>
  <si>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</si>
  <si>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</si>
  <si>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</si>
  <si>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</si>
  <si>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</si>
  <si>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</si>
  <si>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</si>
  <si>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</si>
  <si>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</si>
  <si>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</si>
  <si>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</si>
  <si>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</si>
  <si>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</si>
  <si>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</si>
  <si>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</si>
  <si>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</si>
  <si>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</si>
  <si>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</si>
  <si>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</si>
  <si>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</si>
  <si>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</si>
  <si>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</si>
  <si>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</si>
  <si>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</si>
  <si>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</si>
  <si>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</si>
  <si>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</si>
  <si>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</si>
  <si>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</si>
  <si>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</si>
  <si>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</si>
  <si>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</si>
  <si>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</si>
  <si>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</si>
  <si>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</si>
  <si>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</si>
  <si>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</si>
  <si>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</si>
  <si>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</si>
  <si>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</si>
  <si>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</si>
  <si>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</si>
  <si>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</si>
  <si>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</si>
  <si>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</si>
  <si>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</si>
  <si>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</si>
  <si>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</si>
  <si>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</si>
  <si>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</si>
  <si>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</si>
  <si>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</si>
  <si>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</si>
  <si>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</si>
  <si>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</si>
  <si>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</si>
  <si>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</si>
  <si>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</si>
  <si>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</si>
  <si>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</si>
  <si>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</si>
  <si>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</si>
  <si>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</si>
  <si>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</si>
  <si>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</si>
  <si>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</si>
  <si>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</si>
  <si>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</si>
  <si>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</si>
  <si>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</si>
  <si>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</si>
  <si>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</si>
  <si>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</si>
  <si>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</si>
  <si>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</si>
  <si>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</si>
  <si>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</si>
  <si>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</si>
  <si>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</si>
  <si>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</si>
  <si>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</si>
  <si>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</si>
  <si>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</si>
  <si>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</si>
  <si>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</si>
  <si>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</si>
  <si>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</si>
  <si>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</si>
  <si>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</si>
  <si>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</si>
  <si>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</si>
  <si>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</si>
  <si>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</si>
  <si>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</si>
  <si>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</si>
  <si>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</si>
  <si>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</si>
  <si>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</si>
  <si>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</si>
  <si>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</si>
  <si>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</si>
  <si>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</si>
  <si>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</si>
  <si>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</si>
  <si>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</si>
  <si>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</si>
  <si>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</si>
  <si>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</si>
  <si>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</si>
  <si>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</si>
  <si>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</si>
  <si>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</si>
  <si>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</si>
  <si>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</si>
  <si>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</si>
  <si>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</si>
  <si>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</si>
  <si>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</si>
  <si>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</si>
  <si>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</si>
  <si>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</si>
  <si>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</si>
  <si>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</si>
  <si>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</si>
  <si>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</si>
  <si>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</si>
  <si>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</si>
  <si>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</si>
  <si>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</si>
  <si>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</si>
  <si>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</si>
  <si>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</si>
  <si>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</si>
  <si>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</si>
  <si>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</si>
  <si>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</si>
  <si>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</si>
  <si>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</si>
  <si>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</si>
  <si>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</si>
  <si>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</si>
  <si>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</si>
  <si>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</si>
  <si>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</si>
  <si>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</si>
  <si>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</si>
  <si>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</si>
  <si>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</si>
  <si>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</si>
  <si>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</si>
  <si>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</si>
  <si>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</si>
  <si>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</si>
  <si>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</si>
  <si>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</si>
  <si>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</si>
  <si>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</si>
  <si>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</si>
  <si>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</si>
  <si>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</si>
  <si>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</si>
  <si>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</si>
  <si>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</si>
  <si>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</si>
  <si>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</si>
  <si>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</si>
  <si>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</si>
  <si>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</si>
  <si>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</si>
  <si>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</si>
  <si>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</si>
  <si>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</si>
  <si>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</si>
  <si>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</si>
  <si>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</si>
  <si>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</si>
  <si>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</si>
  <si>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</si>
  <si>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</si>
  <si>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</si>
  <si>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</si>
  <si>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</si>
  <si>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</si>
  <si>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</si>
  <si>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</si>
  <si>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</si>
  <si>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</si>
  <si>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</si>
  <si>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</si>
  <si>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</si>
  <si>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</si>
  <si>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</si>
  <si>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</si>
  <si>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</si>
  <si>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</si>
  <si>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</si>
  <si>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</si>
  <si>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</si>
  <si>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</si>
  <si>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</si>
  <si>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</si>
  <si>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</si>
  <si>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</si>
  <si>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</si>
  <si>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</si>
  <si>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</si>
  <si>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</si>
  <si>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</si>
  <si>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</si>
  <si>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</si>
  <si>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</si>
  <si>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</si>
  <si>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</si>
  <si>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</si>
  <si>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</si>
  <si>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</si>
  <si>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</si>
  <si>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</si>
  <si>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</si>
  <si>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</si>
  <si>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</si>
  <si>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</si>
  <si>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</si>
  <si>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</si>
  <si>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</si>
  <si>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</si>
  <si>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</si>
  <si>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</si>
  <si>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</si>
  <si>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</si>
  <si>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</si>
  <si>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</si>
  <si>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</si>
  <si>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</si>
  <si>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</si>
  <si>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</si>
  <si>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</si>
  <si>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</si>
  <si>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</si>
  <si>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</si>
  <si>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</si>
  <si>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</si>
  <si>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</si>
  <si>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</si>
  <si>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</si>
  <si>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</si>
  <si>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</si>
  <si>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</si>
  <si>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</si>
  <si>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</si>
  <si>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</si>
  <si>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</si>
  <si>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</si>
  <si>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</si>
  <si>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</si>
  <si>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</si>
  <si>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</si>
  <si>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</si>
  <si>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</si>
  <si>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</si>
  <si>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</si>
  <si>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</si>
  <si>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</si>
  <si>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</si>
  <si>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</si>
  <si>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</si>
  <si>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</si>
  <si>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</si>
  <si>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</si>
  <si>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</si>
  <si>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</si>
  <si>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</si>
  <si>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</si>
  <si>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</si>
  <si>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</si>
  <si>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</si>
  <si>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</si>
  <si>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</si>
  <si>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</si>
  <si>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</si>
  <si>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</si>
  <si>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</si>
  <si>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</si>
  <si>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</si>
  <si>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</si>
  <si>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</si>
  <si>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</si>
  <si>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</si>
  <si>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</si>
  <si>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</si>
  <si>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</si>
  <si>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</si>
  <si>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</si>
  <si>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</si>
  <si>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</si>
  <si>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</si>
  <si>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</si>
  <si>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</si>
  <si>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</si>
  <si>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</si>
  <si>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</si>
  <si>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</si>
  <si>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</si>
  <si>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</si>
  <si>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</si>
  <si>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</si>
  <si>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</si>
  <si>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</si>
  <si>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</si>
  <si>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</si>
  <si>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</si>
  <si>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</si>
  <si>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</si>
  <si>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</si>
  <si>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</si>
  <si>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</si>
  <si>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</si>
  <si>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</si>
  <si>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</si>
  <si>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</si>
  <si>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</si>
  <si>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</si>
  <si>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</si>
  <si>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</si>
  <si>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</si>
  <si>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</si>
  <si>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</si>
  <si>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</si>
  <si>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</si>
  <si>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</si>
  <si>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</si>
  <si>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</si>
  <si>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</si>
  <si>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</si>
  <si>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</si>
  <si>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</si>
  <si>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</si>
  <si>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</si>
  <si>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</si>
  <si>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</si>
  <si>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</si>
  <si>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</si>
  <si>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</si>
  <si>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</si>
  <si>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</si>
  <si>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</si>
  <si>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</si>
  <si>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</si>
  <si>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</si>
  <si>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</si>
  <si>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</si>
  <si>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</si>
  <si>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</si>
  <si>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</si>
  <si>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</si>
  <si>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</si>
  <si>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</si>
  <si>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</si>
  <si>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</si>
  <si>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</si>
  <si>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</si>
  <si>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</si>
  <si>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</si>
  <si>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</si>
  <si>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</si>
  <si>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</si>
  <si>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</si>
  <si>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</si>
  <si>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</si>
  <si>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</si>
  <si>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</si>
  <si>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</si>
  <si>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</si>
  <si>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</si>
  <si>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</si>
  <si>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</si>
  <si>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</si>
  <si>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</si>
  <si>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</si>
  <si>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</si>
  <si>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</si>
  <si>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</si>
  <si>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</si>
  <si>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</si>
  <si>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</si>
  <si>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</si>
  <si>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</si>
  <si>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</si>
  <si>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</si>
  <si>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</si>
  <si>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</si>
  <si>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</si>
  <si>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</si>
  <si>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</si>
  <si>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</si>
  <si>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</si>
  <si>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</si>
  <si>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</si>
  <si>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</si>
  <si>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</si>
  <si>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</si>
  <si>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</si>
  <si>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</si>
  <si>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</si>
  <si>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</si>
  <si>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</si>
  <si>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</si>
  <si>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</si>
  <si>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</si>
  <si>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</si>
  <si>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</si>
  <si>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</si>
  <si>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</si>
  <si>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</si>
  <si>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</si>
  <si>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</si>
  <si>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</si>
  <si>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</si>
  <si>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</si>
  <si>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</si>
  <si>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</si>
  <si>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</si>
  <si>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</si>
  <si>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</si>
  <si>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</si>
  <si>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</si>
  <si>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</si>
  <si>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</si>
  <si>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</si>
  <si>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</si>
  <si>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</si>
  <si>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</si>
  <si>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</si>
  <si>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</si>
  <si>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</si>
  <si>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</si>
  <si>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</si>
  <si>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</si>
  <si>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</si>
  <si>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</si>
  <si>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</si>
  <si>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</si>
  <si>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</si>
  <si>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</si>
  <si>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</si>
  <si>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</si>
  <si>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</si>
  <si>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</si>
  <si>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</si>
  <si>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</si>
  <si>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</si>
  <si>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</si>
  <si>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</si>
  <si>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</si>
  <si>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</si>
  <si>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</si>
  <si>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</si>
  <si>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</si>
  <si>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</si>
  <si>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</si>
  <si>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</si>
  <si>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</si>
  <si>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</si>
  <si>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</si>
  <si>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</si>
  <si>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</si>
  <si>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</si>
  <si>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</si>
  <si>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</si>
  <si>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</si>
  <si>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</si>
  <si>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</si>
  <si>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</si>
  <si>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</si>
  <si>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</si>
  <si>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</si>
  <si>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</si>
  <si>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</si>
  <si>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</si>
  <si>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</si>
  <si>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</si>
  <si>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</si>
  <si>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</si>
  <si>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</si>
  <si>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</si>
  <si>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</si>
  <si>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</si>
  <si>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</si>
  <si>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</si>
  <si>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</si>
  <si>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</si>
  <si>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</si>
  <si>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</si>
  <si>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</si>
  <si>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</si>
  <si>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</si>
  <si>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</si>
  <si>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</si>
  <si>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</si>
  <si>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</si>
  <si>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</si>
  <si>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</si>
  <si>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</si>
  <si>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</si>
  <si>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</si>
  <si>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</si>
  <si>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</si>
  <si>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</si>
  <si>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</si>
  <si>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</si>
  <si>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</si>
  <si>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</si>
  <si>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</si>
  <si>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</si>
  <si>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</si>
  <si>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</si>
  <si>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</si>
  <si>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</si>
  <si>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</si>
  <si>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</si>
  <si>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</si>
  <si>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</si>
  <si>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</si>
  <si>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</si>
  <si>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</si>
  <si>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</si>
  <si>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</si>
  <si>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</si>
  <si>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</si>
  <si>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</si>
  <si>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</si>
  <si>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</si>
  <si>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</si>
  <si>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</si>
  <si>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</si>
  <si>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</si>
  <si>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</si>
  <si>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</si>
  <si>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</si>
  <si>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</si>
  <si>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</si>
  <si>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</si>
  <si>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</si>
  <si>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</si>
  <si>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</si>
  <si>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</si>
  <si>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</si>
  <si>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</si>
  <si>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</si>
  <si>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</si>
  <si>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</si>
  <si>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</si>
  <si>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</si>
  <si>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</si>
  <si>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</si>
  <si>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</si>
  <si>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</si>
  <si>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</si>
  <si>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</si>
  <si>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</si>
  <si>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</si>
  <si>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</si>
  <si>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</si>
  <si>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</si>
  <si>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</si>
  <si>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</si>
  <si>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</si>
  <si>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</si>
  <si>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</si>
  <si>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</si>
  <si>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</si>
  <si>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</si>
  <si>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</si>
  <si>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</si>
  <si>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</si>
  <si>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</si>
  <si>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</si>
  <si>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</si>
  <si>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</si>
  <si>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</si>
  <si>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</si>
  <si>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</si>
  <si>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</si>
  <si>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</si>
  <si>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</si>
  <si>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</si>
  <si>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</si>
  <si>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</si>
  <si>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</si>
  <si>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</si>
  <si>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</si>
  <si>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</si>
  <si>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</si>
  <si>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</si>
  <si>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</si>
  <si>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</si>
  <si>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</si>
  <si>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</si>
  <si>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</si>
  <si>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</si>
  <si>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</si>
  <si>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</si>
  <si>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</si>
  <si>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</si>
  <si>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</si>
  <si>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</si>
  <si>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</si>
  <si>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</si>
  <si>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</si>
  <si>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</si>
  <si>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</si>
  <si>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</si>
  <si>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</si>
  <si>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</si>
  <si>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</si>
  <si>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</si>
  <si>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</si>
  <si>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</si>
  <si>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</si>
  <si>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</si>
  <si>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</si>
  <si>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</si>
  <si>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</si>
  <si>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</si>
  <si>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</si>
  <si>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</si>
  <si>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</si>
  <si>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</si>
  <si>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</si>
  <si>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</si>
  <si>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</si>
  <si>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</si>
  <si>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</si>
  <si>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</si>
  <si>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</si>
  <si>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</si>
  <si>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</si>
  <si>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</si>
  <si>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</si>
  <si>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</si>
  <si>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</si>
  <si>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</si>
  <si>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</si>
  <si>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</si>
  <si>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</si>
  <si>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</si>
  <si>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</si>
  <si>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</si>
  <si>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</si>
  <si>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</si>
  <si>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</si>
  <si>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</si>
  <si>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</si>
  <si>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</si>
  <si>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</si>
  <si>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</si>
  <si>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</si>
  <si>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</si>
  <si>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</si>
  <si>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</si>
  <si>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</si>
  <si>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</si>
  <si>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</si>
  <si>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</si>
  <si>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</si>
  <si>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</si>
  <si>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</si>
  <si>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</si>
  <si>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</si>
  <si>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</si>
  <si>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</si>
  <si>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</si>
  <si>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</si>
  <si>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</si>
  <si>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</si>
  <si>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</si>
  <si>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</si>
  <si>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</si>
  <si>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</si>
  <si>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</si>
  <si>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</si>
  <si>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</si>
  <si>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</si>
  <si>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</si>
  <si>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</si>
  <si>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</si>
  <si>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</si>
  <si>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</si>
  <si>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</si>
  <si>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</si>
  <si>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</si>
  <si>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</si>
  <si>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</si>
  <si>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</si>
  <si>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</si>
  <si>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</si>
  <si>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</si>
  <si>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</si>
  <si>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</si>
  <si>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</si>
  <si>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</si>
  <si>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</si>
  <si>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</si>
  <si>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</si>
  <si>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</si>
  <si>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</si>
  <si>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</si>
  <si>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</si>
  <si>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</si>
  <si>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</si>
  <si>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</si>
  <si>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</si>
  <si>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</si>
  <si>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</si>
  <si>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</si>
  <si>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</si>
  <si>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</si>
  <si>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</si>
  <si>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</si>
  <si>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</si>
  <si>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</si>
  <si>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</si>
  <si>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</si>
  <si>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</si>
  <si>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</si>
  <si>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</si>
  <si>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</si>
  <si>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</si>
  <si>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</si>
  <si>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</si>
  <si>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</si>
  <si>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</si>
  <si>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</si>
  <si>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</si>
  <si>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</si>
  <si>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</si>
  <si>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</si>
  <si>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</si>
  <si>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</si>
  <si>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</si>
  <si>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</si>
  <si>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</si>
  <si>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</si>
  <si>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</si>
  <si>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</si>
  <si>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</si>
  <si>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</si>
  <si>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</si>
  <si>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</si>
  <si>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</si>
  <si>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</si>
  <si>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</si>
  <si>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</si>
  <si>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</si>
  <si>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</si>
  <si>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</si>
  <si>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</si>
  <si>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</si>
  <si>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</si>
  <si>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</si>
  <si>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</si>
  <si>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</si>
  <si>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</si>
  <si>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</si>
  <si>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</si>
  <si>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</si>
  <si>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</si>
  <si>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</si>
  <si>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</si>
  <si>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</si>
  <si>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</si>
  <si>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</si>
  <si>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</si>
  <si>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</si>
  <si>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</si>
  <si>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</si>
  <si>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</si>
  <si>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</si>
  <si>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</si>
  <si>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</si>
  <si>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</si>
  <si>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</si>
  <si>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</si>
  <si>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</si>
  <si>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</si>
  <si>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</si>
  <si>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</si>
  <si>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</si>
  <si>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</si>
  <si>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</si>
  <si>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</si>
  <si>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</si>
  <si>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</si>
  <si>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</si>
  <si>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</si>
  <si>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</si>
  <si>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</si>
  <si>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</si>
  <si>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</si>
  <si>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</si>
  <si>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</si>
  <si>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</si>
  <si>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</si>
  <si>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</si>
  <si>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</si>
  <si>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</si>
  <si>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</si>
  <si>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</si>
  <si>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</si>
  <si>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</si>
  <si>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</si>
  <si>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</si>
  <si>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</si>
  <si>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</si>
  <si>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</si>
  <si>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</si>
  <si>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</si>
  <si>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</si>
  <si>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</si>
  <si>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</si>
  <si>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</si>
  <si>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</si>
  <si>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</si>
  <si>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</si>
  <si>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</si>
  <si>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</si>
  <si>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</si>
  <si>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</si>
  <si>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</si>
  <si>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</si>
  <si>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</si>
  <si>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</si>
  <si>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</si>
  <si>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</si>
  <si>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</si>
  <si>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</si>
  <si>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</si>
  <si>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</si>
  <si>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</si>
  <si>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</si>
  <si>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</si>
  <si>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</si>
  <si>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</si>
  <si>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</si>
  <si>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</si>
  <si>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</si>
  <si>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</si>
  <si>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</si>
  <si>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</si>
  <si>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</si>
  <si>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</si>
  <si>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</si>
  <si>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</si>
  <si>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</si>
  <si>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</si>
  <si>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</si>
  <si>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</si>
  <si>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</si>
  <si>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</si>
  <si>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</si>
  <si>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</si>
  <si>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</si>
  <si>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</si>
  <si>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</si>
  <si>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</si>
  <si>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</si>
  <si>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</si>
  <si>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</si>
  <si>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</si>
  <si>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</si>
  <si>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</si>
  <si>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</si>
  <si>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</si>
  <si>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</si>
  <si>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</si>
  <si>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</si>
  <si>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</si>
  <si>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</si>
  <si>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</si>
  <si>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</si>
  <si>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</si>
  <si>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</si>
  <si>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</si>
  <si>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</si>
  <si>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</si>
  <si>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</si>
  <si>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</si>
  <si>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</si>
  <si>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</si>
  <si>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</si>
  <si>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</si>
  <si>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</si>
  <si>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</si>
  <si>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</si>
  <si>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</si>
  <si>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</si>
  <si>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</si>
  <si>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</si>
  <si>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</si>
  <si>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</si>
  <si>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</si>
  <si>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</si>
  <si>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</si>
  <si>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</si>
  <si>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</si>
  <si>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</si>
  <si>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</si>
  <si>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</si>
  <si>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</si>
  <si>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</si>
  <si>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</si>
  <si>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</si>
  <si>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</si>
  <si>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</si>
  <si>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</si>
  <si>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</si>
  <si>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</si>
  <si>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</si>
  <si>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</si>
  <si>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</si>
  <si>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</si>
  <si>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</si>
  <si>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</si>
  <si>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</si>
  <si>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</si>
  <si>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</si>
  <si>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</si>
  <si>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</si>
  <si>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</si>
  <si>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</si>
  <si>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</si>
  <si>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</si>
  <si>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</si>
  <si>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</si>
  <si>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</si>
  <si>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</si>
  <si>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</si>
  <si>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</si>
  <si>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</si>
  <si>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</si>
  <si>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</si>
  <si>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</si>
  <si>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</si>
  <si>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</si>
  <si>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</si>
  <si>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</si>
  <si>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</si>
  <si>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</si>
  <si>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</si>
  <si>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</si>
  <si>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</si>
  <si>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</si>
  <si>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</si>
  <si>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</si>
  <si>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</si>
  <si>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</si>
  <si>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</si>
  <si>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</si>
  <si>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</si>
  <si>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</si>
  <si>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</si>
  <si>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</si>
  <si>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</si>
  <si>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</si>
  <si>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</si>
  <si>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</si>
  <si>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</si>
  <si>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</si>
  <si>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</si>
  <si>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</si>
  <si>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</si>
  <si>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</si>
  <si>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</si>
  <si>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</si>
  <si>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</si>
  <si>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</si>
  <si>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</si>
  <si>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</si>
  <si>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</si>
  <si>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</si>
  <si>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</si>
  <si>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</si>
  <si>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</si>
  <si>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</si>
  <si>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</si>
  <si>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</si>
  <si>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</si>
  <si>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</si>
  <si>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</si>
  <si>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</si>
  <si>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</si>
  <si>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</si>
  <si>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</si>
  <si>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</si>
  <si>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</si>
  <si>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</si>
  <si>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</si>
  <si>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</si>
  <si>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</si>
  <si>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</si>
  <si>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</si>
  <si>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</si>
  <si>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</si>
  <si>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</si>
  <si>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</si>
  <si>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</si>
  <si>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</si>
  <si>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</si>
  <si>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</si>
  <si>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</si>
  <si>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</si>
  <si>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</si>
  <si>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</si>
  <si>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</si>
  <si>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</si>
  <si>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</si>
  <si>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</si>
  <si>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</si>
  <si>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</si>
  <si>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</si>
  <si>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</si>
  <si>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</si>
  <si>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</si>
  <si>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</si>
  <si>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</si>
  <si>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</si>
  <si>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</si>
  <si>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</si>
  <si>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</si>
  <si>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</si>
  <si>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</si>
  <si>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</si>
  <si>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</si>
  <si>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</si>
  <si>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</si>
  <si>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</si>
  <si>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</si>
  <si>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</si>
  <si>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</si>
  <si>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</si>
  <si>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</si>
  <si>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</si>
  <si>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</si>
  <si>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</si>
  <si>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</si>
  <si>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</si>
  <si>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</si>
  <si>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</si>
  <si>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</si>
  <si>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</si>
  <si>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</si>
  <si>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</si>
  <si>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</si>
  <si>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</si>
  <si>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</si>
  <si>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</si>
  <si>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</si>
  <si>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</si>
  <si>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</si>
  <si>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</si>
  <si>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</si>
  <si>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</si>
  <si>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</si>
  <si>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</si>
  <si>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</si>
  <si>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</si>
  <si>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</si>
  <si>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</si>
  <si>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</si>
  <si>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</si>
  <si>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</si>
  <si>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</si>
  <si>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</si>
  <si>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</si>
  <si>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</si>
  <si>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</si>
  <si>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</si>
  <si>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</si>
  <si>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</si>
  <si>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</si>
  <si>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</si>
  <si>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</si>
  <si>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</si>
  <si>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</si>
  <si>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</si>
  <si>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</si>
  <si>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</si>
  <si>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</si>
  <si>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</si>
  <si>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</si>
  <si>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</si>
  <si>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</si>
  <si>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</si>
  <si>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</si>
  <si>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</si>
  <si>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</si>
  <si>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</si>
  <si>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</si>
  <si>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</si>
  <si>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</si>
  <si>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</si>
  <si>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</si>
  <si>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</si>
  <si>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</si>
  <si>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</si>
  <si>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</si>
  <si>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</si>
  <si>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</si>
  <si>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</si>
  <si>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</si>
  <si>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</si>
  <si>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</si>
  <si>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</si>
  <si>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</si>
  <si>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</si>
  <si>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</si>
  <si>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</si>
  <si>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</si>
  <si>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</si>
  <si>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</si>
  <si>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</si>
  <si>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</si>
  <si>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</si>
  <si>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</si>
  <si>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</si>
  <si>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</si>
  <si>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</si>
  <si>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</si>
  <si>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</si>
  <si>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</si>
  <si>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</si>
  <si>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</si>
  <si>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</si>
  <si>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</si>
  <si>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</si>
  <si>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</si>
  <si>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</si>
  <si>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</si>
  <si>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</si>
  <si>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</si>
  <si>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</si>
  <si>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</si>
  <si>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</si>
  <si>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</si>
  <si>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</si>
  <si>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</si>
  <si>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</si>
  <si>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</si>
  <si>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</si>
  <si>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</si>
  <si>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</si>
  <si>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</si>
  <si>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</si>
  <si>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</si>
  <si>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</si>
  <si>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</si>
  <si>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</si>
  <si>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</si>
  <si>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</si>
  <si>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</si>
  <si>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</si>
  <si>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</si>
  <si>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</si>
  <si>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</si>
  <si>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</si>
  <si>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</si>
  <si>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</si>
  <si>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</si>
  <si>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</si>
  <si>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</si>
  <si>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</si>
  <si>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</si>
  <si>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</si>
  <si>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</si>
  <si>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</si>
  <si>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</si>
  <si>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</si>
  <si>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</si>
  <si>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</si>
  <si>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</si>
  <si>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</si>
  <si>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</si>
  <si>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</si>
  <si>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</si>
  <si>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</si>
  <si>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</si>
  <si>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</si>
  <si>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</si>
  <si>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</si>
  <si>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</si>
  <si>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</si>
  <si>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</si>
  <si>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</si>
  <si>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</si>
  <si>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</si>
  <si>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</si>
  <si>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</si>
  <si>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</si>
  <si>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</si>
  <si>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</si>
  <si>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</si>
  <si>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</si>
  <si>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</si>
  <si>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</si>
  <si>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</si>
  <si>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</si>
  <si>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</si>
  <si>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</si>
  <si>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</si>
  <si>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</si>
  <si>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</si>
  <si>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</si>
  <si>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</si>
  <si>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</si>
  <si>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</si>
  <si>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</si>
  <si>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</si>
  <si>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</si>
  <si>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</si>
  <si>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</si>
  <si>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</si>
  <si>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</si>
  <si>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</si>
  <si>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</si>
  <si>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</si>
  <si>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</si>
  <si>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</si>
  <si>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</si>
  <si>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</si>
  <si>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</si>
  <si>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</si>
  <si>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</si>
  <si>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</si>
  <si>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</si>
  <si>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</si>
  <si>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</si>
  <si>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</si>
  <si>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</si>
  <si>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</si>
  <si>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</si>
  <si>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</si>
  <si>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</si>
  <si>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</si>
  <si>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</si>
  <si>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</si>
  <si>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</si>
  <si>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</si>
  <si>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</si>
  <si>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</si>
  <si>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</si>
  <si>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</si>
  <si>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</si>
  <si>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</si>
  <si>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</si>
  <si>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</si>
  <si>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</si>
  <si>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</si>
  <si>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</si>
  <si>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</si>
  <si>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</si>
  <si>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</si>
  <si>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</si>
  <si>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</si>
  <si>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</si>
  <si>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</si>
  <si>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</si>
  <si>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</si>
  <si>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</si>
  <si>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</si>
  <si>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</si>
  <si>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</si>
  <si>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</si>
  <si>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</si>
  <si>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</si>
  <si>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</si>
  <si>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</si>
  <si>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</si>
  <si>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</si>
  <si>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</si>
  <si>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</si>
  <si>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</si>
  <si>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</si>
  <si>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</si>
  <si>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</si>
  <si>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</si>
  <si>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</si>
  <si>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</si>
  <si>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</si>
  <si>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</si>
  <si>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</si>
  <si>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</si>
  <si>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</si>
  <si>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</si>
  <si>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</si>
  <si>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</si>
  <si>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</si>
  <si>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</si>
  <si>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</si>
  <si>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</si>
  <si>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</si>
  <si>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</si>
  <si>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</si>
  <si>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</si>
  <si>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</si>
  <si>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</si>
  <si>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</si>
  <si>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</si>
  <si>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</si>
  <si>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</si>
  <si>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</si>
  <si>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</si>
  <si>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</si>
  <si>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</si>
  <si>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</si>
  <si>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</si>
  <si>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</si>
  <si>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</si>
  <si>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</si>
  <si>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</si>
  <si>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</si>
  <si>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</si>
  <si>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</si>
  <si>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</si>
  <si>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</si>
  <si>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</si>
  <si>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</si>
  <si>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</si>
  <si>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</si>
  <si>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</si>
  <si>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</si>
  <si>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</si>
  <si>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</si>
  <si>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</si>
  <si>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</si>
  <si>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</si>
  <si>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</si>
  <si>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</si>
  <si>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</si>
  <si>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</si>
  <si>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</si>
  <si>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</si>
  <si>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</si>
  <si>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</si>
  <si>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</si>
  <si>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</si>
  <si>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</si>
  <si>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</si>
  <si>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</si>
  <si>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</si>
  <si>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</si>
  <si>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</si>
  <si>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</si>
  <si>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</si>
  <si>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</si>
  <si>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</si>
  <si>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</si>
  <si>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</si>
  <si>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</si>
  <si>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</si>
  <si>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</si>
  <si>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</si>
  <si>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</si>
  <si>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</si>
  <si>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</si>
  <si>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</si>
  <si>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</si>
  <si>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</si>
  <si>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</si>
  <si>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</si>
  <si>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</si>
  <si>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</si>
  <si>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</si>
  <si>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</si>
  <si>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</si>
  <si>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</si>
  <si>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</si>
  <si>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</si>
  <si>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</si>
  <si>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</si>
  <si>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</si>
  <si>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</si>
  <si>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</si>
  <si>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</si>
  <si>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</si>
  <si>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</si>
  <si>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</si>
  <si>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</si>
  <si>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</si>
  <si>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</si>
  <si>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</si>
  <si>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</si>
  <si>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</si>
  <si>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</si>
  <si>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</si>
  <si>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</si>
  <si>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</si>
  <si>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</si>
  <si>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</si>
  <si>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</si>
  <si>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</si>
  <si>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</si>
  <si>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</si>
  <si>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</si>
  <si>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</si>
  <si>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</si>
  <si>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</si>
  <si>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</si>
  <si>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</si>
  <si>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</si>
  <si>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</si>
  <si>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</si>
  <si>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</si>
  <si>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</si>
  <si>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</si>
  <si>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</si>
  <si>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</si>
  <si>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</si>
  <si>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</si>
  <si>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</si>
  <si>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</si>
  <si>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</si>
  <si>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</si>
  <si>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</si>
  <si>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</si>
  <si>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</si>
  <si>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</si>
  <si>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</si>
  <si>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</si>
  <si>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</si>
  <si>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</si>
  <si>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</si>
  <si>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</si>
  <si>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</si>
  <si>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</si>
  <si>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</si>
  <si>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</si>
  <si>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</si>
  <si>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</si>
  <si>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</si>
  <si>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</si>
  <si>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</si>
  <si>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</si>
  <si>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</si>
  <si>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</si>
  <si>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</si>
  <si>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</si>
  <si>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</si>
  <si>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</si>
  <si>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</si>
  <si>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</si>
  <si>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</si>
  <si>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</si>
  <si>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</si>
  <si>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</si>
  <si>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</si>
  <si>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</si>
  <si>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</si>
  <si>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</si>
  <si>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</si>
  <si>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</si>
  <si>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</si>
  <si>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</si>
  <si>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</si>
  <si>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</si>
  <si>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</si>
  <si>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</si>
  <si>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</si>
  <si>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</si>
  <si>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</si>
  <si>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</si>
  <si>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</si>
  <si>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</si>
  <si>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</si>
  <si>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</si>
  <si>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</si>
  <si>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</si>
  <si>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</si>
  <si>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</si>
  <si>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</si>
  <si>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</si>
  <si>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</si>
  <si>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</si>
  <si>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</si>
  <si>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</si>
  <si>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</si>
  <si>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</si>
  <si>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</si>
  <si>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</si>
  <si>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</si>
  <si>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</si>
  <si>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</si>
  <si>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</si>
  <si>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</si>
  <si>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</si>
  <si>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</si>
  <si>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</si>
  <si>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</si>
  <si>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</si>
  <si>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</si>
  <si>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</si>
  <si>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</si>
  <si>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</si>
  <si>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</si>
  <si>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</si>
  <si>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</si>
  <si>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</si>
  <si>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</si>
  <si>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</si>
  <si>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</si>
  <si>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</si>
  <si>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</si>
  <si>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</si>
  <si>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</si>
  <si>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</si>
  <si>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</si>
  <si>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</si>
  <si>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</si>
  <si>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</si>
  <si>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</si>
  <si>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</si>
  <si>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</si>
  <si>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</si>
  <si>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</si>
  <si>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</si>
  <si>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</si>
  <si>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</si>
  <si>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</si>
  <si>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</si>
  <si>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</si>
  <si>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</si>
  <si>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</si>
  <si>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</si>
  <si>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</si>
  <si>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</si>
  <si>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</si>
  <si>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</si>
  <si>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</si>
  <si>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</si>
  <si>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</si>
  <si>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</si>
  <si>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</si>
  <si>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</si>
  <si>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</si>
  <si>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</si>
  <si>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</si>
  <si>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</si>
  <si>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</si>
  <si>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</si>
  <si>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</si>
  <si>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</si>
  <si>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</si>
  <si>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</si>
  <si>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</si>
  <si>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</si>
  <si>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</si>
  <si>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</si>
  <si>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</si>
  <si>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</si>
  <si>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</si>
  <si>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</si>
  <si>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</si>
  <si>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</si>
  <si>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</si>
  <si>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</si>
  <si>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</si>
  <si>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</si>
  <si>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</si>
  <si>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</si>
  <si>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</si>
  <si>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</si>
  <si>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</si>
  <si>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</si>
  <si>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</si>
  <si>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</si>
  <si>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</si>
  <si>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</si>
  <si>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</si>
  <si>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</si>
  <si>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</si>
  <si>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</si>
  <si>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</si>
  <si>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</si>
  <si>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</si>
  <si>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</si>
  <si>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</si>
  <si>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</si>
  <si>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</si>
  <si>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</si>
  <si>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</si>
  <si>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</si>
  <si>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</si>
  <si>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</si>
  <si>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</si>
  <si>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</si>
  <si>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</si>
  <si>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</si>
  <si>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</si>
  <si>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</si>
  <si>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</si>
  <si>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</si>
  <si>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</si>
  <si>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</si>
  <si>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</si>
  <si>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</si>
  <si>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</si>
  <si>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</si>
  <si>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</si>
  <si>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</si>
  <si>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</si>
  <si>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</si>
  <si>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</si>
  <si>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</si>
  <si>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</si>
  <si>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</si>
  <si>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</si>
  <si>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</si>
  <si>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</si>
  <si>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</si>
  <si>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</si>
  <si>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</si>
  <si>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</si>
  <si>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</si>
  <si>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</si>
  <si>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</si>
  <si>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</si>
  <si>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</si>
  <si>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</si>
  <si>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</si>
  <si>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</si>
  <si>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</si>
  <si>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</si>
  <si>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</si>
  <si>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</si>
  <si>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</si>
  <si>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</si>
  <si>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</si>
  <si>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</si>
  <si>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</si>
  <si>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</si>
  <si>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</si>
  <si>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</si>
  <si>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</si>
  <si>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</si>
  <si>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</si>
  <si>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</si>
  <si>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</si>
  <si>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</si>
  <si>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</si>
  <si>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</si>
  <si>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</si>
  <si>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</si>
  <si>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</si>
  <si>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</si>
  <si>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</si>
  <si>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</si>
  <si>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</si>
  <si>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</si>
  <si>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</si>
  <si>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</si>
  <si>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</si>
  <si>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</si>
  <si>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</si>
  <si>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</si>
  <si>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</si>
  <si>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</si>
  <si>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</si>
  <si>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</si>
  <si>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</si>
  <si>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</si>
  <si>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</si>
  <si>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</si>
  <si>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</si>
  <si>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</si>
  <si>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</si>
  <si>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</si>
  <si>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</si>
  <si>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</si>
  <si>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</si>
  <si>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</si>
  <si>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</si>
  <si>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</si>
  <si>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</si>
  <si>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</si>
  <si>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</si>
  <si>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</si>
  <si>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</si>
  <si>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</si>
  <si>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</si>
  <si>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</si>
  <si>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</si>
  <si>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</si>
  <si>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</si>
  <si>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</si>
  <si>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</si>
  <si>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</si>
  <si>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</si>
  <si>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</si>
  <si>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</si>
  <si>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</si>
  <si>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</si>
  <si>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</si>
  <si>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</si>
  <si>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</si>
  <si>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</si>
  <si>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</si>
  <si>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</si>
  <si>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</si>
  <si>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</si>
  <si>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</si>
  <si>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</si>
  <si>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</si>
  <si>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</si>
  <si>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</si>
  <si>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</si>
  <si>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</si>
  <si>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</si>
  <si>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</si>
  <si>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</si>
  <si>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</si>
  <si>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</si>
  <si>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</si>
  <si>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</si>
  <si>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</si>
  <si>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</si>
  <si>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</si>
  <si>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</si>
  <si>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</si>
  <si>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</si>
  <si>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</si>
  <si>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</si>
  <si>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</si>
  <si>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</si>
  <si>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</si>
  <si>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</si>
  <si>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</si>
  <si>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</si>
  <si>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</si>
  <si>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</si>
  <si>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</si>
  <si>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</si>
  <si>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</si>
  <si>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</si>
  <si>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</si>
  <si>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</si>
  <si>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</si>
  <si>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</si>
  <si>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</si>
  <si>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</si>
  <si>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</si>
  <si>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</si>
  <si>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</si>
  <si>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</si>
  <si>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</si>
  <si>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</si>
  <si>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</si>
  <si>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</si>
  <si>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</si>
  <si>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</si>
  <si>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</si>
  <si>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</si>
  <si>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</si>
  <si>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</si>
  <si>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</si>
  <si>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</si>
  <si>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</si>
  <si>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</si>
  <si>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</si>
  <si>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</si>
  <si>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</si>
  <si>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</si>
  <si>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</si>
  <si>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</si>
  <si>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</si>
  <si>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</si>
  <si>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</si>
  <si>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</si>
  <si>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</si>
  <si>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</si>
  <si>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</si>
  <si>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</si>
  <si>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</si>
  <si>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</si>
  <si>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</si>
  <si>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</si>
  <si>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</si>
  <si>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</si>
  <si>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</si>
  <si>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</si>
  <si>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</si>
  <si>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</si>
  <si>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</si>
  <si>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</si>
  <si>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</si>
  <si>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</si>
  <si>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</si>
  <si>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</si>
  <si>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</si>
  <si>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</si>
  <si>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</si>
  <si>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</si>
  <si>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</si>
  <si>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</si>
  <si>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</si>
  <si>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</si>
  <si>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</si>
  <si>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</si>
  <si>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</si>
  <si>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</si>
  <si>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</si>
  <si>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</si>
  <si>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</si>
  <si>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</si>
  <si>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</si>
  <si>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</si>
  <si>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</si>
  <si>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</si>
  <si>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</si>
  <si>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</si>
  <si>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</si>
  <si>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</si>
  <si>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</si>
  <si>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</si>
  <si>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</si>
  <si>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</si>
  <si>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</si>
  <si>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</si>
  <si>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</si>
  <si>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</si>
  <si>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</si>
  <si>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</si>
  <si>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</si>
  <si>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</si>
  <si>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</si>
  <si>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</si>
  <si>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</si>
  <si>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</si>
  <si>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</si>
  <si>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</si>
  <si>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</si>
  <si>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</si>
  <si>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</si>
  <si>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</si>
  <si>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</si>
  <si>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</si>
  <si>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</si>
  <si>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</si>
  <si>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</si>
  <si>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</si>
  <si>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</si>
  <si>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</si>
  <si>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</si>
  <si>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</si>
  <si>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</si>
  <si>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</si>
  <si>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</si>
  <si>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</si>
  <si>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</si>
  <si>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</si>
  <si>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</si>
  <si>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</si>
  <si>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</si>
  <si>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</si>
  <si>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</si>
  <si>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</si>
  <si>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</si>
  <si>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</si>
  <si>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</si>
  <si>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</si>
  <si>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</si>
  <si>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</si>
  <si>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</si>
  <si>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</si>
  <si>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</si>
  <si>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</si>
  <si>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</si>
  <si>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</si>
  <si>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</si>
  <si>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</si>
  <si>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</si>
  <si>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</si>
  <si>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</si>
  <si>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</si>
  <si>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</si>
  <si>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</si>
  <si>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</si>
  <si>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</si>
  <si>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</si>
  <si>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</si>
  <si>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</si>
  <si>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</si>
  <si>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</si>
  <si>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</si>
  <si>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</si>
  <si>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</si>
  <si>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</si>
  <si>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</si>
  <si>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</si>
  <si>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</si>
  <si>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</si>
  <si>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</si>
  <si>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</si>
  <si>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</si>
  <si>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</si>
  <si>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</si>
  <si>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</si>
  <si>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</si>
  <si>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</si>
  <si>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</si>
  <si>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</si>
  <si>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</si>
  <si>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</si>
  <si>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</si>
  <si>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</si>
  <si>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</si>
  <si>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</si>
  <si>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</si>
  <si>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</si>
  <si>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</si>
  <si>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</si>
  <si>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</si>
  <si>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</si>
  <si>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</si>
  <si>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</si>
  <si>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</si>
  <si>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</si>
  <si>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</si>
  <si>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</si>
  <si>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</si>
  <si>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</si>
  <si>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</si>
  <si>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</si>
  <si>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</si>
  <si>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</si>
  <si>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</si>
  <si>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</si>
  <si>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</si>
  <si>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</si>
  <si>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</si>
  <si>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</si>
  <si>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</si>
  <si>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</si>
  <si>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</si>
  <si>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</si>
  <si>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</si>
  <si>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</si>
  <si>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</si>
  <si>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</si>
  <si>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</si>
  <si>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</si>
  <si>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</si>
  <si>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</si>
  <si>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</si>
  <si>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</si>
  <si>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</si>
  <si>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</si>
  <si>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</si>
  <si>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</si>
  <si>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</si>
  <si>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</si>
  <si>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</si>
  <si>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</si>
  <si>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</si>
  <si>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</si>
  <si>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</si>
  <si>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</si>
  <si>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</si>
  <si>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</si>
  <si>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</si>
  <si>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</si>
  <si>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</si>
  <si>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</si>
  <si>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</si>
  <si>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</si>
  <si>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</si>
  <si>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</si>
  <si>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</si>
  <si>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</si>
  <si>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</si>
  <si>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</si>
  <si>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</si>
  <si>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</si>
  <si>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</si>
  <si>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</si>
  <si>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</si>
  <si>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</si>
  <si>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</si>
  <si>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</si>
  <si>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</si>
  <si>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</si>
  <si>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</si>
  <si>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</si>
  <si>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</si>
  <si>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</si>
  <si>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</si>
  <si>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</si>
  <si>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</si>
  <si>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</si>
  <si>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</si>
  <si>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</si>
  <si>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</si>
  <si>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</si>
  <si>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</si>
  <si>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</si>
  <si>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</si>
  <si>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</si>
  <si>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</si>
  <si>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</si>
  <si>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</si>
  <si>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</si>
  <si>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</si>
  <si>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</si>
  <si>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</si>
  <si>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</si>
  <si>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</si>
  <si>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</si>
  <si>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</si>
  <si>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</si>
  <si>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</si>
  <si>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</si>
  <si>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</si>
  <si>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</si>
  <si>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</si>
  <si>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</si>
  <si>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</si>
  <si>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</si>
  <si>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</si>
  <si>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</si>
  <si>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</si>
  <si>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</si>
  <si>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</si>
  <si>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</si>
  <si>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</si>
  <si>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</si>
  <si>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</si>
  <si>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</si>
  <si>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</si>
  <si>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</si>
  <si>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</si>
  <si>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</si>
  <si>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</si>
  <si>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</si>
  <si>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</si>
  <si>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</si>
  <si>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</si>
  <si>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</si>
  <si>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</si>
  <si>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</si>
  <si>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</si>
  <si>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</si>
  <si>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</si>
  <si>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</si>
  <si>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</si>
  <si>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</si>
  <si>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</si>
  <si>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</si>
  <si>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</si>
  <si>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</si>
  <si>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</si>
  <si>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</si>
  <si>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</si>
  <si>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</si>
  <si>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</si>
  <si>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</si>
  <si>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</si>
  <si>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</si>
  <si>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</si>
  <si>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</si>
  <si>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</si>
  <si>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</si>
  <si>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</si>
  <si>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</si>
  <si>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</si>
  <si>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</si>
  <si>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</si>
  <si>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</si>
  <si>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</si>
  <si>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</si>
  <si>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</si>
  <si>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</si>
  <si>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</si>
  <si>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</si>
  <si>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</si>
  <si>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</si>
  <si>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</si>
  <si>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</si>
  <si>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</si>
  <si>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</si>
  <si>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</si>
  <si>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</si>
  <si>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</si>
  <si>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</si>
  <si>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</si>
  <si>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</si>
  <si>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</si>
  <si>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</si>
  <si>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</si>
  <si>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</si>
  <si>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</si>
  <si>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</si>
  <si>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</si>
  <si>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</si>
  <si>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</si>
  <si>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</si>
  <si>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</si>
  <si>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</si>
  <si>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</si>
  <si>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</si>
  <si>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</si>
  <si>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</si>
  <si>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</si>
  <si>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</si>
  <si>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</si>
  <si>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</si>
  <si>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</si>
  <si>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</si>
  <si>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</si>
  <si>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</si>
  <si>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</si>
  <si>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</si>
  <si>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</si>
  <si>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</si>
  <si>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</si>
  <si>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</si>
  <si>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</si>
  <si>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</si>
  <si>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</si>
  <si>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</si>
  <si>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</si>
  <si>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</si>
  <si>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</si>
  <si>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</si>
  <si>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</si>
  <si>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</si>
  <si>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</si>
  <si>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</si>
  <si>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</si>
  <si>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</si>
  <si>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</si>
  <si>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</si>
  <si>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</si>
  <si>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</si>
  <si>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</si>
  <si>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</si>
  <si>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</si>
  <si>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</si>
  <si>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</si>
  <si>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</si>
  <si>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</si>
  <si>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</si>
  <si>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</si>
  <si>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</si>
  <si>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</si>
  <si>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</si>
  <si>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</si>
  <si>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</si>
  <si>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</si>
  <si>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</si>
  <si>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</si>
  <si>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</si>
  <si>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</si>
  <si>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</si>
  <si>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</si>
  <si>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</si>
  <si>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</si>
  <si>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</si>
  <si>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</si>
  <si>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</si>
  <si>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</si>
  <si>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</si>
  <si>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</si>
  <si>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</si>
  <si>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</si>
  <si>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</si>
  <si>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</si>
  <si>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</si>
  <si>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</si>
  <si>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</si>
  <si>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</si>
  <si>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</si>
  <si>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</si>
  <si>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</si>
  <si>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</si>
  <si>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</si>
  <si>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</si>
  <si>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</si>
  <si>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</si>
  <si>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</si>
  <si>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</si>
  <si>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</si>
  <si>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</si>
  <si>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</si>
  <si>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</si>
  <si>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</si>
  <si>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</si>
  <si>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</si>
  <si>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</si>
  <si>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</si>
  <si>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</si>
  <si>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</si>
  <si>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</si>
  <si>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</si>
  <si>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</si>
  <si>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</si>
  <si>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</si>
  <si>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</si>
  <si>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</si>
  <si>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</si>
  <si>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</si>
  <si>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</si>
  <si>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</si>
  <si>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</si>
  <si>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</si>
  <si>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</si>
  <si>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</si>
  <si>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</si>
  <si>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</si>
  <si>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</si>
  <si>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</si>
  <si>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</si>
  <si>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</si>
  <si>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</si>
  <si>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</si>
  <si>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</si>
  <si>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</si>
  <si>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</si>
  <si>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</si>
  <si>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</si>
  <si>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</si>
  <si>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</si>
  <si>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</si>
  <si>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</si>
  <si>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</si>
  <si>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</si>
  <si>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</si>
  <si>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</si>
  <si>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</si>
  <si>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</si>
  <si>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</si>
  <si>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</si>
  <si>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</si>
  <si>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</si>
  <si>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</si>
  <si>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</si>
  <si>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</si>
  <si>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</si>
  <si>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</si>
  <si>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</si>
  <si>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</si>
  <si>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</si>
  <si>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</si>
  <si>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</si>
  <si>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</si>
  <si>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</si>
  <si>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</si>
  <si>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</si>
  <si>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</si>
  <si>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</si>
  <si>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</si>
  <si>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</si>
  <si>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</si>
  <si>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</si>
  <si>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</si>
  <si>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</si>
  <si>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</si>
  <si>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</si>
  <si>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</si>
  <si>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</si>
  <si>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</si>
  <si>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</si>
  <si>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</si>
  <si>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</si>
  <si>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</si>
  <si>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</si>
  <si>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</si>
  <si>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</si>
  <si>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</si>
  <si>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</si>
  <si>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</si>
  <si>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</si>
  <si>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</si>
  <si>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</si>
  <si>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</si>
  <si>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</si>
  <si>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</si>
  <si>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</si>
  <si>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</si>
  <si>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</si>
  <si>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</si>
  <si>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</si>
  <si>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</si>
  <si>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</si>
  <si>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</si>
  <si>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</si>
  <si>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</si>
  <si>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</si>
  <si>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</si>
  <si>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</si>
  <si>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</si>
  <si>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</si>
  <si>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</si>
  <si>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</si>
  <si>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</si>
  <si>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</si>
  <si>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</si>
  <si>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</si>
  <si>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</si>
  <si>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</si>
  <si>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</si>
  <si>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</si>
  <si>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</si>
  <si>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</si>
  <si>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</si>
  <si>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</si>
  <si>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</si>
  <si>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</si>
  <si>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</si>
  <si>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</si>
  <si>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</si>
  <si>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</si>
  <si>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</si>
  <si>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</si>
  <si>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</si>
  <si>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</si>
  <si>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</si>
  <si>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</si>
  <si>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</si>
  <si>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</si>
  <si>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</si>
  <si>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</si>
  <si>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</si>
  <si>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</si>
  <si>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</si>
  <si>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</si>
  <si>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</si>
  <si>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</si>
  <si>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</si>
  <si>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</si>
  <si>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</si>
  <si>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</si>
  <si>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</si>
  <si>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</si>
  <si>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</si>
  <si>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</si>
  <si>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</si>
  <si>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</si>
  <si>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</si>
  <si>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</si>
  <si>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</si>
  <si>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</si>
  <si>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</si>
  <si>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</si>
  <si>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</si>
  <si>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</si>
  <si>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</si>
  <si>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</si>
  <si>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</si>
  <si>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</si>
  <si>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</si>
  <si>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</si>
  <si>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</si>
  <si>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</si>
  <si>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</si>
  <si>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</si>
  <si>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</si>
  <si>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</si>
  <si>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</si>
  <si>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</si>
  <si>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</si>
  <si>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</si>
  <si>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</si>
  <si>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</si>
  <si>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</si>
  <si>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</si>
  <si>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</si>
  <si>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</si>
  <si>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</si>
  <si>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</si>
  <si>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</si>
  <si>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</si>
  <si>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</si>
  <si>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</si>
  <si>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</si>
  <si>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</si>
  <si>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</si>
  <si>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</si>
  <si>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</si>
  <si>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</si>
  <si>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</si>
  <si>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</si>
  <si>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</si>
  <si>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</si>
  <si>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</si>
  <si>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</si>
  <si>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</si>
  <si>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</si>
  <si>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</si>
  <si>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</si>
  <si>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</si>
  <si>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</si>
  <si>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</si>
  <si>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</si>
  <si>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</si>
  <si>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</si>
  <si>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</si>
  <si>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</si>
  <si>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</si>
  <si>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</si>
  <si>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</si>
  <si>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</si>
  <si>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</si>
  <si>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</si>
  <si>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</si>
  <si>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</si>
  <si>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</si>
  <si>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</si>
  <si>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</si>
  <si>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</si>
  <si>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</si>
  <si>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</si>
  <si>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</si>
  <si>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</si>
  <si>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</si>
  <si>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</si>
  <si>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</si>
  <si>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</si>
  <si>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</si>
  <si>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</si>
  <si>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</si>
  <si>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</si>
  <si>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</si>
  <si>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</si>
  <si>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</si>
  <si>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</si>
  <si>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</si>
  <si>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</si>
  <si>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</si>
  <si>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</si>
  <si>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</si>
  <si>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</si>
  <si>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</si>
  <si>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</si>
  <si>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</si>
  <si>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</si>
  <si>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</si>
  <si>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</si>
  <si>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</si>
  <si>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</si>
  <si>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</si>
  <si>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</si>
  <si>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</si>
  <si>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</si>
  <si>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</si>
  <si>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</si>
  <si>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</si>
  <si>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</si>
  <si>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</si>
  <si>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</si>
  <si>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</si>
  <si>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</si>
  <si>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</si>
  <si>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</si>
  <si>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</si>
  <si>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</si>
  <si>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</si>
  <si>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</si>
  <si>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</si>
  <si>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</si>
  <si>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</si>
  <si>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</si>
  <si>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</si>
  <si>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</si>
  <si>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</si>
  <si>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</si>
  <si>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</si>
  <si>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</si>
  <si>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</si>
  <si>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</si>
  <si>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</si>
  <si>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</si>
  <si>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</si>
  <si>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</si>
  <si>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</si>
  <si>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</si>
  <si>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</si>
  <si>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</si>
  <si>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</si>
  <si>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</si>
  <si>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</si>
  <si>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</si>
  <si>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</si>
  <si>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</si>
  <si>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</si>
  <si>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</si>
  <si>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</si>
  <si>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</si>
  <si>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</si>
  <si>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</si>
  <si>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</si>
  <si>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</si>
  <si>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</si>
  <si>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</si>
  <si>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</si>
  <si>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</si>
  <si>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</si>
  <si>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</si>
  <si>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</si>
  <si>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</si>
  <si>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</si>
  <si>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</si>
  <si>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</si>
  <si>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</si>
  <si>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</si>
  <si>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</si>
  <si>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</si>
  <si>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</si>
  <si>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</si>
  <si>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</si>
  <si>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</si>
  <si>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</si>
  <si>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</si>
  <si>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</si>
  <si>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</si>
  <si>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</si>
  <si>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</si>
  <si>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</si>
  <si>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</si>
  <si>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</si>
  <si>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</si>
  <si>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</si>
  <si>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</si>
  <si>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</si>
  <si>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</si>
  <si>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</si>
  <si>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</si>
  <si>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</si>
  <si>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</si>
  <si>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</si>
  <si>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</si>
  <si>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</si>
  <si>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</si>
  <si>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</si>
  <si>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</si>
  <si>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</si>
  <si>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</si>
  <si>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</si>
  <si>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</si>
  <si>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</si>
  <si>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</si>
  <si>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</si>
  <si>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</si>
  <si>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</si>
  <si>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</si>
  <si>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</si>
  <si>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</si>
  <si>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</si>
  <si>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</si>
  <si>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</si>
  <si>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</si>
  <si>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</si>
  <si>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</si>
  <si>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</si>
  <si>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</si>
  <si>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</si>
  <si>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</si>
  <si>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</si>
  <si>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</si>
  <si>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</si>
  <si>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</si>
  <si>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</si>
  <si>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</si>
  <si>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</si>
  <si>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</si>
  <si>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</si>
  <si>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</si>
  <si>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</si>
  <si>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</si>
  <si>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</si>
  <si>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</si>
  <si>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</si>
  <si>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</si>
  <si>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</si>
  <si>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</si>
  <si>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</si>
  <si>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</si>
  <si>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</si>
  <si>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</si>
  <si>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</si>
  <si>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</si>
  <si>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</si>
  <si>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</si>
  <si>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</si>
  <si>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</si>
  <si>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</si>
  <si>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</si>
  <si>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</si>
  <si>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</si>
  <si>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</si>
  <si>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</si>
  <si>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</si>
  <si>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</si>
  <si>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</si>
  <si>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</si>
  <si>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</si>
  <si>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</si>
  <si>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</si>
  <si>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</si>
  <si>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</si>
  <si>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</si>
  <si>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</si>
  <si>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</si>
  <si>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</si>
  <si>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</si>
  <si>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</si>
  <si>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</si>
  <si>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</si>
  <si>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</si>
  <si>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</si>
  <si>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</si>
  <si>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</si>
  <si>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</si>
  <si>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</si>
  <si>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</si>
  <si>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</si>
  <si>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</si>
  <si>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</si>
  <si>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</si>
  <si>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</si>
  <si>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</si>
  <si>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</si>
  <si>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</si>
  <si>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</si>
  <si>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</si>
  <si>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</si>
  <si>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</si>
  <si>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</si>
  <si>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</si>
  <si>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</si>
  <si>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</si>
  <si>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</si>
  <si>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</si>
  <si>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</si>
  <si>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</si>
  <si>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</si>
  <si>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</si>
  <si>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</si>
  <si>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</si>
  <si>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</si>
  <si>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</si>
  <si>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</si>
  <si>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</si>
  <si>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</si>
  <si>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</si>
  <si>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</si>
  <si>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</si>
  <si>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</si>
  <si>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</si>
  <si>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</si>
  <si>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</si>
  <si>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</si>
  <si>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</si>
  <si>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</si>
  <si>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</si>
  <si>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</si>
  <si>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</si>
  <si>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</si>
  <si>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</si>
  <si>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</si>
  <si>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</si>
  <si>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</si>
  <si>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</si>
  <si>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</si>
  <si>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</si>
  <si>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</si>
  <si>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</si>
  <si>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</si>
  <si>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</si>
  <si>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</si>
  <si>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</si>
  <si>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</si>
  <si>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</si>
  <si>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</si>
  <si>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</si>
  <si>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</si>
  <si>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</si>
  <si>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</si>
  <si>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</si>
  <si>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</si>
  <si>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</si>
  <si>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</si>
  <si>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</si>
  <si>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</si>
  <si>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</si>
  <si>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</si>
  <si>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</si>
  <si>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</si>
  <si>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</si>
  <si>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</si>
  <si>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</si>
  <si>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</si>
  <si>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</si>
  <si>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</si>
  <si>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</si>
  <si>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</si>
  <si>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</si>
  <si>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</si>
  <si>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</si>
  <si>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</si>
  <si>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</si>
  <si>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</si>
  <si>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</si>
  <si>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</si>
  <si>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</si>
  <si>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</si>
  <si>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</si>
  <si>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</si>
  <si>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</si>
  <si>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</si>
  <si>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</si>
  <si>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</si>
  <si>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</si>
  <si>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</si>
  <si>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</si>
  <si>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</si>
  <si>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</si>
  <si>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</si>
  <si>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</si>
  <si>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</si>
  <si>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</si>
  <si>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</si>
  <si>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</si>
  <si>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</si>
  <si>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</si>
  <si>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</si>
  <si>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</si>
  <si>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</si>
  <si>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</si>
  <si>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</si>
  <si>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</si>
  <si>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</si>
  <si>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</si>
  <si>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</si>
  <si>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</si>
  <si>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</si>
  <si>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</si>
  <si>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</si>
  <si>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</si>
  <si>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</si>
  <si>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</si>
  <si>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</si>
  <si>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</si>
  <si>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</si>
  <si>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</si>
  <si>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</si>
  <si>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</si>
  <si>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</si>
  <si>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</si>
  <si>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</si>
  <si>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</si>
  <si>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</si>
  <si>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</si>
  <si>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</si>
  <si>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</si>
  <si>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</si>
  <si>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</si>
  <si>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</si>
  <si>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</si>
  <si>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</si>
  <si>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</si>
  <si>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</si>
  <si>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</si>
  <si>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</si>
  <si>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</si>
  <si>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</si>
  <si>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</si>
  <si>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</si>
  <si>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</si>
  <si>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</si>
  <si>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</si>
  <si>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</si>
  <si>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</si>
  <si>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</si>
  <si>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</si>
  <si>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</si>
  <si>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</si>
  <si>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</si>
  <si>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</si>
  <si>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</si>
  <si>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</si>
  <si>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</si>
  <si>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</si>
  <si>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</si>
  <si>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</si>
  <si>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</si>
  <si>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</si>
  <si>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</si>
  <si>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</si>
  <si>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</si>
  <si>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</si>
  <si>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</si>
  <si>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</si>
  <si>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</si>
  <si>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</si>
  <si>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</si>
  <si>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</si>
  <si>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</si>
  <si>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</si>
  <si>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</si>
  <si>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</si>
  <si>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</si>
  <si>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</si>
  <si>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</si>
  <si>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</si>
  <si>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</si>
  <si>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</si>
  <si>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</si>
  <si>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</si>
  <si>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</si>
  <si>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</si>
  <si>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</si>
  <si>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</si>
  <si>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</si>
  <si>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</si>
  <si>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</si>
  <si>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</si>
  <si>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</si>
  <si>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</si>
  <si>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</si>
  <si>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</si>
  <si>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</si>
  <si>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</si>
  <si>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</si>
  <si>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</si>
  <si>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</si>
  <si>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</si>
  <si>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</si>
  <si>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</si>
  <si>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</si>
  <si>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</si>
  <si>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</si>
  <si>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</si>
  <si>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</si>
  <si>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</si>
  <si>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</si>
  <si>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</si>
  <si>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</si>
  <si>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</si>
  <si>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</si>
  <si>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</si>
  <si>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</si>
  <si>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</si>
  <si>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</si>
  <si>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</si>
  <si>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</si>
  <si>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</si>
  <si>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</si>
  <si>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</si>
  <si>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</si>
  <si>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</si>
  <si>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</si>
  <si>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</si>
  <si>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</si>
  <si>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</si>
  <si>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</si>
  <si>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</si>
  <si>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</si>
  <si>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</si>
  <si>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</si>
  <si>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</si>
  <si>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</si>
  <si>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</si>
  <si>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</si>
  <si>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</si>
  <si>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</si>
  <si>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</si>
  <si>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</si>
  <si>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</si>
  <si>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</si>
  <si>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</si>
  <si>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</si>
  <si>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</si>
  <si>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</si>
  <si>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</si>
  <si>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</si>
  <si>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</si>
  <si>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</si>
  <si>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</si>
  <si>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</si>
  <si>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</si>
  <si>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</si>
  <si>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</si>
  <si>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</si>
  <si>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</si>
  <si>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</si>
  <si>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</si>
  <si>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</si>
  <si>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</si>
  <si>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</si>
  <si>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</si>
  <si>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</si>
  <si>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</si>
  <si>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</si>
  <si>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</si>
  <si>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</si>
  <si>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</si>
  <si>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</si>
  <si>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</si>
  <si>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</si>
  <si>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</si>
  <si>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</si>
  <si>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</si>
  <si>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</si>
  <si>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</si>
  <si>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</si>
  <si>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</si>
  <si>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</si>
  <si>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</si>
  <si>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</si>
  <si>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</si>
  <si>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</si>
  <si>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</si>
  <si>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</si>
  <si>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</si>
  <si>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</si>
  <si>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</si>
  <si>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</si>
  <si>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</si>
  <si>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</si>
  <si>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</si>
  <si>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</si>
  <si>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</si>
  <si>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</si>
  <si>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</si>
  <si>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</si>
  <si>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</si>
  <si>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</si>
  <si>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</si>
  <si>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</si>
  <si>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</si>
  <si>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</si>
  <si>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</si>
  <si>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</si>
  <si>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</si>
  <si>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</si>
  <si>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</si>
  <si>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</si>
  <si>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</si>
  <si>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</si>
  <si>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</si>
  <si>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</si>
  <si>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</si>
  <si>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</si>
  <si>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</si>
  <si>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</si>
  <si>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</si>
  <si>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</si>
  <si>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</si>
  <si>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</si>
  <si>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</si>
  <si>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</si>
  <si>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</si>
  <si>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</si>
  <si>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</si>
  <si>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</si>
  <si>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</si>
  <si>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</si>
  <si>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</si>
  <si>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</si>
  <si>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</si>
  <si>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</si>
  <si>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</si>
  <si>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</si>
  <si>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</si>
  <si>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</si>
  <si>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</si>
  <si>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</si>
  <si>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</si>
  <si>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</si>
  <si>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</si>
  <si>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</si>
  <si>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</si>
  <si>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</si>
  <si>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</si>
  <si>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</si>
  <si>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</si>
  <si>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</si>
  <si>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</si>
  <si>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</si>
  <si>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</si>
  <si>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</si>
  <si>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</si>
  <si>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</si>
  <si>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</si>
  <si>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</si>
  <si>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</si>
  <si>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</si>
  <si>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</si>
  <si>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</si>
  <si>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</si>
  <si>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</si>
  <si>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</si>
  <si>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</si>
  <si>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</si>
  <si>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</si>
  <si>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</si>
  <si>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</si>
  <si>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</si>
  <si>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</si>
  <si>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</si>
  <si>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</si>
  <si>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</si>
  <si>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</si>
  <si>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</si>
  <si>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</si>
  <si>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</si>
  <si>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</si>
  <si>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</si>
  <si>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</si>
  <si>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</si>
  <si>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</si>
  <si>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</si>
  <si>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</si>
  <si>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</si>
  <si>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</si>
  <si>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</si>
  <si>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</si>
  <si>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</si>
  <si>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</si>
  <si>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</si>
  <si>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</si>
  <si>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</si>
  <si>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</si>
  <si>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</si>
  <si>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</si>
  <si>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</si>
  <si>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</si>
  <si>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</si>
  <si>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</si>
  <si>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</si>
  <si>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</si>
  <si>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</si>
  <si>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</si>
  <si>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</si>
  <si>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</si>
  <si>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</si>
  <si>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</si>
  <si>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</si>
  <si>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</si>
  <si>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</si>
  <si>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</si>
  <si>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</si>
  <si>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</si>
  <si>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</si>
  <si>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</si>
  <si>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</si>
  <si>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</si>
  <si>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</si>
  <si>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</si>
  <si>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</si>
  <si>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</si>
  <si>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</si>
  <si>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</si>
  <si>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</si>
  <si>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</si>
  <si>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</si>
  <si>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</si>
  <si>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</si>
  <si>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</si>
  <si>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</si>
  <si>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</si>
  <si>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</si>
  <si>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</si>
  <si>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</si>
  <si>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</si>
  <si>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</si>
  <si>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</si>
  <si>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</si>
  <si>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</si>
  <si>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</si>
  <si>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</si>
  <si>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</si>
  <si>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</si>
  <si>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</si>
  <si>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</si>
  <si>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</si>
  <si>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</si>
  <si>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</si>
  <si>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</si>
  <si>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</si>
  <si>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</si>
  <si>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</si>
  <si>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</si>
  <si>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</si>
  <si>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</si>
  <si>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</si>
  <si>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</si>
  <si>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</si>
  <si>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</si>
  <si>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</si>
  <si>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</si>
  <si>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</si>
  <si>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</si>
  <si>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</si>
  <si>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</si>
  <si>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</si>
  <si>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</si>
  <si>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</si>
  <si>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</si>
  <si>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</si>
  <si>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</si>
  <si>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</si>
  <si>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</si>
  <si>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</si>
  <si>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</si>
  <si>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</si>
  <si>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</si>
  <si>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</si>
  <si>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</si>
  <si>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</si>
  <si>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</si>
  <si>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</si>
  <si>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</si>
  <si>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</si>
  <si>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</si>
  <si>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</si>
  <si>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</si>
  <si>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</si>
  <si>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</si>
  <si>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</si>
  <si>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</si>
  <si>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</si>
  <si>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</si>
  <si>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</si>
  <si>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</si>
  <si>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</si>
  <si>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</si>
  <si>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</si>
  <si>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</si>
  <si>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</si>
  <si>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</si>
  <si>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</si>
  <si>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</si>
  <si>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</si>
  <si>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</si>
  <si>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</si>
  <si>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</si>
  <si>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</si>
  <si>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</si>
  <si>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</si>
  <si>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</si>
  <si>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</si>
  <si>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</si>
  <si>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</si>
  <si>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</si>
  <si>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</si>
  <si>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</si>
  <si>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</si>
  <si>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</si>
  <si>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</si>
  <si>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</si>
  <si>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</si>
  <si>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</si>
  <si>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</si>
  <si>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</si>
  <si>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</si>
  <si>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</si>
  <si>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</si>
  <si>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</si>
  <si>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</si>
  <si>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</si>
  <si>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</si>
  <si>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</si>
  <si>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</si>
  <si>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</si>
  <si>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</si>
  <si>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</si>
  <si>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</si>
  <si>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</si>
  <si>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</si>
  <si>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</si>
  <si>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</si>
  <si>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</si>
  <si>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</si>
  <si>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</si>
  <si>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</si>
  <si>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</si>
  <si>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</si>
  <si>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</si>
  <si>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</si>
  <si>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</si>
  <si>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</si>
  <si>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</si>
  <si>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</si>
  <si>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</si>
  <si>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</si>
  <si>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</si>
  <si>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</si>
  <si>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</si>
  <si>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</si>
  <si>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</si>
  <si>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</si>
  <si>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</si>
  <si>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</si>
  <si>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</si>
  <si>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</si>
  <si>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</si>
  <si>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</si>
  <si>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</si>
  <si>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</si>
  <si>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</si>
  <si>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</si>
  <si>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</si>
  <si>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</si>
  <si>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</si>
  <si>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</si>
  <si>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</si>
  <si>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</si>
  <si>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</si>
  <si>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</si>
  <si>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</si>
  <si>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</si>
  <si>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</si>
  <si>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</si>
  <si>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</si>
  <si>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</si>
  <si>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</si>
  <si>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</si>
  <si>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</si>
  <si>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</si>
  <si>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</si>
  <si>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</si>
  <si>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</si>
  <si>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</si>
  <si>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</si>
  <si>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</si>
  <si>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</si>
  <si>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</si>
  <si>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</si>
  <si>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</si>
  <si>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</si>
  <si>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</si>
  <si>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</si>
  <si>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</si>
  <si>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</si>
  <si>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</si>
  <si>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</si>
  <si>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</si>
  <si>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</si>
  <si>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</si>
  <si>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</si>
  <si>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</si>
  <si>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</si>
  <si>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</si>
  <si>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</si>
  <si>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</si>
  <si>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</si>
  <si>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</si>
  <si>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</si>
  <si>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</si>
  <si>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</si>
  <si>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</si>
  <si>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</si>
  <si>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</si>
  <si>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</si>
  <si>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</si>
  <si>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</si>
  <si>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</si>
  <si>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</si>
  <si>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</si>
  <si>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</si>
  <si>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</si>
  <si>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</si>
  <si>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</si>
  <si>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</si>
  <si>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</si>
  <si>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</si>
  <si>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</si>
  <si>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</si>
  <si>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</si>
  <si>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</si>
  <si>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</si>
  <si>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</si>
  <si>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</si>
  <si>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</si>
  <si>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</si>
  <si>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</si>
  <si>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</si>
  <si>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</si>
  <si>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</si>
  <si>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</si>
  <si>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</si>
  <si>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</si>
  <si>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</si>
  <si>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</si>
  <si>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</si>
  <si>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</si>
  <si>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</si>
  <si>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</si>
  <si>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</si>
  <si>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</si>
  <si>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</si>
  <si>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</si>
  <si>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</si>
  <si>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</si>
  <si>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</si>
  <si>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</si>
  <si>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</si>
  <si>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</si>
  <si>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</si>
  <si>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</si>
  <si>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</si>
  <si>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</si>
  <si>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</si>
  <si>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</si>
  <si>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</si>
  <si>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</si>
  <si>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</si>
  <si>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</si>
  <si>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</si>
  <si>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</si>
  <si>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</si>
  <si>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</si>
  <si>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</si>
  <si>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</si>
  <si>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</si>
  <si>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</si>
  <si>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</si>
  <si>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</si>
  <si>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</si>
  <si>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</si>
  <si>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</si>
  <si>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</si>
  <si>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</si>
  <si>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</si>
  <si>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</si>
  <si>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</si>
  <si>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</si>
  <si>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</si>
  <si>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</si>
  <si>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</si>
  <si>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</si>
  <si>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</si>
  <si>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</si>
  <si>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</si>
  <si>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</si>
  <si>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</si>
  <si>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</si>
  <si>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</si>
  <si>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</si>
  <si>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</si>
  <si>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</si>
  <si>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</si>
  <si>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</si>
  <si>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</si>
  <si>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</si>
  <si>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</si>
  <si>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</si>
  <si>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</si>
  <si>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</si>
  <si>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</si>
  <si>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</si>
  <si>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</si>
  <si>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</si>
  <si>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</si>
  <si>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</si>
  <si>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</si>
  <si>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</si>
  <si>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</si>
  <si>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</si>
  <si>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</si>
  <si>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</si>
  <si>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</si>
  <si>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</si>
  <si>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</si>
  <si>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</si>
  <si>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</si>
  <si>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</si>
  <si>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</si>
  <si>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</si>
  <si>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</si>
  <si>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</si>
  <si>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</si>
  <si>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</si>
  <si>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</si>
  <si>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</si>
  <si>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</si>
  <si>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</si>
  <si>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</si>
  <si>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</si>
  <si>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</si>
  <si>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</si>
  <si>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</si>
  <si>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</si>
  <si>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</si>
  <si>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</si>
  <si>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</si>
  <si>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</si>
  <si>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</si>
  <si>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</si>
  <si>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</si>
  <si>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</si>
  <si>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</si>
  <si>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</si>
  <si>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</si>
  <si>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</si>
  <si>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</si>
  <si>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</si>
  <si>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</si>
  <si>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</si>
  <si>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</si>
  <si>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</si>
  <si>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</si>
  <si>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</si>
  <si>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</si>
  <si>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</si>
  <si>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</si>
  <si>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</si>
  <si>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</si>
  <si>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</si>
  <si>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</si>
  <si>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</si>
  <si>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</si>
  <si>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</si>
  <si>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</si>
  <si>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</si>
  <si>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</si>
  <si>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</si>
  <si>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</si>
  <si>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</si>
  <si>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</si>
  <si>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</si>
  <si>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</si>
  <si>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</si>
  <si>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</si>
  <si>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</si>
  <si>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</si>
  <si>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</si>
  <si>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</si>
  <si>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</si>
  <si>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</si>
  <si>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</si>
  <si>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</si>
  <si>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</si>
  <si>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</si>
  <si>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</si>
  <si>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</si>
  <si>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</si>
  <si>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</si>
  <si>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</si>
  <si>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</si>
  <si>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</si>
  <si>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</si>
  <si>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</si>
  <si>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</si>
  <si>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</si>
  <si>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</si>
  <si>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</si>
  <si>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</si>
  <si>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</si>
  <si>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</si>
  <si>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</si>
  <si>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</si>
  <si>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</si>
  <si>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</si>
  <si>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</si>
  <si>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</si>
  <si>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</si>
  <si>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</si>
  <si>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</si>
  <si>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</si>
  <si>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</si>
  <si>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</si>
  <si>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</si>
  <si>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</si>
  <si>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</si>
  <si>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</si>
  <si>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</si>
  <si>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</si>
  <si>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</si>
  <si>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</si>
  <si>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</si>
  <si>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</si>
  <si>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</si>
  <si>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</si>
  <si>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</si>
  <si>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</si>
  <si>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</si>
  <si>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</si>
  <si>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</si>
  <si>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</si>
  <si>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</si>
  <si>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</si>
  <si>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</si>
  <si>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</si>
  <si>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</si>
  <si>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</si>
  <si>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</si>
  <si>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</si>
  <si>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</si>
  <si>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</si>
  <si>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</si>
  <si>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</si>
  <si>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</si>
  <si>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</si>
  <si>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</si>
  <si>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</si>
  <si>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</si>
  <si>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</si>
  <si>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</si>
  <si>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</si>
  <si>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</si>
  <si>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</si>
  <si>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</si>
  <si>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</si>
  <si>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</si>
  <si>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</si>
  <si>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</si>
  <si>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</si>
  <si>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</si>
  <si>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</si>
  <si>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</si>
  <si>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</si>
  <si>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</si>
  <si>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</si>
  <si>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</si>
  <si>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</si>
  <si>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</si>
  <si>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</si>
  <si>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</si>
  <si>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</si>
  <si>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</si>
  <si>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</si>
  <si>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</si>
  <si>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</si>
  <si>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</si>
  <si>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</si>
  <si>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</si>
  <si>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</si>
  <si>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</si>
  <si>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</si>
  <si>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</si>
  <si>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</si>
  <si>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</si>
  <si>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</si>
  <si>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</si>
  <si>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</si>
  <si>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</si>
  <si>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</si>
  <si>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</si>
  <si>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</si>
  <si>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</si>
  <si>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</si>
  <si>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</si>
  <si>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</si>
  <si>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</si>
  <si>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</si>
  <si>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</si>
  <si>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</si>
  <si>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</si>
  <si>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</si>
  <si>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</si>
  <si>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</si>
  <si>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</si>
  <si>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</si>
  <si>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</si>
  <si>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</si>
  <si>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</si>
  <si>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</si>
  <si>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</si>
  <si>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</si>
  <si>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</si>
  <si>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</si>
  <si>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</si>
  <si>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</si>
  <si>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</si>
  <si>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</si>
  <si>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</si>
  <si>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</si>
  <si>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</si>
  <si>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</si>
  <si>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</si>
  <si>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</si>
  <si>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</si>
  <si>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</si>
  <si>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</si>
  <si>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</si>
  <si>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</si>
  <si>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</si>
  <si>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</si>
  <si>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</si>
  <si>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</si>
  <si>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</si>
  <si>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</si>
  <si>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</si>
  <si>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</si>
  <si>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</si>
  <si>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</si>
  <si>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</si>
  <si>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</si>
  <si>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</si>
  <si>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</si>
  <si>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</si>
  <si>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</si>
  <si>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</si>
  <si>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</si>
  <si>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</si>
  <si>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</si>
  <si>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</si>
  <si>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</si>
  <si>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</si>
  <si>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</si>
  <si>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</si>
  <si>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</si>
  <si>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</si>
  <si>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</si>
  <si>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</si>
  <si>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</si>
  <si>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</si>
  <si>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</si>
  <si>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</si>
  <si>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</si>
  <si>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</si>
  <si>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</si>
  <si>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</si>
  <si>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</si>
  <si>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</si>
  <si>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</si>
  <si>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</si>
  <si>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</si>
  <si>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</si>
  <si>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</si>
  <si>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</si>
  <si>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</si>
  <si>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</si>
  <si>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</si>
  <si>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</si>
  <si>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</si>
  <si>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</si>
  <si>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</si>
  <si>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</si>
  <si>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</si>
  <si>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</si>
  <si>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</si>
  <si>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</si>
  <si>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</si>
  <si>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</si>
  <si>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</si>
  <si>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</si>
  <si>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</si>
  <si>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</si>
  <si>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</si>
  <si>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</si>
  <si>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</si>
  <si>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</si>
  <si>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</si>
  <si>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</si>
  <si>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</si>
  <si>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</si>
  <si>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</si>
  <si>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</si>
  <si>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</si>
  <si>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</si>
  <si>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</si>
  <si>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</si>
  <si>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</si>
  <si>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</si>
  <si>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</si>
  <si>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</si>
  <si>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</si>
  <si>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</si>
  <si>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</si>
  <si>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</si>
  <si>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</si>
  <si>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</si>
  <si>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</si>
  <si>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</si>
  <si>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</si>
  <si>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</si>
  <si>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</si>
  <si>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</si>
  <si>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</si>
  <si>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</si>
  <si>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</si>
  <si>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</si>
  <si>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</si>
  <si>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</si>
  <si>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</si>
  <si>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</si>
  <si>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</si>
  <si>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</si>
  <si>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</si>
  <si>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</si>
  <si>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</si>
  <si>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</si>
  <si>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</si>
  <si>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</si>
  <si>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</si>
  <si>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</si>
  <si>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</si>
  <si>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</si>
  <si>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</si>
  <si>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</si>
  <si>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</si>
  <si>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</si>
  <si>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</si>
  <si>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</si>
  <si>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</si>
  <si>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</si>
  <si>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</si>
  <si>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</si>
  <si>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</si>
  <si>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</si>
  <si>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</si>
  <si>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</si>
  <si>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</si>
  <si>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</si>
  <si>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</si>
  <si>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</si>
  <si>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</si>
  <si>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</si>
  <si>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</si>
  <si>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</si>
  <si>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</si>
  <si>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</si>
  <si>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</si>
  <si>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</si>
  <si>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</si>
  <si>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</si>
  <si>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</si>
  <si>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</si>
  <si>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</si>
  <si>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</si>
  <si>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</si>
  <si>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</si>
  <si>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</si>
  <si>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</si>
  <si>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</si>
  <si>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</si>
  <si>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</si>
  <si>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</si>
  <si>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</si>
  <si>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</si>
  <si>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</si>
  <si>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</si>
  <si>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</si>
  <si>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</si>
  <si>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</si>
  <si>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</si>
  <si>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</si>
  <si>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</si>
  <si>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</si>
  <si>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</si>
  <si>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</si>
  <si>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</si>
  <si>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</si>
  <si>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</si>
  <si>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</si>
  <si>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</si>
  <si>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</si>
  <si>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</si>
  <si>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</si>
  <si>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</si>
  <si>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</si>
  <si>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</si>
  <si>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</si>
  <si>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</si>
  <si>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</si>
  <si>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</si>
  <si>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</si>
  <si>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</si>
  <si>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</si>
  <si>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</si>
  <si>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</si>
  <si>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</si>
  <si>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</si>
  <si>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</si>
  <si>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</si>
  <si>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</si>
  <si>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</si>
  <si>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</si>
  <si>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</si>
  <si>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</si>
  <si>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</si>
  <si>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</si>
  <si>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</si>
  <si>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</si>
  <si>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</si>
  <si>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</si>
  <si>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</si>
  <si>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</si>
  <si>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</si>
  <si>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</si>
  <si>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</si>
  <si>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</si>
  <si>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</si>
  <si>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</si>
  <si>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</si>
  <si>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</si>
  <si>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</si>
  <si>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</si>
  <si>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</si>
  <si>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</si>
  <si>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</si>
  <si>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</si>
  <si>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</si>
  <si>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</si>
  <si>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</si>
  <si>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</si>
  <si>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</si>
  <si>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</si>
  <si>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</si>
  <si>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</si>
  <si>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</si>
  <si>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</si>
  <si>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</si>
  <si>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</si>
  <si>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</si>
  <si>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</si>
  <si>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</si>
  <si>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</si>
  <si>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</si>
  <si>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</si>
  <si>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</si>
  <si>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</si>
  <si>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</si>
  <si>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</si>
  <si>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</si>
  <si>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</si>
  <si>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</si>
  <si>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</si>
  <si>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</si>
  <si>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</si>
  <si>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</si>
  <si>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</si>
  <si>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</si>
  <si>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</si>
  <si>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</si>
  <si>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</si>
  <si>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</si>
  <si>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</si>
  <si>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</si>
  <si>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</si>
  <si>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</si>
  <si>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</si>
  <si>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</si>
  <si>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</si>
  <si>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</si>
  <si>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</si>
  <si>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</si>
  <si>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</si>
  <si>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</si>
  <si>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</si>
  <si>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</si>
  <si>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</si>
  <si>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</si>
  <si>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</si>
  <si>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</si>
  <si>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</si>
  <si>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</si>
  <si>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</si>
  <si>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</si>
  <si>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</si>
  <si>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</si>
  <si>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</si>
  <si>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</si>
  <si>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</si>
  <si>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</si>
  <si>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</si>
  <si>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</si>
  <si>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</si>
  <si>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</si>
  <si>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</si>
  <si>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</si>
  <si>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</si>
  <si>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</si>
  <si>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</si>
  <si>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</si>
  <si>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</si>
  <si>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</si>
  <si>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</si>
  <si>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</si>
  <si>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</si>
  <si>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</si>
  <si>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</si>
  <si>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</si>
  <si>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</si>
  <si>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</si>
  <si>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</si>
  <si>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</si>
  <si>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</si>
  <si>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</si>
  <si>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</si>
  <si>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</si>
  <si>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</si>
  <si>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</si>
  <si>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</si>
  <si>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</si>
  <si>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</si>
  <si>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</si>
  <si>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</si>
  <si>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</si>
  <si>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</si>
  <si>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</si>
  <si>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</si>
  <si>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</si>
  <si>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</si>
  <si>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</si>
  <si>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</si>
  <si>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</si>
  <si>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</si>
  <si>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</si>
  <si>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</si>
  <si>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</si>
  <si>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</si>
  <si>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</si>
  <si>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</si>
  <si>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</si>
  <si>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</si>
  <si>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</si>
  <si>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</si>
  <si>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</si>
  <si>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</si>
  <si>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</si>
  <si>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</si>
  <si>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</si>
  <si>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</si>
  <si>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</si>
  <si>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</si>
  <si>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</si>
  <si>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</si>
  <si>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</si>
  <si>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</si>
  <si>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</si>
  <si>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</si>
  <si>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</si>
  <si>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</si>
  <si>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</si>
  <si>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</si>
  <si>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</si>
  <si>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</si>
  <si>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</si>
  <si>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</si>
  <si>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</si>
  <si>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</si>
  <si>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</si>
  <si>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</si>
  <si>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</si>
  <si>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</si>
  <si>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</si>
  <si>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</si>
  <si>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</si>
  <si>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</si>
  <si>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</si>
  <si>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</si>
  <si>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</si>
  <si>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</si>
  <si>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</si>
  <si>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</si>
  <si>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</si>
  <si>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</si>
  <si>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</si>
  <si>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</si>
  <si>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</si>
  <si>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</si>
  <si>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</si>
  <si>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</si>
  <si>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</si>
  <si>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</si>
  <si>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</si>
  <si>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</si>
  <si>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</si>
  <si>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</si>
  <si>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</si>
  <si>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</si>
  <si>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</si>
  <si>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</si>
  <si>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</si>
  <si>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</si>
  <si>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</si>
  <si>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</si>
  <si>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</si>
  <si>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</si>
  <si>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</si>
  <si>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</si>
  <si>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</si>
  <si>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</si>
  <si>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</si>
  <si>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</si>
  <si>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</si>
  <si>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</si>
  <si>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</si>
  <si>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</si>
  <si>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</si>
  <si>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</si>
  <si>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</si>
  <si>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</si>
  <si>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</si>
  <si>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</si>
  <si>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</si>
  <si>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</si>
  <si>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</si>
  <si>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</si>
  <si>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</si>
  <si>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</si>
  <si>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</si>
  <si>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</si>
  <si>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</si>
  <si>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</si>
  <si>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</si>
  <si>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</si>
  <si>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</si>
  <si>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</si>
  <si>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</si>
  <si>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</si>
  <si>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</si>
  <si>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</si>
  <si>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</si>
  <si>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</si>
  <si>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</si>
  <si>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</si>
  <si>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</si>
  <si>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</si>
  <si>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</si>
  <si>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</si>
  <si>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</si>
  <si>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</si>
  <si>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</si>
  <si>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</si>
  <si>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</si>
  <si>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</si>
  <si>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</si>
  <si>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</si>
  <si>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</si>
  <si>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</si>
  <si>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</si>
  <si>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</si>
  <si>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</si>
  <si>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</si>
  <si>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</si>
  <si>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</si>
  <si>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</si>
  <si>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</si>
  <si>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</si>
  <si>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</si>
  <si>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</si>
  <si>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</si>
  <si>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</si>
  <si>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</si>
  <si>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</si>
  <si>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</si>
  <si>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</si>
  <si>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</si>
  <si>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</si>
  <si>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</si>
  <si>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</si>
  <si>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</si>
  <si>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</si>
  <si>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</si>
  <si>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</si>
  <si>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</si>
  <si>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</si>
  <si>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</si>
  <si>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</si>
  <si>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</si>
  <si>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</si>
  <si>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</si>
  <si>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</si>
  <si>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</si>
  <si>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</si>
  <si>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</si>
  <si>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</si>
  <si>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</si>
  <si>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</si>
  <si>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</si>
  <si>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</si>
  <si>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</si>
  <si>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</si>
  <si>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</si>
  <si>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</si>
  <si>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</si>
  <si>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</si>
  <si>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</si>
  <si>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</si>
  <si>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</si>
  <si>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</si>
  <si>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</si>
  <si>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</si>
  <si>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</si>
  <si>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</si>
  <si>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</si>
  <si>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</si>
  <si>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</si>
  <si>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</si>
  <si>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</si>
  <si>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</si>
  <si>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</si>
  <si>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</si>
  <si>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</si>
  <si>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</si>
  <si>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</si>
  <si>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</si>
  <si>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</si>
  <si>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</si>
  <si>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</si>
  <si>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</si>
  <si>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</si>
  <si>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</si>
  <si>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</si>
  <si>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</si>
  <si>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</si>
  <si>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</si>
  <si>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</si>
  <si>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</si>
  <si>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</si>
  <si>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</si>
  <si>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</si>
  <si>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</si>
  <si>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</si>
  <si>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</si>
  <si>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</si>
  <si>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</si>
  <si>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</si>
  <si>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</si>
  <si>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</si>
  <si>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</si>
  <si>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</si>
  <si>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</si>
  <si>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</si>
  <si>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</si>
  <si>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</si>
  <si>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</si>
  <si>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</si>
  <si>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</si>
  <si>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</si>
  <si>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</si>
  <si>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</si>
  <si>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</si>
  <si>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</si>
  <si>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</si>
  <si>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</si>
  <si>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</si>
  <si>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</si>
  <si>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</si>
  <si>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</si>
  <si>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</si>
  <si>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</si>
  <si>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</si>
  <si>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</si>
  <si>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</si>
  <si>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</si>
  <si>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</si>
  <si>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</si>
  <si>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</si>
  <si>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</si>
  <si>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</si>
  <si>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</si>
  <si>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</si>
  <si>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</si>
  <si>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</si>
  <si>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</si>
  <si>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</si>
  <si>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</si>
  <si>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</si>
  <si>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</si>
  <si>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</si>
  <si>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</si>
  <si>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</si>
  <si>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</si>
  <si>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</si>
  <si>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</si>
  <si>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</si>
  <si>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</si>
  <si>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</si>
  <si>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</si>
  <si>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</si>
  <si>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</si>
  <si>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</si>
  <si>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</si>
  <si>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</si>
  <si>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</si>
  <si>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</si>
  <si>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</si>
  <si>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</si>
  <si>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</si>
  <si>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</si>
  <si>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</si>
  <si>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</si>
  <si>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</si>
  <si>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</si>
  <si>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</si>
  <si>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</si>
  <si>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</si>
  <si>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</si>
  <si>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</si>
  <si>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</si>
  <si>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</si>
  <si>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</si>
  <si>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</si>
  <si>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</si>
  <si>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</si>
  <si>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</si>
  <si>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</si>
  <si>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</si>
  <si>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</si>
  <si>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</si>
  <si>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</si>
  <si>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</si>
  <si>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</si>
  <si>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</si>
  <si>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</si>
  <si>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</si>
  <si>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</si>
  <si>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</si>
  <si>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</si>
  <si>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</si>
  <si>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</si>
  <si>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</si>
  <si>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</si>
  <si>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</si>
  <si>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</si>
  <si>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</si>
  <si>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</si>
  <si>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</si>
  <si>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</si>
  <si>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</si>
  <si>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</si>
  <si>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</si>
  <si>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</si>
  <si>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</si>
  <si>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</si>
  <si>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</si>
  <si>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</si>
  <si>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</si>
  <si>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</si>
  <si>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</si>
  <si>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</si>
  <si>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</si>
  <si>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</si>
  <si>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</si>
  <si>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</si>
  <si>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</si>
  <si>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</si>
  <si>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</si>
  <si>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</si>
  <si>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</si>
  <si>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</si>
  <si>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</si>
  <si>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</si>
  <si>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</si>
  <si>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</si>
  <si>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</si>
  <si>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</si>
  <si>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</si>
  <si>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</si>
  <si>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</si>
  <si>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</si>
  <si>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</si>
  <si>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</si>
  <si>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</si>
  <si>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</si>
  <si>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</si>
  <si>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</si>
  <si>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</si>
  <si>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</si>
  <si>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</si>
  <si>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</si>
  <si>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</si>
  <si>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</si>
  <si>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</si>
  <si>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</si>
  <si>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</si>
  <si>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</si>
  <si>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</si>
  <si>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</si>
  <si>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</si>
  <si>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</si>
  <si>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</si>
  <si>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</si>
  <si>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</si>
  <si>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</si>
  <si>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</si>
  <si>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</si>
  <si>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</si>
  <si>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</si>
  <si>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</si>
  <si>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</si>
  <si>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</si>
  <si>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</si>
  <si>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</si>
  <si>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</si>
  <si>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</si>
  <si>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</si>
  <si>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</si>
  <si>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</si>
  <si>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</si>
  <si>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</si>
  <si>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</si>
  <si>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</si>
  <si>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</si>
  <si>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</si>
  <si>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</si>
  <si>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</si>
  <si>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</si>
  <si>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</si>
  <si>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</si>
  <si>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</si>
  <si>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</si>
  <si>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</si>
  <si>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</si>
  <si>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</si>
  <si>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</si>
  <si>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</si>
  <si>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</si>
  <si>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</si>
  <si>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</si>
  <si>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</si>
  <si>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</si>
  <si>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</si>
  <si>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</si>
  <si>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</si>
  <si>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</si>
  <si>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</si>
  <si>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</si>
  <si>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</si>
  <si>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</si>
  <si>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</si>
  <si>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</si>
  <si>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</si>
  <si>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</si>
  <si>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</si>
  <si>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</si>
  <si>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</si>
  <si>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</si>
  <si>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</si>
  <si>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</si>
  <si>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</si>
  <si>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</si>
  <si>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</si>
  <si>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</si>
  <si>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</si>
  <si>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</si>
  <si>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</si>
  <si>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</si>
  <si>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</si>
  <si>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</si>
  <si>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</si>
  <si>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</si>
  <si>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</si>
  <si>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</si>
  <si>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</si>
  <si>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</si>
  <si>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</si>
  <si>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</si>
  <si>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</si>
  <si>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</si>
  <si>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</si>
  <si>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</si>
  <si>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</si>
  <si>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</si>
  <si>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</si>
  <si>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</si>
  <si>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</si>
  <si>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</si>
  <si>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</si>
  <si>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</si>
  <si>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</si>
  <si>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</si>
  <si>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</si>
  <si>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</si>
  <si>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</si>
  <si>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</si>
  <si>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</si>
  <si>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</si>
  <si>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</si>
  <si>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</si>
  <si>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</si>
  <si>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</si>
  <si>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</si>
  <si>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</si>
  <si>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</si>
  <si>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</si>
  <si>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</si>
  <si>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</si>
  <si>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</si>
  <si>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</si>
  <si>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</si>
  <si>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</si>
  <si>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</si>
  <si>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</si>
  <si>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</si>
  <si>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</si>
  <si>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</si>
  <si>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</si>
  <si>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</si>
  <si>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</si>
  <si>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</si>
  <si>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</si>
  <si>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</si>
  <si>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</si>
  <si>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</si>
  <si>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</si>
  <si>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</si>
  <si>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</si>
  <si>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</si>
  <si>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</si>
  <si>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</si>
  <si>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</si>
  <si>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</si>
  <si>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</si>
  <si>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</si>
  <si>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</si>
  <si>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</si>
  <si>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</si>
  <si>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</si>
  <si>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</si>
  <si>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</si>
  <si>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</si>
  <si>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</si>
  <si>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</si>
  <si>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</si>
  <si>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</si>
  <si>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</si>
  <si>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</si>
  <si>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</si>
  <si>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</si>
  <si>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</si>
  <si>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</si>
  <si>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</si>
  <si>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</si>
  <si>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</si>
  <si>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</si>
  <si>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</si>
  <si>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</si>
  <si>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</si>
  <si>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</si>
  <si>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</si>
  <si>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</si>
  <si>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</si>
  <si>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</si>
  <si>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</si>
  <si>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</si>
  <si>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</si>
  <si>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</si>
  <si>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</si>
  <si>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</si>
  <si>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</si>
  <si>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</si>
  <si>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</si>
  <si>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</si>
  <si>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</si>
  <si>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</si>
  <si>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</si>
  <si>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</si>
  <si>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</si>
  <si>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</si>
  <si>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</si>
  <si>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</si>
  <si>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</si>
  <si>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</si>
  <si>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</si>
  <si>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</si>
  <si>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</si>
  <si>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</si>
  <si>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</si>
  <si>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</si>
  <si>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</si>
  <si>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</si>
  <si>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</si>
  <si>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</si>
  <si>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</si>
  <si>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</si>
  <si>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</si>
  <si>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</si>
  <si>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</si>
  <si>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</si>
  <si>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</si>
  <si>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</si>
  <si>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</si>
  <si>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</si>
  <si>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</si>
  <si>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</si>
  <si>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</si>
  <si>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</si>
  <si>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</si>
  <si>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</si>
  <si>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</si>
  <si>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</si>
  <si>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</si>
  <si>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</si>
  <si>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</si>
  <si>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</si>
  <si>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</si>
  <si>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</si>
  <si>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</si>
  <si>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</si>
  <si>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</si>
  <si>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</si>
  <si>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</si>
  <si>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</si>
  <si>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</si>
  <si>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</si>
  <si>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</si>
  <si>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</si>
  <si>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</si>
  <si>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</si>
  <si>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</si>
  <si>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</si>
  <si>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</si>
  <si>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</si>
  <si>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</si>
  <si>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</si>
  <si>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</si>
  <si>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</si>
  <si>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</si>
  <si>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</si>
  <si>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</si>
  <si>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</si>
  <si>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</si>
  <si>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</si>
  <si>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</si>
  <si>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</si>
  <si>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</si>
  <si>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</si>
  <si>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</si>
  <si>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</si>
  <si>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</si>
  <si>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</si>
  <si>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</si>
  <si>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</si>
  <si>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</si>
  <si>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</si>
  <si>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</si>
  <si>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</si>
  <si>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</si>
  <si>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</si>
  <si>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</si>
  <si>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</si>
  <si>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</si>
  <si>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</si>
  <si>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</si>
  <si>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</si>
  <si>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</si>
  <si>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</si>
  <si>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</si>
  <si>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</si>
  <si>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</si>
  <si>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</si>
  <si>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</si>
  <si>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</si>
  <si>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</si>
  <si>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</si>
  <si>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</si>
  <si>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</si>
  <si>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</si>
  <si>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</si>
  <si>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</si>
  <si>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</si>
  <si>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</si>
  <si>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</si>
  <si>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</si>
  <si>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</si>
  <si>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</si>
  <si>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</si>
  <si>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</si>
  <si>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</si>
  <si>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</si>
  <si>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</si>
  <si>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</si>
  <si>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</si>
  <si>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</si>
  <si>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</si>
  <si>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</si>
  <si>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</si>
  <si>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</si>
  <si>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</si>
  <si>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</si>
  <si>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</si>
  <si>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</si>
  <si>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</si>
  <si>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</si>
  <si>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</si>
  <si>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</si>
  <si>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</si>
  <si>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</si>
  <si>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</si>
  <si>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</si>
  <si>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</si>
  <si>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</si>
  <si>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</si>
  <si>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</si>
  <si>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</si>
  <si>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</si>
  <si>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</si>
  <si>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</si>
  <si>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</si>
  <si>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</si>
  <si>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</si>
  <si>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</si>
  <si>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</si>
  <si>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</si>
  <si>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</si>
  <si>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</si>
  <si>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</si>
  <si>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</si>
  <si>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</si>
  <si>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</si>
  <si>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</si>
  <si>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</si>
  <si>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</si>
  <si>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</si>
  <si>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</si>
  <si>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</si>
  <si>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</si>
  <si>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</si>
  <si>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</si>
  <si>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</si>
  <si>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</si>
  <si>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</si>
  <si>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</si>
  <si>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</si>
  <si>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</si>
  <si>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</si>
  <si>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</si>
  <si>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</si>
  <si>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</si>
  <si>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</si>
  <si>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</si>
  <si>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</si>
  <si>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</si>
  <si>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</si>
  <si>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</si>
  <si>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</si>
  <si>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</si>
  <si>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</si>
  <si>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</si>
  <si>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</si>
  <si>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</si>
  <si>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</si>
  <si>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</si>
  <si>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</si>
  <si>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</si>
  <si>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</si>
  <si>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</si>
  <si>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10000 to 14999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</si>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</sst>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4" fillId="0" borderId="0" xfId="0" applyNumberFormat="1" applyFont="1"/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165" fontId="0" fillId="0" borderId="0" xfId="0" applyNumberFormat="1"/>
    <xf numFmtId="165" fontId="4" fillId="0" borderId="0" xfId="0" applyNumberFormat="1" applyFont="1"/>
    <xf numFmtId="0" fontId="0" fillId="0" borderId="0" xfId="0" applyAlignment="1">
      <alignment horizontal="center" wrapText="1"/>
    </xf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C-4F36-A49A-A4EBE11393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C-4F36-A49A-A4EBE11393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C-4F36-A49A-A4EBE1139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9823"/>
        <c:axId val="15570655"/>
      </c:lineChart>
      <c:catAx>
        <c:axId val="1556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655"/>
        <c:crosses val="autoZero"/>
        <c:auto val="1"/>
        <c:lblAlgn val="ctr"/>
        <c:lblOffset val="100"/>
        <c:noMultiLvlLbl val="0"/>
      </c:catAx>
      <c:valAx>
        <c:axId val="155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6-40C9-B79E-E5C95CDF53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6-40C9-B79E-E5C95CDF537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96-40C9-B79E-E5C95CDF5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992336"/>
        <c:axId val="628340144"/>
      </c:lineChart>
      <c:catAx>
        <c:axId val="8879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40144"/>
        <c:crosses val="autoZero"/>
        <c:auto val="1"/>
        <c:lblAlgn val="ctr"/>
        <c:lblOffset val="100"/>
        <c:noMultiLvlLbl val="0"/>
      </c:catAx>
      <c:valAx>
        <c:axId val="6283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35201067595308755"/>
          <c:y val="6.35801819736561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0D7-AC3F-FDAB87088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0D7-AC3F-FDAB87088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0D7-AC3F-FDAB87088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D-40D7-AC3F-FDAB8708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316176"/>
        <c:axId val="621316592"/>
      </c:barChart>
      <c:catAx>
        <c:axId val="6213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6592"/>
        <c:crosses val="autoZero"/>
        <c:auto val="1"/>
        <c:lblAlgn val="ctr"/>
        <c:lblOffset val="100"/>
        <c:noMultiLvlLbl val="0"/>
      </c:catAx>
      <c:valAx>
        <c:axId val="6213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Statisctics!PivotTable2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A-4827-B504-5264E51C55F8}"/>
            </c:ext>
          </c:extLst>
        </c:ser>
        <c:ser>
          <c:idx val="1"/>
          <c:order val="1"/>
          <c:tx>
            <c:strRef>
              <c:f>'Subcategory Statisctics'!$C$4:$C$5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A-4827-B504-5264E51C55F8}"/>
            </c:ext>
          </c:extLst>
        </c:ser>
        <c:ser>
          <c:idx val="2"/>
          <c:order val="2"/>
          <c:tx>
            <c:strRef>
              <c:f>'Subcategory Statisctics'!$D$4:$D$5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A-4827-B504-5264E51C5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332240"/>
        <c:axId val="628327248"/>
      </c:barChart>
      <c:catAx>
        <c:axId val="6283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7248"/>
        <c:crosses val="autoZero"/>
        <c:auto val="1"/>
        <c:lblAlgn val="ctr"/>
        <c:lblOffset val="100"/>
        <c:noMultiLvlLbl val="0"/>
      </c:catAx>
      <c:valAx>
        <c:axId val="628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8151520122484687"/>
          <c:y val="3.89066143683712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1-4C87-AE07-89DDFCCCBE7C}"/>
            </c:ext>
          </c:extLst>
        </c:ser>
        <c:ser>
          <c:idx val="1"/>
          <c:order val="1"/>
          <c:tx>
            <c:strRef>
              <c:f>'OutcomesBased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1-4C87-AE07-89DDFCCCBE7C}"/>
            </c:ext>
          </c:extLst>
        </c:ser>
        <c:ser>
          <c:idx val="2"/>
          <c:order val="2"/>
          <c:tx>
            <c:strRef>
              <c:f>'OutcomesBased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1-4C87-AE07-89DDFCCCBE7C}"/>
            </c:ext>
          </c:extLst>
        </c:ser>
        <c:ser>
          <c:idx val="3"/>
          <c:order val="3"/>
          <c:tx>
            <c:strRef>
              <c:f>'OutcomesBased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1-4C87-AE07-89DDFCCCB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979440"/>
        <c:axId val="887989840"/>
      </c:lineChart>
      <c:catAx>
        <c:axId val="8879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89840"/>
        <c:crosses val="autoZero"/>
        <c:auto val="1"/>
        <c:lblAlgn val="ctr"/>
        <c:lblOffset val="100"/>
        <c:noMultiLvlLbl val="0"/>
      </c:catAx>
      <c:valAx>
        <c:axId val="88798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7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581EECF-FB16-4C47-8618-43F9BBC7B17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2FFAB7-BCEC-4037-BA6A-7BF33519E0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B4F0D0-FDAD-4A6C-8116-1A8904717DCA}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502920</xdr:colOff>
      <xdr:row>0</xdr:row>
      <xdr:rowOff>144780</xdr:rowOff>
    </xdr:from>
    <xdr:to>
      <xdr:col>21</xdr:col>
      <xdr:colOff>434340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FE4B6-B457-01F3-166D-97BE128E5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60960</xdr:rowOff>
    </xdr:from>
    <xdr:to>
      <xdr:col>16</xdr:col>
      <xdr:colOff>495300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5B8B5-F2F3-CF6C-5DB7-4E95CCCBC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6000" cy="628373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5BFCDF-FED9-BE4A-89BA-F1C5CFC3DA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E86AA3-571E-3AD7-4275-1C5F55C2B5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6000" cy="628373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179070</xdr:rowOff>
    </xdr:from>
    <xdr:to>
      <xdr:col>17</xdr:col>
      <xdr:colOff>518160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43215-61D2-AEDB-1D1E-9F5C2AEB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99060</xdr:rowOff>
    </xdr:from>
    <xdr:to>
      <xdr:col>18</xdr:col>
      <xdr:colOff>137160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01904-DCBA-EF20-57FE-6930992E1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0</xdr:row>
      <xdr:rowOff>106680</xdr:rowOff>
    </xdr:from>
    <xdr:to>
      <xdr:col>18</xdr:col>
      <xdr:colOff>38100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04E9E-3EB6-9F81-0943-4C97625FF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4.40546076389" createdVersion="8" refreshedVersion="8" minRefreshableVersion="3" recordCount="4114" xr:uid="{914EFFA4-380F-4506-8254-2538594D46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4.429150115742" createdVersion="8" refreshedVersion="8" minRefreshableVersion="3" recordCount="4114" xr:uid="{5FD99BAA-12A3-4EDE-B701-93912C8EF7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8.491226388891" createdVersion="8" refreshedVersion="8" minRefreshableVersion="3" recordCount="4114" xr:uid="{121CA631-5E67-4C2B-8822-9AEB4236DD3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  <x v="3"/>
  </r>
  <r>
    <n v="3840"/>
    <s v="Tonight I'll be April"/>
    <s v="A gritty play looking at a modern day relationship, highlighting issues of mental health and abuse suffered by men."/>
    <x v="0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  <x v="2"/>
  </r>
  <r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  <x v="0"/>
  </r>
  <r>
    <n v="2075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  <x v="5"/>
  </r>
  <r>
    <n v="2242"/>
    <s v="The Princess Bride Playing Cards from USPCC"/>
    <s v="Inconceivable! An amazing new illustrative deck based on The Princess Bride movie."/>
    <x v="9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  <x v="3"/>
  </r>
  <r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x v="8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x v="2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  <x v="5"/>
  </r>
  <r>
    <n v="2187"/>
    <s v="Tesla vs. Edison"/>
    <s v="The War of Currents! 2-5 electricity innovators build routes, grow tech trees, and play the stock market in 20 minutes per player."/>
    <x v="12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  <x v="3"/>
  </r>
  <r>
    <n v="2250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x v="9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  <x v="3"/>
  </r>
  <r>
    <n v="1762"/>
    <s v="&quot;The Naked Pixel&quot; Ali Pakele"/>
    <s v="Project rewards $25 gets you 190+ digital images"/>
    <x v="17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  <x v="1"/>
  </r>
  <r>
    <n v="1948"/>
    <s v="UDOO X86: The Most Powerful Maker Board Ever"/>
    <s v="10 times more powerful than Raspberry Pi 3, x86 64-bit architecture"/>
    <x v="24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  <x v="5"/>
  </r>
  <r>
    <n v="1954"/>
    <s v="Orison â€“ Rethink the Power of Energy"/>
    <s v="The First Home Battery System You Simply Plug in to Install"/>
    <x v="16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  <x v="5"/>
  </r>
  <r>
    <n v="1476"/>
    <s v="The Comedy Button Podcast"/>
    <s v="The Comedy Button is a brand new nerd pop culture podcast with weekly video sketches."/>
    <x v="26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x v="28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  <x v="4"/>
  </r>
  <r>
    <n v="2194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x v="3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x v="31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x v="32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x v="12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x v="34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  <x v="3"/>
  </r>
  <r>
    <n v="2232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x v="35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  <x v="4"/>
  </r>
  <r>
    <n v="2254"/>
    <s v="Green Couch Games Limited: FrogFlip!"/>
    <s v="A dexterity microgame by father/daughter team, Jason and Claire Kotarski. Make 100 project."/>
    <x v="22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x v="37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  <x v="0"/>
  </r>
  <r>
    <n v="1380"/>
    <s v="BARNFEST 2015"/>
    <s v="A DIY MUSIC FESTIVAL FROM ST. LOUIS MO! Bands make their own festival, help make it legit!"/>
    <x v="40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  <x v="4"/>
  </r>
  <r>
    <n v="2038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x v="43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  <x v="4"/>
  </r>
  <r>
    <n v="197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  <x v="5"/>
  </r>
  <r>
    <n v="77"/>
    <s v="Jonah and the Crab"/>
    <s v="A short film about a boy searching for companionship in a hermit crab he finds on the beach."/>
    <x v="46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  <x v="3"/>
  </r>
  <r>
    <n v="2001"/>
    <s v="Nuimo: Seamless Smart Home Interface"/>
    <s v="Nuimo is a universal controller for the internet of things. Control your music, lights, locks and more."/>
    <x v="5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  <x v="2"/>
  </r>
  <r>
    <n v="2029"/>
    <s v="Lumin8 Pro"/>
    <s v="Lumin8 Pro is a fun and easy to use light controller that makes light dance to your favorite music."/>
    <x v="8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  <x v="2"/>
  </r>
  <r>
    <n v="1980"/>
    <s v="YOUMO - Your Smart Modular Power Strip"/>
    <s v="Multi-power charging that is smarter, stylish and designed for you."/>
    <x v="16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  <x v="0"/>
  </r>
  <r>
    <n v="2633"/>
    <s v="ISS-Above"/>
    <s v="A device that lights up whenever the International Space Station is nearby (that happens more often than you might expect)"/>
    <x v="2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  <x v="0"/>
  </r>
  <r>
    <n v="2237"/>
    <s v="Monster Mansion"/>
    <s v="A real-time cooperative adventure for 2-8 players. Defeat legendary monsters to earn gold and escape before the time RUNS OUT!"/>
    <x v="52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x v="32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x v="37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  <x v="4"/>
  </r>
  <r>
    <n v="1976"/>
    <s v="Pi Lite white - Bright white LED display for Raspberry Pi"/>
    <s v="Can you help us make an ultra bright white one a reality?"/>
    <x v="6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  <x v="3"/>
  </r>
  <r>
    <n v="1030"/>
    <s v="The Gothsicles - I FEEL SICLE"/>
    <s v="Help fund the latest Gothsicles mega-album, I FEEL SICLE!"/>
    <x v="29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x v="53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x v="32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  <x v="4"/>
  </r>
  <r>
    <n v="3811"/>
    <s v="The Merchant of Venice"/>
    <s v="The University of Exeter Shakespeare Society is touring its acclaimed show The Merchant of Venice to Stratford-upon-Avon!"/>
    <x v="54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  <x v="4"/>
  </r>
  <r>
    <n v="2010"/>
    <s v="Weighitz: Weigh Smarter"/>
    <s v="Weighitz are miniature smart scales designed to weigh anything in the home."/>
    <x v="3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  <x v="0"/>
  </r>
  <r>
    <n v="2266"/>
    <s v="GOAT LORDS."/>
    <s v="Want to be LORD OF THE GOATS? Start building your herd using thievery, magic, bombs and mostly goats."/>
    <x v="51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  <x v="5"/>
  </r>
  <r>
    <n v="246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n v="1476776743"/>
    <b v="1"/>
    <n v="398"/>
    <b v="1"/>
    <s v="technology/hardware"/>
    <n v="305"/>
    <n v="383.36"/>
    <x v="0"/>
    <x v="0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n v="1479216874"/>
    <b v="1"/>
    <n v="531"/>
    <b v="1"/>
    <s v="technology/hardware"/>
    <n v="304"/>
    <n v="143.21"/>
    <x v="0"/>
    <x v="0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x v="6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  <x v="0"/>
  </r>
  <r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x v="59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  <x v="2"/>
  </r>
  <r>
    <n v="1192"/>
    <s v="Other Worlds - A Make 100 Project"/>
    <s v="A macro landscape photography art book &amp; limited edition prints. A Make 100 project."/>
    <x v="17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  <x v="4"/>
  </r>
  <r>
    <n v="2255"/>
    <s v="Jumbo Jets - Jet Set Expansion Set #2"/>
    <s v="This is the second set of 5 expansions for our route-building game, Jet Set!"/>
    <x v="65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  <x v="0"/>
  </r>
  <r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x v="66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  <x v="4"/>
  </r>
  <r>
    <n v="1968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  <x v="0"/>
  </r>
  <r>
    <n v="2184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  <x v="0"/>
  </r>
  <r>
    <n v="318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s v="US"/>
    <s v="USD"/>
    <n v="1481328004"/>
    <n v="1478736004"/>
    <b v="0"/>
    <n v="1328"/>
    <b v="1"/>
    <s v="games/tabletop games"/>
    <n v="283"/>
    <n v="42.63"/>
    <x v="1"/>
    <x v="1"/>
    <x v="152"/>
    <d v="2016-12-10T00:00:04"/>
    <x v="0"/>
  </r>
  <r>
    <n v="1528"/>
    <s v="Don't Go Outside: Tokyo Street Photos"/>
    <s v="A book of street photos from around Shibuya that I've made between 2011-2016."/>
    <x v="32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s v="US"/>
    <s v="USD"/>
    <n v="1475390484"/>
    <n v="1471502484"/>
    <b v="0"/>
    <n v="278"/>
    <b v="1"/>
    <s v="technology/hardware"/>
    <n v="281"/>
    <n v="201.96"/>
    <x v="0"/>
    <x v="0"/>
    <x v="155"/>
    <d v="2016-10-02T06:41:24"/>
    <x v="0"/>
  </r>
  <r>
    <n v="1222"/>
    <s v="Project Pilgrim"/>
    <s v="Project Pilgrim is my effort to work towards normalizing mental health."/>
    <x v="6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  <x v="0"/>
  </r>
  <r>
    <n v="645"/>
    <s v="Carbon Fiber Collar Stays"/>
    <s v="Ever wanted to own something made out of carbon fiber? Now you can!"/>
    <x v="29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  <x v="0"/>
  </r>
  <r>
    <n v="1504"/>
    <s v="RYU X RIO"/>
    <s v="A football photography book like no other about the 2014 World Cup in Brazil, by Ryu Voelkel."/>
    <x v="67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  <x v="2"/>
  </r>
  <r>
    <n v="1610"/>
    <s v="So The Story Goes: The New Album by &quot;Just Joe&quot; Altier"/>
    <s v="So The Story Goes is the upcoming album from &quot;Just Joe&quot; Altier."/>
    <x v="29"/>
    <n v="5437"/>
    <x v="0"/>
    <s v="US"/>
    <s v="USD"/>
    <n v="1355609510"/>
    <n v="1353017510"/>
    <b v="0"/>
    <n v="112"/>
    <b v="1"/>
    <s v="music/rock"/>
    <n v="272"/>
    <n v="48.54"/>
    <x v="2"/>
    <x v="2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s v="ES"/>
    <s v="EUR"/>
    <n v="1470469938"/>
    <n v="1469173938"/>
    <b v="0"/>
    <n v="249"/>
    <b v="1"/>
    <s v="games/tabletop games"/>
    <n v="272"/>
    <n v="98.41"/>
    <x v="1"/>
    <x v="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  <x v="0"/>
  </r>
  <r>
    <n v="2278"/>
    <s v="Eternity Dice - Regular and D6 Charms Edition"/>
    <s v="Dice forged from stone one by one entirely by hand for demanding Gamers and Collectors."/>
    <x v="29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  <x v="4"/>
  </r>
  <r>
    <n v="1196"/>
    <s v="NAKED IBIZA - A Large Scale Photography Book by Dylan Rosser"/>
    <s v="A book of male nudes photographed on location in Ibiza over the last 4 years."/>
    <x v="69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n v="1328040375"/>
    <b v="0"/>
    <n v="126"/>
    <b v="1"/>
    <s v="music/rock"/>
    <n v="265"/>
    <n v="84.21"/>
    <x v="2"/>
    <x v="2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n v="1453109628"/>
    <b v="1"/>
    <n v="551"/>
    <b v="1"/>
    <s v="theater/spaces"/>
    <n v="265"/>
    <n v="57.63"/>
    <x v="3"/>
    <x v="12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s v="US"/>
    <s v="USD"/>
    <n v="1362211140"/>
    <n v="1359421403"/>
    <b v="0"/>
    <n v="25"/>
    <b v="1"/>
    <s v="music/rock"/>
    <n v="263"/>
    <n v="42"/>
    <x v="2"/>
    <x v="2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  <x v="4"/>
  </r>
  <r>
    <n v="1752"/>
    <s v="Adfectus Book"/>
    <s v="A little book of calm, in picture form, that will soothe the soul and un-furrow the brow."/>
    <x v="34"/>
    <n v="3122"/>
    <x v="0"/>
    <s v="GB"/>
    <s v="GBP"/>
    <n v="1476425082"/>
    <n v="1473833082"/>
    <b v="0"/>
    <n v="90"/>
    <b v="1"/>
    <s v="photography/photobooks"/>
    <n v="260"/>
    <n v="34.69"/>
    <x v="6"/>
    <x v="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x v="59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  <x v="5"/>
  </r>
  <r>
    <n v="1210"/>
    <s v="Det Andra GÃ¶teborg"/>
    <s v="En fotobok om livet i det enda andra GÃ¶teborg i vÃ¤rlden"/>
    <x v="12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  <x v="4"/>
  </r>
  <r>
    <n v="2105"/>
    <s v="Layla The Wolf Debut E.P. &quot;Sugar&quot;"/>
    <s v="Help Layla the Wolf fund the printing and releasing of our first E.P. Release called &quot;Sugar&quot;."/>
    <x v="29"/>
    <n v="5080"/>
    <x v="0"/>
    <s v="US"/>
    <s v="USD"/>
    <n v="1416542400"/>
    <n v="1415472953"/>
    <b v="0"/>
    <n v="99"/>
    <b v="1"/>
    <s v="music/indie rock"/>
    <n v="254"/>
    <n v="51.31"/>
    <x v="2"/>
    <x v="13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n v="1431715537"/>
    <b v="1"/>
    <n v="537"/>
    <b v="1"/>
    <s v="food/small batch"/>
    <n v="254"/>
    <n v="47.38"/>
    <x v="7"/>
    <x v="11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  <x v="0"/>
  </r>
  <r>
    <n v="1376"/>
    <s v="Dead Pirates / HIGHMARE LP 2nd pressing"/>
    <s v="Dead Pirates are planning a second pressing of HIGHMARE LP, who wants one ?"/>
    <x v="73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x v="37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  <x v="2"/>
  </r>
  <r>
    <n v="2040"/>
    <s v="Programmable Capacitor"/>
    <s v="4.29 Billion+ Capacitor Combinations._x000a_No Coding Required."/>
    <x v="32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  <x v="3"/>
  </r>
  <r>
    <n v="108"/>
    <s v="GLASS: A Love Story"/>
    <s v="When a man can't find love, his Google GLASS does the searching for him. A short film shot with Google Glass."/>
    <x v="51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  <x v="4"/>
  </r>
  <r>
    <n v="2815"/>
    <s v="Widow's Wedding Dress"/>
    <s v="Set in 1950s Northern Ireland, this play tells the story of two sisters in a community of Travellers, or Irish Gypsies."/>
    <x v="54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x v="74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  <x v="6"/>
  </r>
  <r>
    <n v="262"/>
    <s v="The Last Cosmonaut"/>
    <s v="He can never die. He will live forever. He is the last cosmonaut, and this is his story."/>
    <x v="8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  <x v="6"/>
  </r>
  <r>
    <n v="3718"/>
    <s v="PUNK ROCK"/>
    <s v="William Carlisle has the world at his feet but its weight on his shoulders. He is intelligent, articulate and fucked."/>
    <x v="22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  <x v="5"/>
  </r>
  <r>
    <n v="1023"/>
    <s v="'Pathfinder' - a High Five Spaceship album"/>
    <s v="A collaborative, electronic journey helmed by producer Christopher Bingham and guitarist Carlos Montero."/>
    <x v="29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  <x v="2"/>
  </r>
  <r>
    <n v="831"/>
    <s v="Let The 7Horse Run!"/>
    <s v="7Horse is a new band with a self-funded album and a show they want to rock in your town!"/>
    <x v="51"/>
    <n v="3500"/>
    <x v="0"/>
    <s v="US"/>
    <s v="USD"/>
    <n v="1335540694"/>
    <n v="1332948694"/>
    <b v="0"/>
    <n v="20"/>
    <b v="1"/>
    <s v="music/rock"/>
    <n v="233"/>
    <n v="175"/>
    <x v="2"/>
    <x v="2"/>
    <x v="201"/>
    <d v="2012-04-27T15:31:34"/>
    <x v="5"/>
  </r>
  <r>
    <n v="2708"/>
    <s v="Angel Comedy Club"/>
    <s v="Angel Comedy Club: A permanent home for Londonâ€™s loveliest comedy night - a community comedy club"/>
    <x v="12"/>
    <n v="46643.07"/>
    <x v="0"/>
    <s v="GB"/>
    <s v="GBP"/>
    <n v="1469119526"/>
    <n v="1463935526"/>
    <b v="1"/>
    <n v="1049"/>
    <b v="1"/>
    <s v="theater/spaces"/>
    <n v="233"/>
    <n v="44.46"/>
    <x v="3"/>
    <x v="12"/>
    <x v="202"/>
    <d v="2016-07-21T16:45:26"/>
    <x v="0"/>
  </r>
  <r>
    <n v="304"/>
    <s v="Beyond Iconic: Distribution for film on Dennis Stock"/>
    <s v="A portrait of a life fully realized and a look at what it takes to make great photography."/>
    <x v="75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x v="54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  <x v="4"/>
  </r>
  <r>
    <n v="1953"/>
    <s v="NTH Music Synthesizer"/>
    <s v="The NTH is an open source music synthesizer featuring instant fun, awesome sound, and a hackable design."/>
    <x v="38"/>
    <n v="33892"/>
    <x v="0"/>
    <s v="US"/>
    <s v="USD"/>
    <n v="1330657200"/>
    <n v="1328158065"/>
    <b v="1"/>
    <n v="147"/>
    <b v="1"/>
    <s v="technology/hardware"/>
    <n v="226"/>
    <n v="230.56"/>
    <x v="0"/>
    <x v="0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s v="GB"/>
    <s v="GBP"/>
    <n v="1354233296"/>
    <n v="1351641296"/>
    <b v="1"/>
    <n v="625"/>
    <b v="1"/>
    <s v="technology/hardware"/>
    <n v="226"/>
    <n v="118.61"/>
    <x v="0"/>
    <x v="0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x v="51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  <x v="6"/>
  </r>
  <r>
    <n v="3830"/>
    <s v="Run Away"/>
    <s v="The Aeon Theatre company is producing another original play by Parker Hale at the Manhattan Reportory Theatre"/>
    <x v="17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  <x v="1"/>
  </r>
  <r>
    <n v="2256"/>
    <s v="Bitcoin Empire"/>
    <s v="Build your crypto-currency empire and sabotage your opponents. A deck building, card game. 2-4 players. 15 minutes."/>
    <x v="78"/>
    <n v="1069"/>
    <x v="0"/>
    <s v="GB"/>
    <s v="GBP"/>
    <n v="1479811846"/>
    <n v="1478602246"/>
    <b v="0"/>
    <n v="50"/>
    <b v="1"/>
    <s v="games/tabletop games"/>
    <n v="223"/>
    <n v="21.38"/>
    <x v="1"/>
    <x v="1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n v="1404997548"/>
    <b v="0"/>
    <n v="18"/>
    <b v="1"/>
    <s v="theater/plays"/>
    <n v="223"/>
    <n v="61.94"/>
    <x v="3"/>
    <x v="4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b v="0"/>
    <n v="47"/>
    <b v="1"/>
    <s v="film &amp; video/shorts"/>
    <n v="220"/>
    <n v="46.7"/>
    <x v="4"/>
    <x v="6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5"/>
    <d v="2017-03-12T12:10:42"/>
    <x v="1"/>
  </r>
  <r>
    <n v="1386"/>
    <s v="MALTESE CROSS: The First Album"/>
    <s v="We are a classic hard rock/heavy metal band just trying to keep rock alive!"/>
    <x v="46"/>
    <n v="875"/>
    <x v="0"/>
    <s v="US"/>
    <s v="USD"/>
    <n v="1438183889"/>
    <n v="1435591889"/>
    <b v="0"/>
    <n v="14"/>
    <b v="1"/>
    <s v="music/rock"/>
    <n v="219"/>
    <n v="62.5"/>
    <x v="2"/>
    <x v="2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n v="1472282956"/>
    <b v="0"/>
    <n v="28"/>
    <b v="1"/>
    <s v="music/metal"/>
    <n v="218"/>
    <n v="19.46"/>
    <x v="2"/>
    <x v="17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n v="1424484717"/>
    <b v="0"/>
    <n v="20"/>
    <b v="1"/>
    <s v="theater/plays"/>
    <n v="218"/>
    <n v="54.5"/>
    <x v="3"/>
    <x v="4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x v="79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  <x v="0"/>
  </r>
  <r>
    <n v="1258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s v="CA"/>
    <s v="CAD"/>
    <n v="1482457678"/>
    <n v="1480729678"/>
    <b v="0"/>
    <n v="93"/>
    <b v="1"/>
    <s v="music/rock"/>
    <n v="212"/>
    <n v="50.25"/>
    <x v="2"/>
    <x v="2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n v="1475921137"/>
    <b v="1"/>
    <n v="834"/>
    <b v="1"/>
    <s v="technology/hardware"/>
    <n v="212"/>
    <n v="127.36"/>
    <x v="0"/>
    <x v="0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x v="59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  <x v="2"/>
  </r>
  <r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b v="1"/>
    <n v="22"/>
    <b v="1"/>
    <s v="music/rock"/>
    <n v="211"/>
    <n v="95.93"/>
    <x v="2"/>
    <x v="2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x v="81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1"/>
    <d v="2015-12-19T01:00:00"/>
    <x v="4"/>
  </r>
  <r>
    <n v="3314"/>
    <s v="The White Bike"/>
    <s v="I want to add a new perspective to the cycling safety debate by taking my play THE WHITE BIKE to the Edinburgh Festival of Cycling"/>
    <x v="82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  <x v="2"/>
  </r>
  <r>
    <n v="3719"/>
    <s v="Corium"/>
    <s v="A new piece of physical theatre about love, regret and longing."/>
    <x v="61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  <x v="4"/>
  </r>
  <r>
    <n v="1975"/>
    <s v="Bugle2: A DIY Phono Preamp"/>
    <s v="The Bugle2 is a second generation DIY kit phono preamplifier for vinyl playback."/>
    <x v="83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6"/>
    <d v="2014-05-19T02:49:19"/>
    <x v="2"/>
  </r>
  <r>
    <n v="1524"/>
    <s v="Heath - Limited Edition Split Zine - Make 100"/>
    <s v="Limited edition split zine by photographers AdeY and Kersti K. 100 signed and hand numbered copies!"/>
    <x v="32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  <x v="4"/>
  </r>
  <r>
    <n v="1518"/>
    <s v="Amelia and the Animals: Photographs by Robin Schwartz"/>
    <s v="A photobook of Robin Schwartz's ongoing series with her daughter Amelia."/>
    <x v="38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b v="0"/>
    <n v="34"/>
    <b v="1"/>
    <s v="music/rock"/>
    <n v="204"/>
    <n v="59.85"/>
    <x v="2"/>
    <x v="2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3"/>
    <d v="2015-12-16T06:59:00"/>
    <x v="4"/>
  </r>
  <r>
    <n v="1378"/>
    <s v="SIX BY SEVEN"/>
    <s v="A psychedelic post rock masterpiece!"/>
    <x v="29"/>
    <n v="4067"/>
    <x v="0"/>
    <s v="GB"/>
    <s v="GBP"/>
    <n v="1470075210"/>
    <n v="1468779210"/>
    <b v="0"/>
    <n v="133"/>
    <b v="1"/>
    <s v="music/rock"/>
    <n v="203"/>
    <n v="30.58"/>
    <x v="2"/>
    <x v="2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n v="1352820837"/>
    <b v="0"/>
    <n v="170"/>
    <b v="1"/>
    <s v="music/indie rock"/>
    <n v="203"/>
    <n v="47.68"/>
    <x v="2"/>
    <x v="13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s v="US"/>
    <s v="USD"/>
    <n v="1385932652"/>
    <n v="1383337052"/>
    <b v="1"/>
    <n v="109"/>
    <b v="1"/>
    <s v="music/rock"/>
    <n v="202"/>
    <n v="55.7"/>
    <x v="2"/>
    <x v="2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n v="1468852306"/>
    <b v="0"/>
    <n v="113"/>
    <b v="1"/>
    <s v="music/pop"/>
    <n v="202"/>
    <n v="89.25"/>
    <x v="2"/>
    <x v="7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s v="GB"/>
    <s v="GBP"/>
    <n v="1456487532"/>
    <n v="1453895532"/>
    <b v="0"/>
    <n v="666"/>
    <b v="1"/>
    <s v="technology/hardware"/>
    <n v="202"/>
    <n v="45.55"/>
    <x v="0"/>
    <x v="0"/>
    <x v="250"/>
    <d v="2016-02-26T11:52:12"/>
    <x v="0"/>
  </r>
  <r>
    <n v="2728"/>
    <s v="Multi-Function SSD Shield for the Raspberry Pi 2"/>
    <s v="SSD, WiFi, RTC w/Battery and high power USB all in one shield."/>
    <x v="38"/>
    <n v="30274"/>
    <x v="0"/>
    <s v="US"/>
    <s v="USD"/>
    <n v="1451485434"/>
    <n v="1448461434"/>
    <b v="0"/>
    <n v="392"/>
    <b v="1"/>
    <s v="technology/hardware"/>
    <n v="202"/>
    <n v="77.23"/>
    <x v="0"/>
    <x v="0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x v="54"/>
    <n v="505"/>
    <x v="0"/>
    <s v="US"/>
    <s v="USD"/>
    <n v="1436551200"/>
    <n v="1435181628"/>
    <b v="0"/>
    <n v="17"/>
    <b v="1"/>
    <s v="theater/plays"/>
    <n v="202"/>
    <n v="29.71"/>
    <x v="3"/>
    <x v="4"/>
    <x v="252"/>
    <d v="2015-07-10T18:00:00"/>
    <x v="4"/>
  </r>
  <r>
    <n v="3599"/>
    <s v="Promised Land"/>
    <s v="Help Chrysalis get this production off the ground!  An original play, we only need $500 to get this production on its feet!"/>
    <x v="22"/>
    <n v="1010"/>
    <x v="0"/>
    <s v="US"/>
    <s v="USD"/>
    <n v="1440892800"/>
    <n v="1438715077"/>
    <b v="0"/>
    <n v="17"/>
    <b v="1"/>
    <s v="theater/plays"/>
    <n v="202"/>
    <n v="59.41"/>
    <x v="3"/>
    <x v="4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s v="DE"/>
    <s v="EUR"/>
    <n v="1433996746"/>
    <n v="1431404746"/>
    <b v="1"/>
    <n v="729"/>
    <b v="1"/>
    <s v="technology/hardware"/>
    <n v="201"/>
    <n v="220.74"/>
    <x v="0"/>
    <x v="0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  <x v="2"/>
  </r>
  <r>
    <n v="1836"/>
    <s v="KICKSTART OUR &lt;+3"/>
    <s v="Help fund our 2013 Sound &amp; Lighting Touring rig!"/>
    <x v="2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n v="1432796154"/>
    <b v="0"/>
    <n v="271"/>
    <b v="1"/>
    <s v="photography/photobooks"/>
    <n v="199"/>
    <n v="183.8"/>
    <x v="6"/>
    <x v="9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x v="88"/>
    <n v="13323"/>
    <x v="0"/>
    <s v="US"/>
    <s v="USD"/>
    <n v="1293857940"/>
    <n v="1288968886"/>
    <b v="1"/>
    <n v="141"/>
    <b v="1"/>
    <s v="music/rock"/>
    <n v="199"/>
    <n v="94.49"/>
    <x v="2"/>
    <x v="2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s v="US"/>
    <s v="USD"/>
    <n v="1342234920"/>
    <n v="1341892127"/>
    <b v="0"/>
    <n v="28"/>
    <b v="1"/>
    <s v="film &amp; video/shorts"/>
    <n v="198"/>
    <n v="53.04"/>
    <x v="4"/>
    <x v="6"/>
    <x v="262"/>
    <d v="2012-07-14T03:02:00"/>
    <x v="5"/>
  </r>
  <r>
    <n v="1952"/>
    <s v="Nix Color Sensor"/>
    <s v="Nix is a breakthrough smartphone accessory. Just scan an object and instantly view the color on your iPhone, Android, PC, or Mac."/>
    <x v="31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s v="US"/>
    <s v="USD"/>
    <n v="1288657560"/>
    <n v="1286319256"/>
    <b v="0"/>
    <n v="107"/>
    <b v="1"/>
    <s v="music/indie rock"/>
    <n v="195"/>
    <n v="27.39"/>
    <x v="2"/>
    <x v="13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s v="US"/>
    <s v="USD"/>
    <n v="1424997000"/>
    <n v="1421983138"/>
    <b v="0"/>
    <n v="61"/>
    <b v="1"/>
    <s v="music/classical music"/>
    <n v="195"/>
    <n v="64.03"/>
    <x v="2"/>
    <x v="18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  <x v="2"/>
  </r>
  <r>
    <n v="3456"/>
    <s v="THIEF"/>
    <s v="&quot;Thief,&quot; a one man touring show, a theatrical experience portraying a supernatural story about the 3 days Jesus spent in the grave."/>
    <x v="32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  <x v="2"/>
  </r>
  <r>
    <n v="3460"/>
    <s v="Pushers"/>
    <s v="'Pushers' is an exciting new play and the first project for brand new theatre company, Ain't Got No Home Productions."/>
    <x v="22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s v="US"/>
    <s v="USD"/>
    <n v="1458874388"/>
    <n v="1456285988"/>
    <b v="0"/>
    <n v="66"/>
    <b v="1"/>
    <s v="music/rock"/>
    <n v="189"/>
    <n v="43.06"/>
    <x v="2"/>
    <x v="2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n v="1353412725"/>
    <b v="1"/>
    <n v="302"/>
    <b v="1"/>
    <s v="theater/plays"/>
    <n v="189"/>
    <n v="31.21"/>
    <x v="3"/>
    <x v="4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x v="59"/>
    <n v="1123.47"/>
    <x v="0"/>
    <s v="US"/>
    <s v="USD"/>
    <n v="1339732740"/>
    <n v="1338346281"/>
    <b v="0"/>
    <n v="29"/>
    <b v="1"/>
    <s v="music/indie rock"/>
    <n v="187"/>
    <n v="38.74"/>
    <x v="2"/>
    <x v="13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1"/>
    <d v="2016-10-16T01:00:00"/>
    <x v="0"/>
  </r>
  <r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b v="0"/>
    <n v="93"/>
    <b v="1"/>
    <s v="theater/plays"/>
    <n v="187"/>
    <n v="20.12"/>
    <x v="3"/>
    <x v="4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b v="0"/>
    <n v="45"/>
    <b v="1"/>
    <s v="theater/plays"/>
    <n v="186"/>
    <n v="41.22"/>
    <x v="3"/>
    <x v="4"/>
    <x v="283"/>
    <d v="2014-09-09T12:35:46"/>
    <x v="2"/>
  </r>
  <r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b v="0"/>
    <n v="23"/>
    <b v="1"/>
    <s v="theater/plays"/>
    <n v="186"/>
    <n v="80.87"/>
    <x v="3"/>
    <x v="4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x v="37"/>
    <n v="555"/>
    <x v="0"/>
    <s v="US"/>
    <s v="USD"/>
    <n v="1311576600"/>
    <n v="1306219897"/>
    <b v="0"/>
    <n v="11"/>
    <b v="1"/>
    <s v="music/rock"/>
    <n v="185"/>
    <n v="50.45"/>
    <x v="2"/>
    <x v="2"/>
    <x v="287"/>
    <d v="2011-07-25T06:50:00"/>
    <x v="6"/>
  </r>
  <r>
    <n v="2282"/>
    <s v="Sage King's Debut Album"/>
    <s v="Sage King is recording his debut album and wants YOU to be a part of the creation process"/>
    <x v="11"/>
    <n v="1390"/>
    <x v="0"/>
    <s v="US"/>
    <s v="USD"/>
    <n v="1452744686"/>
    <n v="1447560686"/>
    <b v="0"/>
    <n v="12"/>
    <b v="1"/>
    <s v="music/rock"/>
    <n v="185"/>
    <n v="115.83"/>
    <x v="2"/>
    <x v="2"/>
    <x v="288"/>
    <d v="2016-01-14T04:11:26"/>
    <x v="4"/>
  </r>
  <r>
    <n v="3395"/>
    <s v="MIRAMAR"/>
    <s v="Miramar is a a darkly funny play exploring what it is we call â€˜homeâ€™."/>
    <x v="22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x v="92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x v="93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x v="94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  <x v="0"/>
  </r>
  <r>
    <n v="2455"/>
    <s v="Yo Mama's Sauces &amp; Rubs"/>
    <s v="Mama wants everyone to try her secret recipes for sauces and rubs. She uses only the freshest ingredients for them."/>
    <x v="37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n v="1359468915"/>
    <b v="0"/>
    <n v="29"/>
    <b v="1"/>
    <s v="music/rock"/>
    <n v="181"/>
    <n v="31.14"/>
    <x v="2"/>
    <x v="2"/>
    <x v="296"/>
    <d v="2013-02-28T14:15:15"/>
    <x v="3"/>
  </r>
  <r>
    <n v="2170"/>
    <s v="STETSON'S NEW EP"/>
    <s v="We are a hard rock band from Northern California trying to raise $350 for our next EP. Be a part of our journey!"/>
    <x v="95"/>
    <n v="633"/>
    <x v="0"/>
    <s v="US"/>
    <s v="USD"/>
    <n v="1440266422"/>
    <n v="1436810422"/>
    <b v="0"/>
    <n v="19"/>
    <b v="1"/>
    <s v="music/rock"/>
    <n v="181"/>
    <n v="33.32"/>
    <x v="2"/>
    <x v="2"/>
    <x v="297"/>
    <d v="2015-08-22T18:00:22"/>
    <x v="4"/>
  </r>
  <r>
    <n v="2456"/>
    <s v="Beef Sticks to Chomp On!!"/>
    <s v="These beef sticks will make your taste buds dance with happiness. Plus they are healthier than most available today!"/>
    <x v="51"/>
    <n v="2713"/>
    <x v="0"/>
    <s v="US"/>
    <s v="USD"/>
    <n v="1488063839"/>
    <n v="1485471839"/>
    <b v="0"/>
    <n v="67"/>
    <b v="1"/>
    <s v="food/small batch"/>
    <n v="181"/>
    <n v="40.49"/>
    <x v="7"/>
    <x v="11"/>
    <x v="298"/>
    <d v="2017-02-25T23:03:59"/>
    <x v="1"/>
  </r>
  <r>
    <n v="823"/>
    <s v="Debut Album"/>
    <s v="Eyes For Fire is finally ready to release their Debut Album but we need YOU to help us put the final touches on it."/>
    <x v="82"/>
    <n v="1436"/>
    <x v="0"/>
    <s v="US"/>
    <s v="USD"/>
    <n v="1427062852"/>
    <n v="1424474452"/>
    <b v="0"/>
    <n v="33"/>
    <b v="1"/>
    <s v="music/rock"/>
    <n v="180"/>
    <n v="43.52"/>
    <x v="2"/>
    <x v="2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n v="1467358427"/>
    <b v="1"/>
    <n v="224"/>
    <b v="1"/>
    <s v="photography/photobooks"/>
    <n v="180"/>
    <n v="96.38"/>
    <x v="6"/>
    <x v="9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n v="1462543114"/>
    <b v="0"/>
    <n v="445"/>
    <b v="1"/>
    <s v="games/tabletop games"/>
    <n v="180"/>
    <n v="24.27"/>
    <x v="1"/>
    <x v="1"/>
    <x v="301"/>
    <d v="2016-05-23T03:00:00"/>
    <x v="0"/>
  </r>
  <r>
    <n v="2465"/>
    <s v="The Lion Oh My - Our first full length release"/>
    <s v="An indie band from Spokane, WA looking to master and package their first full length album."/>
    <x v="6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  <x v="5"/>
  </r>
  <r>
    <n v="3007"/>
    <s v="Bethlem"/>
    <s v="Consuite for 2015 CoreCon.  An adventure into insanity."/>
    <x v="59"/>
    <n v="1080"/>
    <x v="0"/>
    <s v="US"/>
    <s v="USD"/>
    <n v="1429938683"/>
    <n v="1428124283"/>
    <b v="0"/>
    <n v="20"/>
    <b v="1"/>
    <s v="theater/spaces"/>
    <n v="180"/>
    <n v="54"/>
    <x v="3"/>
    <x v="12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n v="1460914253"/>
    <b v="0"/>
    <n v="15"/>
    <b v="1"/>
    <s v="theater/plays"/>
    <n v="180"/>
    <n v="12"/>
    <x v="3"/>
    <x v="4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s v="CA"/>
    <s v="CAD"/>
    <n v="1416211140"/>
    <n v="1413016216"/>
    <b v="0"/>
    <n v="28"/>
    <b v="1"/>
    <s v="theater/plays"/>
    <n v="180"/>
    <n v="43.5"/>
    <x v="3"/>
    <x v="4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s v="US"/>
    <s v="USD"/>
    <n v="1367588645"/>
    <n v="1364996645"/>
    <b v="0"/>
    <n v="74"/>
    <b v="1"/>
    <s v="publishing/nonfiction"/>
    <n v="179"/>
    <n v="53.73"/>
    <x v="5"/>
    <x v="15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09"/>
    <d v="2010-04-28T18:49:00"/>
    <x v="7"/>
  </r>
  <r>
    <n v="2989"/>
    <s v="Let's Light Up The Gem!"/>
    <s v="Bring the movies back to Bethel, Maine."/>
    <x v="12"/>
    <n v="35307"/>
    <x v="0"/>
    <s v="US"/>
    <s v="USD"/>
    <n v="1450673940"/>
    <n v="1448756962"/>
    <b v="0"/>
    <n v="364"/>
    <b v="1"/>
    <s v="theater/spaces"/>
    <n v="177"/>
    <n v="97"/>
    <x v="3"/>
    <x v="12"/>
    <x v="310"/>
    <d v="2015-12-21T04:59:00"/>
    <x v="4"/>
  </r>
  <r>
    <n v="287"/>
    <s v="In Country: A Documentary Film (POSTPRODUCTION)"/>
    <s v="War is hell. Why would anyone want to spend their weekends there?"/>
    <x v="38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x v="98"/>
    <n v="4135"/>
    <x v="0"/>
    <s v="US"/>
    <s v="USD"/>
    <n v="1417402800"/>
    <n v="1414610126"/>
    <b v="1"/>
    <n v="73"/>
    <b v="1"/>
    <s v="photography/photobooks"/>
    <n v="176"/>
    <n v="56.64"/>
    <x v="6"/>
    <x v="9"/>
    <x v="312"/>
    <d v="2014-12-01T03:00:00"/>
    <x v="2"/>
  </r>
  <r>
    <n v="2313"/>
    <s v="A SUNNY DAY IN GLASGOW"/>
    <s v="A Sunny Day in Glasgow are recording a new album and we need your help!"/>
    <x v="2"/>
    <n v="8792.02"/>
    <x v="0"/>
    <s v="US"/>
    <s v="USD"/>
    <n v="1336086026"/>
    <n v="1333494026"/>
    <b v="1"/>
    <n v="157"/>
    <b v="1"/>
    <s v="music/indie rock"/>
    <n v="176"/>
    <n v="56"/>
    <x v="2"/>
    <x v="13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s v="US"/>
    <s v="USD"/>
    <n v="1311298745"/>
    <n v="1309311545"/>
    <b v="0"/>
    <n v="56"/>
    <b v="1"/>
    <s v="music/pop"/>
    <n v="175"/>
    <n v="62.5"/>
    <x v="2"/>
    <x v="7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x v="37"/>
    <n v="525"/>
    <x v="0"/>
    <s v="GB"/>
    <s v="GBP"/>
    <n v="1412706375"/>
    <n v="1410114375"/>
    <b v="1"/>
    <n v="18"/>
    <b v="1"/>
    <s v="theater/plays"/>
    <n v="175"/>
    <n v="29.17"/>
    <x v="3"/>
    <x v="4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n v="1462252542"/>
    <b v="0"/>
    <n v="54"/>
    <b v="1"/>
    <s v="theater/plays"/>
    <n v="175"/>
    <n v="48.7"/>
    <x v="3"/>
    <x v="4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s v="US"/>
    <s v="USD"/>
    <n v="1422075540"/>
    <n v="1419979544"/>
    <b v="0"/>
    <n v="18"/>
    <b v="1"/>
    <s v="theater/plays"/>
    <n v="175"/>
    <n v="68.06"/>
    <x v="3"/>
    <x v="4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n v="1300996896"/>
    <b v="0"/>
    <n v="168"/>
    <b v="1"/>
    <s v="music/pop"/>
    <n v="174"/>
    <n v="51.85"/>
    <x v="2"/>
    <x v="7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x v="34"/>
    <n v="2080"/>
    <x v="0"/>
    <s v="US"/>
    <s v="USD"/>
    <n v="1373243181"/>
    <n v="1370651181"/>
    <b v="0"/>
    <n v="24"/>
    <b v="1"/>
    <s v="film &amp; video/shorts"/>
    <n v="173"/>
    <n v="86.67"/>
    <x v="4"/>
    <x v="6"/>
    <x v="323"/>
    <d v="2013-07-08T00:26:21"/>
    <x v="3"/>
  </r>
  <r>
    <n v="1360"/>
    <s v="So Bad, It's Good! - A Book of Bad Movies"/>
    <s v="So Bad, It's Good! is a guide to finding the best films for your bad movie night."/>
    <x v="51"/>
    <n v="2598"/>
    <x v="0"/>
    <s v="US"/>
    <s v="USD"/>
    <n v="1343943420"/>
    <n v="1341524220"/>
    <b v="0"/>
    <n v="81"/>
    <b v="1"/>
    <s v="publishing/nonfiction"/>
    <n v="173"/>
    <n v="32.07"/>
    <x v="5"/>
    <x v="15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x v="29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b v="0"/>
    <n v="43"/>
    <b v="1"/>
    <s v="music/rock"/>
    <n v="173"/>
    <n v="100.47"/>
    <x v="2"/>
    <x v="2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n v="1440650021"/>
    <b v="0"/>
    <n v="115"/>
    <b v="1"/>
    <s v="food/small batch"/>
    <n v="173"/>
    <n v="75.13"/>
    <x v="7"/>
    <x v="11"/>
    <x v="327"/>
    <d v="2015-09-26T04:33:41"/>
    <x v="4"/>
  </r>
  <r>
    <n v="1218"/>
    <s v="The Alaska Range"/>
    <s v="The Mountaineers Books and I, Carl Battreall, have teamed up to create the first photography book of the legendary Alaska Range."/>
    <x v="68"/>
    <n v="15505"/>
    <x v="0"/>
    <s v="US"/>
    <s v="USD"/>
    <n v="1446346800"/>
    <n v="1443714800"/>
    <b v="0"/>
    <n v="89"/>
    <b v="1"/>
    <s v="photography/photobooks"/>
    <n v="172"/>
    <n v="174.21"/>
    <x v="6"/>
    <x v="9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n v="1409195307"/>
    <b v="0"/>
    <n v="110"/>
    <b v="1"/>
    <s v="music/indie rock"/>
    <n v="172"/>
    <n v="94.05"/>
    <x v="2"/>
    <x v="13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30"/>
    <d v="2015-01-09T03:26:10"/>
    <x v="2"/>
  </r>
  <r>
    <n v="2996"/>
    <s v="Sea Tea Improv's Comedy Theater in Hartford, CT"/>
    <s v="A permanent home for comedy in Connecticut in the heart of downtown Hartford."/>
    <x v="31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x v="51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n v="1481852119"/>
    <b v="0"/>
    <n v="109"/>
    <b v="1"/>
    <s v="music/rock"/>
    <n v="171"/>
    <n v="62.87"/>
    <x v="2"/>
    <x v="2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x v="43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x v="101"/>
    <n v="3925"/>
    <x v="0"/>
    <s v="US"/>
    <s v="USD"/>
    <n v="1388473200"/>
    <n v="1385585434"/>
    <b v="1"/>
    <n v="85"/>
    <b v="1"/>
    <s v="music/indie rock"/>
    <n v="171"/>
    <n v="46.18"/>
    <x v="2"/>
    <x v="13"/>
    <x v="336"/>
    <d v="2013-12-31T07:00:00"/>
    <x v="3"/>
  </r>
  <r>
    <n v="2477"/>
    <s v="Debut Album"/>
    <s v="Releasing my first album in August, and I need your help in order to get it done!"/>
    <x v="11"/>
    <n v="1285"/>
    <x v="0"/>
    <s v="US"/>
    <s v="USD"/>
    <n v="1344789345"/>
    <n v="1340901345"/>
    <b v="0"/>
    <n v="41"/>
    <b v="1"/>
    <s v="music/indie rock"/>
    <n v="171"/>
    <n v="31.34"/>
    <x v="2"/>
    <x v="13"/>
    <x v="337"/>
    <d v="2012-08-12T16:35:45"/>
    <x v="5"/>
  </r>
  <r>
    <n v="2668"/>
    <s v="UOttawa Makermobile"/>
    <s v="Creativity on the go! |_x000a_CrÃ©ativitÃ© en mouvement !"/>
    <x v="7"/>
    <n v="1707"/>
    <x v="0"/>
    <s v="CA"/>
    <s v="CAD"/>
    <n v="1447079520"/>
    <n v="1443449265"/>
    <b v="0"/>
    <n v="28"/>
    <b v="1"/>
    <s v="technology/makerspaces"/>
    <n v="171"/>
    <n v="60.96"/>
    <x v="0"/>
    <x v="19"/>
    <x v="338"/>
    <d v="2015-11-09T14:32:00"/>
    <x v="4"/>
  </r>
  <r>
    <n v="2976"/>
    <s v="Pizza Delique"/>
    <s v="A play that addresses an important social issue, brought to light by members of the UoM Drama Society."/>
    <x v="102"/>
    <n v="120"/>
    <x v="0"/>
    <s v="GB"/>
    <s v="GBP"/>
    <n v="1457870400"/>
    <n v="1456421530"/>
    <b v="0"/>
    <n v="14"/>
    <b v="1"/>
    <s v="theater/plays"/>
    <n v="171"/>
    <n v="8.57"/>
    <x v="3"/>
    <x v="4"/>
    <x v="339"/>
    <d v="2016-03-13T12:00:00"/>
    <x v="0"/>
  </r>
  <r>
    <n v="3343"/>
    <s v="The Girl Who Touched the Stars"/>
    <s v="Two sisters make a set of paper dolls which take them on a journey across lands, creating memories along the way."/>
    <x v="6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s v="US"/>
    <s v="USD"/>
    <n v="1468036800"/>
    <n v="1465607738"/>
    <b v="0"/>
    <n v="20"/>
    <b v="1"/>
    <s v="theater/plays"/>
    <n v="171"/>
    <n v="68.25"/>
    <x v="3"/>
    <x v="4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x v="51"/>
    <n v="2560"/>
    <x v="0"/>
    <s v="US"/>
    <s v="USD"/>
    <n v="1446759880"/>
    <n v="1444164280"/>
    <b v="0"/>
    <n v="57"/>
    <b v="1"/>
    <s v="theater/plays"/>
    <n v="171"/>
    <n v="44.91"/>
    <x v="3"/>
    <x v="4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x v="46"/>
    <n v="679.44"/>
    <x v="0"/>
    <s v="US"/>
    <s v="USD"/>
    <n v="1280800740"/>
    <n v="1279603955"/>
    <b v="0"/>
    <n v="17"/>
    <b v="1"/>
    <s v="music/rock"/>
    <n v="170"/>
    <n v="39.97"/>
    <x v="2"/>
    <x v="2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x v="103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5"/>
    <d v="2016-04-30T12:00:00"/>
    <x v="0"/>
  </r>
  <r>
    <n v="2730"/>
    <s v="Yaba - Portable Speaker &amp; Guitar Amp"/>
    <s v="The world's most powerful portable speaker and guitar amplifier. Turns any surface into a speaker."/>
    <x v="104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6"/>
    <d v="2013-04-22T12:59:35"/>
    <x v="3"/>
  </r>
  <r>
    <n v="2834"/>
    <s v="Thank You For Smoking"/>
    <s v="Thank You For Smoking. A play about love, 5 trillion cigarettes and how the Flintstones earned the tobacco industry millions."/>
    <x v="82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x v="105"/>
    <n v="7670"/>
    <x v="0"/>
    <s v="NZ"/>
    <s v="NZD"/>
    <n v="1488622352"/>
    <n v="1486030352"/>
    <b v="0"/>
    <n v="91"/>
    <b v="1"/>
    <s v="theater/plays"/>
    <n v="170"/>
    <n v="84.29"/>
    <x v="3"/>
    <x v="4"/>
    <x v="348"/>
    <d v="2017-03-04T10:12:32"/>
    <x v="1"/>
  </r>
  <r>
    <n v="2249"/>
    <s v="Centurion: Legionaries of Rome"/>
    <s v="March with the legions against the enemies of Rome in this role-playing game of military adventures."/>
    <x v="27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  <x v="2"/>
  </r>
  <r>
    <n v="1957"/>
    <s v="freeSoC and freeSoC Mini"/>
    <s v="An open hardware platform for the best microcontroller in the world."/>
    <x v="3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  <x v="5"/>
  </r>
  <r>
    <n v="2058"/>
    <s v="Raspberry Pi Debug Clip"/>
    <s v="Making using the serial terminal on the Raspberry Pi as easy as Pi!"/>
    <x v="106"/>
    <n v="4308"/>
    <x v="0"/>
    <s v="GB"/>
    <s v="GBP"/>
    <n v="1425326400"/>
    <n v="1421916830"/>
    <b v="0"/>
    <n v="410"/>
    <b v="1"/>
    <s v="technology/hardware"/>
    <n v="168"/>
    <n v="10.51"/>
    <x v="0"/>
    <x v="0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  <x v="0"/>
  </r>
  <r>
    <n v="3028"/>
    <s v="A Home for Vegas Theatre Hub"/>
    <s v="We have a space! Help us fill it with a stage, chairs, gear and audiences' laughter!"/>
    <x v="2"/>
    <n v="8401"/>
    <x v="0"/>
    <s v="US"/>
    <s v="USD"/>
    <n v="1471242025"/>
    <n v="1468650025"/>
    <b v="0"/>
    <n v="99"/>
    <b v="1"/>
    <s v="theater/spaces"/>
    <n v="168"/>
    <n v="84.86"/>
    <x v="3"/>
    <x v="12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s v="GB"/>
    <s v="GBP"/>
    <n v="1465709400"/>
    <n v="1462695073"/>
    <b v="0"/>
    <n v="34"/>
    <b v="1"/>
    <s v="music/rock"/>
    <n v="167"/>
    <n v="17.239999999999998"/>
    <x v="2"/>
    <x v="2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x v="51"/>
    <n v="2500.25"/>
    <x v="0"/>
    <s v="US"/>
    <s v="USD"/>
    <n v="1295647200"/>
    <n v="1291428371"/>
    <b v="0"/>
    <n v="33"/>
    <b v="1"/>
    <s v="music/rock"/>
    <n v="167"/>
    <n v="75.77"/>
    <x v="2"/>
    <x v="2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n v="1415031043"/>
    <b v="0"/>
    <n v="101"/>
    <b v="1"/>
    <s v="technology/hardware"/>
    <n v="167"/>
    <n v="99.46"/>
    <x v="0"/>
    <x v="0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s v="US"/>
    <s v="USD"/>
    <n v="1383062083"/>
    <n v="1380556483"/>
    <b v="1"/>
    <n v="34"/>
    <b v="1"/>
    <s v="music/rock"/>
    <n v="166"/>
    <n v="31.82"/>
    <x v="2"/>
    <x v="2"/>
    <x v="359"/>
    <d v="2013-10-29T15:54:43"/>
    <x v="3"/>
  </r>
  <r>
    <n v="1501"/>
    <s v="This is Nowhere"/>
    <s v="A hardcover book of surf, outdoor and nature photos from the British Columbia coast."/>
    <x v="107"/>
    <n v="86492"/>
    <x v="0"/>
    <s v="CA"/>
    <s v="CAD"/>
    <n v="1436364023"/>
    <n v="1433772023"/>
    <b v="1"/>
    <n v="885"/>
    <b v="1"/>
    <s v="photography/photobooks"/>
    <n v="166"/>
    <n v="97.73"/>
    <x v="6"/>
    <x v="9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  <x v="7"/>
  </r>
  <r>
    <n v="2637"/>
    <s v="SPEED OF LIGHT: Biggest Mystery of the Universe"/>
    <s v="Help us collect the data to solve the mystery of the century: Is light slowing down?"/>
    <x v="22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n v="1417556262"/>
    <b v="0"/>
    <n v="47"/>
    <b v="1"/>
    <s v="theater/spaces"/>
    <n v="166"/>
    <n v="177.02"/>
    <x v="3"/>
    <x v="12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  <x v="0"/>
  </r>
  <r>
    <n v="2639"/>
    <s v="Mission Space"/>
    <s v="Mission Space is run by me, a teenager who has a passion for space! I will fly a weather balloon to the edge of space with your help."/>
    <x v="37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7"/>
    <d v="2015-12-03T17:00:00"/>
    <x v="4"/>
  </r>
  <r>
    <n v="1464"/>
    <s v="Science Studio"/>
    <s v="The Best Science Media on the Web"/>
    <x v="2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n v="1325184847"/>
    <b v="0"/>
    <n v="30"/>
    <b v="1"/>
    <s v="games/tabletop games"/>
    <n v="163"/>
    <n v="27.1"/>
    <x v="1"/>
    <x v="1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b v="0"/>
    <n v="17"/>
    <b v="1"/>
    <s v="theater/plays"/>
    <n v="163"/>
    <n v="95.59"/>
    <x v="3"/>
    <x v="4"/>
    <x v="370"/>
    <d v="2015-05-03T22:51:00"/>
    <x v="4"/>
  </r>
  <r>
    <n v="3165"/>
    <s v="THE MOON PLAY"/>
    <s v="THE MOON PLAY is a new play written by Carolyn Gilliam. The play follows an astronaut on the moon who has lost his reason to explore."/>
    <x v="11"/>
    <n v="1220"/>
    <x v="0"/>
    <s v="US"/>
    <s v="USD"/>
    <n v="1304395140"/>
    <n v="1302493760"/>
    <b v="1"/>
    <n v="21"/>
    <b v="1"/>
    <s v="theater/plays"/>
    <n v="163"/>
    <n v="58.1"/>
    <x v="3"/>
    <x v="4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  <x v="4"/>
  </r>
  <r>
    <n v="1188"/>
    <s v="Because Dance."/>
    <s v="A photobook of young dancers and their inspiring stories, photographed in beautiful and unique locations."/>
    <x v="29"/>
    <n v="3211"/>
    <x v="0"/>
    <s v="CA"/>
    <s v="CAD"/>
    <n v="1482943740"/>
    <n v="1481129340"/>
    <b v="0"/>
    <n v="85"/>
    <b v="1"/>
    <s v="photography/photobooks"/>
    <n v="161"/>
    <n v="37.78"/>
    <x v="6"/>
    <x v="9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n v="1431425153"/>
    <b v="1"/>
    <n v="353"/>
    <b v="1"/>
    <s v="technology/hardware"/>
    <n v="161"/>
    <n v="457.39"/>
    <x v="0"/>
    <x v="0"/>
    <x v="377"/>
    <d v="2015-06-11T10:05:53"/>
    <x v="4"/>
  </r>
  <r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  <x v="0"/>
  </r>
  <r>
    <n v="13"/>
    <s v="Can't Go Home"/>
    <s v="A travel series hosted by touring musicians that profiles a different American city in each episode."/>
    <x v="27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s v="GB"/>
    <s v="GBP"/>
    <n v="1380449461"/>
    <n v="1375265461"/>
    <b v="0"/>
    <n v="13"/>
    <b v="1"/>
    <s v="publishing/nonfiction"/>
    <n v="160"/>
    <n v="4.92"/>
    <x v="5"/>
    <x v="15"/>
    <x v="381"/>
    <d v="2013-09-29T10:11:01"/>
    <x v="3"/>
  </r>
  <r>
    <n v="813"/>
    <s v="Rules of Civility and Decent Behavior"/>
    <s v="A pre order campaign to fund the pressing of our second full length vinyl LP"/>
    <x v="51"/>
    <n v="2399.94"/>
    <x v="0"/>
    <s v="US"/>
    <s v="USD"/>
    <n v="1342825365"/>
    <n v="1340233365"/>
    <b v="0"/>
    <n v="96"/>
    <b v="1"/>
    <s v="music/rock"/>
    <n v="160"/>
    <n v="25"/>
    <x v="2"/>
    <x v="2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x v="31"/>
    <n v="56079.83"/>
    <x v="0"/>
    <s v="US"/>
    <s v="USD"/>
    <n v="1416988740"/>
    <n v="1414514153"/>
    <b v="1"/>
    <n v="930"/>
    <b v="1"/>
    <s v="theater/plays"/>
    <n v="160"/>
    <n v="60.3"/>
    <x v="3"/>
    <x v="4"/>
    <x v="383"/>
    <d v="2014-11-26T07:59:00"/>
    <x v="2"/>
  </r>
  <r>
    <n v="3483"/>
    <s v="The Faculty Lounge"/>
    <s v="Join 5 high school teachers in the lounge of every high school in America.  Hear what they never say in the classroom."/>
    <x v="110"/>
    <n v="5358"/>
    <x v="0"/>
    <s v="US"/>
    <s v="USD"/>
    <n v="1404403381"/>
    <n v="1401811381"/>
    <b v="0"/>
    <n v="133"/>
    <b v="1"/>
    <s v="theater/plays"/>
    <n v="160"/>
    <n v="40.29"/>
    <x v="3"/>
    <x v="4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s v="GB"/>
    <s v="GBP"/>
    <n v="1461278208"/>
    <n v="1459463808"/>
    <b v="0"/>
    <n v="8"/>
    <b v="1"/>
    <s v="theater/plays"/>
    <n v="160"/>
    <n v="40"/>
    <x v="3"/>
    <x v="4"/>
    <x v="385"/>
    <d v="2016-04-21T22:36:48"/>
    <x v="0"/>
  </r>
  <r>
    <n v="1219"/>
    <s v="The Box"/>
    <s v="The Box is a fine art book of Ron Amato's innovative and seductive photography project."/>
    <x v="111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  <x v="4"/>
  </r>
  <r>
    <n v="3309"/>
    <s v="Collision Course"/>
    <s v="Two unlikely friends, a garage, tinned beans &amp; the end of the world."/>
    <x v="95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x v="112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x v="113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x v="114"/>
    <n v="20459"/>
    <x v="0"/>
    <s v="GB"/>
    <s v="GBP"/>
    <n v="1384374155"/>
    <n v="1381778555"/>
    <b v="0"/>
    <n v="301"/>
    <b v="1"/>
    <s v="games/tabletop games"/>
    <n v="157"/>
    <n v="67.97"/>
    <x v="1"/>
    <x v="1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s v="US"/>
    <s v="USD"/>
    <n v="1339074857"/>
    <n v="1336482857"/>
    <b v="1"/>
    <n v="50"/>
    <b v="1"/>
    <s v="music/indie rock"/>
    <n v="157"/>
    <n v="37.67"/>
    <x v="2"/>
    <x v="13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n v="1432325049"/>
    <b v="0"/>
    <n v="107"/>
    <b v="1"/>
    <s v="theater/spaces"/>
    <n v="157"/>
    <n v="146.69"/>
    <x v="3"/>
    <x v="12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x v="115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n v="1354580949"/>
    <b v="0"/>
    <n v="149"/>
    <b v="1"/>
    <s v="publishing/nonfiction"/>
    <n v="156"/>
    <n v="36.53"/>
    <x v="5"/>
    <x v="15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s v="US"/>
    <s v="USD"/>
    <n v="1344358860"/>
    <n v="1343682681"/>
    <b v="0"/>
    <n v="19"/>
    <b v="1"/>
    <s v="music/rock"/>
    <n v="156"/>
    <n v="28.68"/>
    <x v="2"/>
    <x v="2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n v="1347482261"/>
    <b v="0"/>
    <n v="133"/>
    <b v="1"/>
    <s v="music/rock"/>
    <n v="156"/>
    <n v="117.23"/>
    <x v="2"/>
    <x v="2"/>
    <x v="403"/>
    <d v="2012-10-12T20:37:41"/>
    <x v="5"/>
  </r>
  <r>
    <n v="2215"/>
    <s v="&quot;Something to See, Not to Say&quot; - Anemometer's First EP Album"/>
    <s v="Ambient Electro Grind-fest!"/>
    <x v="116"/>
    <n v="860"/>
    <x v="0"/>
    <s v="US"/>
    <s v="USD"/>
    <n v="1331621940"/>
    <n v="1329671572"/>
    <b v="0"/>
    <n v="33"/>
    <b v="1"/>
    <s v="music/electronic music"/>
    <n v="156"/>
    <n v="26.06"/>
    <x v="2"/>
    <x v="10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x v="117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s v="US"/>
    <s v="USD"/>
    <n v="1293937200"/>
    <n v="1291257298"/>
    <b v="0"/>
    <n v="13"/>
    <b v="1"/>
    <s v="music/classical music"/>
    <n v="156"/>
    <n v="30.08"/>
    <x v="2"/>
    <x v="18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7"/>
    <d v="2012-09-21T04:46:47"/>
    <x v="5"/>
  </r>
  <r>
    <n v="3534"/>
    <s v="Night of Ashes"/>
    <s v="A Theatrical Prequel to Hell's Rebels, the current Pathfinder Adventure Path from Paizo Publishing"/>
    <x v="2"/>
    <n v="7810"/>
    <x v="0"/>
    <s v="US"/>
    <s v="USD"/>
    <n v="1443711623"/>
    <n v="1440687623"/>
    <b v="0"/>
    <n v="204"/>
    <b v="1"/>
    <s v="theater/plays"/>
    <n v="156"/>
    <n v="38.28"/>
    <x v="3"/>
    <x v="4"/>
    <x v="408"/>
    <d v="2015-10-01T15:00:23"/>
    <x v="4"/>
  </r>
  <r>
    <n v="3716"/>
    <s v="Sylvia (a benefit show)"/>
    <s v="I am raising money to pay for the rights to produce Sylvia by A.R. Gurney. The show will be a fundraiser for Wayside Waifs."/>
    <x v="82"/>
    <n v="1246"/>
    <x v="0"/>
    <s v="US"/>
    <s v="USD"/>
    <n v="1453411109"/>
    <n v="1450819109"/>
    <b v="0"/>
    <n v="24"/>
    <b v="1"/>
    <s v="theater/plays"/>
    <n v="156"/>
    <n v="51.92"/>
    <x v="3"/>
    <x v="4"/>
    <x v="409"/>
    <d v="2016-01-21T21:18:29"/>
    <x v="4"/>
  </r>
  <r>
    <n v="26"/>
    <s v="You, Me &amp; Sicily:  Part I Editing"/>
    <s v="Highlighting Sicily's points of light: its extraordinary people. Editing phase is now underway!!!"/>
    <x v="118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x v="32"/>
    <n v="4642"/>
    <x v="0"/>
    <s v="US"/>
    <s v="USD"/>
    <n v="1362337878"/>
    <n v="1360177878"/>
    <b v="0"/>
    <n v="48"/>
    <b v="1"/>
    <s v="film &amp; video/shorts"/>
    <n v="155"/>
    <n v="96.71"/>
    <x v="4"/>
    <x v="6"/>
    <x v="411"/>
    <d v="2013-03-03T19:11:18"/>
    <x v="3"/>
  </r>
  <r>
    <n v="111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2"/>
    <d v="2015-05-31T07:59:47"/>
    <x v="4"/>
  </r>
  <r>
    <n v="850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n v="1458762717"/>
    <b v="0"/>
    <n v="133"/>
    <b v="1"/>
    <s v="music/metal"/>
    <n v="155"/>
    <n v="46.67"/>
    <x v="2"/>
    <x v="1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s v="US"/>
    <s v="USD"/>
    <n v="1403661600"/>
    <n v="1401196766"/>
    <b v="1"/>
    <n v="190"/>
    <b v="1"/>
    <s v="music/rock"/>
    <n v="155"/>
    <n v="53.01"/>
    <x v="2"/>
    <x v="2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x v="41"/>
    <n v="11650"/>
    <x v="0"/>
    <s v="US"/>
    <s v="USD"/>
    <n v="1347382053"/>
    <n v="1344962853"/>
    <b v="0"/>
    <n v="104"/>
    <b v="1"/>
    <s v="music/rock"/>
    <n v="155"/>
    <n v="112.02"/>
    <x v="2"/>
    <x v="2"/>
    <x v="417"/>
    <d v="2012-09-11T16:47:33"/>
    <x v="5"/>
  </r>
  <r>
    <n v="1761"/>
    <s v="I Wanted To See Boobs"/>
    <s v="A hardcover photobook telling the naked truth of a young photographers journey."/>
    <x v="17"/>
    <n v="155"/>
    <x v="0"/>
    <s v="GB"/>
    <s v="GBP"/>
    <n v="1442065060"/>
    <n v="1437745060"/>
    <b v="0"/>
    <n v="3"/>
    <b v="1"/>
    <s v="photography/photobooks"/>
    <n v="155"/>
    <n v="51.67"/>
    <x v="6"/>
    <x v="9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s v="US"/>
    <s v="USD"/>
    <n v="1486053409"/>
    <n v="1483461409"/>
    <b v="0"/>
    <n v="67"/>
    <b v="1"/>
    <s v="food/small batch"/>
    <n v="155"/>
    <n v="69.27"/>
    <x v="7"/>
    <x v="11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s v="US"/>
    <s v="USD"/>
    <n v="1433314740"/>
    <n v="1430600401"/>
    <b v="0"/>
    <n v="56"/>
    <b v="1"/>
    <s v="theater/plays"/>
    <n v="155"/>
    <n v="83.14"/>
    <x v="3"/>
    <x v="4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s v="GB"/>
    <s v="GBP"/>
    <n v="1423838916"/>
    <n v="1418654916"/>
    <b v="0"/>
    <n v="78"/>
    <b v="1"/>
    <s v="theater/plays"/>
    <n v="155"/>
    <n v="39.74"/>
    <x v="3"/>
    <x v="4"/>
    <x v="421"/>
    <d v="2015-02-13T14:48:36"/>
    <x v="2"/>
  </r>
  <r>
    <n v="1855"/>
    <s v="Motion Device Debut EP"/>
    <s v="11 year old Sara &amp; Motion Device want rock &amp; metal fans all over the world to unite and join the ROCK REVOLUTION!!!"/>
    <x v="119"/>
    <n v="13480.16"/>
    <x v="0"/>
    <s v="CA"/>
    <s v="CAD"/>
    <n v="1389012940"/>
    <n v="1385124940"/>
    <b v="0"/>
    <n v="191"/>
    <b v="1"/>
    <s v="music/rock"/>
    <n v="154"/>
    <n v="70.58"/>
    <x v="2"/>
    <x v="2"/>
    <x v="422"/>
    <d v="2014-01-06T12:55:40"/>
    <x v="3"/>
  </r>
  <r>
    <n v="2262"/>
    <s v="Riders: A Game About Cheating Doomsday"/>
    <s v="An RPG about mortal servants of the Horsemen of the Apocalypse deciding to not end the world."/>
    <x v="120"/>
    <n v="5087"/>
    <x v="0"/>
    <s v="US"/>
    <s v="USD"/>
    <n v="1416268800"/>
    <n v="1413295358"/>
    <b v="0"/>
    <n v="181"/>
    <b v="1"/>
    <s v="games/tabletop games"/>
    <n v="154"/>
    <n v="28.1"/>
    <x v="1"/>
    <x v="1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b v="0"/>
    <n v="32"/>
    <b v="1"/>
    <s v="games/tabletop games"/>
    <n v="154"/>
    <n v="48.06"/>
    <x v="1"/>
    <x v="1"/>
    <x v="424"/>
    <d v="2015-02-04T04:00:00"/>
    <x v="4"/>
  </r>
  <r>
    <n v="2710"/>
    <s v="House of Yes"/>
    <s v="Building Brooklyn's own creative venue for circus, theater and events of all types."/>
    <x v="64"/>
    <n v="92340.21"/>
    <x v="0"/>
    <s v="US"/>
    <s v="USD"/>
    <n v="1407549600"/>
    <n v="1404797428"/>
    <b v="1"/>
    <n v="1088"/>
    <b v="1"/>
    <s v="theater/spaces"/>
    <n v="154"/>
    <n v="84.87"/>
    <x v="3"/>
    <x v="12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n v="1444219209"/>
    <b v="1"/>
    <n v="145"/>
    <b v="1"/>
    <s v="theater/plays"/>
    <n v="154"/>
    <n v="106.5"/>
    <x v="3"/>
    <x v="4"/>
    <x v="426"/>
    <d v="2015-11-06T13:00:09"/>
    <x v="4"/>
  </r>
  <r>
    <n v="3712"/>
    <s v="IT'S JUST MY LIFE"/>
    <s v="Married, Single, Divorced, Straight, Gay, Transgendered, Birth Mother, Adoptive Mother.... Everyone has a story.  These are ours."/>
    <x v="41"/>
    <n v="11530"/>
    <x v="0"/>
    <s v="US"/>
    <s v="USD"/>
    <n v="1433055540"/>
    <n v="1431230867"/>
    <b v="0"/>
    <n v="104"/>
    <b v="1"/>
    <s v="theater/plays"/>
    <n v="154"/>
    <n v="110.87"/>
    <x v="3"/>
    <x v="4"/>
    <x v="427"/>
    <d v="2015-05-31T06:59:00"/>
    <x v="4"/>
  </r>
  <r>
    <n v="76"/>
    <s v="Star Wars: Insidious"/>
    <s v="Karn A'Mor has awoken bloodied on a distant battlefield with no memory of his past! JOIN THE RESISTANCE and find out more..."/>
    <x v="37"/>
    <n v="460"/>
    <x v="0"/>
    <s v="US"/>
    <s v="USD"/>
    <n v="1325007358"/>
    <n v="1319819758"/>
    <b v="0"/>
    <n v="15"/>
    <b v="1"/>
    <s v="film &amp; video/shorts"/>
    <n v="153"/>
    <n v="30.67"/>
    <x v="4"/>
    <x v="6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x v="101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n v="1363630542"/>
    <b v="0"/>
    <n v="554"/>
    <b v="1"/>
    <s v="technology/hardware"/>
    <n v="153"/>
    <n v="138.49"/>
    <x v="0"/>
    <x v="0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s v="US"/>
    <s v="USD"/>
    <n v="1487635653"/>
    <n v="1486426053"/>
    <b v="0"/>
    <n v="53"/>
    <b v="1"/>
    <s v="games/tabletop games"/>
    <n v="153"/>
    <n v="57.77"/>
    <x v="1"/>
    <x v="1"/>
    <x v="432"/>
    <d v="2017-02-21T00:07:33"/>
    <x v="1"/>
  </r>
  <r>
    <n v="2235"/>
    <s v="Miniature Scenery Terrain for Tabletop gaming and Wargames"/>
    <s v="An amazing set of sceneries to create unique atmospheres for your tabletop gaming."/>
    <x v="114"/>
    <n v="19931"/>
    <x v="0"/>
    <s v="CA"/>
    <s v="CAD"/>
    <n v="1427585511"/>
    <n v="1424997111"/>
    <b v="0"/>
    <n v="147"/>
    <b v="1"/>
    <s v="games/tabletop games"/>
    <n v="153"/>
    <n v="135.59"/>
    <x v="1"/>
    <x v="1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b v="0"/>
    <n v="14"/>
    <b v="1"/>
    <s v="theater/plays"/>
    <n v="153"/>
    <n v="109.57"/>
    <x v="3"/>
    <x v="4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b v="0"/>
    <n v="37"/>
    <b v="1"/>
    <s v="theater/plays"/>
    <n v="153"/>
    <n v="41.41"/>
    <x v="3"/>
    <x v="4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b v="0"/>
    <n v="17"/>
    <b v="1"/>
    <s v="theater/plays"/>
    <n v="153"/>
    <n v="13.53"/>
    <x v="3"/>
    <x v="4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s v="GB"/>
    <s v="GBP"/>
    <n v="1459378085"/>
    <n v="1456789685"/>
    <b v="0"/>
    <n v="21"/>
    <b v="1"/>
    <s v="theater/plays"/>
    <n v="153"/>
    <n v="143.1"/>
    <x v="3"/>
    <x v="4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x v="32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8"/>
    <d v="2015-03-27T00:00:00"/>
    <x v="4"/>
  </r>
  <r>
    <n v="800"/>
    <s v="LF4 WildFire"/>
    <s v="Scotland's premier classic rock and metal festival, 3 days, 3-4 stages, family friendly,  for people of all ages"/>
    <x v="51"/>
    <n v="2282"/>
    <x v="0"/>
    <s v="GB"/>
    <s v="GBP"/>
    <n v="1410431054"/>
    <n v="1407839054"/>
    <b v="0"/>
    <n v="56"/>
    <b v="1"/>
    <s v="music/rock"/>
    <n v="152"/>
    <n v="40.75"/>
    <x v="2"/>
    <x v="2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s v="US"/>
    <s v="USD"/>
    <n v="1362146280"/>
    <n v="1357604752"/>
    <b v="0"/>
    <n v="33"/>
    <b v="1"/>
    <s v="music/rock"/>
    <n v="152"/>
    <n v="27.61"/>
    <x v="2"/>
    <x v="2"/>
    <x v="440"/>
    <d v="2013-03-01T13:58:00"/>
    <x v="3"/>
  </r>
  <r>
    <n v="1248"/>
    <s v="The Vandies // Full length album!"/>
    <s v="The Vandies make pop rock in glorious Portland, Oregon. Help us fund our first full length album!"/>
    <x v="8"/>
    <n v="3791"/>
    <x v="0"/>
    <s v="US"/>
    <s v="USD"/>
    <n v="1402642740"/>
    <n v="1399563953"/>
    <b v="1"/>
    <n v="59"/>
    <b v="1"/>
    <s v="music/rock"/>
    <n v="152"/>
    <n v="64.25"/>
    <x v="2"/>
    <x v="2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s v="US"/>
    <s v="USD"/>
    <n v="1338579789"/>
    <n v="1335987789"/>
    <b v="0"/>
    <n v="27"/>
    <b v="1"/>
    <s v="music/electronic music"/>
    <n v="152"/>
    <n v="42.22"/>
    <x v="2"/>
    <x v="10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  <x v="4"/>
  </r>
  <r>
    <n v="2209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n v="1396524644"/>
    <b v="0"/>
    <n v="15"/>
    <b v="1"/>
    <s v="music/electronic music"/>
    <n v="151"/>
    <n v="50.27"/>
    <x v="2"/>
    <x v="10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s v="GB"/>
    <s v="GBP"/>
    <n v="1470132180"/>
    <n v="1467040769"/>
    <b v="0"/>
    <n v="30"/>
    <b v="1"/>
    <s v="theater/musical"/>
    <n v="151"/>
    <n v="100.5"/>
    <x v="3"/>
    <x v="20"/>
    <x v="445"/>
    <d v="2016-08-02T10:03:00"/>
    <x v="0"/>
  </r>
  <r>
    <n v="278"/>
    <s v="The Babushkas of Chernobyl"/>
    <s v="An unlikely story of spirit, defiance and beauty from the most contaminated place on Earth"/>
    <x v="104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  <x v="5"/>
  </r>
  <r>
    <n v="1513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n v="1455640559"/>
    <b v="0"/>
    <n v="3"/>
    <b v="1"/>
    <s v="theater/plays"/>
    <n v="150"/>
    <n v="25"/>
    <x v="3"/>
    <x v="4"/>
    <x v="449"/>
    <d v="2016-03-03T19:00:00"/>
    <x v="0"/>
  </r>
  <r>
    <n v="3470"/>
    <s v="She Kills Monsters"/>
    <s v="The New Artist's Circle is a theatre company dedicated to bringing the arts to young people."/>
    <x v="54"/>
    <n v="375"/>
    <x v="0"/>
    <s v="US"/>
    <s v="USD"/>
    <n v="1468618680"/>
    <n v="1465345902"/>
    <b v="0"/>
    <n v="9"/>
    <b v="1"/>
    <s v="theater/plays"/>
    <n v="150"/>
    <n v="41.67"/>
    <x v="3"/>
    <x v="4"/>
    <x v="450"/>
    <d v="2016-07-15T21:38:00"/>
    <x v="0"/>
  </r>
  <r>
    <n v="2296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  <x v="5"/>
  </r>
  <r>
    <n v="3047"/>
    <s v="Acting V Senior Showcase"/>
    <s v="Hi! We're the Graduating Seniors Acting V Seniors at Temple University! Welcome to our Kick starter Page!"/>
    <x v="22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4"/>
    <d v="2013-06-06T19:32:37"/>
    <x v="3"/>
  </r>
  <r>
    <n v="276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s v="US"/>
    <s v="USD"/>
    <n v="1334610000"/>
    <n v="1332435685"/>
    <b v="0"/>
    <n v="15"/>
    <b v="1"/>
    <s v="publishing/nonfiction"/>
    <n v="148"/>
    <n v="54.27"/>
    <x v="5"/>
    <x v="15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s v="US"/>
    <s v="USD"/>
    <n v="1335564000"/>
    <n v="1332182049"/>
    <b v="0"/>
    <n v="35"/>
    <b v="1"/>
    <s v="music/rock"/>
    <n v="148"/>
    <n v="63.49"/>
    <x v="2"/>
    <x v="2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60"/>
    <d v="2013-05-23T15:38:11"/>
    <x v="3"/>
  </r>
  <r>
    <n v="2063"/>
    <s v="Up to 4 axis Beaglebone black based CNC control"/>
    <s v="Build a professional grade Linux CNC control with Beaglebone black and our CNC cape."/>
    <x v="6"/>
    <n v="5922"/>
    <x v="0"/>
    <s v="DE"/>
    <s v="EUR"/>
    <n v="1463333701"/>
    <n v="1460482501"/>
    <b v="0"/>
    <n v="49"/>
    <b v="1"/>
    <s v="technology/hardware"/>
    <n v="148"/>
    <n v="120.86"/>
    <x v="0"/>
    <x v="0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s v="US"/>
    <s v="USD"/>
    <n v="1445921940"/>
    <n v="1444699549"/>
    <b v="0"/>
    <n v="35"/>
    <b v="1"/>
    <s v="music/indie rock"/>
    <n v="148"/>
    <n v="50.66"/>
    <x v="2"/>
    <x v="13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n v="1473218804"/>
    <b v="0"/>
    <n v="15"/>
    <b v="1"/>
    <s v="technology/hardware"/>
    <n v="148"/>
    <n v="493.13"/>
    <x v="0"/>
    <x v="0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4"/>
    <d v="2017-02-22T04:43:42"/>
    <x v="1"/>
  </r>
  <r>
    <n v="65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n v="1423609112"/>
    <b v="0"/>
    <n v="274"/>
    <b v="1"/>
    <s v="technology/wearables"/>
    <n v="147"/>
    <n v="42.89"/>
    <x v="0"/>
    <x v="3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x v="23"/>
    <n v="7219"/>
    <x v="0"/>
    <s v="US"/>
    <s v="USD"/>
    <n v="1372297751"/>
    <n v="1369705751"/>
    <b v="0"/>
    <n v="149"/>
    <b v="1"/>
    <s v="publishing/nonfiction"/>
    <n v="147"/>
    <n v="48.45"/>
    <x v="5"/>
    <x v="15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s v="US"/>
    <s v="USD"/>
    <n v="1417813618"/>
    <n v="1413922018"/>
    <b v="0"/>
    <n v="32"/>
    <b v="1"/>
    <s v="music/rock"/>
    <n v="147"/>
    <n v="91.63"/>
    <x v="2"/>
    <x v="2"/>
    <x v="467"/>
    <d v="2014-12-05T21:06:58"/>
    <x v="2"/>
  </r>
  <r>
    <n v="2199"/>
    <s v="Decadolo. Flip it!"/>
    <s v="A new strategic board game designed to flip out your opponent."/>
    <x v="68"/>
    <n v="13228"/>
    <x v="0"/>
    <s v="IE"/>
    <s v="EUR"/>
    <n v="1444903198"/>
    <n v="1442311198"/>
    <b v="1"/>
    <n v="251"/>
    <b v="1"/>
    <s v="games/tabletop games"/>
    <n v="147"/>
    <n v="52.7"/>
    <x v="1"/>
    <x v="1"/>
    <x v="468"/>
    <d v="2015-10-15T09:59:58"/>
    <x v="4"/>
  </r>
  <r>
    <n v="2258"/>
    <s v="A Sundered World"/>
    <s v="A Dungeon World campaign setting that takes place after the end of the worlds."/>
    <x v="80"/>
    <n v="3223"/>
    <x v="0"/>
    <s v="US"/>
    <s v="USD"/>
    <n v="1434045687"/>
    <n v="1431453687"/>
    <b v="0"/>
    <n v="205"/>
    <b v="1"/>
    <s v="games/tabletop games"/>
    <n v="147"/>
    <n v="15.72"/>
    <x v="1"/>
    <x v="1"/>
    <x v="469"/>
    <d v="2015-06-11T18:01:27"/>
    <x v="4"/>
  </r>
  <r>
    <n v="2983"/>
    <s v="Build the House of Dad's!"/>
    <s v="Dad's Garage Theatre Company needs your help buying our new, forever home by hitting our $150,000 STRETCH GOAL!"/>
    <x v="124"/>
    <n v="169985.91"/>
    <x v="0"/>
    <s v="US"/>
    <s v="USD"/>
    <n v="1415722236"/>
    <n v="1410534636"/>
    <b v="1"/>
    <n v="1095"/>
    <b v="1"/>
    <s v="theater/spaces"/>
    <n v="147"/>
    <n v="155.24"/>
    <x v="3"/>
    <x v="12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x v="32"/>
    <n v="4396"/>
    <x v="0"/>
    <s v="US"/>
    <s v="USD"/>
    <n v="1471487925"/>
    <n v="1468895925"/>
    <b v="0"/>
    <n v="23"/>
    <b v="1"/>
    <s v="theater/spaces"/>
    <n v="147"/>
    <n v="191.13"/>
    <x v="3"/>
    <x v="12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72"/>
    <d v="2010-04-23T03:51:00"/>
    <x v="7"/>
  </r>
  <r>
    <n v="1216"/>
    <s v="In Training: a book of Bonsai photographs"/>
    <s v="A fine art photography book taking a new look at the art of bonsai."/>
    <x v="76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s v="US"/>
    <s v="USD"/>
    <n v="1428390000"/>
    <n v="1425224391"/>
    <b v="0"/>
    <n v="42"/>
    <b v="1"/>
    <s v="theater/plays"/>
    <n v="146"/>
    <n v="104.07"/>
    <x v="3"/>
    <x v="4"/>
    <x v="474"/>
    <d v="2015-04-07T07:00:00"/>
    <x v="4"/>
  </r>
  <r>
    <n v="1617"/>
    <s v="The Coffis Brothers 2nd Album!"/>
    <s v="The Coffis Brothers &amp;The Mountain Men are recording a brand new full length record."/>
    <x v="13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  <x v="3"/>
  </r>
  <r>
    <n v="2103"/>
    <s v="Matthew Moon's New Album"/>
    <s v="Indie rocker, Matthew Moon, has something to share with you..."/>
    <x v="125"/>
    <n v="11364"/>
    <x v="0"/>
    <s v="US"/>
    <s v="USD"/>
    <n v="1352488027"/>
    <n v="1349892427"/>
    <b v="0"/>
    <n v="115"/>
    <b v="1"/>
    <s v="music/indie rock"/>
    <n v="146"/>
    <n v="98.82"/>
    <x v="2"/>
    <x v="13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9"/>
    <d v="2014-07-05T01:00:00"/>
    <x v="2"/>
  </r>
  <r>
    <n v="3771"/>
    <s v="COME OUT SWINGIN'!"/>
    <s v="I would like to make a demo recording of six songs from COME OUT SWINGIN'!"/>
    <x v="7"/>
    <n v="1460"/>
    <x v="0"/>
    <s v="US"/>
    <s v="USD"/>
    <n v="1463529600"/>
    <n v="1462307652"/>
    <b v="0"/>
    <n v="38"/>
    <b v="1"/>
    <s v="theater/musical"/>
    <n v="146"/>
    <n v="38.42"/>
    <x v="3"/>
    <x v="20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x v="53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s v="US"/>
    <s v="USD"/>
    <n v="1326835985"/>
    <n v="1324243985"/>
    <b v="0"/>
    <n v="61"/>
    <b v="1"/>
    <s v="music/rock"/>
    <n v="145"/>
    <n v="47.67"/>
    <x v="2"/>
    <x v="2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s v="US"/>
    <s v="USD"/>
    <n v="1458362023"/>
    <n v="1455773623"/>
    <b v="0"/>
    <n v="61"/>
    <b v="1"/>
    <s v="music/electronic music"/>
    <n v="145"/>
    <n v="35.74"/>
    <x v="2"/>
    <x v="10"/>
    <x v="483"/>
    <d v="2016-03-19T04:33:43"/>
    <x v="0"/>
  </r>
  <r>
    <n v="1389"/>
    <s v="Pre-order DANCEHALL's first record!!!"/>
    <s v="Help fund the pressing of DANCEHALL's first record by pre-ordering it in advance!!!"/>
    <x v="22"/>
    <n v="727"/>
    <x v="0"/>
    <s v="GB"/>
    <s v="GBP"/>
    <n v="1471087957"/>
    <n v="1468495957"/>
    <b v="0"/>
    <n v="34"/>
    <b v="1"/>
    <s v="music/rock"/>
    <n v="145"/>
    <n v="21.38"/>
    <x v="2"/>
    <x v="2"/>
    <x v="484"/>
    <d v="2016-08-13T11:32:37"/>
    <x v="0"/>
  </r>
  <r>
    <n v="1533"/>
    <s v="The Cancer Family Book Project"/>
    <s v="This is an intimate story about a family, focusing on their love and strength in the face of mortality."/>
    <x v="126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5"/>
    <d v="2016-05-02T03:59:00"/>
    <x v="0"/>
  </r>
  <r>
    <n v="1607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n v="1353005528"/>
    <b v="0"/>
    <n v="246"/>
    <b v="1"/>
    <s v="music/indie rock"/>
    <n v="145"/>
    <n v="70.53"/>
    <x v="2"/>
    <x v="13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n v="21"/>
    <b v="1"/>
    <s v="music/indie rock"/>
    <n v="145"/>
    <n v="68.81"/>
    <x v="2"/>
    <x v="13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x v="25"/>
    <n v="57817"/>
    <x v="0"/>
    <s v="CA"/>
    <s v="CAD"/>
    <n v="1488390735"/>
    <n v="1484070735"/>
    <b v="0"/>
    <n v="113"/>
    <b v="1"/>
    <s v="technology/hardware"/>
    <n v="145"/>
    <n v="511.65"/>
    <x v="0"/>
    <x v="0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x v="102"/>
    <n v="101"/>
    <x v="0"/>
    <s v="FR"/>
    <s v="EUR"/>
    <n v="1480028400"/>
    <n v="1478685915"/>
    <b v="0"/>
    <n v="2"/>
    <b v="1"/>
    <s v="technology/wearables"/>
    <n v="144"/>
    <n v="50.5"/>
    <x v="0"/>
    <x v="3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n v="1357088939"/>
    <b v="0"/>
    <n v="156"/>
    <b v="1"/>
    <s v="music/rock"/>
    <n v="144"/>
    <n v="92.55"/>
    <x v="2"/>
    <x v="2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s v="GB"/>
    <s v="GBP"/>
    <n v="1429138740"/>
    <n v="1426528418"/>
    <b v="0"/>
    <n v="76"/>
    <b v="1"/>
    <s v="music/metal"/>
    <n v="144"/>
    <n v="22.74"/>
    <x v="2"/>
    <x v="17"/>
    <x v="493"/>
    <d v="2015-04-15T22:59:00"/>
    <x v="4"/>
  </r>
  <r>
    <n v="2331"/>
    <s v="Meadowlands Chocolate"/>
    <s v="Handcrafted, organic, single-origin, bean-to-bar, dark chocolate. Like fine wine, the secret is in the terroir."/>
    <x v="14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n v="1446401372"/>
    <b v="0"/>
    <n v="47"/>
    <b v="1"/>
    <s v="theater/plays"/>
    <n v="144"/>
    <n v="45.98"/>
    <x v="3"/>
    <x v="4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x v="95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n v="1401470811"/>
    <b v="0"/>
    <n v="57"/>
    <b v="1"/>
    <s v="theater/plays"/>
    <n v="144"/>
    <n v="126.67"/>
    <x v="3"/>
    <x v="4"/>
    <x v="498"/>
    <d v="2014-06-09T17:26:51"/>
    <x v="2"/>
  </r>
  <r>
    <n v="1"/>
    <s v="FannibalFest Fan Convention"/>
    <s v="A Hannibal TV Show Fan Convention and Art Collective"/>
    <x v="129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n v="1331774434"/>
    <b v="0"/>
    <n v="44"/>
    <b v="1"/>
    <s v="music/rock"/>
    <n v="143"/>
    <n v="162.27000000000001"/>
    <x v="2"/>
    <x v="2"/>
    <x v="500"/>
    <d v="2012-05-11T15:47:00"/>
    <x v="5"/>
  </r>
  <r>
    <n v="1655"/>
    <s v="Meg Porter Debut EP!"/>
    <s v="Berklee College of Music student, Meg Porter needs YOUR help to fund her very first EP!"/>
    <x v="51"/>
    <n v="2143"/>
    <x v="0"/>
    <s v="US"/>
    <s v="USD"/>
    <n v="1333648820"/>
    <n v="1331060420"/>
    <b v="0"/>
    <n v="48"/>
    <b v="1"/>
    <s v="music/pop"/>
    <n v="143"/>
    <n v="44.65"/>
    <x v="2"/>
    <x v="7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x v="95"/>
    <n v="500"/>
    <x v="0"/>
    <s v="US"/>
    <s v="USD"/>
    <n v="1299243427"/>
    <n v="1296651427"/>
    <b v="0"/>
    <n v="20"/>
    <b v="1"/>
    <s v="music/rock"/>
    <n v="143"/>
    <n v="25"/>
    <x v="2"/>
    <x v="2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n v="1450880854"/>
    <b v="0"/>
    <n v="375"/>
    <b v="1"/>
    <s v="technology/hardware"/>
    <n v="143"/>
    <n v="114.77"/>
    <x v="0"/>
    <x v="0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x v="117"/>
    <n v="1290"/>
    <x v="0"/>
    <s v="GB"/>
    <s v="GBP"/>
    <n v="1488538892"/>
    <n v="1487329292"/>
    <b v="0"/>
    <n v="25"/>
    <b v="1"/>
    <s v="theater/spaces"/>
    <n v="143"/>
    <n v="51.6"/>
    <x v="3"/>
    <x v="12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s v="US"/>
    <s v="USD"/>
    <n v="1436562000"/>
    <n v="1434440227"/>
    <b v="0"/>
    <n v="13"/>
    <b v="1"/>
    <s v="theater/plays"/>
    <n v="143"/>
    <n v="164.62"/>
    <x v="3"/>
    <x v="4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s v="US"/>
    <s v="USD"/>
    <n v="1411790400"/>
    <n v="1409884821"/>
    <b v="0"/>
    <n v="59"/>
    <b v="1"/>
    <s v="theater/musical"/>
    <n v="143"/>
    <n v="48.54"/>
    <x v="3"/>
    <x v="20"/>
    <x v="506"/>
    <d v="2014-09-27T04:00:00"/>
    <x v="2"/>
  </r>
  <r>
    <n v="3820"/>
    <s v="TUSENTACK THEATRE"/>
    <s v="Tusentack Theatre is a professional theatre company providing opportunities to adults who access Mental Health Services."/>
    <x v="37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  <x v="4"/>
  </r>
  <r>
    <n v="36"/>
    <s v="THE LISTENING BOX"/>
    <s v="A modern day priest makes an unusual discovery, setting off a chain of events."/>
    <x v="26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x v="76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1"/>
    <d v="2015-11-05T13:56:57"/>
    <x v="4"/>
  </r>
  <r>
    <n v="1650"/>
    <s v="The Psalm Praise Project, Vol. 2"/>
    <s v="Help me record a CD that uses pop styling to give a fresh sound to ancient wisdom from scripture!"/>
    <x v="29"/>
    <n v="2831"/>
    <x v="0"/>
    <s v="US"/>
    <s v="USD"/>
    <n v="1381314437"/>
    <n v="1378722437"/>
    <b v="0"/>
    <n v="32"/>
    <b v="1"/>
    <s v="music/pop"/>
    <n v="142"/>
    <n v="88.47"/>
    <x v="2"/>
    <x v="7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s v="GB"/>
    <s v="GBP"/>
    <n v="1438531200"/>
    <n v="1435921992"/>
    <b v="0"/>
    <n v="169"/>
    <b v="1"/>
    <s v="theater/plays"/>
    <n v="142"/>
    <n v="25.13"/>
    <x v="3"/>
    <x v="4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x v="116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  <x v="2"/>
  </r>
  <r>
    <n v="113"/>
    <s v="&quot;The First Day&quot; by Julia Othmer- Music Video"/>
    <s v="A living memorial for all those dealing with trauma, grief and loss."/>
    <x v="2"/>
    <n v="7050"/>
    <x v="0"/>
    <s v="US"/>
    <s v="USD"/>
    <n v="1312642800"/>
    <n v="1311963128"/>
    <b v="0"/>
    <n v="78"/>
    <b v="1"/>
    <s v="film &amp; video/shorts"/>
    <n v="141"/>
    <n v="90.38"/>
    <x v="4"/>
    <x v="6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s v="GB"/>
    <s v="GBP"/>
    <n v="1457914373"/>
    <n v="1456189973"/>
    <b v="0"/>
    <n v="23"/>
    <b v="1"/>
    <s v="theater/plays"/>
    <n v="141"/>
    <n v="52.17"/>
    <x v="3"/>
    <x v="4"/>
    <x v="517"/>
    <d v="2016-03-14T00:12:53"/>
    <x v="0"/>
  </r>
  <r>
    <n v="2277"/>
    <s v="Police Precinct"/>
    <s v="Police Precinct is a cooperative game where the players take on the roles as police officers, with different areas of expertise."/>
    <x v="130"/>
    <n v="11992"/>
    <x v="0"/>
    <s v="US"/>
    <s v="USD"/>
    <n v="1330359423"/>
    <n v="1327767423"/>
    <b v="0"/>
    <n v="207"/>
    <b v="1"/>
    <s v="games/tabletop games"/>
    <n v="141"/>
    <n v="57.93"/>
    <x v="1"/>
    <x v="1"/>
    <x v="518"/>
    <d v="2012-02-27T16:17:03"/>
    <x v="5"/>
  </r>
  <r>
    <n v="2610"/>
    <s v="Restore the Pluto Discovery Telescope"/>
    <s v="Preserve the telescope that Clyde Tombaugh used to discover Pluto for generations to come!"/>
    <x v="131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9"/>
    <d v="2016-08-22T06:59:00"/>
    <x v="0"/>
  </r>
  <r>
    <n v="3710"/>
    <s v="&quot;Loving Alanis&quot; Rocky Mountain Regional Premier"/>
    <s v="A comedy about, life, death, men, women, and the power of a good Kegel."/>
    <x v="132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20"/>
    <d v="2015-04-03T13:49:48"/>
    <x v="4"/>
  </r>
  <r>
    <n v="115"/>
    <s v="The World's Greatest Lover"/>
    <s v="Never judge a book (or a lover) by their cover."/>
    <x v="133"/>
    <n v="632"/>
    <x v="0"/>
    <s v="US"/>
    <s v="USD"/>
    <n v="1328377444"/>
    <n v="1326217444"/>
    <b v="0"/>
    <n v="22"/>
    <b v="1"/>
    <s v="film &amp; video/shorts"/>
    <n v="140"/>
    <n v="28.73"/>
    <x v="4"/>
    <x v="6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x v="29"/>
    <n v="2795"/>
    <x v="0"/>
    <s v="US"/>
    <s v="USD"/>
    <n v="1464729276"/>
    <n v="1459545276"/>
    <b v="0"/>
    <n v="52"/>
    <b v="1"/>
    <s v="music/pop"/>
    <n v="140"/>
    <n v="53.75"/>
    <x v="2"/>
    <x v="7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n v="1414872488"/>
    <b v="0"/>
    <n v="176"/>
    <b v="1"/>
    <s v="technology/hardware"/>
    <n v="140"/>
    <n v="95.49"/>
    <x v="0"/>
    <x v="0"/>
    <x v="524"/>
    <d v="2014-12-31T21:08:08"/>
    <x v="2"/>
  </r>
  <r>
    <n v="3423"/>
    <s v="And That's How The Story Goes"/>
    <s v="Forest Hills Eastern's Student Run Show 2015. Our goal is to present a professional quality show on a budget."/>
    <x v="54"/>
    <n v="350"/>
    <x v="0"/>
    <s v="US"/>
    <s v="USD"/>
    <n v="1429912341"/>
    <n v="1427320341"/>
    <b v="0"/>
    <n v="10"/>
    <b v="1"/>
    <s v="theater/plays"/>
    <n v="140"/>
    <n v="35"/>
    <x v="3"/>
    <x v="4"/>
    <x v="525"/>
    <d v="2015-04-24T21:52:21"/>
    <x v="4"/>
  </r>
  <r>
    <n v="3457"/>
    <s v="The Impossible Adventures Of Supernova Jones"/>
    <s v="Robots, Space Battles, Mystery, and Intrigue. Nothing is Impossible..."/>
    <x v="29"/>
    <n v="2804"/>
    <x v="0"/>
    <s v="US"/>
    <s v="USD"/>
    <n v="1423720740"/>
    <n v="1421081857"/>
    <b v="0"/>
    <n v="55"/>
    <b v="1"/>
    <s v="theater/plays"/>
    <n v="140"/>
    <n v="50.98"/>
    <x v="3"/>
    <x v="4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n v="1462285182"/>
    <b v="0"/>
    <n v="3"/>
    <b v="1"/>
    <s v="theater/plays"/>
    <n v="140"/>
    <n v="23.33"/>
    <x v="3"/>
    <x v="4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s v="US"/>
    <s v="USD"/>
    <n v="1427860740"/>
    <n v="1424727712"/>
    <b v="0"/>
    <n v="34"/>
    <b v="1"/>
    <s v="theater/plays"/>
    <n v="140"/>
    <n v="61.82"/>
    <x v="3"/>
    <x v="4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x v="114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n v="1457539235"/>
    <b v="0"/>
    <n v="117"/>
    <b v="1"/>
    <s v="music/rock"/>
    <n v="139"/>
    <n v="29.62"/>
    <x v="2"/>
    <x v="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n v="1482160597"/>
    <b v="0"/>
    <n v="859"/>
    <b v="1"/>
    <s v="music/rock"/>
    <n v="139"/>
    <n v="40.35"/>
    <x v="2"/>
    <x v="2"/>
    <x v="533"/>
    <d v="2017-01-18T15:16:37"/>
    <x v="0"/>
  </r>
  <r>
    <n v="3334"/>
    <s v="The Saltbox Theatre Collective Seed Money Project"/>
    <s v="The Saltbox Theatre Collective is a brand new not-for-profit theatre company in Illinois."/>
    <x v="135"/>
    <n v="5366"/>
    <x v="0"/>
    <s v="US"/>
    <s v="USD"/>
    <n v="1438259422"/>
    <n v="1435667422"/>
    <b v="0"/>
    <n v="46"/>
    <b v="1"/>
    <s v="theater/plays"/>
    <n v="139"/>
    <n v="116.65"/>
    <x v="3"/>
    <x v="4"/>
    <x v="534"/>
    <d v="2015-07-30T12:30:22"/>
    <x v="4"/>
  </r>
  <r>
    <n v="3371"/>
    <s v="Red Planet (or One Way Ticket) Staged Reading"/>
    <s v="Help support Red Planet, a new science fiction play based off the Mars One exploration."/>
    <x v="61"/>
    <n v="277"/>
    <x v="0"/>
    <s v="US"/>
    <s v="USD"/>
    <n v="1449089965"/>
    <n v="1446670765"/>
    <b v="0"/>
    <n v="9"/>
    <b v="1"/>
    <s v="theater/plays"/>
    <n v="139"/>
    <n v="30.78"/>
    <x v="3"/>
    <x v="4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n v="1475248279"/>
    <b v="0"/>
    <n v="12"/>
    <b v="1"/>
    <s v="theater/plays"/>
    <n v="139"/>
    <n v="57.92"/>
    <x v="3"/>
    <x v="4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s v="US"/>
    <s v="USD"/>
    <n v="1402901940"/>
    <n v="1399998418"/>
    <b v="0"/>
    <n v="67"/>
    <b v="1"/>
    <s v="theater/plays"/>
    <n v="139"/>
    <n v="62.33"/>
    <x v="3"/>
    <x v="4"/>
    <x v="537"/>
    <d v="2014-06-16T06:59:00"/>
    <x v="2"/>
  </r>
  <r>
    <n v="3684"/>
    <s v="Cassiopeia"/>
    <s v="Thespis Theater Festival presents Cassiopeia: A romantic tale of a bride finding her way to her unknown groom before it is too late."/>
    <x v="11"/>
    <n v="1043"/>
    <x v="0"/>
    <s v="US"/>
    <s v="USD"/>
    <n v="1441167586"/>
    <n v="1438575586"/>
    <b v="0"/>
    <n v="23"/>
    <b v="1"/>
    <s v="theater/plays"/>
    <n v="139"/>
    <n v="45.35"/>
    <x v="3"/>
    <x v="4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n v="1380238969"/>
    <b v="1"/>
    <n v="141"/>
    <b v="1"/>
    <s v="music/rock"/>
    <n v="138"/>
    <n v="34.17"/>
    <x v="2"/>
    <x v="2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s v="US"/>
    <s v="USD"/>
    <n v="1355585777"/>
    <n v="1352993777"/>
    <b v="0"/>
    <n v="209"/>
    <b v="1"/>
    <s v="music/rock"/>
    <n v="138"/>
    <n v="98.99"/>
    <x v="2"/>
    <x v="2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n v="1302033140"/>
    <b v="1"/>
    <n v="95"/>
    <b v="1"/>
    <s v="technology/hardware"/>
    <n v="138"/>
    <n v="87.44"/>
    <x v="0"/>
    <x v="0"/>
    <x v="541"/>
    <d v="2011-07-04T19:52:20"/>
    <x v="6"/>
  </r>
  <r>
    <n v="3340"/>
    <s v="King Lear"/>
    <s v="The Eno River Players is a community theater in Durham, North Carolina. We are trying to raise money to get our second show on its feet"/>
    <x v="32"/>
    <n v="4145"/>
    <x v="0"/>
    <s v="US"/>
    <s v="USD"/>
    <n v="1481066554"/>
    <n v="1478906554"/>
    <b v="0"/>
    <n v="38"/>
    <b v="1"/>
    <s v="theater/plays"/>
    <n v="138"/>
    <n v="109.08"/>
    <x v="3"/>
    <x v="4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s v="GB"/>
    <s v="GBP"/>
    <n v="1456876740"/>
    <n v="1455063886"/>
    <b v="0"/>
    <n v="17"/>
    <b v="1"/>
    <s v="theater/plays"/>
    <n v="138"/>
    <n v="28.32"/>
    <x v="3"/>
    <x v="4"/>
    <x v="543"/>
    <d v="2016-03-01T23:59:00"/>
    <x v="0"/>
  </r>
  <r>
    <n v="3420"/>
    <s v="Rounds. Set design campaign."/>
    <s v="A powerful and urgent tale of the first line of defence for the NHS. Based on true stories from junior doctors."/>
    <x v="60"/>
    <n v="966"/>
    <x v="0"/>
    <s v="GB"/>
    <s v="GBP"/>
    <n v="1455408000"/>
    <n v="1454638202"/>
    <b v="0"/>
    <n v="34"/>
    <b v="1"/>
    <s v="theater/plays"/>
    <n v="138"/>
    <n v="28.41"/>
    <x v="3"/>
    <x v="4"/>
    <x v="544"/>
    <d v="2016-02-14T00:00:00"/>
    <x v="0"/>
  </r>
  <r>
    <n v="3482"/>
    <s v="Old Trunk - Edinburgh 2014"/>
    <s v="Critically-acclaimed new-writing company Old Trunk make their Edinburgh debut alternating their two darkly comic plays."/>
    <x v="32"/>
    <n v="4150"/>
    <x v="0"/>
    <s v="GB"/>
    <s v="GBP"/>
    <n v="1404671466"/>
    <n v="1402079466"/>
    <b v="0"/>
    <n v="80"/>
    <b v="1"/>
    <s v="theater/plays"/>
    <n v="138"/>
    <n v="51.88"/>
    <x v="3"/>
    <x v="4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x v="13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x v="32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48"/>
    <d v="2012-06-02T01:42:26"/>
    <x v="5"/>
  </r>
  <r>
    <n v="40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s v="US"/>
    <s v="USD"/>
    <n v="1331441940"/>
    <n v="1326810211"/>
    <b v="0"/>
    <n v="23"/>
    <b v="1"/>
    <s v="music/rock"/>
    <n v="137"/>
    <n v="89.42"/>
    <x v="2"/>
    <x v="2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n v="1430604395"/>
    <b v="0"/>
    <n v="78"/>
    <b v="1"/>
    <s v="music/rock"/>
    <n v="137"/>
    <n v="70.06"/>
    <x v="2"/>
    <x v="2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2"/>
    <d v="2014-05-10T03:59:00"/>
    <x v="2"/>
  </r>
  <r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b v="0"/>
    <n v="34"/>
    <b v="1"/>
    <s v="music/pop"/>
    <n v="137"/>
    <n v="40.42"/>
    <x v="2"/>
    <x v="7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n v="1304867881"/>
    <b v="0"/>
    <n v="26"/>
    <b v="1"/>
    <s v="music/indie rock"/>
    <n v="137"/>
    <n v="26.27"/>
    <x v="2"/>
    <x v="13"/>
    <x v="554"/>
    <d v="2011-06-07T15:18:01"/>
    <x v="6"/>
  </r>
  <r>
    <n v="1921"/>
    <s v="The Fine Spirits are making an album!"/>
    <s v="The Fine Spirits are making an album, but we need your help!"/>
    <x v="51"/>
    <n v="2052"/>
    <x v="0"/>
    <s v="US"/>
    <s v="USD"/>
    <n v="1342243143"/>
    <n v="1339651143"/>
    <b v="0"/>
    <n v="38"/>
    <b v="1"/>
    <s v="music/indie rock"/>
    <n v="137"/>
    <n v="54"/>
    <x v="2"/>
    <x v="13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  <x v="5"/>
  </r>
  <r>
    <n v="2238"/>
    <s v="28mm Fantasy Miniature range Feral Orcs!"/>
    <s v="28mm Fantasy Miniature Range in leadfree white metal: Orcs, wolves and more."/>
    <x v="6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57"/>
    <d v="2017-03-10T14:55:16"/>
    <x v="1"/>
  </r>
  <r>
    <n v="2632"/>
    <s v="University Rocket Science"/>
    <s v="Students from 3 universities are designing a dual stage rocket to test experimental rocket technology."/>
    <x v="137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x v="57"/>
    <n v="170271"/>
    <x v="0"/>
    <s v="US"/>
    <s v="USD"/>
    <n v="1480568340"/>
    <n v="1477996325"/>
    <b v="1"/>
    <n v="379"/>
    <b v="1"/>
    <s v="technology/hardware"/>
    <n v="136"/>
    <n v="449.26"/>
    <x v="0"/>
    <x v="0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b v="0"/>
    <n v="38"/>
    <b v="1"/>
    <s v="music/indie rock"/>
    <n v="136"/>
    <n v="35.79"/>
    <x v="2"/>
    <x v="13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s v="US"/>
    <s v="USD"/>
    <n v="1283562180"/>
    <n v="1277433980"/>
    <b v="0"/>
    <n v="104"/>
    <b v="1"/>
    <s v="music/indie rock"/>
    <n v="136"/>
    <n v="97.9"/>
    <x v="2"/>
    <x v="13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s v="GB"/>
    <s v="GBP"/>
    <n v="1456444800"/>
    <n v="1454337589"/>
    <b v="0"/>
    <n v="20"/>
    <b v="1"/>
    <s v="theater/plays"/>
    <n v="136"/>
    <n v="13.6"/>
    <x v="3"/>
    <x v="4"/>
    <x v="565"/>
    <d v="2016-02-26T00:00:00"/>
    <x v="0"/>
  </r>
  <r>
    <n v="3300"/>
    <s v="MAX &amp; ELSA: NO MUSIC. NO CHILDREN."/>
    <s v="A subversive parody about the two people for whom the hills were NOT alive with THE SOUND OF MUSIC."/>
    <x v="32"/>
    <n v="4085"/>
    <x v="0"/>
    <s v="US"/>
    <s v="USD"/>
    <n v="1430329862"/>
    <n v="1428515462"/>
    <b v="0"/>
    <n v="88"/>
    <b v="1"/>
    <s v="theater/plays"/>
    <n v="136"/>
    <n v="46.42"/>
    <x v="3"/>
    <x v="4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n v="1425891201"/>
    <b v="0"/>
    <n v="51"/>
    <b v="1"/>
    <s v="theater/plays"/>
    <n v="136"/>
    <n v="66.67"/>
    <x v="3"/>
    <x v="4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s v="GB"/>
    <s v="GBP"/>
    <n v="1464712394"/>
    <n v="1459528394"/>
    <b v="0"/>
    <n v="27"/>
    <b v="1"/>
    <s v="theater/plays"/>
    <n v="136"/>
    <n v="15.15"/>
    <x v="3"/>
    <x v="4"/>
    <x v="568"/>
    <d v="2016-05-31T16:33:14"/>
    <x v="0"/>
  </r>
  <r>
    <n v="1190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n v="1406908725"/>
    <b v="0"/>
    <n v="13"/>
    <b v="1"/>
    <s v="photography/photobooks"/>
    <n v="135"/>
    <n v="51.92"/>
    <x v="6"/>
    <x v="9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x v="32"/>
    <n v="4050"/>
    <x v="0"/>
    <s v="US"/>
    <s v="USD"/>
    <n v="1464807420"/>
    <n v="1461427938"/>
    <b v="0"/>
    <n v="24"/>
    <b v="1"/>
    <s v="theater/plays"/>
    <n v="135"/>
    <n v="168.75"/>
    <x v="3"/>
    <x v="4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b v="0"/>
    <n v="112"/>
    <b v="1"/>
    <s v="music/rock"/>
    <n v="135"/>
    <n v="60.18"/>
    <x v="2"/>
    <x v="2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s v="US"/>
    <s v="USD"/>
    <n v="1445624695"/>
    <n v="1443464695"/>
    <b v="1"/>
    <n v="874"/>
    <b v="1"/>
    <s v="photography/photobooks"/>
    <n v="135"/>
    <n v="53.99"/>
    <x v="6"/>
    <x v="9"/>
    <x v="573"/>
    <d v="2015-10-23T18:24:55"/>
    <x v="4"/>
  </r>
  <r>
    <n v="1821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n v="1326872367"/>
    <b v="0"/>
    <n v="57"/>
    <b v="1"/>
    <s v="music/rock"/>
    <n v="135"/>
    <n v="59.16"/>
    <x v="2"/>
    <x v="2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  <x v="5"/>
  </r>
  <r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  <x v="6"/>
  </r>
  <r>
    <n v="3439"/>
    <s v="Cirque Inspired Alice's Adventures in Wonderland"/>
    <s v="Help a small theater produce an original adaptation of Lewis Carroll's classic story."/>
    <x v="34"/>
    <n v="1616.14"/>
    <x v="0"/>
    <s v="US"/>
    <s v="USD"/>
    <n v="1453179540"/>
    <n v="1452030730"/>
    <b v="0"/>
    <n v="18"/>
    <b v="1"/>
    <s v="theater/plays"/>
    <n v="135"/>
    <n v="89.79"/>
    <x v="3"/>
    <x v="4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x v="29"/>
    <n v="2681"/>
    <x v="0"/>
    <s v="US"/>
    <s v="USD"/>
    <n v="1402290000"/>
    <n v="1399666342"/>
    <b v="0"/>
    <n v="38"/>
    <b v="1"/>
    <s v="music/rock"/>
    <n v="134"/>
    <n v="70.55"/>
    <x v="2"/>
    <x v="2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s v="US"/>
    <s v="USD"/>
    <n v="1271573940"/>
    <n v="1268459318"/>
    <b v="0"/>
    <n v="54"/>
    <b v="1"/>
    <s v="music/rock"/>
    <n v="134"/>
    <n v="39.82"/>
    <x v="2"/>
    <x v="2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b v="0"/>
    <n v="42"/>
    <b v="1"/>
    <s v="publishing/nonfiction"/>
    <n v="134"/>
    <n v="31.81"/>
    <x v="5"/>
    <x v="15"/>
    <x v="581"/>
    <d v="2013-03-11T00:00:00"/>
    <x v="3"/>
  </r>
  <r>
    <n v="2251"/>
    <s v="Werewolf: Full Moon Expansion"/>
    <s v="A great game full of lying, scheming, and werewolves.  Now with additional characters to add even more mayhem!"/>
    <x v="13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82"/>
    <d v="2014-08-16T08:17:57"/>
    <x v="2"/>
  </r>
  <r>
    <n v="2301"/>
    <s v="Time Crash"/>
    <s v="We are America's first trock band, and we're ready to bring you our first album!"/>
    <x v="2"/>
    <n v="6680.22"/>
    <x v="0"/>
    <s v="US"/>
    <s v="USD"/>
    <n v="1371785496"/>
    <n v="1369193496"/>
    <b v="1"/>
    <n v="211"/>
    <b v="1"/>
    <s v="music/indie rock"/>
    <n v="134"/>
    <n v="31.66"/>
    <x v="2"/>
    <x v="13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s v="US"/>
    <s v="USD"/>
    <n v="1451430000"/>
    <n v="1448914500"/>
    <b v="0"/>
    <n v="15"/>
    <b v="1"/>
    <s v="food/small batch"/>
    <n v="134"/>
    <n v="53.4"/>
    <x v="7"/>
    <x v="11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n v="1365525239"/>
    <b v="0"/>
    <n v="75"/>
    <b v="1"/>
    <s v="music/indie rock"/>
    <n v="134"/>
    <n v="62.38"/>
    <x v="2"/>
    <x v="13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7"/>
    <d v="2013-11-01T00:00:00"/>
    <x v="3"/>
  </r>
  <r>
    <n v="781"/>
    <s v="Touring the United States This July"/>
    <s v="&quot;WE ARE ON A MISSION TO TOUR THE UNITED STATES NON-STOP. TO DO SO WE NEED TO PURCHASE A NEW VAN.&quot;"/>
    <x v="82"/>
    <n v="1065.23"/>
    <x v="0"/>
    <s v="US"/>
    <s v="USD"/>
    <n v="1370649674"/>
    <n v="1368057674"/>
    <b v="0"/>
    <n v="25"/>
    <b v="1"/>
    <s v="music/rock"/>
    <n v="133"/>
    <n v="42.61"/>
    <x v="2"/>
    <x v="2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s v="US"/>
    <s v="USD"/>
    <n v="1410755286"/>
    <n v="1408940886"/>
    <b v="0"/>
    <n v="23"/>
    <b v="1"/>
    <s v="music/rock"/>
    <n v="133"/>
    <n v="86.96"/>
    <x v="2"/>
    <x v="2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x v="11"/>
    <n v="1001"/>
    <x v="0"/>
    <s v="US"/>
    <s v="USD"/>
    <n v="1391706084"/>
    <n v="1389891684"/>
    <b v="0"/>
    <n v="19"/>
    <b v="1"/>
    <s v="music/rock"/>
    <n v="133"/>
    <n v="52.68"/>
    <x v="2"/>
    <x v="2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x v="117"/>
    <n v="1200"/>
    <x v="0"/>
    <s v="US"/>
    <s v="USD"/>
    <n v="1427319366"/>
    <n v="1424730966"/>
    <b v="0"/>
    <n v="42"/>
    <b v="1"/>
    <s v="music/indie rock"/>
    <n v="133"/>
    <n v="28.57"/>
    <x v="2"/>
    <x v="13"/>
    <x v="591"/>
    <d v="2015-03-25T21:36:06"/>
    <x v="4"/>
  </r>
  <r>
    <n v="2026"/>
    <s v="MIDI Sprout - Biodata Sonification Device"/>
    <s v="MIDI Sprout enables plants to play synthesizers in real time."/>
    <x v="19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x v="25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  <x v="3"/>
  </r>
  <r>
    <n v="2479"/>
    <s v="FUEL FAKE NATIVES"/>
    <s v="Fake Natives is headed on tour this summer. Help them fill their tank with fossil fuels."/>
    <x v="37"/>
    <n v="400.33"/>
    <x v="0"/>
    <s v="US"/>
    <s v="USD"/>
    <n v="1343440800"/>
    <n v="1342545994"/>
    <b v="0"/>
    <n v="16"/>
    <b v="1"/>
    <s v="music/indie rock"/>
    <n v="133"/>
    <n v="25.02"/>
    <x v="2"/>
    <x v="13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b v="0"/>
    <n v="31"/>
    <b v="1"/>
    <s v="theater/plays"/>
    <n v="133"/>
    <n v="42.9"/>
    <x v="3"/>
    <x v="4"/>
    <x v="596"/>
    <d v="2015-01-04T13:16:06"/>
    <x v="2"/>
  </r>
  <r>
    <n v="2801"/>
    <s v="A Dream Play"/>
    <s v="Arise Theatre Company's production of August Strindberg's expressionist masterpiece 'A Dream Play'."/>
    <x v="22"/>
    <n v="666"/>
    <x v="0"/>
    <s v="AU"/>
    <s v="AUD"/>
    <n v="1412938800"/>
    <n v="1411019409"/>
    <b v="0"/>
    <n v="13"/>
    <b v="1"/>
    <s v="theater/plays"/>
    <n v="133"/>
    <n v="51.23"/>
    <x v="3"/>
    <x v="4"/>
    <x v="597"/>
    <d v="2014-10-10T11:00:00"/>
    <x v="2"/>
  </r>
  <r>
    <n v="2937"/>
    <s v="UCAS"/>
    <s v="UCAS is a new British musical premiering at the Edinburgh Fringe Festival 2014."/>
    <x v="51"/>
    <n v="2000"/>
    <x v="0"/>
    <s v="GB"/>
    <s v="GBP"/>
    <n v="1405249113"/>
    <n v="1402657113"/>
    <b v="0"/>
    <n v="55"/>
    <b v="1"/>
    <s v="theater/musical"/>
    <n v="133"/>
    <n v="36.36"/>
    <x v="3"/>
    <x v="20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n v="1406087055"/>
    <b v="0"/>
    <n v="64"/>
    <b v="1"/>
    <s v="theater/spaces"/>
    <n v="133"/>
    <n v="82.94"/>
    <x v="3"/>
    <x v="12"/>
    <x v="599"/>
    <d v="2014-08-22T03:44:15"/>
    <x v="2"/>
  </r>
  <r>
    <n v="3159"/>
    <s v="Waxwing: A New Play"/>
    <s v="WAXWING is an exciting new world premiere of mythic (perhaps even apocalyptic!) proportions."/>
    <x v="51"/>
    <n v="2002.22"/>
    <x v="0"/>
    <s v="US"/>
    <s v="USD"/>
    <n v="1326927600"/>
    <n v="1323221761"/>
    <b v="1"/>
    <n v="52"/>
    <b v="1"/>
    <s v="theater/plays"/>
    <n v="133"/>
    <n v="38.5"/>
    <x v="3"/>
    <x v="4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n v="1485161402"/>
    <b v="0"/>
    <n v="25"/>
    <b v="1"/>
    <s v="theater/plays"/>
    <n v="133"/>
    <n v="26.61"/>
    <x v="3"/>
    <x v="4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s v="US"/>
    <s v="USD"/>
    <n v="1470034740"/>
    <n v="1466185176"/>
    <b v="0"/>
    <n v="70"/>
    <b v="1"/>
    <s v="theater/plays"/>
    <n v="133"/>
    <n v="57.2"/>
    <x v="3"/>
    <x v="4"/>
    <x v="602"/>
    <d v="2016-08-01T06:59:00"/>
    <x v="0"/>
  </r>
  <r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b v="0"/>
    <n v="11"/>
    <b v="1"/>
    <s v="theater/musical"/>
    <n v="133"/>
    <n v="120.55"/>
    <x v="3"/>
    <x v="20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x v="115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  <x v="4"/>
  </r>
  <r>
    <n v="267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s v="US"/>
    <s v="USD"/>
    <n v="1407788867"/>
    <n v="1405196867"/>
    <b v="0"/>
    <n v="27"/>
    <b v="1"/>
    <s v="technology/wearables"/>
    <n v="132"/>
    <n v="39.07"/>
    <x v="0"/>
    <x v="3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7"/>
    <d v="2012-04-08T18:19:38"/>
    <x v="5"/>
  </r>
  <r>
    <n v="730"/>
    <s v="Encyclopedia of Surfing"/>
    <s v="A Massive but Cheerful Online Digital Archive of Surfing"/>
    <x v="12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s v="US"/>
    <s v="USD"/>
    <n v="1433880605"/>
    <n v="1428696605"/>
    <b v="0"/>
    <n v="25"/>
    <b v="1"/>
    <s v="photography/photobooks"/>
    <n v="132"/>
    <n v="105.44"/>
    <x v="6"/>
    <x v="9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n v="1352524767"/>
    <b v="0"/>
    <n v="107"/>
    <b v="1"/>
    <s v="music/pop"/>
    <n v="132"/>
    <n v="74.150000000000006"/>
    <x v="2"/>
    <x v="7"/>
    <x v="611"/>
    <d v="2012-12-18T14:20:00"/>
    <x v="5"/>
  </r>
  <r>
    <n v="1859"/>
    <s v="Queen Kwong Tour to London and Paris"/>
    <s v="Queen Kwong is going ON TOUR to London and Paris!"/>
    <x v="32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n v="1397076319"/>
    <b v="1"/>
    <n v="848"/>
    <b v="1"/>
    <s v="technology/hardware"/>
    <n v="132"/>
    <n v="46.58"/>
    <x v="0"/>
    <x v="0"/>
    <x v="613"/>
    <d v="2014-05-09T20:45:19"/>
    <x v="2"/>
  </r>
  <r>
    <n v="2099"/>
    <s v="Roosevelt Died."/>
    <s v="Our tour van died, we need help!"/>
    <x v="32"/>
    <n v="3971"/>
    <x v="0"/>
    <s v="US"/>
    <s v="USD"/>
    <n v="1435808400"/>
    <n v="1434650084"/>
    <b v="0"/>
    <n v="63"/>
    <b v="1"/>
    <s v="music/indie rock"/>
    <n v="132"/>
    <n v="63.03"/>
    <x v="2"/>
    <x v="13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n v="1429306520"/>
    <b v="0"/>
    <n v="44"/>
    <b v="1"/>
    <s v="music/rock"/>
    <n v="132"/>
    <n v="75.11"/>
    <x v="2"/>
    <x v="2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  <x v="4"/>
  </r>
  <r>
    <n v="39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s v="US"/>
    <s v="USD"/>
    <n v="1330214841"/>
    <n v="1327622841"/>
    <b v="0"/>
    <n v="21"/>
    <b v="1"/>
    <s v="film &amp; video/shorts"/>
    <n v="131"/>
    <n v="21.9"/>
    <x v="4"/>
    <x v="6"/>
    <x v="618"/>
    <d v="2012-02-26T00:07:21"/>
    <x v="5"/>
  </r>
  <r>
    <n v="110"/>
    <s v="Earlids"/>
    <s v="Lee, an awkward teenager with sound-blocking earlids, must confront his self-isolation after a girl moves in next door."/>
    <x v="132"/>
    <n v="1700"/>
    <x v="0"/>
    <s v="US"/>
    <s v="USD"/>
    <n v="1384408740"/>
    <n v="1381445253"/>
    <b v="0"/>
    <n v="26"/>
    <b v="1"/>
    <s v="film &amp; video/shorts"/>
    <n v="131"/>
    <n v="65.38"/>
    <x v="4"/>
    <x v="6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n v="1342844861"/>
    <b v="0"/>
    <n v="120"/>
    <b v="1"/>
    <s v="publishing/nonfiction"/>
    <n v="131"/>
    <n v="43.55"/>
    <x v="5"/>
    <x v="15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n v="1369770292"/>
    <b v="0"/>
    <n v="75"/>
    <b v="1"/>
    <s v="music/rock"/>
    <n v="131"/>
    <n v="96.08"/>
    <x v="2"/>
    <x v="2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n v="1370568560"/>
    <b v="1"/>
    <n v="143"/>
    <b v="1"/>
    <s v="theater/spaces"/>
    <n v="131"/>
    <n v="50.53"/>
    <x v="3"/>
    <x v="12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x v="25"/>
    <n v="52576"/>
    <x v="0"/>
    <s v="US"/>
    <s v="USD"/>
    <n v="1426866851"/>
    <n v="1424278451"/>
    <b v="0"/>
    <n v="320"/>
    <b v="1"/>
    <s v="theater/spaces"/>
    <n v="131"/>
    <n v="164.3"/>
    <x v="3"/>
    <x v="12"/>
    <x v="627"/>
    <d v="2015-03-20T15:54:11"/>
    <x v="4"/>
  </r>
  <r>
    <n v="3148"/>
    <s v="The Aurora Project: A Sci-Fi Epic by Bella Poynton"/>
    <s v="Help fund The Aurora Project, an immersive science fiction epic."/>
    <x v="36"/>
    <n v="2361"/>
    <x v="0"/>
    <s v="US"/>
    <s v="USD"/>
    <n v="1412136000"/>
    <n v="1410278284"/>
    <b v="1"/>
    <n v="57"/>
    <b v="1"/>
    <s v="theater/plays"/>
    <n v="131"/>
    <n v="41.42"/>
    <x v="3"/>
    <x v="4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  <x v="0"/>
  </r>
  <r>
    <n v="3266"/>
    <s v="Macbeth"/>
    <s v="An original version of Shakespeare's masterpiece that emphasizes family and explores the destruction of blood ties"/>
    <x v="26"/>
    <n v="7877"/>
    <x v="0"/>
    <s v="US"/>
    <s v="USD"/>
    <n v="1434142800"/>
    <n v="1431435122"/>
    <b v="1"/>
    <n v="163"/>
    <b v="1"/>
    <s v="theater/plays"/>
    <n v="131"/>
    <n v="48.33"/>
    <x v="3"/>
    <x v="4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x v="117"/>
    <n v="1175"/>
    <x v="0"/>
    <s v="US"/>
    <s v="USD"/>
    <n v="1420048208"/>
    <n v="1417456208"/>
    <b v="0"/>
    <n v="12"/>
    <b v="1"/>
    <s v="theater/plays"/>
    <n v="131"/>
    <n v="97.92"/>
    <x v="3"/>
    <x v="4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x v="99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2"/>
    <d v="2014-08-05T07:43:21"/>
    <x v="2"/>
  </r>
  <r>
    <n v="305"/>
    <s v="My Friend Mott-ly"/>
    <s v="A documentary that I am making about the difficult, but inspiring, life of a late friend of mine."/>
    <x v="41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s v="CA"/>
    <s v="CAD"/>
    <n v="1484110800"/>
    <n v="1482281094"/>
    <b v="0"/>
    <n v="18"/>
    <b v="1"/>
    <s v="theater/plays"/>
    <n v="130"/>
    <n v="86.94"/>
    <x v="3"/>
    <x v="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x v="29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6"/>
    <d v="2016-08-05T03:59:00"/>
    <x v="0"/>
  </r>
  <r>
    <n v="1303"/>
    <s v="Forward Arena Theatre Company: Summer Season"/>
    <s v="Groundbreaking queer theatre."/>
    <x v="27"/>
    <n v="4559.13"/>
    <x v="0"/>
    <s v="GB"/>
    <s v="GBP"/>
    <n v="1469962800"/>
    <n v="1468578920"/>
    <b v="0"/>
    <n v="108"/>
    <b v="1"/>
    <s v="theater/plays"/>
    <n v="130"/>
    <n v="42.21"/>
    <x v="3"/>
    <x v="4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s v="GB"/>
    <s v="GBP"/>
    <n v="1465672979"/>
    <n v="1463080979"/>
    <b v="0"/>
    <n v="64"/>
    <b v="1"/>
    <s v="publishing/nonfiction"/>
    <n v="130"/>
    <n v="24.42"/>
    <x v="5"/>
    <x v="15"/>
    <x v="638"/>
    <d v="2016-06-11T19:22:59"/>
    <x v="0"/>
  </r>
  <r>
    <n v="1748"/>
    <s v="So It Is: Vancouver"/>
    <s v="Telling the story of the city through remarkable people who live in Vancouver today."/>
    <x v="16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n v="1385425937"/>
    <b v="0"/>
    <n v="242"/>
    <b v="1"/>
    <s v="technology/hardware"/>
    <n v="130"/>
    <n v="43.1"/>
    <x v="0"/>
    <x v="0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s v="US"/>
    <s v="USD"/>
    <n v="1369958400"/>
    <n v="1367286434"/>
    <b v="0"/>
    <n v="37"/>
    <b v="1"/>
    <s v="music/indie rock"/>
    <n v="130"/>
    <n v="28"/>
    <x v="2"/>
    <x v="13"/>
    <x v="641"/>
    <d v="2013-05-31T00:00:00"/>
    <x v="3"/>
  </r>
  <r>
    <n v="2817"/>
    <s v="After The End"/>
    <s v="Let Go Theatre Co's very first production is going ahead in June 2015. Help support a brand new theatre co as we begin our adventure"/>
    <x v="59"/>
    <n v="780"/>
    <x v="0"/>
    <s v="GB"/>
    <s v="GBP"/>
    <n v="1425136462"/>
    <n v="1421680462"/>
    <b v="0"/>
    <n v="33"/>
    <b v="1"/>
    <s v="theater/plays"/>
    <n v="130"/>
    <n v="23.64"/>
    <x v="3"/>
    <x v="4"/>
    <x v="642"/>
    <d v="2015-02-28T15:14:22"/>
    <x v="4"/>
  </r>
  <r>
    <n v="3271"/>
    <s v="Saxon Court at Southwark Playhouse"/>
    <s v="A razor sharp satire to darken your Christmas."/>
    <x v="51"/>
    <n v="1950"/>
    <x v="0"/>
    <s v="GB"/>
    <s v="GBP"/>
    <n v="1414927775"/>
    <n v="1412332175"/>
    <b v="1"/>
    <n v="51"/>
    <b v="1"/>
    <s v="theater/plays"/>
    <n v="130"/>
    <n v="38.24"/>
    <x v="3"/>
    <x v="4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n v="1424226768"/>
    <b v="0"/>
    <n v="13"/>
    <b v="1"/>
    <s v="theater/plays"/>
    <n v="130"/>
    <n v="50"/>
    <x v="3"/>
    <x v="4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n v="1424280938"/>
    <b v="0"/>
    <n v="14"/>
    <b v="1"/>
    <s v="theater/plays"/>
    <n v="130"/>
    <n v="46.43"/>
    <x v="3"/>
    <x v="4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n v="1476837061"/>
    <b v="0"/>
    <n v="12"/>
    <b v="1"/>
    <s v="theater/plays"/>
    <n v="130"/>
    <n v="16.25"/>
    <x v="3"/>
    <x v="4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x v="59"/>
    <n v="780"/>
    <x v="0"/>
    <s v="US"/>
    <s v="USD"/>
    <n v="1430029680"/>
    <n v="1427741583"/>
    <b v="0"/>
    <n v="27"/>
    <b v="1"/>
    <s v="theater/plays"/>
    <n v="130"/>
    <n v="28.89"/>
    <x v="3"/>
    <x v="4"/>
    <x v="647"/>
    <d v="2015-04-26T06:28:00"/>
    <x v="4"/>
  </r>
  <r>
    <n v="3600"/>
    <s v="Pariah"/>
    <s v="The First Play From The Man Who Brought You The Black James Bond!"/>
    <x v="1"/>
    <n v="13"/>
    <x v="0"/>
    <s v="US"/>
    <s v="USD"/>
    <n v="1476390164"/>
    <n v="1473970964"/>
    <b v="0"/>
    <n v="4"/>
    <b v="1"/>
    <s v="theater/plays"/>
    <n v="130"/>
    <n v="3.25"/>
    <x v="3"/>
    <x v="4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s v="GB"/>
    <s v="GBP"/>
    <n v="1471185057"/>
    <n v="1468593057"/>
    <b v="0"/>
    <n v="64"/>
    <b v="1"/>
    <s v="theater/plays"/>
    <n v="130"/>
    <n v="61.06"/>
    <x v="3"/>
    <x v="4"/>
    <x v="649"/>
    <d v="2016-08-14T14:30:57"/>
    <x v="0"/>
  </r>
  <r>
    <n v="3755"/>
    <s v="Retro Rhapsody"/>
    <s v="We have formed an innovative company that aims to create musical comedic performances suitable for a range of venues."/>
    <x v="116"/>
    <n v="713"/>
    <x v="0"/>
    <s v="GB"/>
    <s v="GBP"/>
    <n v="1460753307"/>
    <n v="1458161307"/>
    <b v="0"/>
    <n v="28"/>
    <b v="1"/>
    <s v="theater/musical"/>
    <n v="130"/>
    <n v="25.46"/>
    <x v="3"/>
    <x v="20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x v="139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x v="12"/>
    <n v="25740"/>
    <x v="0"/>
    <s v="US"/>
    <s v="USD"/>
    <n v="1367208140"/>
    <n v="1363320140"/>
    <b v="0"/>
    <n v="259"/>
    <b v="1"/>
    <s v="music/indie rock"/>
    <n v="129"/>
    <n v="99.38"/>
    <x v="2"/>
    <x v="13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n v="1409087804"/>
    <b v="0"/>
    <n v="3"/>
    <b v="1"/>
    <s v="theater/musical"/>
    <n v="129"/>
    <n v="43"/>
    <x v="3"/>
    <x v="20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s v="US"/>
    <s v="USD"/>
    <n v="1413784740"/>
    <n v="1412954547"/>
    <b v="0"/>
    <n v="16"/>
    <b v="1"/>
    <s v="theater/plays"/>
    <n v="129"/>
    <n v="60.69"/>
    <x v="3"/>
    <x v="4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n v="1439126756"/>
    <b v="1"/>
    <n v="97"/>
    <b v="1"/>
    <s v="theater/spaces"/>
    <n v="129"/>
    <n v="53.16"/>
    <x v="3"/>
    <x v="12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s v="US"/>
    <s v="USD"/>
    <n v="1410550484"/>
    <n v="1408995284"/>
    <b v="0"/>
    <n v="16"/>
    <b v="1"/>
    <s v="theater/plays"/>
    <n v="129"/>
    <n v="64.38"/>
    <x v="3"/>
    <x v="4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x v="140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0"/>
    <d v="2015-08-10T22:17:17"/>
    <x v="4"/>
  </r>
  <r>
    <n v="102"/>
    <s v="Dear God No!"/>
    <s v="A gang of outlaw bikers pull a home invasion on a disgraced Anthropologist hiding a secret locked in his cabin basement."/>
    <x v="26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n v="1479436646"/>
    <b v="0"/>
    <n v="30"/>
    <b v="1"/>
    <s v="music/electronic music"/>
    <n v="128"/>
    <n v="21.37"/>
    <x v="2"/>
    <x v="10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s v="US"/>
    <s v="USD"/>
    <n v="1425675892"/>
    <n v="1423083892"/>
    <b v="0"/>
    <n v="59"/>
    <b v="1"/>
    <s v="music/pop"/>
    <n v="128"/>
    <n v="45.59"/>
    <x v="2"/>
    <x v="7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6"/>
    <d v="2016-01-02T23:19:51"/>
    <x v="4"/>
  </r>
  <r>
    <n v="2239"/>
    <s v="Pro Tabletop Gaming Audio Collection"/>
    <s v="Next stretch goal unlocks at $33,000 and/or 500 backers unlocks 2 bonus stretch goals."/>
    <x v="19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n v="1324079392"/>
    <b v="0"/>
    <n v="17"/>
    <b v="1"/>
    <s v="music/indie rock"/>
    <n v="128"/>
    <n v="37.65"/>
    <x v="2"/>
    <x v="13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s v="US"/>
    <s v="USD"/>
    <n v="1339022575"/>
    <n v="1336430575"/>
    <b v="0"/>
    <n v="42"/>
    <b v="1"/>
    <s v="music/indie rock"/>
    <n v="128"/>
    <n v="45.55"/>
    <x v="2"/>
    <x v="13"/>
    <x v="670"/>
    <d v="2012-06-06T22:42:55"/>
    <x v="5"/>
  </r>
  <r>
    <n v="2629"/>
    <s v="Project Dragonfly - Sail to the Stars"/>
    <s v="The first international contest to let students shape the future of interstellar travel."/>
    <x v="2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n v="1433295276"/>
    <b v="0"/>
    <n v="141"/>
    <b v="1"/>
    <s v="theater/plays"/>
    <n v="128"/>
    <n v="90.74"/>
    <x v="3"/>
    <x v="4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x v="30"/>
    <n v="3572.12"/>
    <x v="0"/>
    <s v="US"/>
    <s v="USD"/>
    <n v="1481737761"/>
    <n v="1479577761"/>
    <b v="0"/>
    <n v="96"/>
    <b v="1"/>
    <s v="theater/plays"/>
    <n v="128"/>
    <n v="37.21"/>
    <x v="3"/>
    <x v="4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b v="0"/>
    <n v="34"/>
    <b v="1"/>
    <s v="theater/musical"/>
    <n v="128"/>
    <n v="37.65"/>
    <x v="3"/>
    <x v="20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x v="51"/>
    <n v="1920"/>
    <x v="0"/>
    <s v="GB"/>
    <s v="GBP"/>
    <n v="1444149047"/>
    <n v="1441557047"/>
    <b v="0"/>
    <n v="37"/>
    <b v="1"/>
    <s v="theater/spaces"/>
    <n v="128"/>
    <n v="51.89"/>
    <x v="3"/>
    <x v="12"/>
    <x v="675"/>
    <d v="2015-10-06T16:30:47"/>
    <x v="4"/>
  </r>
  <r>
    <n v="3136"/>
    <s v="Heroines"/>
    <s v="Help emberfly theatre put on their first production Heroines and pay our actors and creative team! Follow us @emberflytheatre"/>
    <x v="22"/>
    <n v="639"/>
    <x v="2"/>
    <s v="GB"/>
    <s v="GBP"/>
    <n v="1491001140"/>
    <n v="1487847954"/>
    <b v="0"/>
    <n v="22"/>
    <b v="0"/>
    <s v="theater/plays"/>
    <n v="128"/>
    <n v="29.05"/>
    <x v="3"/>
    <x v="4"/>
    <x v="676"/>
    <d v="2017-03-31T22:59:00"/>
    <x v="1"/>
  </r>
  <r>
    <n v="3252"/>
    <s v="Modern Love"/>
    <s v="How do we navigate the boundaries between friendship, sexual intimacy and obsessive desire?"/>
    <x v="142"/>
    <n v="2876"/>
    <x v="0"/>
    <s v="GB"/>
    <s v="GBP"/>
    <n v="1473247240"/>
    <n v="1470655240"/>
    <b v="1"/>
    <n v="50"/>
    <b v="1"/>
    <s v="theater/plays"/>
    <n v="128"/>
    <n v="57.52"/>
    <x v="3"/>
    <x v="4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s v="US"/>
    <s v="USD"/>
    <n v="1472074928"/>
    <n v="1470692528"/>
    <b v="1"/>
    <n v="42"/>
    <b v="1"/>
    <s v="theater/plays"/>
    <n v="128"/>
    <n v="60.95"/>
    <x v="3"/>
    <x v="4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x v="37"/>
    <n v="385"/>
    <x v="0"/>
    <s v="GB"/>
    <s v="GBP"/>
    <n v="1471130956"/>
    <n v="1465946956"/>
    <b v="0"/>
    <n v="14"/>
    <b v="1"/>
    <s v="theater/plays"/>
    <n v="128"/>
    <n v="27.5"/>
    <x v="3"/>
    <x v="4"/>
    <x v="680"/>
    <d v="2016-08-13T23:29:16"/>
    <x v="0"/>
  </r>
  <r>
    <n v="3479"/>
    <s v="Civil Rogues"/>
    <s v="A new comedy about what happened to a band of foolhardy actors when the Puritans closed the theatres in the 1640s."/>
    <x v="51"/>
    <n v="1918"/>
    <x v="0"/>
    <s v="GB"/>
    <s v="GBP"/>
    <n v="1403382680"/>
    <n v="1400790680"/>
    <b v="0"/>
    <n v="56"/>
    <b v="1"/>
    <s v="theater/plays"/>
    <n v="128"/>
    <n v="34.25"/>
    <x v="3"/>
    <x v="4"/>
    <x v="681"/>
    <d v="2014-06-21T20:31:20"/>
    <x v="2"/>
  </r>
  <r>
    <n v="3487"/>
    <s v="Jericho Creek"/>
    <s v="Jericho Creek is an original production by Fledgling Theatre Company which will be performed at The Cockpit Theatre in July 2015"/>
    <x v="29"/>
    <n v="2555"/>
    <x v="0"/>
    <s v="GB"/>
    <s v="GBP"/>
    <n v="1435185252"/>
    <n v="1432593252"/>
    <b v="0"/>
    <n v="66"/>
    <b v="1"/>
    <s v="theater/plays"/>
    <n v="128"/>
    <n v="38.71"/>
    <x v="3"/>
    <x v="4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  <x v="0"/>
  </r>
  <r>
    <n v="3531"/>
    <s v="The Reinvention of Lily Johnson"/>
    <s v="A political comedy for a crazy election year"/>
    <x v="7"/>
    <n v="1280"/>
    <x v="0"/>
    <s v="US"/>
    <s v="USD"/>
    <n v="1467301334"/>
    <n v="1464709334"/>
    <b v="0"/>
    <n v="26"/>
    <b v="1"/>
    <s v="theater/plays"/>
    <n v="128"/>
    <n v="49.23"/>
    <x v="3"/>
    <x v="4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s v="GB"/>
    <s v="GBP"/>
    <n v="1471428340"/>
    <n v="1469009140"/>
    <b v="0"/>
    <n v="83"/>
    <b v="1"/>
    <s v="theater/plays"/>
    <n v="128"/>
    <n v="30.95"/>
    <x v="3"/>
    <x v="4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n v="1430494347"/>
    <b v="0"/>
    <n v="62"/>
    <b v="1"/>
    <s v="theater/plays"/>
    <n v="128"/>
    <n v="82.26"/>
    <x v="3"/>
    <x v="4"/>
    <x v="686"/>
    <d v="2015-05-26T15:32:27"/>
    <x v="4"/>
  </r>
  <r>
    <n v="3691"/>
    <s v="Most Dangerous Man in America (WEB DuBois) by Amiri  Baraka"/>
    <s v="World Premiere of last play written by Amiri Baraka"/>
    <x v="25"/>
    <n v="51184"/>
    <x v="0"/>
    <s v="US"/>
    <s v="USD"/>
    <n v="1425272340"/>
    <n v="1421426929"/>
    <b v="0"/>
    <n v="274"/>
    <b v="1"/>
    <s v="theater/plays"/>
    <n v="128"/>
    <n v="186.8"/>
    <x v="3"/>
    <x v="4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x v="59"/>
    <n v="763"/>
    <x v="0"/>
    <s v="GB"/>
    <s v="GBP"/>
    <n v="1393162791"/>
    <n v="1390570791"/>
    <b v="0"/>
    <n v="36"/>
    <b v="1"/>
    <s v="film &amp; video/shorts"/>
    <n v="127"/>
    <n v="21.19"/>
    <x v="4"/>
    <x v="6"/>
    <x v="688"/>
    <d v="2014-02-23T13:39:51"/>
    <x v="2"/>
  </r>
  <r>
    <n v="70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x v="132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2"/>
    <d v="2012-07-25T17:49:38"/>
    <x v="5"/>
  </r>
  <r>
    <n v="648"/>
    <s v="Audio Jacket"/>
    <s v="Get ready for the next product that you canâ€™t live without"/>
    <x v="31"/>
    <n v="44388"/>
    <x v="0"/>
    <s v="US"/>
    <s v="USD"/>
    <n v="1413304708"/>
    <n v="1410280708"/>
    <b v="0"/>
    <n v="27"/>
    <b v="1"/>
    <s v="technology/wearables"/>
    <n v="127"/>
    <n v="1644"/>
    <x v="0"/>
    <x v="3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b v="0"/>
    <n v="28"/>
    <b v="1"/>
    <s v="music/rock"/>
    <n v="127"/>
    <n v="45.46"/>
    <x v="2"/>
    <x v="2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s v="US"/>
    <s v="USD"/>
    <n v="1394521140"/>
    <n v="1392169298"/>
    <b v="0"/>
    <n v="82"/>
    <b v="1"/>
    <s v="music/pop"/>
    <n v="127"/>
    <n v="52.6"/>
    <x v="2"/>
    <x v="7"/>
    <x v="695"/>
    <d v="2014-03-11T06:59:00"/>
    <x v="2"/>
  </r>
  <r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b v="0"/>
    <n v="26"/>
    <b v="1"/>
    <s v="music/indie rock"/>
    <n v="127"/>
    <n v="48.85"/>
    <x v="2"/>
    <x v="13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s v="GB"/>
    <s v="GBP"/>
    <n v="1410862734"/>
    <n v="1407838734"/>
    <b v="1"/>
    <n v="205"/>
    <b v="1"/>
    <s v="technology/hardware"/>
    <n v="127"/>
    <n v="117.6"/>
    <x v="0"/>
    <x v="0"/>
    <x v="697"/>
    <d v="2014-09-16T10:18:54"/>
    <x v="2"/>
  </r>
  <r>
    <n v="2067"/>
    <s v="Luminite (LED lighting)"/>
    <s v="The next generation of premium quality LED lighting. Extreme power efficiency in a small package."/>
    <x v="144"/>
    <n v="628"/>
    <x v="0"/>
    <s v="GB"/>
    <s v="GBP"/>
    <n v="1432499376"/>
    <n v="1429648176"/>
    <b v="0"/>
    <n v="10"/>
    <b v="1"/>
    <s v="technology/hardware"/>
    <n v="127"/>
    <n v="62.8"/>
    <x v="0"/>
    <x v="0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x v="145"/>
    <n v="5331"/>
    <x v="0"/>
    <s v="US"/>
    <s v="USD"/>
    <n v="1378785540"/>
    <n v="1376066243"/>
    <b v="0"/>
    <n v="90"/>
    <b v="1"/>
    <s v="music/rock"/>
    <n v="127"/>
    <n v="59.23"/>
    <x v="2"/>
    <x v="2"/>
    <x v="699"/>
    <d v="2013-09-10T03:59:00"/>
    <x v="3"/>
  </r>
  <r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b v="0"/>
    <n v="25"/>
    <b v="1"/>
    <s v="theater/spaces"/>
    <n v="127"/>
    <n v="50.88"/>
    <x v="3"/>
    <x v="12"/>
    <x v="700"/>
    <d v="2015-09-11T01:04:19"/>
    <x v="4"/>
  </r>
  <r>
    <n v="3036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n v="1373568644"/>
    <b v="0"/>
    <n v="329"/>
    <b v="1"/>
    <s v="theater/spaces"/>
    <n v="127"/>
    <n v="96.3"/>
    <x v="3"/>
    <x v="12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n v="1402331262"/>
    <b v="1"/>
    <n v="63"/>
    <b v="1"/>
    <s v="theater/plays"/>
    <n v="127"/>
    <n v="80.73"/>
    <x v="3"/>
    <x v="4"/>
    <x v="702"/>
    <d v="2014-07-07T02:00:00"/>
    <x v="2"/>
  </r>
  <r>
    <n v="3242"/>
    <s v="First Day Off in a Long Time by Brian Finkelstein"/>
    <s v="First Day Off in a Long Time is a comedy show...            _x000a_About suicide."/>
    <x v="9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703"/>
    <d v="2014-09-19T18:08:12"/>
    <x v="2"/>
  </r>
  <r>
    <n v="3466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n v="1455928050"/>
    <b v="0"/>
    <n v="61"/>
    <b v="1"/>
    <s v="theater/plays"/>
    <n v="127"/>
    <n v="72.95"/>
    <x v="3"/>
    <x v="4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x v="29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x v="34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s v="US"/>
    <s v="USD"/>
    <n v="1450901872"/>
    <n v="1448309872"/>
    <b v="0"/>
    <n v="99"/>
    <b v="1"/>
    <s v="technology/wearables"/>
    <n v="126"/>
    <n v="190.45"/>
    <x v="0"/>
    <x v="3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n v="1322852747"/>
    <b v="0"/>
    <n v="71"/>
    <b v="1"/>
    <s v="publishing/nonfiction"/>
    <n v="126"/>
    <n v="88.73"/>
    <x v="5"/>
    <x v="15"/>
    <x v="713"/>
    <d v="2012-01-22T06:00:00"/>
    <x v="6"/>
  </r>
  <r>
    <n v="734"/>
    <s v="Sideswiped"/>
    <s v="Sideswiped is my story of growing in and trusting God through the mess and mysteries of life."/>
    <x v="13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4"/>
    <d v="2015-05-09T05:00:00"/>
    <x v="4"/>
  </r>
  <r>
    <n v="1200"/>
    <s v="Modern Nomads"/>
    <s v="Modern Nomads Journal is an 88 page magazine style publication containing photo stories about Somalis in the Horn of Africa."/>
    <x v="146"/>
    <n v="6029"/>
    <x v="0"/>
    <s v="US"/>
    <s v="USD"/>
    <n v="1429183656"/>
    <n v="1427369256"/>
    <b v="0"/>
    <n v="103"/>
    <b v="1"/>
    <s v="photography/photobooks"/>
    <n v="126"/>
    <n v="58.53"/>
    <x v="6"/>
    <x v="9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n v="1400778772"/>
    <b v="0"/>
    <n v="264"/>
    <b v="1"/>
    <s v="publishing/nonfiction"/>
    <n v="126"/>
    <n v="28.63"/>
    <x v="5"/>
    <x v="15"/>
    <x v="716"/>
    <d v="2014-06-21T17:12:52"/>
    <x v="2"/>
  </r>
  <r>
    <n v="1366"/>
    <s v="Kick It! A Tribute to the A.K.s"/>
    <s v="A musical memorial for Alexi Petersen."/>
    <x v="41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s v="US"/>
    <s v="USD"/>
    <n v="1412640373"/>
    <n v="1410048373"/>
    <b v="0"/>
    <n v="184"/>
    <b v="1"/>
    <s v="music/rock"/>
    <n v="126"/>
    <n v="61.7"/>
    <x v="2"/>
    <x v="2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19"/>
    <d v="2014-05-15T06:58:51"/>
    <x v="2"/>
  </r>
  <r>
    <n v="2028"/>
    <s v="Building the Open Source Bussard Fusion Reactor "/>
    <s v="Building an open source Bussard fusion reactor, aka the Polywell."/>
    <x v="32"/>
    <n v="3785"/>
    <x v="0"/>
    <s v="US"/>
    <s v="USD"/>
    <n v="1268690100"/>
    <n v="1265493806"/>
    <b v="1"/>
    <n v="79"/>
    <b v="1"/>
    <s v="technology/hardware"/>
    <n v="126"/>
    <n v="47.91"/>
    <x v="0"/>
    <x v="0"/>
    <x v="720"/>
    <d v="2010-03-15T21:55:00"/>
    <x v="7"/>
  </r>
  <r>
    <n v="2176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n v="1427987509"/>
    <b v="0"/>
    <n v="71"/>
    <b v="1"/>
    <s v="music/rock"/>
    <n v="126"/>
    <n v="88.75"/>
    <x v="2"/>
    <x v="2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x v="130"/>
    <n v="10706"/>
    <x v="0"/>
    <s v="US"/>
    <s v="USD"/>
    <n v="1398460127"/>
    <n v="1395868127"/>
    <b v="0"/>
    <n v="498"/>
    <b v="1"/>
    <s v="games/tabletop games"/>
    <n v="126"/>
    <n v="21.5"/>
    <x v="1"/>
    <x v="1"/>
    <x v="722"/>
    <d v="2014-04-25T21:08:47"/>
    <x v="2"/>
  </r>
  <r>
    <n v="2442"/>
    <s v="Young Mountain Tea: A New White Tea from India's Himalayas"/>
    <s v="The first tea from a new sustainable tea region in India's young, rising Himalayas."/>
    <x v="148"/>
    <n v="30226"/>
    <x v="0"/>
    <s v="US"/>
    <s v="USD"/>
    <n v="1426777228"/>
    <n v="1424188828"/>
    <b v="0"/>
    <n v="372"/>
    <b v="1"/>
    <s v="food/small batch"/>
    <n v="126"/>
    <n v="81.25"/>
    <x v="7"/>
    <x v="11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n v="1342556566"/>
    <b v="0"/>
    <n v="60"/>
    <b v="1"/>
    <s v="music/classical music"/>
    <n v="126"/>
    <n v="84.08"/>
    <x v="2"/>
    <x v="18"/>
    <x v="724"/>
    <d v="2012-08-16T20:22:46"/>
    <x v="5"/>
  </r>
  <r>
    <n v="2807"/>
    <s v="The Commission Theatre Co."/>
    <s v="Bringing Shakespeare back to the Playwrights"/>
    <x v="2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s v="US"/>
    <s v="USD"/>
    <n v="1338523140"/>
    <n v="1334442519"/>
    <b v="1"/>
    <n v="60"/>
    <b v="1"/>
    <s v="theater/plays"/>
    <n v="126"/>
    <n v="62.88"/>
    <x v="3"/>
    <x v="4"/>
    <x v="726"/>
    <d v="2012-06-01T03:59:00"/>
    <x v="5"/>
  </r>
  <r>
    <n v="3212"/>
    <s v="Campo Maldito"/>
    <s v="Help us bring our production of Campo Maldito to New York AND San Francisco!"/>
    <x v="6"/>
    <n v="5050"/>
    <x v="0"/>
    <s v="US"/>
    <s v="USD"/>
    <n v="1407524751"/>
    <n v="1404932751"/>
    <b v="1"/>
    <n v="94"/>
    <b v="1"/>
    <s v="theater/plays"/>
    <n v="126"/>
    <n v="53.72"/>
    <x v="3"/>
    <x v="4"/>
    <x v="727"/>
    <d v="2014-08-08T19:05:51"/>
    <x v="2"/>
  </r>
  <r>
    <n v="3318"/>
    <s v="ROOMIES - Atlantic Canada Tour 2016-17"/>
    <s v="Help us strengthen and inspire disability arts in Atlantic Canada"/>
    <x v="29"/>
    <n v="2512"/>
    <x v="0"/>
    <s v="CA"/>
    <s v="CAD"/>
    <n v="1460341800"/>
    <n v="1456902893"/>
    <b v="0"/>
    <n v="32"/>
    <b v="1"/>
    <s v="theater/plays"/>
    <n v="126"/>
    <n v="78.5"/>
    <x v="3"/>
    <x v="4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b v="0"/>
    <n v="49"/>
    <b v="1"/>
    <s v="theater/plays"/>
    <n v="126"/>
    <n v="25.69"/>
    <x v="3"/>
    <x v="4"/>
    <x v="729"/>
    <d v="2016-09-25T08:46:48"/>
    <x v="0"/>
  </r>
  <r>
    <n v="3355"/>
    <s v="Jelly Beans at Theatre503"/>
    <s v="Help get Jelly Beans to the Theatre503 stage. An important piece of new writing by Dan Pick, produced by Kuleshov Theatre"/>
    <x v="149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n v="1461151860"/>
    <b v="0"/>
    <n v="36"/>
    <b v="1"/>
    <s v="theater/plays"/>
    <n v="126"/>
    <n v="17.53"/>
    <x v="3"/>
    <x v="4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n v="1444673767"/>
    <b v="0"/>
    <n v="8"/>
    <b v="1"/>
    <s v="theater/plays"/>
    <n v="126"/>
    <n v="78.88"/>
    <x v="3"/>
    <x v="4"/>
    <x v="732"/>
    <d v="2015-11-11T19:16:07"/>
    <x v="4"/>
  </r>
  <r>
    <n v="3594"/>
    <s v="HEDDA"/>
    <s v="An adaptation that realizes the internal struggle of Ibsenâ€™s most renowned protagonist as she traverses a claustrophobic social world"/>
    <x v="136"/>
    <n v="2015"/>
    <x v="0"/>
    <s v="US"/>
    <s v="USD"/>
    <n v="1472952982"/>
    <n v="1470792982"/>
    <b v="0"/>
    <n v="36"/>
    <b v="1"/>
    <s v="theater/plays"/>
    <n v="126"/>
    <n v="55.97"/>
    <x v="3"/>
    <x v="4"/>
    <x v="733"/>
    <d v="2016-09-04T01:36:22"/>
    <x v="0"/>
  </r>
  <r>
    <n v="3692"/>
    <s v="An Evening With Durang"/>
    <s v="Help us independently produce two great comedies by Christopher Durang."/>
    <x v="7"/>
    <n v="1260"/>
    <x v="0"/>
    <s v="US"/>
    <s v="USD"/>
    <n v="1411084800"/>
    <n v="1410304179"/>
    <b v="0"/>
    <n v="17"/>
    <b v="1"/>
    <s v="theater/plays"/>
    <n v="126"/>
    <n v="74.12"/>
    <x v="3"/>
    <x v="4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5"/>
    <d v="2016-04-07T14:16:31"/>
    <x v="0"/>
  </r>
  <r>
    <n v="340"/>
    <s v="Somaliland: The Abaarso Story"/>
    <s v="Feature-length documentary about five Somali Muslim students pursuing dreams of education in America"/>
    <x v="31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6"/>
    <d v="2017-03-08T21:00:00"/>
    <x v="1"/>
  </r>
  <r>
    <n v="372"/>
    <s v="Wild Equus"/>
    <s v="A short documentary exploring the uses of 'Natural Horsemanship' across Europe"/>
    <x v="37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s v="CA"/>
    <s v="CAD"/>
    <n v="1392574692"/>
    <n v="1389982692"/>
    <b v="1"/>
    <n v="105"/>
    <b v="1"/>
    <s v="music/rock"/>
    <n v="125"/>
    <n v="77.64"/>
    <x v="2"/>
    <x v="2"/>
    <x v="739"/>
    <d v="2014-02-16T18:18:12"/>
    <x v="2"/>
  </r>
  <r>
    <n v="1289"/>
    <s v="No Brains for Dinner"/>
    <s v="A chilling original Edwardian Comedy of errors and foolishness made for the Patrick Henry College stage."/>
    <x v="51"/>
    <n v="1876"/>
    <x v="0"/>
    <s v="US"/>
    <s v="USD"/>
    <n v="1483499645"/>
    <n v="1480907645"/>
    <b v="0"/>
    <n v="52"/>
    <b v="1"/>
    <s v="theater/plays"/>
    <n v="125"/>
    <n v="36.08"/>
    <x v="3"/>
    <x v="4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s v="US"/>
    <s v="USD"/>
    <n v="1405366359"/>
    <n v="1402342359"/>
    <b v="0"/>
    <n v="7"/>
    <b v="1"/>
    <s v="publishing/nonfiction"/>
    <n v="125"/>
    <n v="53.57"/>
    <x v="5"/>
    <x v="15"/>
    <x v="741"/>
    <d v="2014-07-14T19:32:39"/>
    <x v="2"/>
  </r>
  <r>
    <n v="1357"/>
    <s v="Becoming Alicia"/>
    <s v="The search for identity leads one young woman to Mexico, where she follows her grandfather's journey back to America."/>
    <x v="29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x v="39"/>
    <n v="23096"/>
    <x v="0"/>
    <s v="US"/>
    <s v="USD"/>
    <n v="1419292800"/>
    <n v="1416592916"/>
    <b v="1"/>
    <n v="241"/>
    <b v="1"/>
    <s v="photography/photobooks"/>
    <n v="125"/>
    <n v="95.83"/>
    <x v="6"/>
    <x v="9"/>
    <x v="744"/>
    <d v="2014-12-23T00:00:00"/>
    <x v="2"/>
  </r>
  <r>
    <n v="1611"/>
    <s v="Skelton-Luns CD/7&quot;             No Big Deal."/>
    <s v="Skelton-Luns CD/7&quot; No Big Deal."/>
    <x v="82"/>
    <n v="1001"/>
    <x v="0"/>
    <s v="US"/>
    <s v="USD"/>
    <n v="1370390432"/>
    <n v="1368576032"/>
    <b v="0"/>
    <n v="27"/>
    <b v="1"/>
    <s v="music/rock"/>
    <n v="125"/>
    <n v="37.07"/>
    <x v="2"/>
    <x v="2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s v="US"/>
    <s v="USD"/>
    <n v="1468270261"/>
    <n v="1463086261"/>
    <b v="0"/>
    <n v="37"/>
    <b v="1"/>
    <s v="music/rock"/>
    <n v="125"/>
    <n v="67.73"/>
    <x v="2"/>
    <x v="2"/>
    <x v="746"/>
    <d v="2016-07-11T20:51:01"/>
    <x v="0"/>
  </r>
  <r>
    <n v="1643"/>
    <s v="This Is All Now's Brand New Album!!"/>
    <s v="This Is All Now is putting out a brand new record, and we need YOUR help to do it!"/>
    <x v="2"/>
    <n v="6235"/>
    <x v="0"/>
    <s v="US"/>
    <s v="USD"/>
    <n v="1348516012"/>
    <n v="1345924012"/>
    <b v="0"/>
    <n v="37"/>
    <b v="1"/>
    <s v="music/pop"/>
    <n v="125"/>
    <n v="168.51"/>
    <x v="2"/>
    <x v="7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x v="101"/>
    <n v="2881"/>
    <x v="0"/>
    <s v="US"/>
    <s v="USD"/>
    <n v="1300636482"/>
    <n v="1298048082"/>
    <b v="0"/>
    <n v="90"/>
    <b v="1"/>
    <s v="music/pop"/>
    <n v="125"/>
    <n v="32.01"/>
    <x v="2"/>
    <x v="7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n v="1463060372"/>
    <b v="1"/>
    <n v="325"/>
    <b v="1"/>
    <s v="technology/hardware"/>
    <n v="125"/>
    <n v="385.04"/>
    <x v="0"/>
    <x v="0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  <x v="5"/>
  </r>
  <r>
    <n v="2492"/>
    <s v="SUPER NICE EP 2012"/>
    <s v="We're a band from Hawaii trying to produce our first EP and we need help!"/>
    <x v="59"/>
    <n v="750"/>
    <x v="0"/>
    <s v="US"/>
    <s v="USD"/>
    <n v="1339840740"/>
    <n v="1335397188"/>
    <b v="0"/>
    <n v="27"/>
    <b v="1"/>
    <s v="music/indie rock"/>
    <n v="125"/>
    <n v="27.78"/>
    <x v="2"/>
    <x v="13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s v="US"/>
    <s v="USD"/>
    <n v="1452387096"/>
    <n v="1447203096"/>
    <b v="0"/>
    <n v="11"/>
    <b v="1"/>
    <s v="technology/makerspaces"/>
    <n v="125"/>
    <n v="91"/>
    <x v="0"/>
    <x v="19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x v="32"/>
    <n v="3750"/>
    <x v="0"/>
    <s v="US"/>
    <s v="USD"/>
    <n v="1424715779"/>
    <n v="1423506179"/>
    <b v="0"/>
    <n v="50"/>
    <b v="1"/>
    <s v="theater/musical"/>
    <n v="125"/>
    <n v="75"/>
    <x v="3"/>
    <x v="20"/>
    <x v="755"/>
    <d v="2015-02-23T18:22:59"/>
    <x v="4"/>
  </r>
  <r>
    <n v="3222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n v="1443016697"/>
    <b v="1"/>
    <n v="84"/>
    <b v="1"/>
    <s v="theater/plays"/>
    <n v="125"/>
    <n v="37.14"/>
    <x v="3"/>
    <x v="4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s v="GB"/>
    <s v="GBP"/>
    <n v="1484687436"/>
    <n v="1482095436"/>
    <b v="0"/>
    <n v="30"/>
    <b v="1"/>
    <s v="theater/plays"/>
    <n v="125"/>
    <n v="50"/>
    <x v="3"/>
    <x v="4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n v="1424213264"/>
    <b v="0"/>
    <n v="45"/>
    <b v="1"/>
    <s v="theater/plays"/>
    <n v="125"/>
    <n v="69.33"/>
    <x v="3"/>
    <x v="4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b v="0"/>
    <n v="32"/>
    <b v="1"/>
    <s v="film &amp; video/shorts"/>
    <n v="124"/>
    <n v="69.72"/>
    <x v="4"/>
    <x v="6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x v="150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  <x v="3"/>
  </r>
  <r>
    <n v="1299"/>
    <s v="The (out)Siders Project"/>
    <s v="A new work inspired by the classic novel and created by Dallas teens under the direction of professional artists."/>
    <x v="27"/>
    <n v="4340"/>
    <x v="0"/>
    <s v="US"/>
    <s v="USD"/>
    <n v="1436902359"/>
    <n v="1434310359"/>
    <b v="0"/>
    <n v="32"/>
    <b v="1"/>
    <s v="theater/plays"/>
    <n v="124"/>
    <n v="135.63"/>
    <x v="3"/>
    <x v="4"/>
    <x v="762"/>
    <d v="2015-07-14T19:32:39"/>
    <x v="4"/>
  </r>
  <r>
    <n v="1372"/>
    <s v="Ted Lukas &amp; the Misled new CD - &quot;FEED&quot;"/>
    <s v="Please help us raise funds to press our new CD!"/>
    <x v="22"/>
    <n v="620"/>
    <x v="0"/>
    <s v="US"/>
    <s v="USD"/>
    <n v="1342115132"/>
    <n v="1339523132"/>
    <b v="0"/>
    <n v="16"/>
    <b v="1"/>
    <s v="music/rock"/>
    <n v="124"/>
    <n v="38.75"/>
    <x v="2"/>
    <x v="2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n v="1433525922"/>
    <b v="0"/>
    <n v="63"/>
    <b v="1"/>
    <s v="music/rock"/>
    <n v="124"/>
    <n v="68.94"/>
    <x v="2"/>
    <x v="2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x v="151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n v="1295653954"/>
    <b v="0"/>
    <n v="134"/>
    <b v="1"/>
    <s v="music/rock"/>
    <n v="124"/>
    <n v="92.54"/>
    <x v="2"/>
    <x v="2"/>
    <x v="766"/>
    <d v="2011-02-20T23:52:34"/>
    <x v="6"/>
  </r>
  <r>
    <n v="1896"/>
    <s v="the bridge"/>
    <s v="My barely anticipated second album of self produced songs is ready to go.  Just need a little help to cover mastering, artwork etc."/>
    <x v="152"/>
    <n v="559"/>
    <x v="0"/>
    <s v="US"/>
    <s v="USD"/>
    <n v="1334250165"/>
    <n v="1331658165"/>
    <b v="0"/>
    <n v="13"/>
    <b v="1"/>
    <s v="music/indie rock"/>
    <n v="124"/>
    <n v="43"/>
    <x v="2"/>
    <x v="13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n v="1321649321"/>
    <b v="0"/>
    <n v="77"/>
    <b v="1"/>
    <s v="music/indie rock"/>
    <n v="124"/>
    <n v="80.27"/>
    <x v="2"/>
    <x v="13"/>
    <x v="768"/>
    <d v="2011-12-25T05:00:00"/>
    <x v="6"/>
  </r>
  <r>
    <n v="2005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n v="1448297974"/>
    <b v="0"/>
    <n v="140"/>
    <b v="1"/>
    <s v="technology/hardware"/>
    <n v="124"/>
    <n v="88.24"/>
    <x v="0"/>
    <x v="0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n v="1339790587"/>
    <b v="0"/>
    <n v="83"/>
    <b v="1"/>
    <s v="music/indie rock"/>
    <n v="124"/>
    <n v="89.3"/>
    <x v="2"/>
    <x v="13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n v="1425428206"/>
    <b v="0"/>
    <n v="14"/>
    <b v="1"/>
    <s v="theater/plays"/>
    <n v="124"/>
    <n v="8.86"/>
    <x v="3"/>
    <x v="4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x v="37"/>
    <n v="371"/>
    <x v="0"/>
    <s v="ES"/>
    <s v="EUR"/>
    <n v="1450911540"/>
    <n v="1448536516"/>
    <b v="0"/>
    <n v="25"/>
    <b v="1"/>
    <s v="theater/spaces"/>
    <n v="124"/>
    <n v="14.84"/>
    <x v="3"/>
    <x v="12"/>
    <x v="773"/>
    <d v="2015-12-23T22:59:00"/>
    <x v="4"/>
  </r>
  <r>
    <n v="3168"/>
    <s v="Cosmicomics"/>
    <s v="A dazzling aerial show that brings to life the whimsical and romantic short stories of beloved fantasy author Italo Calvino."/>
    <x v="8"/>
    <n v="3105"/>
    <x v="0"/>
    <s v="US"/>
    <s v="USD"/>
    <n v="1402696800"/>
    <n v="1399948353"/>
    <b v="1"/>
    <n v="61"/>
    <b v="1"/>
    <s v="theater/plays"/>
    <n v="124"/>
    <n v="50.9"/>
    <x v="3"/>
    <x v="4"/>
    <x v="774"/>
    <d v="2014-06-13T22:00:00"/>
    <x v="2"/>
  </r>
  <r>
    <n v="3409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n v="1466710358"/>
    <b v="0"/>
    <n v="21"/>
    <b v="1"/>
    <s v="theater/plays"/>
    <n v="124"/>
    <n v="29.43"/>
    <x v="3"/>
    <x v="4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x v="153"/>
    <n v="1216"/>
    <x v="0"/>
    <s v="US"/>
    <s v="USD"/>
    <n v="1422937620"/>
    <n v="1420606303"/>
    <b v="0"/>
    <n v="27"/>
    <b v="1"/>
    <s v="theater/plays"/>
    <n v="124"/>
    <n v="45.04"/>
    <x v="3"/>
    <x v="4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s v="US"/>
    <s v="USD"/>
    <n v="1473625166"/>
    <n v="1470169166"/>
    <b v="0"/>
    <n v="78"/>
    <b v="1"/>
    <s v="theater/plays"/>
    <n v="124"/>
    <n v="47.85"/>
    <x v="3"/>
    <x v="4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x v="154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x v="32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x v="155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x v="69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81"/>
    <d v="2015-05-20T22:39:50"/>
    <x v="4"/>
  </r>
  <r>
    <n v="53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x v="101"/>
    <n v="2835"/>
    <x v="0"/>
    <s v="US"/>
    <s v="USD"/>
    <n v="1306630800"/>
    <n v="1304376478"/>
    <b v="0"/>
    <n v="38"/>
    <b v="1"/>
    <s v="music/rock"/>
    <n v="123"/>
    <n v="74.61"/>
    <x v="2"/>
    <x v="2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n v="1351663605"/>
    <b v="0"/>
    <n v="121"/>
    <b v="1"/>
    <s v="publishing/nonfiction"/>
    <n v="123"/>
    <n v="25.35"/>
    <x v="5"/>
    <x v="15"/>
    <x v="784"/>
    <d v="2012-11-30T10:00:00"/>
    <x v="5"/>
  </r>
  <r>
    <n v="1749"/>
    <s v="E FOTOGRAFESCHE RECKBLECK - 367 DEEG AM AUSLAND ASAZ"/>
    <s v="Help me fund the production run of my first book by local Photographer Sandro Ortolani."/>
    <x v="156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s v="US"/>
    <s v="USD"/>
    <n v="1433131140"/>
    <n v="1430445163"/>
    <b v="0"/>
    <n v="67"/>
    <b v="1"/>
    <s v="music/classical music"/>
    <n v="123"/>
    <n v="54.99"/>
    <x v="2"/>
    <x v="18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n v="1426886974"/>
    <b v="0"/>
    <n v="46"/>
    <b v="1"/>
    <s v="technology/makerspaces"/>
    <n v="123"/>
    <n v="93.7"/>
    <x v="0"/>
    <x v="19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n v="1395676773"/>
    <b v="0"/>
    <n v="58"/>
    <b v="1"/>
    <s v="technology/hardware"/>
    <n v="123"/>
    <n v="169.52"/>
    <x v="0"/>
    <x v="0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x v="37"/>
    <n v="369"/>
    <x v="0"/>
    <s v="GB"/>
    <s v="GBP"/>
    <n v="1466899491"/>
    <n v="1464307491"/>
    <b v="0"/>
    <n v="8"/>
    <b v="1"/>
    <s v="theater/plays"/>
    <n v="123"/>
    <n v="46.13"/>
    <x v="3"/>
    <x v="4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s v="US"/>
    <s v="USD"/>
    <n v="1471071540"/>
    <n v="1467720388"/>
    <b v="0"/>
    <n v="30"/>
    <b v="1"/>
    <s v="theater/plays"/>
    <n v="123"/>
    <n v="43.2"/>
    <x v="3"/>
    <x v="4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n v="1390890987"/>
    <b v="0"/>
    <n v="108"/>
    <b v="1"/>
    <s v="publishing/nonfiction"/>
    <n v="122"/>
    <n v="56.67"/>
    <x v="5"/>
    <x v="15"/>
    <x v="794"/>
    <d v="2014-02-14T20:00:00"/>
    <x v="2"/>
  </r>
  <r>
    <n v="837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n v="1396396662"/>
    <b v="0"/>
    <n v="62"/>
    <b v="1"/>
    <s v="music/rock"/>
    <n v="122"/>
    <n v="49.11"/>
    <x v="2"/>
    <x v="2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x v="48"/>
    <n v="1342.01"/>
    <x v="0"/>
    <s v="GB"/>
    <s v="GBP"/>
    <n v="1394460000"/>
    <n v="1393233855"/>
    <b v="0"/>
    <n v="47"/>
    <b v="1"/>
    <s v="music/metal"/>
    <n v="122"/>
    <n v="28.55"/>
    <x v="2"/>
    <x v="17"/>
    <x v="796"/>
    <d v="2014-03-10T14:00:00"/>
    <x v="2"/>
  </r>
  <r>
    <n v="1247"/>
    <s v="BRAIN DEAD to record debut EP with SLAYER producer!"/>
    <s v="BRAIN DEAD is going to record their debut EP and they need your help, Bozos!"/>
    <x v="27"/>
    <n v="4275"/>
    <x v="0"/>
    <s v="US"/>
    <s v="USD"/>
    <n v="1367823655"/>
    <n v="1365231655"/>
    <b v="1"/>
    <n v="50"/>
    <b v="1"/>
    <s v="music/rock"/>
    <n v="122"/>
    <n v="85.5"/>
    <x v="2"/>
    <x v="2"/>
    <x v="797"/>
    <d v="2013-05-06T07:00:55"/>
    <x v="3"/>
  </r>
  <r>
    <n v="1294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n v="1443696797"/>
    <b v="0"/>
    <n v="22"/>
    <b v="1"/>
    <s v="theater/plays"/>
    <n v="122"/>
    <n v="27.73"/>
    <x v="3"/>
    <x v="4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s v="US"/>
    <s v="USD"/>
    <n v="1488337200"/>
    <n v="1484623726"/>
    <b v="0"/>
    <n v="17"/>
    <b v="1"/>
    <s v="music/rock"/>
    <n v="122"/>
    <n v="53.88"/>
    <x v="2"/>
    <x v="2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s v="US"/>
    <s v="USD"/>
    <n v="1332011835"/>
    <n v="1328559435"/>
    <b v="0"/>
    <n v="70"/>
    <b v="1"/>
    <s v="music/rock"/>
    <n v="122"/>
    <n v="48.84"/>
    <x v="2"/>
    <x v="2"/>
    <x v="800"/>
    <d v="2012-03-17T19:17:15"/>
    <x v="5"/>
  </r>
  <r>
    <n v="1664"/>
    <s v="Grace Sings Grace"/>
    <s v="Korean-American Soprano Grace's Debut Album - coming up in June 2012. Come and be part of this exciting project!"/>
    <x v="8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1"/>
    <d v="2012-03-16T03:59:00"/>
    <x v="5"/>
  </r>
  <r>
    <n v="2168"/>
    <s v="PIZAZZ: Pigeons Playing Ping Pong's New Album"/>
    <s v="We're hitting the studio to record our next album, &quot;Pizazz&quot;!! Help us put the FUN in FUNK!!"/>
    <x v="52"/>
    <n v="21884.69"/>
    <x v="0"/>
    <s v="US"/>
    <s v="USD"/>
    <n v="1486702800"/>
    <n v="1484058261"/>
    <b v="0"/>
    <n v="340"/>
    <b v="1"/>
    <s v="music/rock"/>
    <n v="122"/>
    <n v="64.37"/>
    <x v="2"/>
    <x v="2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b v="0"/>
    <n v="20"/>
    <b v="1"/>
    <s v="theater/plays"/>
    <n v="122"/>
    <n v="60.9"/>
    <x v="3"/>
    <x v="4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n v="1476228128"/>
    <b v="0"/>
    <n v="111"/>
    <b v="1"/>
    <s v="theater/spaces"/>
    <n v="122"/>
    <n v="109.59"/>
    <x v="3"/>
    <x v="12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805"/>
    <d v="2015-09-02T00:28:25"/>
    <x v="4"/>
  </r>
  <r>
    <n v="3308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n v="1458766965"/>
    <b v="0"/>
    <n v="57"/>
    <b v="1"/>
    <s v="theater/plays"/>
    <n v="122"/>
    <n v="75.09"/>
    <x v="3"/>
    <x v="4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n v="1432814702"/>
    <b v="0"/>
    <n v="3"/>
    <b v="1"/>
    <s v="theater/plays"/>
    <n v="122"/>
    <n v="203.33"/>
    <x v="3"/>
    <x v="4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n v="1471976529"/>
    <b v="0"/>
    <n v="17"/>
    <b v="1"/>
    <s v="theater/plays"/>
    <n v="122"/>
    <n v="716.35"/>
    <x v="3"/>
    <x v="4"/>
    <x v="808"/>
    <d v="2016-09-21T03:00:00"/>
    <x v="0"/>
  </r>
  <r>
    <n v="3571"/>
    <s v="Cans at Theatre503"/>
    <s v="Support Kuleshovâ€™s first full length production; help to build the set and bring a fierce and important new play to life"/>
    <x v="51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9"/>
    <d v="2014-10-30T20:36:53"/>
    <x v="2"/>
  </r>
  <r>
    <n v="3810"/>
    <s v="Romeo &amp; Juliet"/>
    <s v="Theater students of UMass present a large-scale theater collaboration that will revolutionize the way you see Shakespeare."/>
    <x v="51"/>
    <n v="1826"/>
    <x v="0"/>
    <s v="US"/>
    <s v="USD"/>
    <n v="1426965758"/>
    <n v="1424377358"/>
    <b v="0"/>
    <n v="26"/>
    <b v="1"/>
    <s v="theater/plays"/>
    <n v="122"/>
    <n v="70.23"/>
    <x v="3"/>
    <x v="4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s v="US"/>
    <s v="USD"/>
    <n v="1446665191"/>
    <n v="1444069591"/>
    <b v="0"/>
    <n v="59"/>
    <b v="1"/>
    <s v="theater/plays"/>
    <n v="121"/>
    <n v="40.85"/>
    <x v="3"/>
    <x v="4"/>
    <x v="814"/>
    <d v="2015-11-04T19:26:31"/>
    <x v="4"/>
  </r>
  <r>
    <n v="1473"/>
    <s v="ONE LOVES ONLY FORM"/>
    <s v="Public Radio Project"/>
    <x v="51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n v="1333550015"/>
    <b v="0"/>
    <n v="37"/>
    <b v="1"/>
    <s v="music/rock"/>
    <n v="121"/>
    <n v="163.78"/>
    <x v="2"/>
    <x v="2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n v="1427780432"/>
    <b v="0"/>
    <n v="38"/>
    <b v="1"/>
    <s v="music/rock"/>
    <n v="121"/>
    <n v="79.53"/>
    <x v="2"/>
    <x v="2"/>
    <x v="817"/>
    <d v="2015-04-21T05:40:32"/>
    <x v="4"/>
  </r>
  <r>
    <n v="1931"/>
    <s v="New Lions After Dark EP!"/>
    <s v="We're an indie rock band from Clearwater, FL headed back into the studio to finish our latest EP."/>
    <x v="29"/>
    <n v="2412.02"/>
    <x v="0"/>
    <s v="US"/>
    <s v="USD"/>
    <n v="1337657400"/>
    <n v="1336512309"/>
    <b v="0"/>
    <n v="50"/>
    <b v="1"/>
    <s v="music/indie rock"/>
    <n v="121"/>
    <n v="48.24"/>
    <x v="2"/>
    <x v="13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n v="1366690044"/>
    <b v="0"/>
    <n v="217"/>
    <b v="1"/>
    <s v="technology/hardware"/>
    <n v="121"/>
    <n v="55.81"/>
    <x v="0"/>
    <x v="0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n v="1327969730"/>
    <b v="0"/>
    <n v="72"/>
    <b v="1"/>
    <s v="music/indie rock"/>
    <n v="121"/>
    <n v="58.6"/>
    <x v="2"/>
    <x v="13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s v="US"/>
    <s v="USD"/>
    <n v="1340944043"/>
    <n v="1338352043"/>
    <b v="0"/>
    <n v="79"/>
    <b v="1"/>
    <s v="music/rock"/>
    <n v="121"/>
    <n v="46.09"/>
    <x v="2"/>
    <x v="2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n v="1335245276"/>
    <b v="0"/>
    <n v="16"/>
    <b v="1"/>
    <s v="music/indie rock"/>
    <n v="121"/>
    <n v="37.94"/>
    <x v="2"/>
    <x v="13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s v="GB"/>
    <s v="GBP"/>
    <n v="1489234891"/>
    <n v="1486642891"/>
    <b v="0"/>
    <n v="72"/>
    <b v="1"/>
    <s v="theater/plays"/>
    <n v="121"/>
    <n v="33.67"/>
    <x v="3"/>
    <x v="4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s v="US"/>
    <s v="USD"/>
    <n v="1429286400"/>
    <n v="1427221560"/>
    <b v="0"/>
    <n v="29"/>
    <b v="1"/>
    <s v="theater/plays"/>
    <n v="121"/>
    <n v="125.38"/>
    <x v="3"/>
    <x v="4"/>
    <x v="826"/>
    <d v="2015-04-17T16:00:00"/>
    <x v="4"/>
  </r>
  <r>
    <n v="3700"/>
    <s v="Generations (Senior Project)"/>
    <s v="Help me produce the play I have written for my senior project!"/>
    <x v="22"/>
    <n v="606"/>
    <x v="0"/>
    <s v="US"/>
    <s v="USD"/>
    <n v="1412092800"/>
    <n v="1409493800"/>
    <b v="0"/>
    <n v="18"/>
    <b v="1"/>
    <s v="theater/plays"/>
    <n v="121"/>
    <n v="33.67"/>
    <x v="3"/>
    <x v="4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x v="51"/>
    <n v="1820"/>
    <x v="0"/>
    <s v="US"/>
    <s v="USD"/>
    <n v="1410558949"/>
    <n v="1409262949"/>
    <b v="0"/>
    <n v="13"/>
    <b v="1"/>
    <s v="theater/plays"/>
    <n v="121"/>
    <n v="140"/>
    <x v="3"/>
    <x v="4"/>
    <x v="828"/>
    <d v="2014-09-12T21:55:49"/>
    <x v="2"/>
  </r>
  <r>
    <n v="45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30"/>
    <d v="2011-05-17T09:39:24"/>
    <x v="6"/>
  </r>
  <r>
    <n v="104"/>
    <s v="Good 'Ol Trumpet"/>
    <s v="UCF short film about an old man, his love for music, and his misplaced trumpet.  "/>
    <x v="22"/>
    <n v="600"/>
    <x v="0"/>
    <s v="US"/>
    <s v="USD"/>
    <n v="1301792400"/>
    <n v="1299775266"/>
    <b v="0"/>
    <n v="10"/>
    <b v="1"/>
    <s v="film &amp; video/shorts"/>
    <n v="120"/>
    <n v="60"/>
    <x v="4"/>
    <x v="6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33"/>
    <d v="2014-03-01T17:18:00"/>
    <x v="2"/>
  </r>
  <r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n v="1384941892"/>
    <b v="0"/>
    <n v="169"/>
    <b v="1"/>
    <s v="publishing/nonfiction"/>
    <n v="120"/>
    <n v="17.82"/>
    <x v="5"/>
    <x v="15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n v="1472102787"/>
    <b v="0"/>
    <n v="190"/>
    <b v="1"/>
    <s v="music/metal"/>
    <n v="120"/>
    <n v="63.38"/>
    <x v="2"/>
    <x v="17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n v="1469595396"/>
    <b v="0"/>
    <n v="177"/>
    <b v="1"/>
    <s v="music/metal"/>
    <n v="120"/>
    <n v="34.01"/>
    <x v="2"/>
    <x v="17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n v="1424057664"/>
    <b v="0"/>
    <n v="115"/>
    <b v="1"/>
    <s v="music/metal"/>
    <n v="120"/>
    <n v="41.7"/>
    <x v="2"/>
    <x v="17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s v="US"/>
    <s v="USD"/>
    <n v="1402755834"/>
    <n v="1400163834"/>
    <b v="1"/>
    <n v="17"/>
    <b v="1"/>
    <s v="music/rock"/>
    <n v="120"/>
    <n v="141.47"/>
    <x v="2"/>
    <x v="2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x v="159"/>
    <n v="27675"/>
    <x v="0"/>
    <s v="US"/>
    <s v="USD"/>
    <n v="1453185447"/>
    <n v="1448951847"/>
    <b v="1"/>
    <n v="280"/>
    <b v="1"/>
    <s v="photography/photobooks"/>
    <n v="120"/>
    <n v="98.84"/>
    <x v="6"/>
    <x v="9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s v="US"/>
    <s v="USD"/>
    <n v="1334784160"/>
    <n v="1332192160"/>
    <b v="0"/>
    <n v="34"/>
    <b v="1"/>
    <s v="music/pop"/>
    <n v="120"/>
    <n v="38.79"/>
    <x v="2"/>
    <x v="7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s v="US"/>
    <s v="USD"/>
    <n v="1444071361"/>
    <n v="1441479361"/>
    <b v="0"/>
    <n v="4"/>
    <b v="1"/>
    <s v="photography/photobooks"/>
    <n v="120"/>
    <n v="7.5"/>
    <x v="6"/>
    <x v="9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n v="1423855919"/>
    <b v="1"/>
    <n v="539"/>
    <b v="1"/>
    <s v="technology/hardware"/>
    <n v="120"/>
    <n v="223.1"/>
    <x v="0"/>
    <x v="0"/>
    <x v="843"/>
    <d v="2015-03-30T18:31:59"/>
    <x v="4"/>
  </r>
  <r>
    <n v="2031"/>
    <s v="Linkio: the $100 Smart Home Devices Solution"/>
    <s v="With Linkio you can use your smartphone to control every electronic you own- for only $100!"/>
    <x v="16"/>
    <n v="60175"/>
    <x v="0"/>
    <s v="NL"/>
    <s v="EUR"/>
    <n v="1420765200"/>
    <n v="1417506853"/>
    <b v="1"/>
    <n v="508"/>
    <b v="1"/>
    <s v="technology/hardware"/>
    <n v="120"/>
    <n v="118.45"/>
    <x v="0"/>
    <x v="0"/>
    <x v="844"/>
    <d v="2015-01-09T01:00:00"/>
    <x v="2"/>
  </r>
  <r>
    <n v="2049"/>
    <s v="LOCK8 - the World's First Smart Bike Lock"/>
    <s v="Keyless. Alarm secured. GPS tracking."/>
    <x v="16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45"/>
    <d v="2013-12-02T22:59:00"/>
    <x v="3"/>
  </r>
  <r>
    <n v="2089"/>
    <s v="Little Moses EP"/>
    <s v="Little Moses is trying to record their first EP, and we can't do it without your help!"/>
    <x v="8"/>
    <n v="3010.01"/>
    <x v="0"/>
    <s v="US"/>
    <s v="USD"/>
    <n v="1375408194"/>
    <n v="1372384194"/>
    <b v="0"/>
    <n v="62"/>
    <b v="1"/>
    <s v="music/indie rock"/>
    <n v="120"/>
    <n v="48.55"/>
    <x v="2"/>
    <x v="13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s v="US"/>
    <s v="USD"/>
    <n v="1299009600"/>
    <n v="1294818278"/>
    <b v="0"/>
    <n v="246"/>
    <b v="1"/>
    <s v="music/indie rock"/>
    <n v="120"/>
    <n v="88.15"/>
    <x v="2"/>
    <x v="13"/>
    <x v="847"/>
    <d v="2011-03-01T20:00:00"/>
    <x v="6"/>
  </r>
  <r>
    <n v="2167"/>
    <s v="Planes and Planets needs to get their EP finished!!"/>
    <s v="We need YOUR HELP to take one more step to this make release sound amazing!"/>
    <x v="20"/>
    <n v="180"/>
    <x v="0"/>
    <s v="US"/>
    <s v="USD"/>
    <n v="1347672937"/>
    <n v="1346463337"/>
    <b v="0"/>
    <n v="8"/>
    <b v="1"/>
    <s v="music/rock"/>
    <n v="120"/>
    <n v="22.5"/>
    <x v="2"/>
    <x v="2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s v="GB"/>
    <s v="GBP"/>
    <n v="1487102427"/>
    <n v="1486065627"/>
    <b v="0"/>
    <n v="25"/>
    <b v="1"/>
    <s v="games/tabletop games"/>
    <n v="120"/>
    <n v="35.92"/>
    <x v="1"/>
    <x v="1"/>
    <x v="849"/>
    <d v="2017-02-14T20:00:27"/>
    <x v="1"/>
  </r>
  <r>
    <n v="2195"/>
    <s v="Purgatoria: City of Angels"/>
    <s v="A gritty, noir tabletop RPG with a fast-paced combo-based battle system."/>
    <x v="160"/>
    <n v="5535"/>
    <x v="0"/>
    <s v="US"/>
    <s v="USD"/>
    <n v="1439317900"/>
    <n v="1436725900"/>
    <b v="0"/>
    <n v="115"/>
    <b v="1"/>
    <s v="games/tabletop games"/>
    <n v="120"/>
    <n v="48.13"/>
    <x v="1"/>
    <x v="1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n v="1390564857"/>
    <b v="0"/>
    <n v="99"/>
    <b v="1"/>
    <s v="games/tabletop games"/>
    <n v="120"/>
    <n v="30.2"/>
    <x v="1"/>
    <x v="1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x v="105"/>
    <n v="5398.99"/>
    <x v="0"/>
    <s v="US"/>
    <s v="USD"/>
    <n v="1403539260"/>
    <n v="1401724860"/>
    <b v="0"/>
    <n v="106"/>
    <b v="1"/>
    <s v="music/rock"/>
    <n v="120"/>
    <n v="50.93"/>
    <x v="2"/>
    <x v="2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n v="1330972403"/>
    <b v="0"/>
    <n v="134"/>
    <b v="1"/>
    <s v="music/classical music"/>
    <n v="120"/>
    <n v="49.19"/>
    <x v="2"/>
    <x v="18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n v="1441699193"/>
    <b v="1"/>
    <n v="187"/>
    <b v="1"/>
    <s v="theater/spaces"/>
    <n v="120"/>
    <n v="64.16"/>
    <x v="3"/>
    <x v="12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n v="1414015049"/>
    <b v="1"/>
    <n v="325"/>
    <b v="1"/>
    <s v="theater/spaces"/>
    <n v="120"/>
    <n v="92.39"/>
    <x v="3"/>
    <x v="12"/>
    <x v="855"/>
    <d v="2014-12-06T22:57:29"/>
    <x v="2"/>
  </r>
  <r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b v="0"/>
    <n v="18"/>
    <b v="1"/>
    <s v="theater/plays"/>
    <n v="120"/>
    <n v="66.67"/>
    <x v="3"/>
    <x v="4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b v="0"/>
    <n v="38"/>
    <b v="1"/>
    <s v="theater/plays"/>
    <n v="120"/>
    <n v="31.5"/>
    <x v="3"/>
    <x v="4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s v="US"/>
    <s v="USD"/>
    <n v="1464971400"/>
    <n v="1462379066"/>
    <b v="0"/>
    <n v="23"/>
    <b v="1"/>
    <s v="theater/plays"/>
    <n v="120"/>
    <n v="104.57"/>
    <x v="3"/>
    <x v="4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s v="US"/>
    <s v="USD"/>
    <n v="1407967200"/>
    <n v="1406039696"/>
    <b v="0"/>
    <n v="54"/>
    <b v="1"/>
    <s v="theater/plays"/>
    <n v="120"/>
    <n v="44.54"/>
    <x v="3"/>
    <x v="4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x v="161"/>
    <n v="12772.6"/>
    <x v="0"/>
    <s v="US"/>
    <s v="USD"/>
    <n v="1412611905"/>
    <n v="1410019905"/>
    <b v="0"/>
    <n v="118"/>
    <b v="1"/>
    <s v="theater/spaces"/>
    <n v="120"/>
    <n v="108.24"/>
    <x v="3"/>
    <x v="12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n v="1414417240"/>
    <b v="0"/>
    <n v="128"/>
    <b v="1"/>
    <s v="theater/spaces"/>
    <n v="120"/>
    <n v="233.9"/>
    <x v="3"/>
    <x v="12"/>
    <x v="861"/>
    <d v="2014-11-26T14:40:40"/>
    <x v="2"/>
  </r>
  <r>
    <n v="3180"/>
    <s v="Glass Mountain: An Original Fairytale"/>
    <s v="A new tale of witches, fairies, cat-hunters and and bone-boilers from London theatre company Broken Glass."/>
    <x v="34"/>
    <n v="1437"/>
    <x v="0"/>
    <s v="GB"/>
    <s v="GBP"/>
    <n v="1403258049"/>
    <n v="1400666049"/>
    <b v="1"/>
    <n v="45"/>
    <b v="1"/>
    <s v="theater/plays"/>
    <n v="120"/>
    <n v="31.93"/>
    <x v="3"/>
    <x v="4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x v="159"/>
    <n v="27541"/>
    <x v="0"/>
    <s v="US"/>
    <s v="USD"/>
    <n v="1408068000"/>
    <n v="1405346680"/>
    <b v="1"/>
    <n v="322"/>
    <b v="1"/>
    <s v="theater/plays"/>
    <n v="120"/>
    <n v="85.53"/>
    <x v="3"/>
    <x v="4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n v="1427363645"/>
    <b v="0"/>
    <n v="30"/>
    <b v="1"/>
    <s v="theater/plays"/>
    <n v="120"/>
    <n v="159.47"/>
    <x v="3"/>
    <x v="4"/>
    <x v="864"/>
    <d v="2015-04-23T18:30:00"/>
    <x v="4"/>
  </r>
  <r>
    <n v="3539"/>
    <s v="Chokehold"/>
    <s v="A searing new play that takes  an unflinching look at the terrible costs of police shootings in the African American community."/>
    <x v="59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  <x v="0"/>
  </r>
  <r>
    <n v="3623"/>
    <s v="Since I've Been Here"/>
    <s v="An original play exploring the complications of romantic relationships in all forms."/>
    <x v="8"/>
    <n v="3000"/>
    <x v="0"/>
    <s v="US"/>
    <s v="USD"/>
    <n v="1406358000"/>
    <n v="1404841270"/>
    <b v="0"/>
    <n v="34"/>
    <b v="1"/>
    <s v="theater/plays"/>
    <n v="120"/>
    <n v="88.24"/>
    <x v="3"/>
    <x v="4"/>
    <x v="866"/>
    <d v="2014-07-26T07:00:00"/>
    <x v="2"/>
  </r>
  <r>
    <n v="3690"/>
    <s v="We Rise"/>
    <s v="A play honoring the lives and legacies of the activists and those remembered at the 1992 ACT UP Ashes Action at The White House"/>
    <x v="51"/>
    <n v="1800"/>
    <x v="0"/>
    <s v="US"/>
    <s v="USD"/>
    <n v="1417101683"/>
    <n v="1414506083"/>
    <b v="0"/>
    <n v="31"/>
    <b v="1"/>
    <s v="theater/plays"/>
    <n v="120"/>
    <n v="58.06"/>
    <x v="3"/>
    <x v="4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n v="1403125737"/>
    <b v="0"/>
    <n v="27"/>
    <b v="1"/>
    <s v="theater/musical"/>
    <n v="120"/>
    <n v="111.11"/>
    <x v="3"/>
    <x v="20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n v="1433999785"/>
    <b v="0"/>
    <n v="30"/>
    <b v="1"/>
    <s v="theater/musical"/>
    <n v="120"/>
    <n v="100"/>
    <x v="3"/>
    <x v="20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70"/>
    <d v="2015-04-30T15:20:00"/>
    <x v="4"/>
  </r>
  <r>
    <n v="66"/>
    <s v="A Stagnant Fever: Short Film"/>
    <s v="A dark comedy set in the '60s about clinical depression and one night stands."/>
    <x v="29"/>
    <n v="2372"/>
    <x v="0"/>
    <s v="US"/>
    <s v="USD"/>
    <n v="1468873420"/>
    <n v="1466281420"/>
    <b v="0"/>
    <n v="26"/>
    <b v="1"/>
    <s v="film &amp; video/shorts"/>
    <n v="119"/>
    <n v="91.23"/>
    <x v="4"/>
    <x v="6"/>
    <x v="871"/>
    <d v="2016-07-18T20:23:40"/>
    <x v="0"/>
  </r>
  <r>
    <n v="296"/>
    <s v="Bel Borba Is Here!"/>
    <s v="Bel Borba is Here is a feature film about the most inspiring Brazilian artist you've never heard of... until now."/>
    <x v="19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  <x v="5"/>
  </r>
  <r>
    <n v="301"/>
    <s v="WORLD FAIR"/>
    <s v="A film about personal memory, amateur cinematography, and visions of the future at the 1939 New York World's Fair."/>
    <x v="114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s v="US"/>
    <s v="USD"/>
    <n v="1439473248"/>
    <n v="1436881248"/>
    <b v="0"/>
    <n v="315"/>
    <b v="1"/>
    <s v="technology/wearables"/>
    <n v="119"/>
    <n v="151.32"/>
    <x v="0"/>
    <x v="3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x v="32"/>
    <n v="3555"/>
    <x v="0"/>
    <s v="US"/>
    <s v="USD"/>
    <n v="1312470475"/>
    <n v="1308496075"/>
    <b v="0"/>
    <n v="62"/>
    <b v="1"/>
    <s v="publishing/nonfiction"/>
    <n v="119"/>
    <n v="57.34"/>
    <x v="5"/>
    <x v="15"/>
    <x v="876"/>
    <d v="2011-08-04T15:07:55"/>
    <x v="6"/>
  </r>
  <r>
    <n v="822"/>
    <s v="Soul Easy - Making music for our friends."/>
    <s v="Soul Easy recording our first full length CD.  Inspired by lots of friends and lots of good times."/>
    <x v="32"/>
    <n v="3575"/>
    <x v="0"/>
    <s v="US"/>
    <s v="USD"/>
    <n v="1349477050"/>
    <n v="1346885050"/>
    <b v="0"/>
    <n v="69"/>
    <b v="1"/>
    <s v="music/rock"/>
    <n v="119"/>
    <n v="51.81"/>
    <x v="2"/>
    <x v="2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x v="12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8"/>
    <d v="2016-01-31T13:56:03"/>
    <x v="0"/>
  </r>
  <r>
    <n v="1263"/>
    <s v="New Tropic Bombs EP ~ &quot;Return to Bomber Bay&quot;"/>
    <s v="A fresh batch of chaos from Toledo, Ohio's reggae-rockers, Tropic Bombs!"/>
    <x v="51"/>
    <n v="1785"/>
    <x v="0"/>
    <s v="US"/>
    <s v="USD"/>
    <n v="1396054800"/>
    <n v="1393034470"/>
    <b v="1"/>
    <n v="41"/>
    <b v="1"/>
    <s v="music/rock"/>
    <n v="119"/>
    <n v="43.54"/>
    <x v="2"/>
    <x v="2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n v="1287071015"/>
    <b v="1"/>
    <n v="66"/>
    <b v="1"/>
    <s v="music/rock"/>
    <n v="119"/>
    <n v="63.18"/>
    <x v="2"/>
    <x v="2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s v="DK"/>
    <s v="DKK"/>
    <n v="1420648906"/>
    <n v="1415464906"/>
    <b v="0"/>
    <n v="144"/>
    <b v="1"/>
    <s v="music/rock"/>
    <n v="119"/>
    <n v="346.04"/>
    <x v="2"/>
    <x v="2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n v="1295624113"/>
    <b v="0"/>
    <n v="93"/>
    <b v="1"/>
    <s v="music/pop"/>
    <n v="119"/>
    <n v="44.96"/>
    <x v="2"/>
    <x v="7"/>
    <x v="882"/>
    <d v="2011-02-22T03:00:00"/>
    <x v="6"/>
  </r>
  <r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b v="0"/>
    <n v="43"/>
    <b v="1"/>
    <s v="music/indie rock"/>
    <n v="119"/>
    <n v="27.56"/>
    <x v="2"/>
    <x v="13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n v="1412794443"/>
    <b v="0"/>
    <n v="108"/>
    <b v="1"/>
    <s v="theater/plays"/>
    <n v="119"/>
    <n v="66.11"/>
    <x v="3"/>
    <x v="4"/>
    <x v="885"/>
    <d v="2014-10-29T18:54:03"/>
    <x v="2"/>
  </r>
  <r>
    <n v="2999"/>
    <s v="RAT Fund-Riser"/>
    <s v="Restless Artists' Theatre is building risers and installing better lighting for our patrons.  We need to purchase raw materials."/>
    <x v="162"/>
    <n v="1605"/>
    <x v="0"/>
    <s v="US"/>
    <s v="USD"/>
    <n v="1488333600"/>
    <n v="1487094360"/>
    <b v="0"/>
    <n v="20"/>
    <b v="1"/>
    <s v="theater/spaces"/>
    <n v="119"/>
    <n v="80.25"/>
    <x v="3"/>
    <x v="12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s v="US"/>
    <s v="USD"/>
    <n v="1403305200"/>
    <n v="1400512658"/>
    <b v="1"/>
    <n v="226"/>
    <b v="1"/>
    <s v="theater/plays"/>
    <n v="119"/>
    <n v="50.16"/>
    <x v="3"/>
    <x v="4"/>
    <x v="887"/>
    <d v="2014-06-20T23:00:00"/>
    <x v="2"/>
  </r>
  <r>
    <n v="3233"/>
    <s v="64 Squares"/>
    <s v="64 Squares is an autobiographical one-man exploration of the internal chess game played to reconcile relationships."/>
    <x v="2"/>
    <n v="5940"/>
    <x v="0"/>
    <s v="US"/>
    <s v="USD"/>
    <n v="1488482355"/>
    <n v="1485890355"/>
    <b v="0"/>
    <n v="61"/>
    <b v="1"/>
    <s v="theater/plays"/>
    <n v="119"/>
    <n v="97.38"/>
    <x v="3"/>
    <x v="4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s v="GB"/>
    <s v="GBP"/>
    <n v="1462741200"/>
    <n v="1461503654"/>
    <b v="0"/>
    <n v="22"/>
    <b v="1"/>
    <s v="theater/plays"/>
    <n v="119"/>
    <n v="108.59"/>
    <x v="3"/>
    <x v="4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s v="GB"/>
    <s v="GBP"/>
    <n v="1438467894"/>
    <n v="1436307894"/>
    <b v="0"/>
    <n v="30"/>
    <b v="1"/>
    <s v="theater/plays"/>
    <n v="119"/>
    <n v="29.67"/>
    <x v="3"/>
    <x v="4"/>
    <x v="890"/>
    <d v="2015-08-01T22:24:54"/>
    <x v="4"/>
  </r>
  <r>
    <n v="348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n v="1418709388"/>
    <b v="0"/>
    <n v="95"/>
    <b v="1"/>
    <s v="theater/plays"/>
    <n v="119"/>
    <n v="125.05"/>
    <x v="3"/>
    <x v="4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x v="163"/>
    <n v="1142"/>
    <x v="0"/>
    <s v="US"/>
    <s v="USD"/>
    <n v="1411012740"/>
    <n v="1409667827"/>
    <b v="0"/>
    <n v="27"/>
    <b v="1"/>
    <s v="theater/plays"/>
    <n v="119"/>
    <n v="42.3"/>
    <x v="3"/>
    <x v="4"/>
    <x v="892"/>
    <d v="2014-09-18T03:59:00"/>
    <x v="2"/>
  </r>
  <r>
    <n v="3585"/>
    <s v="The Lost Boy (a play)"/>
    <s v="The world premiere of a play, a true story about love, loss, and a man reaching back in time as the only way to move forward."/>
    <x v="75"/>
    <n v="4050"/>
    <x v="0"/>
    <s v="US"/>
    <s v="USD"/>
    <n v="1419181890"/>
    <n v="1416589890"/>
    <b v="0"/>
    <n v="23"/>
    <b v="1"/>
    <s v="theater/plays"/>
    <n v="119"/>
    <n v="176.09"/>
    <x v="3"/>
    <x v="4"/>
    <x v="893"/>
    <d v="2014-12-21T17:11:30"/>
    <x v="2"/>
  </r>
  <r>
    <n v="3595"/>
    <s v="The Flu Season"/>
    <s v="A new theatre company staging Will Eno's The Flu Season in Seattle"/>
    <x v="99"/>
    <n v="3081"/>
    <x v="0"/>
    <s v="US"/>
    <s v="USD"/>
    <n v="1426229940"/>
    <n v="1423959123"/>
    <b v="0"/>
    <n v="62"/>
    <b v="1"/>
    <s v="theater/plays"/>
    <n v="119"/>
    <n v="49.69"/>
    <x v="3"/>
    <x v="4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x v="164"/>
    <n v="880"/>
    <x v="0"/>
    <s v="GB"/>
    <s v="GBP"/>
    <n v="1488240000"/>
    <n v="1486996729"/>
    <b v="0"/>
    <n v="51"/>
    <b v="1"/>
    <s v="theater/plays"/>
    <n v="119"/>
    <n v="17.25"/>
    <x v="3"/>
    <x v="4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s v="US"/>
    <s v="USD"/>
    <n v="1405614823"/>
    <n v="1403022823"/>
    <b v="0"/>
    <n v="37"/>
    <b v="1"/>
    <s v="theater/plays"/>
    <n v="119"/>
    <n v="48.34"/>
    <x v="3"/>
    <x v="4"/>
    <x v="896"/>
    <d v="2014-07-17T16:33:43"/>
    <x v="2"/>
  </r>
  <r>
    <n v="3826"/>
    <s v="DAY OF THE DOG by Blue Sparrow Theatre Company"/>
    <s v="This is the story about the Westons. One family who live with mental illness on a daily basis."/>
    <x v="59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x v="120"/>
    <n v="3902.5"/>
    <x v="0"/>
    <s v="GB"/>
    <s v="GBP"/>
    <n v="1438624800"/>
    <n v="1435133807"/>
    <b v="0"/>
    <n v="39"/>
    <b v="1"/>
    <s v="theater/plays"/>
    <n v="118"/>
    <n v="100.06"/>
    <x v="3"/>
    <x v="4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01"/>
    <d v="2011-04-18T17:24:19"/>
    <x v="6"/>
  </r>
  <r>
    <n v="854"/>
    <s v="Westfield Massacre - Sophomore Album &amp; Tour"/>
    <s v="Writing and Recording Sophomore record, and funding Tour to support Spring 2017 album release."/>
    <x v="165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n v="1326492231"/>
    <b v="1"/>
    <n v="361"/>
    <b v="1"/>
    <s v="music/rock"/>
    <n v="118"/>
    <n v="98.03"/>
    <x v="2"/>
    <x v="2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s v="US"/>
    <s v="USD"/>
    <n v="1320220800"/>
    <n v="1315612909"/>
    <b v="0"/>
    <n v="4"/>
    <b v="1"/>
    <s v="music/rock"/>
    <n v="118"/>
    <n v="443.75"/>
    <x v="2"/>
    <x v="2"/>
    <x v="905"/>
    <d v="2011-11-02T08:00:00"/>
    <x v="6"/>
  </r>
  <r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b v="0"/>
    <n v="25"/>
    <b v="1"/>
    <s v="music/rock"/>
    <n v="118"/>
    <n v="47.2"/>
    <x v="2"/>
    <x v="2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x v="51"/>
    <n v="1776"/>
    <x v="0"/>
    <s v="US"/>
    <s v="USD"/>
    <n v="1391718671"/>
    <n v="1390509071"/>
    <b v="0"/>
    <n v="49"/>
    <b v="1"/>
    <s v="music/pop"/>
    <n v="118"/>
    <n v="36.24"/>
    <x v="2"/>
    <x v="7"/>
    <x v="907"/>
    <d v="2014-02-06T20:31:11"/>
    <x v="2"/>
  </r>
  <r>
    <n v="1680"/>
    <s v="Kick Out a Record"/>
    <s v="Working Musician dilemma #164: how the taxman put Kick the Record 2.0 on hold"/>
    <x v="7"/>
    <n v="1175"/>
    <x v="0"/>
    <s v="US"/>
    <s v="USD"/>
    <n v="1405188667"/>
    <n v="1402596667"/>
    <b v="0"/>
    <n v="25"/>
    <b v="1"/>
    <s v="music/pop"/>
    <n v="118"/>
    <n v="47"/>
    <x v="2"/>
    <x v="7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n v="1421937077"/>
    <b v="0"/>
    <n v="70"/>
    <b v="1"/>
    <s v="photography/photobooks"/>
    <n v="118"/>
    <n v="93.07"/>
    <x v="6"/>
    <x v="9"/>
    <x v="909"/>
    <d v="2015-03-08T13:31:17"/>
    <x v="4"/>
  </r>
  <r>
    <n v="1834"/>
    <s v="TDJ - All Part of the Plan EP/Tour"/>
    <s v="Help us fund our first tour and promote our new EP!"/>
    <x v="9"/>
    <n v="11805"/>
    <x v="0"/>
    <s v="US"/>
    <s v="USD"/>
    <n v="1422140895"/>
    <n v="1418684895"/>
    <b v="0"/>
    <n v="90"/>
    <b v="1"/>
    <s v="music/rock"/>
    <n v="118"/>
    <n v="131.16999999999999"/>
    <x v="2"/>
    <x v="2"/>
    <x v="910"/>
    <d v="2015-01-24T23:08:15"/>
    <x v="2"/>
  </r>
  <r>
    <n v="1960"/>
    <s v="TREKKAYAK"/>
    <s v="Trekkayak is an ultralight, durable and inflatable boat to be carried in your backpack to cross a lake or paddle down a river."/>
    <x v="166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11"/>
    <d v="2014-12-21T08:42:21"/>
    <x v="2"/>
  </r>
  <r>
    <n v="2557"/>
    <s v="European Tour"/>
    <s v="Raising money for our concert tour of Switzerland and Germany in June/July 2014"/>
    <x v="117"/>
    <n v="1066"/>
    <x v="0"/>
    <s v="GB"/>
    <s v="GBP"/>
    <n v="1400176386"/>
    <n v="1397584386"/>
    <b v="0"/>
    <n v="36"/>
    <b v="1"/>
    <s v="music/classical music"/>
    <n v="118"/>
    <n v="29.61"/>
    <x v="2"/>
    <x v="18"/>
    <x v="912"/>
    <d v="2014-05-15T17:53:06"/>
    <x v="2"/>
  </r>
  <r>
    <n v="2720"/>
    <s v="The Comedy Project"/>
    <s v="An improv, sketch and experimental comedy and cocktail venue in downtown Grand Rapids, Michigan"/>
    <x v="19"/>
    <n v="29531"/>
    <x v="0"/>
    <s v="US"/>
    <s v="USD"/>
    <n v="1478866253"/>
    <n v="1476270653"/>
    <b v="0"/>
    <n v="173"/>
    <b v="1"/>
    <s v="theater/spaces"/>
    <n v="118"/>
    <n v="170.7"/>
    <x v="3"/>
    <x v="12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n v="1366917828"/>
    <b v="0"/>
    <n v="146"/>
    <b v="1"/>
    <s v="technology/hardware"/>
    <n v="118"/>
    <n v="97.19"/>
    <x v="0"/>
    <x v="0"/>
    <x v="914"/>
    <d v="2013-05-28T00:00:00"/>
    <x v="3"/>
  </r>
  <r>
    <n v="2786"/>
    <s v="Fierce"/>
    <s v="A heart-melting farce about sex, art and the lovelorn lay-abouts of London-town."/>
    <x v="8"/>
    <n v="2946"/>
    <x v="0"/>
    <s v="GB"/>
    <s v="GBP"/>
    <n v="1404913180"/>
    <n v="1403703580"/>
    <b v="0"/>
    <n v="74"/>
    <b v="1"/>
    <s v="theater/plays"/>
    <n v="118"/>
    <n v="39.81"/>
    <x v="3"/>
    <x v="4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s v="US"/>
    <s v="USD"/>
    <n v="1415319355"/>
    <n v="1411859755"/>
    <b v="1"/>
    <n v="213"/>
    <b v="1"/>
    <s v="theater/plays"/>
    <n v="118"/>
    <n v="110.35"/>
    <x v="3"/>
    <x v="4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x v="59"/>
    <n v="710"/>
    <x v="0"/>
    <s v="GB"/>
    <s v="GBP"/>
    <n v="1434459554"/>
    <n v="1431867554"/>
    <b v="0"/>
    <n v="24"/>
    <b v="1"/>
    <s v="theater/plays"/>
    <n v="118"/>
    <n v="29.58"/>
    <x v="3"/>
    <x v="4"/>
    <x v="917"/>
    <d v="2015-06-16T12:59:14"/>
    <x v="4"/>
  </r>
  <r>
    <n v="3370"/>
    <s v="&quot;I'm Alright&quot;...an Enso Theatre Education production."/>
    <s v="I'm Alright. A story of young women, told by young women, for the world."/>
    <x v="51"/>
    <n v="1766"/>
    <x v="0"/>
    <s v="US"/>
    <s v="USD"/>
    <n v="1481961600"/>
    <n v="1479283285"/>
    <b v="0"/>
    <n v="26"/>
    <b v="1"/>
    <s v="theater/plays"/>
    <n v="118"/>
    <n v="67.92"/>
    <x v="3"/>
    <x v="4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s v="US"/>
    <s v="USD"/>
    <n v="1401857940"/>
    <n v="1400725112"/>
    <b v="0"/>
    <n v="44"/>
    <b v="1"/>
    <s v="theater/plays"/>
    <n v="118"/>
    <n v="75.34"/>
    <x v="3"/>
    <x v="4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x v="32"/>
    <n v="3550"/>
    <x v="0"/>
    <s v="US"/>
    <s v="USD"/>
    <n v="1434925500"/>
    <n v="1432410639"/>
    <b v="0"/>
    <n v="62"/>
    <b v="1"/>
    <s v="theater/plays"/>
    <n v="118"/>
    <n v="57.26"/>
    <x v="3"/>
    <x v="4"/>
    <x v="920"/>
    <d v="2015-06-21T22:25:00"/>
    <x v="4"/>
  </r>
  <r>
    <n v="22"/>
    <s v="CREATURES OF HABIT!"/>
    <s v="Meet Gary, and Troy: Two unlikely friends that investigate &quot;strange phenomenon&quot;."/>
    <x v="95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x v="148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s v="US"/>
    <s v="USD"/>
    <n v="1337396400"/>
    <n v="1333709958"/>
    <b v="0"/>
    <n v="40"/>
    <b v="1"/>
    <s v="music/rock"/>
    <n v="117"/>
    <n v="58.63"/>
    <x v="2"/>
    <x v="2"/>
    <x v="925"/>
    <d v="2012-05-19T03:00:00"/>
    <x v="5"/>
  </r>
  <r>
    <n v="839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n v="1345745956"/>
    <b v="0"/>
    <n v="96"/>
    <b v="1"/>
    <s v="music/rock"/>
    <n v="117"/>
    <n v="60.74"/>
    <x v="2"/>
    <x v="2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s v="US"/>
    <s v="USD"/>
    <n v="1323136949"/>
    <n v="1319245349"/>
    <b v="1"/>
    <n v="31"/>
    <b v="1"/>
    <s v="music/rock"/>
    <n v="117"/>
    <n v="75.48"/>
    <x v="2"/>
    <x v="2"/>
    <x v="928"/>
    <d v="2011-12-06T02:02:29"/>
    <x v="6"/>
  </r>
  <r>
    <n v="1268"/>
    <s v="Full Devil Jacket 2nd Album Release"/>
    <s v="Full Devil Jacket Is releasing their first record in over 12 yrs and we want you to be a part of it!"/>
    <x v="18"/>
    <n v="14000"/>
    <x v="0"/>
    <s v="US"/>
    <s v="USD"/>
    <n v="1379708247"/>
    <n v="1377116247"/>
    <b v="1"/>
    <n v="182"/>
    <b v="1"/>
    <s v="music/rock"/>
    <n v="117"/>
    <n v="76.92"/>
    <x v="2"/>
    <x v="2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s v="US"/>
    <s v="USD"/>
    <n v="1353905940"/>
    <n v="1351011489"/>
    <b v="0"/>
    <n v="38"/>
    <b v="1"/>
    <s v="music/rock"/>
    <n v="117"/>
    <n v="61.58"/>
    <x v="2"/>
    <x v="2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s v="US"/>
    <s v="USD"/>
    <n v="1429920000"/>
    <n v="1426703452"/>
    <b v="0"/>
    <n v="131"/>
    <b v="1"/>
    <s v="music/rock"/>
    <n v="117"/>
    <n v="133.93"/>
    <x v="2"/>
    <x v="2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x v="41"/>
    <n v="8739.01"/>
    <x v="0"/>
    <s v="US"/>
    <s v="USD"/>
    <n v="1323151140"/>
    <n v="1320528070"/>
    <b v="0"/>
    <n v="145"/>
    <b v="1"/>
    <s v="music/indie rock"/>
    <n v="117"/>
    <n v="60.27"/>
    <x v="2"/>
    <x v="13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s v="US"/>
    <s v="USD"/>
    <n v="1316442622"/>
    <n v="1312641022"/>
    <b v="1"/>
    <n v="41"/>
    <b v="1"/>
    <s v="technology/hardware"/>
    <n v="117"/>
    <n v="44.85"/>
    <x v="0"/>
    <x v="0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n v="1463466070"/>
    <b v="0"/>
    <n v="130"/>
    <b v="1"/>
    <s v="theater/plays"/>
    <n v="117"/>
    <n v="44.86"/>
    <x v="3"/>
    <x v="4"/>
    <x v="935"/>
    <d v="2016-06-17T16:00:00"/>
    <x v="0"/>
  </r>
  <r>
    <n v="2824"/>
    <s v="The Rooftop"/>
    <s v="I wrote a One Act play called The Rooftop for a Female Playwright's festival. Every little bit helps!"/>
    <x v="43"/>
    <n v="760"/>
    <x v="0"/>
    <s v="US"/>
    <s v="USD"/>
    <n v="1434159780"/>
    <n v="1431412196"/>
    <b v="0"/>
    <n v="15"/>
    <b v="1"/>
    <s v="theater/plays"/>
    <n v="117"/>
    <n v="50.67"/>
    <x v="3"/>
    <x v="4"/>
    <x v="936"/>
    <d v="2015-06-13T01:43:00"/>
    <x v="4"/>
  </r>
  <r>
    <n v="3012"/>
    <s v="Up-lifting Up-Fit!"/>
    <s v="Spring Theatre has recently found a new home in the heart of Winston Salem. We need your help for an up-lifting up-fit!"/>
    <x v="6"/>
    <n v="4685"/>
    <x v="0"/>
    <s v="US"/>
    <s v="USD"/>
    <n v="1423587130"/>
    <n v="1421772730"/>
    <b v="0"/>
    <n v="55"/>
    <b v="1"/>
    <s v="theater/spaces"/>
    <n v="117"/>
    <n v="85.18"/>
    <x v="3"/>
    <x v="12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n v="1400774409"/>
    <b v="1"/>
    <n v="51"/>
    <b v="1"/>
    <s v="theater/plays"/>
    <n v="117"/>
    <n v="57.55"/>
    <x v="3"/>
    <x v="4"/>
    <x v="938"/>
    <d v="2014-06-21T16:00:09"/>
    <x v="2"/>
  </r>
  <r>
    <n v="3276"/>
    <s v="We The Astronomers"/>
    <s v="In 2016, KO Theatre presents a world premiere play in Toronto, ON about faith, home, and the secrets we keep from those we love."/>
    <x v="105"/>
    <n v="5258"/>
    <x v="0"/>
    <s v="CA"/>
    <s v="CAD"/>
    <n v="1459483140"/>
    <n v="1456526879"/>
    <b v="1"/>
    <n v="100"/>
    <b v="1"/>
    <s v="theater/plays"/>
    <n v="117"/>
    <n v="52.58"/>
    <x v="3"/>
    <x v="4"/>
    <x v="939"/>
    <d v="2016-04-01T03:59:00"/>
    <x v="0"/>
  </r>
  <r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b v="0"/>
    <n v="26"/>
    <b v="1"/>
    <s v="theater/plays"/>
    <n v="117"/>
    <n v="44.92"/>
    <x v="3"/>
    <x v="4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s v="US"/>
    <s v="USD"/>
    <n v="1418581088"/>
    <n v="1415125088"/>
    <b v="0"/>
    <n v="35"/>
    <b v="1"/>
    <s v="theater/plays"/>
    <n v="117"/>
    <n v="100.17"/>
    <x v="3"/>
    <x v="4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x v="29"/>
    <n v="2335"/>
    <x v="0"/>
    <s v="US"/>
    <s v="USD"/>
    <n v="1425185940"/>
    <n v="1423960097"/>
    <b v="0"/>
    <n v="56"/>
    <b v="1"/>
    <s v="theater/musical"/>
    <n v="117"/>
    <n v="41.7"/>
    <x v="3"/>
    <x v="20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s v="CA"/>
    <s v="CAD"/>
    <n v="1417460940"/>
    <n v="1416516972"/>
    <b v="0"/>
    <n v="20"/>
    <b v="1"/>
    <s v="theater/plays"/>
    <n v="117"/>
    <n v="70"/>
    <x v="3"/>
    <x v="4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x v="29"/>
    <n v="2325"/>
    <x v="0"/>
    <s v="US"/>
    <s v="USD"/>
    <n v="1342360804"/>
    <n v="1339768804"/>
    <b v="0"/>
    <n v="20"/>
    <b v="1"/>
    <s v="film &amp; video/shorts"/>
    <n v="116"/>
    <n v="116.25"/>
    <x v="4"/>
    <x v="6"/>
    <x v="946"/>
    <d v="2012-07-15T14:00:04"/>
    <x v="5"/>
  </r>
  <r>
    <n v="355"/>
    <s v="REZA ABDOH -Theatre Visionary"/>
    <s v="A documentary film about the late REZA ABDOH and his performance company DAR A LUZ."/>
    <x v="31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7"/>
    <d v="2014-12-01T08:03:14"/>
    <x v="2"/>
  </r>
  <r>
    <n v="379"/>
    <s v="The Unknowns"/>
    <s v="The U.S. Army has granted us permission to film a documentary at America's most sacred shrine: The Tomb of the Unknown Soldier."/>
    <x v="38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8"/>
    <d v="2012-05-03T16:31:12"/>
    <x v="5"/>
  </r>
  <r>
    <n v="528"/>
    <s v="Devastated No Matter What"/>
    <s v="A Festival Backed Production of a Full-Length Play."/>
    <x v="168"/>
    <n v="1330"/>
    <x v="0"/>
    <s v="US"/>
    <s v="USD"/>
    <n v="1434921600"/>
    <n v="1433109907"/>
    <b v="0"/>
    <n v="30"/>
    <b v="1"/>
    <s v="theater/plays"/>
    <n v="116"/>
    <n v="44.33"/>
    <x v="3"/>
    <x v="4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s v="US"/>
    <s v="USD"/>
    <n v="1309980790"/>
    <n v="1304623990"/>
    <b v="0"/>
    <n v="19"/>
    <b v="1"/>
    <s v="publishing/nonfiction"/>
    <n v="116"/>
    <n v="40.21"/>
    <x v="5"/>
    <x v="15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x v="132"/>
    <n v="1510"/>
    <x v="0"/>
    <s v="US"/>
    <s v="USD"/>
    <n v="1486095060"/>
    <n v="1484198170"/>
    <b v="0"/>
    <n v="31"/>
    <b v="1"/>
    <s v="music/rock"/>
    <n v="116"/>
    <n v="48.71"/>
    <x v="2"/>
    <x v="2"/>
    <x v="951"/>
    <d v="2017-02-03T04:11:00"/>
    <x v="1"/>
  </r>
  <r>
    <n v="1757"/>
    <s v="The Resurgence of Femininity Photo Thesis"/>
    <s v="I want to create a self published photo art book on the topic of the resurgence of femininity."/>
    <x v="2"/>
    <n v="5800"/>
    <x v="0"/>
    <s v="US"/>
    <s v="USD"/>
    <n v="1485631740"/>
    <n v="1483041083"/>
    <b v="0"/>
    <n v="14"/>
    <b v="1"/>
    <s v="photography/photobooks"/>
    <n v="116"/>
    <n v="414.29"/>
    <x v="6"/>
    <x v="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s v="US"/>
    <s v="USD"/>
    <n v="1351095976"/>
    <n v="1348503976"/>
    <b v="0"/>
    <n v="33"/>
    <b v="1"/>
    <s v="music/rock"/>
    <n v="116"/>
    <n v="24.58"/>
    <x v="2"/>
    <x v="2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x v="170"/>
    <n v="5322"/>
    <x v="0"/>
    <s v="US"/>
    <s v="USD"/>
    <n v="1344636000"/>
    <n v="1341800110"/>
    <b v="0"/>
    <n v="105"/>
    <b v="1"/>
    <s v="music/indie rock"/>
    <n v="116"/>
    <n v="50.69"/>
    <x v="2"/>
    <x v="13"/>
    <x v="954"/>
    <d v="2012-08-10T22:00:00"/>
    <x v="5"/>
  </r>
  <r>
    <n v="1922"/>
    <s v="Low Weather // Debut Album"/>
    <s v="Low Weather's debut album is halfway finished.  With your help and your help alone we can record the rest!"/>
    <x v="29"/>
    <n v="2311"/>
    <x v="0"/>
    <s v="US"/>
    <s v="USD"/>
    <n v="1386828507"/>
    <n v="1384236507"/>
    <b v="0"/>
    <n v="64"/>
    <b v="1"/>
    <s v="music/indie rock"/>
    <n v="116"/>
    <n v="36.11"/>
    <x v="2"/>
    <x v="13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s v="US"/>
    <s v="USD"/>
    <n v="1372741200"/>
    <n v="1370067231"/>
    <b v="0"/>
    <n v="114"/>
    <b v="1"/>
    <s v="music/indie rock"/>
    <n v="116"/>
    <n v="152.54"/>
    <x v="2"/>
    <x v="13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n v="1428541276"/>
    <b v="0"/>
    <n v="188"/>
    <b v="1"/>
    <s v="technology/hardware"/>
    <n v="116"/>
    <n v="307.2"/>
    <x v="0"/>
    <x v="0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s v="US"/>
    <s v="USD"/>
    <n v="1284177540"/>
    <n v="1281028152"/>
    <b v="0"/>
    <n v="75"/>
    <b v="1"/>
    <s v="music/indie rock"/>
    <n v="116"/>
    <n v="46.2"/>
    <x v="2"/>
    <x v="13"/>
    <x v="959"/>
    <d v="2010-09-11T03:59:00"/>
    <x v="7"/>
  </r>
  <r>
    <n v="2161"/>
    <s v="CallMeGhost DEBUT ALBUM preorder!"/>
    <s v="We're trying to fund hard copies of our debut album!"/>
    <x v="46"/>
    <n v="463"/>
    <x v="0"/>
    <s v="US"/>
    <s v="USD"/>
    <n v="1443040059"/>
    <n v="1440448059"/>
    <b v="0"/>
    <n v="13"/>
    <b v="1"/>
    <s v="music/rock"/>
    <n v="116"/>
    <n v="35.619999999999997"/>
    <x v="2"/>
    <x v="2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x v="41"/>
    <n v="8666"/>
    <x v="0"/>
    <s v="SE"/>
    <s v="SEK"/>
    <n v="1422734313"/>
    <n v="1420919913"/>
    <b v="0"/>
    <n v="60"/>
    <b v="1"/>
    <s v="games/tabletop games"/>
    <n v="116"/>
    <n v="144.43"/>
    <x v="1"/>
    <x v="1"/>
    <x v="961"/>
    <d v="2015-01-31T19:58:33"/>
    <x v="4"/>
  </r>
  <r>
    <n v="2463"/>
    <s v="Emma Ate the Lion &quot;Songs Two Count Too&quot;"/>
    <s v="Emma Ate The Lion's debut full length album"/>
    <x v="29"/>
    <n v="2325"/>
    <x v="0"/>
    <s v="US"/>
    <s v="USD"/>
    <n v="1366138800"/>
    <n v="1362710425"/>
    <b v="0"/>
    <n v="75"/>
    <b v="1"/>
    <s v="music/indie rock"/>
    <n v="116"/>
    <n v="31"/>
    <x v="2"/>
    <x v="13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s v="US"/>
    <s v="USD"/>
    <n v="1375151566"/>
    <n v="1373337166"/>
    <b v="0"/>
    <n v="4"/>
    <b v="1"/>
    <s v="music/classical music"/>
    <n v="116"/>
    <n v="7.25"/>
    <x v="2"/>
    <x v="18"/>
    <x v="963"/>
    <d v="2013-07-30T02:32:46"/>
    <x v="3"/>
  </r>
  <r>
    <n v="2714"/>
    <s v="The Crane Theater"/>
    <s v="The Crane will be the new home for independent theater in Northeast Minneapolis"/>
    <x v="19"/>
    <n v="29089"/>
    <x v="0"/>
    <s v="US"/>
    <s v="USD"/>
    <n v="1476486000"/>
    <n v="1474040596"/>
    <b v="1"/>
    <n v="305"/>
    <b v="1"/>
    <s v="theater/spaces"/>
    <n v="116"/>
    <n v="95.37"/>
    <x v="3"/>
    <x v="12"/>
    <x v="964"/>
    <d v="2016-10-14T23:00:00"/>
    <x v="0"/>
  </r>
  <r>
    <n v="2796"/>
    <s v="Fishcakes"/>
    <s v="Fishcakes is a piece of new writing for the Camden Fringe that explores a story of love, loss, and all the â€˜little things'."/>
    <x v="82"/>
    <n v="924"/>
    <x v="0"/>
    <s v="GB"/>
    <s v="GBP"/>
    <n v="1404564028"/>
    <n v="1401972028"/>
    <b v="0"/>
    <n v="21"/>
    <b v="1"/>
    <s v="theater/plays"/>
    <n v="116"/>
    <n v="44"/>
    <x v="3"/>
    <x v="4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x v="105"/>
    <n v="5221"/>
    <x v="0"/>
    <s v="US"/>
    <s v="USD"/>
    <n v="1479794340"/>
    <n v="1476715869"/>
    <b v="0"/>
    <n v="103"/>
    <b v="1"/>
    <s v="theater/spaces"/>
    <n v="116"/>
    <n v="50.69"/>
    <x v="3"/>
    <x v="12"/>
    <x v="966"/>
    <d v="2016-11-22T05:59:00"/>
    <x v="0"/>
  </r>
  <r>
    <n v="3167"/>
    <s v="Destiny is Judd Nelson: a new play at FringeNYC"/>
    <s v="What is destiny? Explore it with us this August at FringeNYC."/>
    <x v="32"/>
    <n v="3485"/>
    <x v="0"/>
    <s v="US"/>
    <s v="USD"/>
    <n v="1406952781"/>
    <n v="1405743181"/>
    <b v="1"/>
    <n v="55"/>
    <b v="1"/>
    <s v="theater/plays"/>
    <n v="116"/>
    <n v="63.36"/>
    <x v="3"/>
    <x v="4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68"/>
    <d v="2014-08-04T15:59:33"/>
    <x v="2"/>
  </r>
  <r>
    <n v="3217"/>
    <s v="Wake Up Call @ IRT Theater"/>
    <s v="Wake Up Call is a comedic play about a group of hotel employees working on Christmas Eve."/>
    <x v="105"/>
    <n v="5221"/>
    <x v="0"/>
    <s v="US"/>
    <s v="USD"/>
    <n v="1478264784"/>
    <n v="1475672784"/>
    <b v="1"/>
    <n v="104"/>
    <b v="1"/>
    <s v="theater/plays"/>
    <n v="116"/>
    <n v="50.2"/>
    <x v="3"/>
    <x v="4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s v="US"/>
    <s v="USD"/>
    <n v="1444860063"/>
    <n v="1442268063"/>
    <b v="0"/>
    <n v="63"/>
    <b v="1"/>
    <s v="theater/plays"/>
    <n v="116"/>
    <n v="55.33"/>
    <x v="3"/>
    <x v="4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x v="36"/>
    <n v="2086"/>
    <x v="0"/>
    <s v="US"/>
    <s v="USD"/>
    <n v="1427553484"/>
    <n v="1424533084"/>
    <b v="0"/>
    <n v="35"/>
    <b v="1"/>
    <s v="theater/plays"/>
    <n v="116"/>
    <n v="59.6"/>
    <x v="3"/>
    <x v="4"/>
    <x v="971"/>
    <d v="2015-03-28T14:38:04"/>
    <x v="4"/>
  </r>
  <r>
    <n v="3313"/>
    <s v="Melbin the Accidental"/>
    <s v="A modern reworking of Shakespeare's histories and tragedies in iambic pentameter to talk of death, love, and race."/>
    <x v="29"/>
    <n v="2321"/>
    <x v="0"/>
    <s v="US"/>
    <s v="USD"/>
    <n v="1453856400"/>
    <n v="1452664317"/>
    <b v="0"/>
    <n v="29"/>
    <b v="1"/>
    <s v="theater/plays"/>
    <n v="116"/>
    <n v="80.03"/>
    <x v="3"/>
    <x v="4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s v="GB"/>
    <s v="GBP"/>
    <n v="1436772944"/>
    <n v="1434180944"/>
    <b v="0"/>
    <n v="112"/>
    <b v="1"/>
    <s v="theater/plays"/>
    <n v="116"/>
    <n v="30.94"/>
    <x v="3"/>
    <x v="4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n v="1434654998"/>
    <b v="0"/>
    <n v="79"/>
    <b v="1"/>
    <s v="theater/plays"/>
    <n v="116"/>
    <n v="73.58"/>
    <x v="3"/>
    <x v="4"/>
    <x v="974"/>
    <d v="2015-07-18T06:59:00"/>
    <x v="4"/>
  </r>
  <r>
    <n v="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n v="1364101272"/>
    <b v="0"/>
    <n v="47"/>
    <b v="1"/>
    <s v="film &amp; video/shorts"/>
    <n v="115"/>
    <n v="85.96"/>
    <x v="4"/>
    <x v="6"/>
    <x v="975"/>
    <d v="2013-04-23T05:01:12"/>
    <x v="3"/>
  </r>
  <r>
    <n v="89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n v="1368036192"/>
    <b v="0"/>
    <n v="56"/>
    <b v="1"/>
    <s v="film &amp; video/shorts"/>
    <n v="115"/>
    <n v="123.29"/>
    <x v="4"/>
    <x v="6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x v="51"/>
    <n v="1720"/>
    <x v="0"/>
    <s v="US"/>
    <s v="USD"/>
    <n v="1280631600"/>
    <n v="1274889241"/>
    <b v="0"/>
    <n v="34"/>
    <b v="1"/>
    <s v="film &amp; video/shorts"/>
    <n v="115"/>
    <n v="50.59"/>
    <x v="4"/>
    <x v="6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  <x v="0"/>
  </r>
  <r>
    <n v="522"/>
    <s v="COMPASS PLAYERS"/>
    <s v="*** TO MAKE DONATIONS IN THE FUTURE                                   GO TO OUR WEBSITE: www.compassplayers.com ***"/>
    <x v="32"/>
    <n v="3440"/>
    <x v="0"/>
    <s v="US"/>
    <s v="USD"/>
    <n v="1458518325"/>
    <n v="1456793925"/>
    <b v="0"/>
    <n v="31"/>
    <b v="1"/>
    <s v="theater/plays"/>
    <n v="115"/>
    <n v="110.97"/>
    <x v="3"/>
    <x v="4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n v="1409494187"/>
    <b v="0"/>
    <n v="87"/>
    <b v="1"/>
    <s v="music/rock"/>
    <n v="115"/>
    <n v="46.22"/>
    <x v="2"/>
    <x v="2"/>
    <x v="980"/>
    <d v="2014-09-30T14:09:47"/>
    <x v="2"/>
  </r>
  <r>
    <n v="816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n v="1362776043"/>
    <b v="0"/>
    <n v="205"/>
    <b v="1"/>
    <s v="music/rock"/>
    <n v="115"/>
    <n v="39.31"/>
    <x v="2"/>
    <x v="2"/>
    <x v="981"/>
    <d v="2013-04-09T06:30:00"/>
    <x v="3"/>
  </r>
  <r>
    <n v="1022"/>
    <s v="Sammy Bananas - Bootlegs Vol. 2!!"/>
    <s v="Help get four new bootlegs onto vinyl in the second installment of my series!"/>
    <x v="29"/>
    <n v="2298"/>
    <x v="0"/>
    <s v="US"/>
    <s v="USD"/>
    <n v="1431876677"/>
    <n v="1429284677"/>
    <b v="1"/>
    <n v="74"/>
    <b v="1"/>
    <s v="music/electronic music"/>
    <n v="115"/>
    <n v="31.05"/>
    <x v="2"/>
    <x v="10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x v="117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983"/>
    <d v="2017-03-11T13:29:00"/>
    <x v="1"/>
  </r>
  <r>
    <n v="1270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n v="1327523642"/>
    <b v="1"/>
    <n v="169"/>
    <b v="1"/>
    <s v="music/rock"/>
    <n v="115"/>
    <n v="67.88"/>
    <x v="2"/>
    <x v="2"/>
    <x v="984"/>
    <d v="2012-03-25T19:34:02"/>
    <x v="5"/>
  </r>
  <r>
    <n v="1467"/>
    <s v="Radio Ambulante"/>
    <s v="We are a new Spanish language podcast telling uniquely Latin American stories."/>
    <x v="25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85"/>
    <d v="2012-03-25T18:14:45"/>
    <x v="5"/>
  </r>
  <r>
    <n v="1676"/>
    <s v="Bridge 19 CD Release Tour"/>
    <s v="Help fund Bridge 19's tour in support of their first duo record, to be released in May 2012."/>
    <x v="32"/>
    <n v="3460"/>
    <x v="0"/>
    <s v="US"/>
    <s v="USD"/>
    <n v="1334980740"/>
    <n v="1330968347"/>
    <b v="0"/>
    <n v="42"/>
    <b v="1"/>
    <s v="music/pop"/>
    <n v="115"/>
    <n v="82.38"/>
    <x v="2"/>
    <x v="7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b v="0"/>
    <n v="27"/>
    <b v="1"/>
    <s v="photography/photobooks"/>
    <n v="115"/>
    <n v="42.48"/>
    <x v="6"/>
    <x v="9"/>
    <x v="987"/>
    <d v="2016-07-14T22:56:32"/>
    <x v="0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n v="20"/>
    <b v="1"/>
    <s v="music/indie rock"/>
    <n v="115"/>
    <n v="57.25"/>
    <x v="2"/>
    <x v="13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x v="171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89"/>
    <d v="2015-11-19T04:59:00"/>
    <x v="4"/>
  </r>
  <r>
    <n v="2062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n v="1456218698"/>
    <b v="0"/>
    <n v="203"/>
    <b v="1"/>
    <s v="technology/hardware"/>
    <n v="115"/>
    <n v="566.39"/>
    <x v="0"/>
    <x v="0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n v="1333597555"/>
    <b v="0"/>
    <n v="55"/>
    <b v="1"/>
    <s v="music/indie rock"/>
    <n v="115"/>
    <n v="72.91"/>
    <x v="2"/>
    <x v="13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n v="1359104955"/>
    <b v="0"/>
    <n v="160"/>
    <b v="1"/>
    <s v="music/indie rock"/>
    <n v="115"/>
    <n v="57.52"/>
    <x v="2"/>
    <x v="13"/>
    <x v="992"/>
    <d v="2013-02-24T09:09:15"/>
    <x v="3"/>
  </r>
  <r>
    <n v="2451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n v="1487022490"/>
    <b v="0"/>
    <n v="186"/>
    <b v="1"/>
    <s v="food/small batch"/>
    <n v="115"/>
    <n v="62.07"/>
    <x v="7"/>
    <x v="11"/>
    <x v="993"/>
    <d v="2017-03-05T21:48:10"/>
    <x v="1"/>
  </r>
  <r>
    <n v="2616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x v="12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b v="0"/>
    <n v="61"/>
    <b v="1"/>
    <s v="theater/plays"/>
    <n v="115"/>
    <n v="18.77"/>
    <x v="3"/>
    <x v="4"/>
    <x v="996"/>
    <d v="2015-04-23T12:50:46"/>
    <x v="4"/>
  </r>
  <r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b v="0"/>
    <n v="23"/>
    <b v="1"/>
    <s v="theater/plays"/>
    <n v="115"/>
    <n v="50"/>
    <x v="3"/>
    <x v="4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n v="1414342894"/>
    <b v="0"/>
    <n v="95"/>
    <b v="1"/>
    <s v="theater/plays"/>
    <n v="115"/>
    <n v="30.19"/>
    <x v="3"/>
    <x v="4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s v="US"/>
    <s v="USD"/>
    <n v="1329240668"/>
    <n v="1326648668"/>
    <b v="1"/>
    <n v="29"/>
    <b v="1"/>
    <s v="theater/plays"/>
    <n v="115"/>
    <n v="79.31"/>
    <x v="3"/>
    <x v="4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s v="US"/>
    <s v="USD"/>
    <n v="1376838000"/>
    <n v="1374531631"/>
    <b v="1"/>
    <n v="55"/>
    <b v="1"/>
    <s v="theater/plays"/>
    <n v="115"/>
    <n v="39.67"/>
    <x v="3"/>
    <x v="4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x v="130"/>
    <n v="9801"/>
    <x v="0"/>
    <s v="US"/>
    <s v="USD"/>
    <n v="1413269940"/>
    <n v="1410421670"/>
    <b v="1"/>
    <n v="167"/>
    <b v="1"/>
    <s v="theater/plays"/>
    <n v="115"/>
    <n v="58.69"/>
    <x v="3"/>
    <x v="4"/>
    <x v="1001"/>
    <d v="2014-10-14T06:59:00"/>
    <x v="2"/>
  </r>
  <r>
    <n v="3389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n v="1462368682"/>
    <b v="0"/>
    <n v="62"/>
    <b v="1"/>
    <s v="theater/plays"/>
    <n v="115"/>
    <n v="184.68"/>
    <x v="3"/>
    <x v="4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x v="36"/>
    <n v="2076"/>
    <x v="0"/>
    <s v="US"/>
    <s v="USD"/>
    <n v="1431831600"/>
    <n v="1430761243"/>
    <b v="0"/>
    <n v="39"/>
    <b v="1"/>
    <s v="theater/plays"/>
    <n v="115"/>
    <n v="53.23"/>
    <x v="3"/>
    <x v="4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x v="172"/>
    <n v="714"/>
    <x v="0"/>
    <s v="FR"/>
    <s v="EUR"/>
    <n v="1446062040"/>
    <n v="1445109822"/>
    <b v="0"/>
    <n v="14"/>
    <b v="1"/>
    <s v="theater/plays"/>
    <n v="115"/>
    <n v="51"/>
    <x v="3"/>
    <x v="4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b v="0"/>
    <n v="10"/>
    <b v="1"/>
    <s v="theater/musical"/>
    <n v="115"/>
    <n v="115"/>
    <x v="3"/>
    <x v="20"/>
    <x v="1005"/>
    <d v="2016-07-10T23:32:12"/>
    <x v="0"/>
  </r>
  <r>
    <n v="63"/>
    <s v="The Attic"/>
    <s v="The Attic is my first short film.  Please help me with post production and distribution so that I can let it out into the world"/>
    <x v="29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06"/>
    <d v="2013-12-28T04:59:00"/>
    <x v="3"/>
  </r>
  <r>
    <n v="116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x v="27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08"/>
    <d v="2010-03-16T07:06:00"/>
    <x v="7"/>
  </r>
  <r>
    <n v="283"/>
    <s v="SOLE SURVIVOR"/>
    <s v="What is the impact of survivorship on the human condition?"/>
    <x v="52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09"/>
    <d v="2011-06-01T04:59:00"/>
    <x v="6"/>
  </r>
  <r>
    <n v="316"/>
    <s v="THE SECRET TRIAL 5 - GRASSROOTS CROSS-CANADA TOUR"/>
    <s v="Award winning documentary The Secret Trial 5 needs your help for a Cross-Canada Tour!"/>
    <x v="38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0"/>
    <d v="2014-12-11T04:59:00"/>
    <x v="2"/>
  </r>
  <r>
    <n v="371"/>
    <s v="Unbranded"/>
    <s v="3,000 Miles. 18 Wild Horses. 6 Months. 5 States. 4 men. A documentary about Conservation, Exploration, and Wild Mustangs."/>
    <x v="173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2"/>
    <d v="2015-11-14T07:01:00"/>
    <x v="4"/>
  </r>
  <r>
    <n v="526"/>
    <s v="Victory by Madicken Malm"/>
    <s v="We have a brand new play. We urgently need your help to fund our production, which opens at Theatre503 on August 18th."/>
    <x v="51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x v="174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14"/>
    <d v="2014-12-04T00:39:00"/>
    <x v="2"/>
  </r>
  <r>
    <n v="787"/>
    <s v="Mahayla CD Pressing"/>
    <s v="We've made our goal with your help. Thanks so much! This is a great time to pre-purchase the album and get some extra perks."/>
    <x v="34"/>
    <n v="1370"/>
    <x v="0"/>
    <s v="US"/>
    <s v="USD"/>
    <n v="1383318226"/>
    <n v="1380726226"/>
    <b v="0"/>
    <n v="17"/>
    <b v="1"/>
    <s v="music/rock"/>
    <n v="114"/>
    <n v="80.59"/>
    <x v="2"/>
    <x v="2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s v="US"/>
    <s v="USD"/>
    <n v="1393445620"/>
    <n v="1390853620"/>
    <b v="1"/>
    <n v="74"/>
    <b v="1"/>
    <s v="music/rock"/>
    <n v="114"/>
    <n v="50.69"/>
    <x v="2"/>
    <x v="2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b v="0"/>
    <n v="90"/>
    <b v="1"/>
    <s v="music/rock"/>
    <n v="114"/>
    <n v="63.48"/>
    <x v="2"/>
    <x v="2"/>
    <x v="1017"/>
    <d v="2015-11-14T01:04:10"/>
    <x v="4"/>
  </r>
  <r>
    <n v="1392"/>
    <s v="Telesomniac's Debut Album"/>
    <s v="Telesomniac is a rock band from Provo, UT releasing their debut album Thirty-One Flashes in the Dark."/>
    <x v="8"/>
    <n v="2841"/>
    <x v="0"/>
    <s v="US"/>
    <s v="USD"/>
    <n v="1456976586"/>
    <n v="1454298186"/>
    <b v="0"/>
    <n v="104"/>
    <b v="1"/>
    <s v="music/rock"/>
    <n v="114"/>
    <n v="27.32"/>
    <x v="2"/>
    <x v="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n v="1475013710"/>
    <b v="0"/>
    <n v="158"/>
    <b v="1"/>
    <s v="music/rock"/>
    <n v="114"/>
    <n v="72.06"/>
    <x v="2"/>
    <x v="2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n v="1319850796"/>
    <b v="0"/>
    <n v="136"/>
    <b v="1"/>
    <s v="music/rock"/>
    <n v="114"/>
    <n v="67.13"/>
    <x v="2"/>
    <x v="2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n v="1479276838"/>
    <b v="0"/>
    <n v="89"/>
    <b v="1"/>
    <s v="photography/photobooks"/>
    <n v="114"/>
    <n v="89.67"/>
    <x v="6"/>
    <x v="9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s v="US"/>
    <s v="USD"/>
    <n v="1389814380"/>
    <n v="1387390555"/>
    <b v="0"/>
    <n v="33"/>
    <b v="1"/>
    <s v="music/indie rock"/>
    <n v="114"/>
    <n v="104"/>
    <x v="2"/>
    <x v="13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s v="GB"/>
    <s v="GBP"/>
    <n v="1399033810"/>
    <n v="1396441810"/>
    <b v="0"/>
    <n v="621"/>
    <b v="1"/>
    <s v="technology/hardware"/>
    <n v="114"/>
    <n v="64.02"/>
    <x v="0"/>
    <x v="0"/>
    <x v="1023"/>
    <d v="2014-05-02T12:30:10"/>
    <x v="2"/>
  </r>
  <r>
    <n v="2196"/>
    <s v="LACORSA Grand Prix Game (relaunch)"/>
    <s v="Race your friends in style with this classic Grand Prix game."/>
    <x v="76"/>
    <n v="15937"/>
    <x v="0"/>
    <s v="US"/>
    <s v="USD"/>
    <n v="1480662000"/>
    <n v="1478000502"/>
    <b v="0"/>
    <n v="234"/>
    <b v="1"/>
    <s v="games/tabletop games"/>
    <n v="114"/>
    <n v="68.11"/>
    <x v="1"/>
    <x v="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n v="1380650177"/>
    <b v="0"/>
    <n v="123"/>
    <b v="1"/>
    <s v="music/electronic music"/>
    <n v="114"/>
    <n v="55.8"/>
    <x v="2"/>
    <x v="10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s v="US"/>
    <s v="USD"/>
    <n v="1297160329"/>
    <n v="1295000329"/>
    <b v="0"/>
    <n v="47"/>
    <b v="1"/>
    <s v="music/indie rock"/>
    <n v="114"/>
    <n v="29.02"/>
    <x v="2"/>
    <x v="13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x v="48"/>
    <n v="1251"/>
    <x v="0"/>
    <s v="US"/>
    <s v="USD"/>
    <n v="1335891603"/>
    <n v="1330711203"/>
    <b v="0"/>
    <n v="19"/>
    <b v="1"/>
    <s v="music/indie rock"/>
    <n v="114"/>
    <n v="65.84"/>
    <x v="2"/>
    <x v="13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x v="29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n v="1439833412"/>
    <b v="0"/>
    <n v="128"/>
    <b v="1"/>
    <s v="theater/plays"/>
    <n v="114"/>
    <n v="88.77"/>
    <x v="3"/>
    <x v="4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n v="1423284292"/>
    <b v="0"/>
    <n v="71"/>
    <b v="1"/>
    <s v="theater/plays"/>
    <n v="114"/>
    <n v="80.23"/>
    <x v="3"/>
    <x v="4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s v="US"/>
    <s v="USD"/>
    <n v="1427076840"/>
    <n v="1421960934"/>
    <b v="0"/>
    <n v="30"/>
    <b v="1"/>
    <s v="theater/plays"/>
    <n v="114"/>
    <n v="113.57"/>
    <x v="3"/>
    <x v="4"/>
    <x v="1031"/>
    <d v="2015-03-23T02:14:00"/>
    <x v="4"/>
  </r>
  <r>
    <n v="3158"/>
    <s v="Nursery Crimes"/>
    <s v="A 40s crime-noir play using nursery rhyme characters."/>
    <x v="2"/>
    <n v="5700"/>
    <x v="0"/>
    <s v="US"/>
    <s v="USD"/>
    <n v="1374523752"/>
    <n v="1371931752"/>
    <b v="1"/>
    <n v="69"/>
    <b v="1"/>
    <s v="theater/plays"/>
    <n v="114"/>
    <n v="82.61"/>
    <x v="3"/>
    <x v="4"/>
    <x v="1032"/>
    <d v="2013-07-22T20:09:12"/>
    <x v="3"/>
  </r>
  <r>
    <n v="3179"/>
    <s v="I Do Wonder"/>
    <s v="A Sci-fi play in several vignettes that will narrate an alternate history in the mid-20th century."/>
    <x v="145"/>
    <n v="4794.82"/>
    <x v="0"/>
    <s v="US"/>
    <s v="USD"/>
    <n v="1367859071"/>
    <n v="1365699071"/>
    <b v="1"/>
    <n v="62"/>
    <b v="1"/>
    <s v="theater/plays"/>
    <n v="114"/>
    <n v="77.34"/>
    <x v="3"/>
    <x v="4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x v="175"/>
    <n v="6628"/>
    <x v="0"/>
    <s v="US"/>
    <s v="USD"/>
    <n v="1459474059"/>
    <n v="1456885659"/>
    <b v="0"/>
    <n v="63"/>
    <b v="1"/>
    <s v="theater/plays"/>
    <n v="114"/>
    <n v="105.21"/>
    <x v="3"/>
    <x v="4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n v="1439743900"/>
    <b v="0"/>
    <n v="14"/>
    <b v="1"/>
    <s v="theater/plays"/>
    <n v="114"/>
    <n v="40.71"/>
    <x v="3"/>
    <x v="4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n v="1463422499"/>
    <b v="0"/>
    <n v="44"/>
    <b v="1"/>
    <s v="theater/plays"/>
    <n v="114"/>
    <n v="64.91"/>
    <x v="3"/>
    <x v="4"/>
    <x v="1036"/>
    <d v="2016-06-15T18:14:59"/>
    <x v="0"/>
  </r>
  <r>
    <n v="3523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n v="1469871148"/>
    <b v="0"/>
    <n v="80"/>
    <b v="1"/>
    <s v="theater/plays"/>
    <n v="114"/>
    <n v="56.83"/>
    <x v="3"/>
    <x v="4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s v="US"/>
    <s v="USD"/>
    <n v="1463198340"/>
    <n v="1461117201"/>
    <b v="0"/>
    <n v="336"/>
    <b v="1"/>
    <s v="theater/plays"/>
    <n v="114"/>
    <n v="119.18"/>
    <x v="3"/>
    <x v="4"/>
    <x v="1038"/>
    <d v="2016-05-14T03:59:00"/>
    <x v="0"/>
  </r>
  <r>
    <n v="3570"/>
    <s v="The Lower Depths"/>
    <s v="Theatre Machine presents an all-new adaptation of Maxim Gorky's classic of Russian theatre, The Lower Depths."/>
    <x v="29"/>
    <n v="2287"/>
    <x v="0"/>
    <s v="US"/>
    <s v="USD"/>
    <n v="1420009200"/>
    <n v="1417593483"/>
    <b v="0"/>
    <n v="26"/>
    <b v="1"/>
    <s v="theater/plays"/>
    <n v="114"/>
    <n v="87.96"/>
    <x v="3"/>
    <x v="4"/>
    <x v="1039"/>
    <d v="2014-12-31T07:00:00"/>
    <x v="2"/>
  </r>
  <r>
    <n v="3580"/>
    <s v="Annabel Lost"/>
    <s v="Annabel Lost combines visual art and performance poetry to tell the story of two orphaned refugees, Quetzal and Rhime."/>
    <x v="117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  <x v="4"/>
  </r>
  <r>
    <n v="3673"/>
    <s v="CHILD Z"/>
    <s v="Zoe is a teenage girl growing up in a deeply disturbing society. If those paid to protect her aren't listening, then who is?"/>
    <x v="6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41"/>
    <d v="2014-11-05T12:52:00"/>
    <x v="2"/>
  </r>
  <r>
    <n v="3711"/>
    <s v="The Youth Shakespeare Project 2014"/>
    <s v="Two teachers and twenty kids bring one of Shakespeare's plays to life!"/>
    <x v="22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43"/>
    <d v="2016-01-21T11:41:35"/>
    <x v="4"/>
  </r>
  <r>
    <n v="118"/>
    <s v="DENOUNCED - A Short Film"/>
    <s v="When a ruthless hit-man is 'denounced' from the mafia, his old enemies declare war."/>
    <x v="2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x v="176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5"/>
    <d v="2014-12-21T16:45:04"/>
    <x v="2"/>
  </r>
  <r>
    <n v="242"/>
    <s v="Hardwater"/>
    <s v="An unprecedented feature-length documentary film about Maine's tribal, oft-misunderstood ice fishing sub-culture."/>
    <x v="114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x v="173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50"/>
    <d v="2015-10-28T08:00:00"/>
    <x v="4"/>
  </r>
  <r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b v="0"/>
    <n v="17"/>
    <b v="1"/>
    <s v="music/rock"/>
    <n v="113"/>
    <n v="66.47"/>
    <x v="2"/>
    <x v="2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n v="1384811721"/>
    <b v="0"/>
    <n v="45"/>
    <b v="1"/>
    <s v="music/pop"/>
    <n v="113"/>
    <n v="12.53"/>
    <x v="2"/>
    <x v="7"/>
    <x v="1052"/>
    <d v="2013-12-17T12:00:00"/>
    <x v="3"/>
  </r>
  <r>
    <n v="1672"/>
    <s v="High Altotude Debut Album"/>
    <s v="Sweet, sweet harmonies from Portland Oregon's premiere high school women's a cappella group."/>
    <x v="177"/>
    <n v="1920"/>
    <x v="0"/>
    <s v="US"/>
    <s v="USD"/>
    <n v="1338824730"/>
    <n v="1336232730"/>
    <b v="0"/>
    <n v="49"/>
    <b v="1"/>
    <s v="music/pop"/>
    <n v="113"/>
    <n v="39.18"/>
    <x v="2"/>
    <x v="7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x v="178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x v="11"/>
    <n v="850"/>
    <x v="0"/>
    <s v="US"/>
    <s v="USD"/>
    <n v="1338830395"/>
    <n v="1336238395"/>
    <b v="0"/>
    <n v="25"/>
    <b v="1"/>
    <s v="music/indie rock"/>
    <n v="113"/>
    <n v="34"/>
    <x v="2"/>
    <x v="13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s v="US"/>
    <s v="USD"/>
    <n v="1329104114"/>
    <n v="1323920114"/>
    <b v="0"/>
    <n v="44"/>
    <b v="1"/>
    <s v="music/indie rock"/>
    <n v="113"/>
    <n v="51.48"/>
    <x v="2"/>
    <x v="13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n v="1445267347"/>
    <b v="0"/>
    <n v="84"/>
    <b v="1"/>
    <s v="games/tabletop games"/>
    <n v="113"/>
    <n v="107.32"/>
    <x v="1"/>
    <x v="1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x v="59"/>
    <n v="680"/>
    <x v="0"/>
    <s v="US"/>
    <s v="USD"/>
    <n v="1340476375"/>
    <n v="1337884375"/>
    <b v="0"/>
    <n v="29"/>
    <b v="1"/>
    <s v="music/indie rock"/>
    <n v="113"/>
    <n v="23.45"/>
    <x v="2"/>
    <x v="13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1"/>
    <d v="2014-12-08T04:59:00"/>
    <x v="2"/>
  </r>
  <r>
    <n v="2538"/>
    <s v="Me, Myself and Albinoni"/>
    <s v="I will record 2 of Tomaso Albinoni's concertos for 2 oboes playing both parts myself."/>
    <x v="52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n v="1424368298"/>
    <b v="0"/>
    <n v="83"/>
    <b v="1"/>
    <s v="theater/plays"/>
    <n v="113"/>
    <n v="68.25"/>
    <x v="3"/>
    <x v="4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x v="25"/>
    <n v="45126"/>
    <x v="0"/>
    <s v="US"/>
    <s v="USD"/>
    <n v="1416089324"/>
    <n v="1413493724"/>
    <b v="0"/>
    <n v="277"/>
    <b v="1"/>
    <s v="theater/spaces"/>
    <n v="113"/>
    <n v="162.91"/>
    <x v="3"/>
    <x v="12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n v="1412737080"/>
    <b v="0"/>
    <n v="557"/>
    <b v="1"/>
    <s v="theater/spaces"/>
    <n v="113"/>
    <n v="50.76"/>
    <x v="3"/>
    <x v="12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n v="1475326255"/>
    <b v="0"/>
    <n v="1260"/>
    <b v="1"/>
    <s v="theater/spaces"/>
    <n v="113"/>
    <n v="89.31"/>
    <x v="3"/>
    <x v="12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n v="1330722058"/>
    <b v="1"/>
    <n v="123"/>
    <b v="1"/>
    <s v="theater/plays"/>
    <n v="113"/>
    <n v="64.27"/>
    <x v="3"/>
    <x v="4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s v="GB"/>
    <s v="GBP"/>
    <n v="1428256277"/>
    <n v="1425235877"/>
    <b v="0"/>
    <n v="15"/>
    <b v="1"/>
    <s v="theater/plays"/>
    <n v="113"/>
    <n v="30"/>
    <x v="3"/>
    <x v="4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n v="1408062990"/>
    <b v="0"/>
    <n v="68"/>
    <b v="1"/>
    <s v="theater/plays"/>
    <n v="113"/>
    <n v="83.43"/>
    <x v="3"/>
    <x v="4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s v="US"/>
    <s v="USD"/>
    <n v="1461857045"/>
    <n v="1459265045"/>
    <b v="0"/>
    <n v="63"/>
    <b v="1"/>
    <s v="theater/plays"/>
    <n v="113"/>
    <n v="50.4"/>
    <x v="3"/>
    <x v="4"/>
    <x v="1070"/>
    <d v="2016-04-28T15:24:05"/>
    <x v="0"/>
  </r>
  <r>
    <n v="3475"/>
    <s v="Score"/>
    <s v="Score is a musical play inspired by true stories of parents who have recovered from addiction and regained their children."/>
    <x v="37"/>
    <n v="340"/>
    <x v="0"/>
    <s v="GB"/>
    <s v="GBP"/>
    <n v="1414972800"/>
    <n v="1412629704"/>
    <b v="0"/>
    <n v="17"/>
    <b v="1"/>
    <s v="theater/plays"/>
    <n v="113"/>
    <n v="20"/>
    <x v="3"/>
    <x v="4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x v="29"/>
    <n v="2257"/>
    <x v="0"/>
    <s v="US"/>
    <s v="USD"/>
    <n v="1426539600"/>
    <n v="1424296822"/>
    <b v="0"/>
    <n v="57"/>
    <b v="1"/>
    <s v="theater/plays"/>
    <n v="113"/>
    <n v="39.6"/>
    <x v="3"/>
    <x v="4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73"/>
    <d v="2014-05-24T21:00:00"/>
    <x v="2"/>
  </r>
  <r>
    <n v="355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n v="1421025159"/>
    <b v="0"/>
    <n v="53"/>
    <b v="1"/>
    <s v="theater/plays"/>
    <n v="113"/>
    <n v="107"/>
    <x v="3"/>
    <x v="4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s v="US"/>
    <s v="USD"/>
    <n v="1461913140"/>
    <n v="1461370956"/>
    <b v="0"/>
    <n v="69"/>
    <b v="1"/>
    <s v="theater/plays"/>
    <n v="113"/>
    <n v="49.06"/>
    <x v="3"/>
    <x v="4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b v="0"/>
    <n v="17"/>
    <b v="1"/>
    <s v="theater/plays"/>
    <n v="113"/>
    <n v="66.47"/>
    <x v="3"/>
    <x v="4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x v="32"/>
    <n v="3383"/>
    <x v="0"/>
    <s v="US"/>
    <s v="USD"/>
    <n v="1475664834"/>
    <n v="1473850434"/>
    <b v="0"/>
    <n v="34"/>
    <b v="1"/>
    <s v="theater/plays"/>
    <n v="113"/>
    <n v="99.5"/>
    <x v="3"/>
    <x v="4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n v="1473189335"/>
    <b v="0"/>
    <n v="15"/>
    <b v="1"/>
    <s v="theater/musical"/>
    <n v="113"/>
    <n v="37.67"/>
    <x v="3"/>
    <x v="20"/>
    <x v="1078"/>
    <d v="2016-10-16T21:00:00"/>
    <x v="0"/>
  </r>
  <r>
    <n v="3765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n v="1404153482"/>
    <b v="0"/>
    <n v="107"/>
    <b v="1"/>
    <s v="theater/musical"/>
    <n v="113"/>
    <n v="74.22"/>
    <x v="3"/>
    <x v="20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x v="82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80"/>
    <d v="2016-08-03T04:09:00"/>
    <x v="0"/>
  </r>
  <r>
    <n v="27"/>
    <s v="B-Rabbit TV Comedy Pilot"/>
    <s v="B-Rabbit is a hilarious depiction of immigrating to New Zealand and the life you desperately tried to leave behind."/>
    <x v="12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x v="32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x v="12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x v="179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x v="51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n v="1474884417"/>
    <b v="0"/>
    <n v="105"/>
    <b v="1"/>
    <s v="publishing/nonfiction"/>
    <n v="112"/>
    <n v="53.19"/>
    <x v="5"/>
    <x v="15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s v="US"/>
    <s v="USD"/>
    <n v="1333774740"/>
    <n v="1330094566"/>
    <b v="0"/>
    <n v="184"/>
    <b v="1"/>
    <s v="music/rock"/>
    <n v="112"/>
    <n v="85.05"/>
    <x v="2"/>
    <x v="2"/>
    <x v="1090"/>
    <d v="2012-04-07T04:59:00"/>
    <x v="5"/>
  </r>
  <r>
    <n v="801"/>
    <s v="SLUTEVER DO AMERICA TOUR"/>
    <s v="ALL WE WANT TO DO IS DRIVE AROUND AMERICA AND PLAY A BUNCH OF SHOWS, BUT WE DON'T HAVE ANY MONEY..."/>
    <x v="29"/>
    <n v="2230.4299999999998"/>
    <x v="0"/>
    <s v="US"/>
    <s v="USD"/>
    <n v="1309547120"/>
    <n v="1306955120"/>
    <b v="0"/>
    <n v="51"/>
    <b v="1"/>
    <s v="music/rock"/>
    <n v="112"/>
    <n v="43.73"/>
    <x v="2"/>
    <x v="2"/>
    <x v="1091"/>
    <d v="2011-07-01T19:05:20"/>
    <x v="6"/>
  </r>
  <r>
    <n v="1029"/>
    <s v="StrobeHouse presents Valborg 2015"/>
    <s v="We want to recreate last years massive Valborgparty in Lund but this time even bigger!"/>
    <x v="9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2"/>
    <d v="2015-04-04T21:59:00"/>
    <x v="4"/>
  </r>
  <r>
    <n v="1036"/>
    <s v="Bring Kyrstyn's Album to Life!"/>
    <s v="Help this Soulful &amp; Cinematic Glitch-Pop Songwriter Bring her Music to the World!  (And your Ears:)"/>
    <x v="105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3"/>
    <d v="2013-01-07T08:00:00"/>
    <x v="5"/>
  </r>
  <r>
    <n v="1223"/>
    <s v="YOSEMITE PEOPLE"/>
    <s v="A photography book focusing on the people rather than the nature at Yosemite National Park."/>
    <x v="18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94"/>
    <d v="2016-11-10T05:15:09"/>
    <x v="0"/>
  </r>
  <r>
    <n v="1309"/>
    <s v="CORE : Roam (Canceled)"/>
    <s v="Wicked fun and built for excitement, CORE is the safest and most versatile speaker you've ever worn."/>
    <x v="181"/>
    <n v="12879"/>
    <x v="1"/>
    <s v="US"/>
    <s v="USD"/>
    <n v="1444943468"/>
    <n v="1441919468"/>
    <b v="0"/>
    <n v="35"/>
    <b v="0"/>
    <s v="technology/wearables"/>
    <n v="112"/>
    <n v="367.97"/>
    <x v="0"/>
    <x v="3"/>
    <x v="1095"/>
    <d v="2015-10-15T21:11:08"/>
    <x v="4"/>
  </r>
  <r>
    <n v="1358"/>
    <s v="The Masada Story Project"/>
    <s v="I am working on a book about what people do when they visit Masada, an ancient fortress in the Judean desert."/>
    <x v="32"/>
    <n v="3350"/>
    <x v="0"/>
    <s v="US"/>
    <s v="USD"/>
    <n v="1309009323"/>
    <n v="1306417323"/>
    <b v="0"/>
    <n v="49"/>
    <b v="1"/>
    <s v="publishing/nonfiction"/>
    <n v="112"/>
    <n v="68.37"/>
    <x v="5"/>
    <x v="15"/>
    <x v="1096"/>
    <d v="2011-06-25T13:42:03"/>
    <x v="6"/>
  </r>
  <r>
    <n v="1379"/>
    <s v="J. Walter Makes a Record"/>
    <s v="---------The long-awaited debut full-length from Justin Ruddy--------"/>
    <x v="9"/>
    <n v="11160"/>
    <x v="0"/>
    <s v="US"/>
    <s v="USD"/>
    <n v="1433504876"/>
    <n v="1430912876"/>
    <b v="0"/>
    <n v="151"/>
    <b v="1"/>
    <s v="music/rock"/>
    <n v="112"/>
    <n v="73.91"/>
    <x v="2"/>
    <x v="2"/>
    <x v="1097"/>
    <d v="2015-06-05T11:47:56"/>
    <x v="4"/>
  </r>
  <r>
    <n v="1395"/>
    <s v="Quiet Oaks Full Length Album"/>
    <s v="Help Quiet Oaks record their debut album!!!"/>
    <x v="27"/>
    <n v="3916"/>
    <x v="0"/>
    <s v="US"/>
    <s v="USD"/>
    <n v="1484430481"/>
    <n v="1481838481"/>
    <b v="0"/>
    <n v="82"/>
    <b v="1"/>
    <s v="music/rock"/>
    <n v="112"/>
    <n v="47.76"/>
    <x v="2"/>
    <x v="2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x v="32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x v="76"/>
    <n v="15651"/>
    <x v="0"/>
    <s v="US"/>
    <s v="USD"/>
    <n v="1447858804"/>
    <n v="1445263204"/>
    <b v="1"/>
    <n v="206"/>
    <b v="1"/>
    <s v="photography/photobooks"/>
    <n v="112"/>
    <n v="75.98"/>
    <x v="6"/>
    <x v="9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b v="0"/>
    <n v="42"/>
    <b v="1"/>
    <s v="music/pop"/>
    <n v="112"/>
    <n v="159.52000000000001"/>
    <x v="2"/>
    <x v="7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x v="105"/>
    <n v="5052"/>
    <x v="0"/>
    <s v="US"/>
    <s v="USD"/>
    <n v="1406226191"/>
    <n v="1403547791"/>
    <b v="0"/>
    <n v="58"/>
    <b v="1"/>
    <s v="music/rock"/>
    <n v="112"/>
    <n v="87.1"/>
    <x v="2"/>
    <x v="2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n v="1378586179"/>
    <b v="0"/>
    <n v="65"/>
    <b v="1"/>
    <s v="music/classical music"/>
    <n v="112"/>
    <n v="60.15"/>
    <x v="2"/>
    <x v="18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x v="31"/>
    <n v="39304"/>
    <x v="0"/>
    <s v="US"/>
    <s v="USD"/>
    <n v="1413442740"/>
    <n v="1410937483"/>
    <b v="1"/>
    <n v="263"/>
    <b v="1"/>
    <s v="theater/spaces"/>
    <n v="112"/>
    <n v="149.44"/>
    <x v="3"/>
    <x v="12"/>
    <x v="1105"/>
    <d v="2014-10-16T06:59:00"/>
    <x v="2"/>
  </r>
  <r>
    <n v="2806"/>
    <s v="And Now: The World!"/>
    <s v="A one woman show about the challenges of being a feminist in a digital age. Touring 6 UK cities. Now with Stretch Goals!"/>
    <x v="32"/>
    <n v="3363"/>
    <x v="0"/>
    <s v="GB"/>
    <s v="GBP"/>
    <n v="1438772400"/>
    <n v="1435645490"/>
    <b v="0"/>
    <n v="76"/>
    <b v="1"/>
    <s v="theater/plays"/>
    <n v="112"/>
    <n v="44.25"/>
    <x v="3"/>
    <x v="4"/>
    <x v="1106"/>
    <d v="2015-08-05T11:00:00"/>
    <x v="4"/>
  </r>
  <r>
    <n v="3170"/>
    <s v="Ain't She Brave FringeNYC 2014 Project"/>
    <s v="An emotionally-charged journey through the history of black women in America told in reverse."/>
    <x v="29"/>
    <n v="2245"/>
    <x v="0"/>
    <s v="US"/>
    <s v="USD"/>
    <n v="1404273600"/>
    <n v="1401414944"/>
    <b v="1"/>
    <n v="71"/>
    <b v="1"/>
    <s v="theater/plays"/>
    <n v="112"/>
    <n v="31.62"/>
    <x v="3"/>
    <x v="4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s v="GB"/>
    <s v="GBP"/>
    <n v="1435752898"/>
    <n v="1433160898"/>
    <b v="1"/>
    <n v="79"/>
    <b v="1"/>
    <s v="theater/plays"/>
    <n v="112"/>
    <n v="39.81"/>
    <x v="3"/>
    <x v="4"/>
    <x v="1108"/>
    <d v="2015-07-01T12:14:58"/>
    <x v="4"/>
  </r>
  <r>
    <n v="3263"/>
    <s v="Titus Andronicus (with an all-female cast &amp; crew)"/>
    <s v="Shakespeare's bloodiest tragedy, performed and produced exclusively by women."/>
    <x v="8"/>
    <n v="2804.16"/>
    <x v="0"/>
    <s v="US"/>
    <s v="USD"/>
    <n v="1446238800"/>
    <n v="1444220588"/>
    <b v="1"/>
    <n v="68"/>
    <b v="1"/>
    <s v="theater/plays"/>
    <n v="112"/>
    <n v="41.24"/>
    <x v="3"/>
    <x v="4"/>
    <x v="1109"/>
    <d v="2015-10-30T21:00:00"/>
    <x v="4"/>
  </r>
  <r>
    <n v="3285"/>
    <s v="By Morning"/>
    <s v="A new play by Matthew Gasda"/>
    <x v="182"/>
    <n v="5604"/>
    <x v="0"/>
    <s v="US"/>
    <s v="USD"/>
    <n v="1488258000"/>
    <n v="1485556626"/>
    <b v="0"/>
    <n v="81"/>
    <b v="1"/>
    <s v="theater/plays"/>
    <n v="112"/>
    <n v="69.19"/>
    <x v="3"/>
    <x v="4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s v="US"/>
    <s v="USD"/>
    <n v="1466707620"/>
    <n v="1464979620"/>
    <b v="0"/>
    <n v="30"/>
    <b v="1"/>
    <s v="theater/plays"/>
    <n v="112"/>
    <n v="65.17"/>
    <x v="3"/>
    <x v="4"/>
    <x v="1111"/>
    <d v="2016-06-23T18:47:00"/>
    <x v="0"/>
  </r>
  <r>
    <n v="3397"/>
    <s v="Waiting for Godot - Blue Sky Theatre &amp; Arts"/>
    <s v="Help a group of recovering alcoholics bring Samuel Beckett's classic to a seaside town!"/>
    <x v="54"/>
    <n v="280"/>
    <x v="0"/>
    <s v="GB"/>
    <s v="GBP"/>
    <n v="1455832800"/>
    <n v="1452338929"/>
    <b v="0"/>
    <n v="24"/>
    <b v="1"/>
    <s v="theater/plays"/>
    <n v="112"/>
    <n v="11.67"/>
    <x v="3"/>
    <x v="4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b v="0"/>
    <n v="19"/>
    <b v="1"/>
    <s v="theater/plays"/>
    <n v="112"/>
    <n v="58.95"/>
    <x v="3"/>
    <x v="4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b v="0"/>
    <n v="18"/>
    <b v="1"/>
    <s v="theater/plays"/>
    <n v="112"/>
    <n v="62.17"/>
    <x v="3"/>
    <x v="4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b v="0"/>
    <n v="15"/>
    <b v="1"/>
    <s v="film &amp; video/shorts"/>
    <n v="111"/>
    <n v="73.73"/>
    <x v="4"/>
    <x v="6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18"/>
    <d v="2011-11-07T04:39:38"/>
    <x v="6"/>
  </r>
  <r>
    <n v="307"/>
    <s v="Grammar Revolution"/>
    <s v="Why is grammar important?"/>
    <x v="92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s v="US"/>
    <s v="USD"/>
    <n v="1395435712"/>
    <n v="1392847312"/>
    <b v="0"/>
    <n v="23"/>
    <b v="1"/>
    <s v="publishing/nonfiction"/>
    <n v="111"/>
    <n v="67.39"/>
    <x v="5"/>
    <x v="15"/>
    <x v="1121"/>
    <d v="2014-03-21T21:01:52"/>
    <x v="2"/>
  </r>
  <r>
    <n v="746"/>
    <s v="Attention: People With Body Parts"/>
    <s v="This is a book of letters. Letters to our body parts."/>
    <x v="184"/>
    <n v="3318"/>
    <x v="0"/>
    <s v="US"/>
    <s v="USD"/>
    <n v="1348372740"/>
    <n v="1346806909"/>
    <b v="0"/>
    <n v="97"/>
    <b v="1"/>
    <s v="publishing/nonfiction"/>
    <n v="111"/>
    <n v="34.21"/>
    <x v="5"/>
    <x v="15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x v="185"/>
    <n v="13864.17"/>
    <x v="0"/>
    <s v="US"/>
    <s v="USD"/>
    <n v="1395624170"/>
    <n v="1392171770"/>
    <b v="1"/>
    <n v="189"/>
    <b v="1"/>
    <s v="music/rock"/>
    <n v="111"/>
    <n v="73.36"/>
    <x v="2"/>
    <x v="2"/>
    <x v="1124"/>
    <d v="2014-03-24T01:22:50"/>
    <x v="2"/>
  </r>
  <r>
    <n v="1280"/>
    <s v="Nothing More's New Album"/>
    <s v="Nothing More is recording their forthcoming record and needs to join forces with you to make this album HUGE! "/>
    <x v="38"/>
    <n v="16636.78"/>
    <x v="0"/>
    <s v="US"/>
    <s v="USD"/>
    <n v="1299003054"/>
    <n v="1291227054"/>
    <b v="1"/>
    <n v="130"/>
    <b v="1"/>
    <s v="music/rock"/>
    <n v="111"/>
    <n v="127.98"/>
    <x v="2"/>
    <x v="2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n v="1373305836"/>
    <b v="1"/>
    <n v="74"/>
    <b v="1"/>
    <s v="music/rock"/>
    <n v="111"/>
    <n v="104.73"/>
    <x v="2"/>
    <x v="2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b v="0"/>
    <n v="87"/>
    <b v="1"/>
    <s v="music/rock"/>
    <n v="111"/>
    <n v="63.62"/>
    <x v="2"/>
    <x v="2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28"/>
    <d v="2011-12-23T03:00:00"/>
    <x v="6"/>
  </r>
  <r>
    <n v="1506"/>
    <s v="Holden Lane High School photobook"/>
    <s v="A photographic book consisting of 36 colour photographs that explore Holden Lane High School in its final state."/>
    <x v="51"/>
    <n v="1671"/>
    <x v="0"/>
    <s v="GB"/>
    <s v="GBP"/>
    <n v="1406227904"/>
    <n v="1403635904"/>
    <b v="1"/>
    <n v="43"/>
    <b v="1"/>
    <s v="photography/photobooks"/>
    <n v="111"/>
    <n v="38.86"/>
    <x v="6"/>
    <x v="9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n v="1378306140"/>
    <b v="0"/>
    <n v="10"/>
    <b v="1"/>
    <s v="music/pop"/>
    <n v="111"/>
    <n v="554"/>
    <x v="2"/>
    <x v="7"/>
    <x v="1131"/>
    <d v="2013-09-18T14:49:00"/>
    <x v="3"/>
  </r>
  <r>
    <n v="1741"/>
    <s v="Caught off Guard"/>
    <s v="A photo journal documenting my experiences and travels across New Zealand"/>
    <x v="34"/>
    <n v="1330"/>
    <x v="0"/>
    <s v="GB"/>
    <s v="GBP"/>
    <n v="1433948671"/>
    <n v="1430060671"/>
    <b v="0"/>
    <n v="52"/>
    <b v="1"/>
    <s v="photography/photobooks"/>
    <n v="111"/>
    <n v="25.58"/>
    <x v="6"/>
    <x v="9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x v="13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s v="ES"/>
    <s v="EUR"/>
    <n v="1449178200"/>
    <n v="1447614732"/>
    <b v="0"/>
    <n v="8"/>
    <b v="1"/>
    <s v="music/indie rock"/>
    <n v="111"/>
    <n v="416.88"/>
    <x v="2"/>
    <x v="13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n v="1360366708"/>
    <b v="0"/>
    <n v="96"/>
    <b v="1"/>
    <s v="music/indie rock"/>
    <n v="111"/>
    <n v="115.31"/>
    <x v="2"/>
    <x v="13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s v="US"/>
    <s v="USD"/>
    <n v="1462629432"/>
    <n v="1460037432"/>
    <b v="0"/>
    <n v="350"/>
    <b v="1"/>
    <s v="technology/hardware"/>
    <n v="111"/>
    <n v="226.21"/>
    <x v="0"/>
    <x v="0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x v="51"/>
    <n v="1661"/>
    <x v="0"/>
    <s v="US"/>
    <s v="USD"/>
    <n v="1322106796"/>
    <n v="1316919196"/>
    <b v="0"/>
    <n v="38"/>
    <b v="1"/>
    <s v="music/indie rock"/>
    <n v="111"/>
    <n v="43.71"/>
    <x v="2"/>
    <x v="13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n v="1329442510"/>
    <b v="0"/>
    <n v="72"/>
    <b v="1"/>
    <s v="music/electronic music"/>
    <n v="111"/>
    <n v="61.9"/>
    <x v="2"/>
    <x v="10"/>
    <x v="1138"/>
    <d v="2012-04-14T17:36:00"/>
    <x v="5"/>
  </r>
  <r>
    <n v="2337"/>
    <s v="The Hudson Standard Bitters and Shrubs"/>
    <s v="We make small batch, locally sourced bitters and shrubs for cocktails and cooking."/>
    <x v="18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s v="US"/>
    <s v="USD"/>
    <n v="1342672096"/>
    <n v="1340944096"/>
    <b v="0"/>
    <n v="115"/>
    <b v="1"/>
    <s v="music/indie rock"/>
    <n v="111"/>
    <n v="28.88"/>
    <x v="2"/>
    <x v="13"/>
    <x v="1140"/>
    <d v="2012-07-19T04:28:16"/>
    <x v="5"/>
  </r>
  <r>
    <n v="2464"/>
    <s v="The Enemy Feathers NEW EP"/>
    <s v="The Enemy Feathers are passing the proverbial hat to see if we can raise enough money to complete Our NEW EP"/>
    <x v="29"/>
    <n v="2222"/>
    <x v="0"/>
    <s v="CA"/>
    <s v="CAD"/>
    <n v="1443641340"/>
    <n v="1441143397"/>
    <b v="0"/>
    <n v="43"/>
    <b v="1"/>
    <s v="music/indie rock"/>
    <n v="111"/>
    <n v="51.67"/>
    <x v="2"/>
    <x v="13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s v="US"/>
    <s v="USD"/>
    <n v="1362160868"/>
    <n v="1359568911"/>
    <b v="0"/>
    <n v="136"/>
    <b v="1"/>
    <s v="music/classical music"/>
    <n v="111"/>
    <n v="61.03"/>
    <x v="2"/>
    <x v="18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x v="82"/>
    <n v="890"/>
    <x v="0"/>
    <s v="US"/>
    <s v="USD"/>
    <n v="1321385820"/>
    <n v="1318539484"/>
    <b v="0"/>
    <n v="25"/>
    <b v="1"/>
    <s v="music/classical music"/>
    <n v="111"/>
    <n v="35.6"/>
    <x v="2"/>
    <x v="18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s v="US"/>
    <s v="USD"/>
    <n v="1455142416"/>
    <n v="1452550416"/>
    <b v="0"/>
    <n v="18"/>
    <b v="1"/>
    <s v="technology/makerspaces"/>
    <n v="111"/>
    <n v="92.22"/>
    <x v="0"/>
    <x v="19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n v="1434881005"/>
    <b v="0"/>
    <n v="73"/>
    <b v="1"/>
    <s v="theater/plays"/>
    <n v="111"/>
    <n v="151.46"/>
    <x v="3"/>
    <x v="4"/>
    <x v="1145"/>
    <d v="2015-07-21T10:03:25"/>
    <x v="4"/>
  </r>
  <r>
    <n v="2831"/>
    <s v="Tackett &amp; Pyke put on a Play"/>
    <s v="We each wrote a play and would like to produce them for you for nothing more than art's sake!"/>
    <x v="32"/>
    <n v="3320"/>
    <x v="0"/>
    <s v="US"/>
    <s v="USD"/>
    <n v="1437076070"/>
    <n v="1434484070"/>
    <b v="0"/>
    <n v="52"/>
    <b v="1"/>
    <s v="theater/plays"/>
    <n v="111"/>
    <n v="63.85"/>
    <x v="3"/>
    <x v="4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n v="1406958354"/>
    <b v="0"/>
    <n v="31"/>
    <b v="1"/>
    <s v="theater/plays"/>
    <n v="111"/>
    <n v="125.81"/>
    <x v="3"/>
    <x v="4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x v="114"/>
    <n v="14450"/>
    <x v="0"/>
    <s v="US"/>
    <s v="USD"/>
    <n v="1402855525"/>
    <n v="1400263525"/>
    <b v="1"/>
    <n v="72"/>
    <b v="1"/>
    <s v="theater/plays"/>
    <n v="111"/>
    <n v="200.69"/>
    <x v="3"/>
    <x v="4"/>
    <x v="1148"/>
    <d v="2014-06-15T18:05:25"/>
    <x v="2"/>
  </r>
  <r>
    <n v="3246"/>
    <s v="The Gray Man"/>
    <s v="The Gray Man isnâ€™t real. Heâ€™s a ghost story, a boogeyman, a tale mothers make up to keep their children safe."/>
    <x v="9"/>
    <n v="11122"/>
    <x v="0"/>
    <s v="US"/>
    <s v="USD"/>
    <n v="1442030340"/>
    <n v="1439551200"/>
    <b v="1"/>
    <n v="193"/>
    <b v="1"/>
    <s v="theater/plays"/>
    <n v="111"/>
    <n v="57.63"/>
    <x v="3"/>
    <x v="4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n v="1432315966"/>
    <b v="1"/>
    <n v="20"/>
    <b v="1"/>
    <s v="theater/plays"/>
    <n v="111"/>
    <n v="83.05"/>
    <x v="3"/>
    <x v="4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b v="0"/>
    <n v="19"/>
    <b v="1"/>
    <s v="theater/plays"/>
    <n v="111"/>
    <n v="58.42"/>
    <x v="3"/>
    <x v="4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s v="US"/>
    <s v="USD"/>
    <n v="1420489560"/>
    <n v="1417469639"/>
    <b v="0"/>
    <n v="43"/>
    <b v="1"/>
    <s v="theater/plays"/>
    <n v="111"/>
    <n v="77.19"/>
    <x v="3"/>
    <x v="4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s v="DK"/>
    <s v="DKK"/>
    <n v="1464817320"/>
    <n v="1462806419"/>
    <b v="0"/>
    <n v="20"/>
    <b v="1"/>
    <s v="theater/plays"/>
    <n v="111"/>
    <n v="110.75"/>
    <x v="3"/>
    <x v="4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s v="US"/>
    <s v="USD"/>
    <n v="1460260800"/>
    <n v="1458336672"/>
    <b v="0"/>
    <n v="36"/>
    <b v="1"/>
    <s v="theater/plays"/>
    <n v="111"/>
    <n v="92.5"/>
    <x v="3"/>
    <x v="4"/>
    <x v="1155"/>
    <d v="2016-04-10T04:00:00"/>
    <x v="0"/>
  </r>
  <r>
    <n v="3683"/>
    <s v="A Krumpus Story - World Premiere"/>
    <s v="A Krumpus Story is a dark holiday comedy for anyone who wants a little more spice in their holiday fare."/>
    <x v="27"/>
    <n v="3880"/>
    <x v="0"/>
    <s v="US"/>
    <s v="USD"/>
    <n v="1476931696"/>
    <n v="1474339696"/>
    <b v="0"/>
    <n v="66"/>
    <b v="1"/>
    <s v="theater/plays"/>
    <n v="111"/>
    <n v="58.79"/>
    <x v="3"/>
    <x v="4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s v="CA"/>
    <s v="CAD"/>
    <n v="1455231540"/>
    <n v="1452614847"/>
    <b v="0"/>
    <n v="35"/>
    <b v="1"/>
    <s v="theater/plays"/>
    <n v="111"/>
    <n v="47.66"/>
    <x v="3"/>
    <x v="4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n v="1461718475"/>
    <b v="0"/>
    <n v="71"/>
    <b v="1"/>
    <s v="theater/musical"/>
    <n v="111"/>
    <n v="93.77"/>
    <x v="3"/>
    <x v="20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x v="187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60"/>
    <d v="2016-07-29T05:35:00"/>
    <x v="0"/>
  </r>
  <r>
    <n v="38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61"/>
    <d v="2013-05-11T01:22:24"/>
    <x v="3"/>
  </r>
  <r>
    <n v="53"/>
    <s v="Rolling out Vegan Mashup's Season 2"/>
    <s v="Delicious TV's Vegan Mashup launching season two on public television"/>
    <x v="32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x v="128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x v="38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65"/>
    <d v="2014-06-21T03:59:00"/>
    <x v="2"/>
  </r>
  <r>
    <n v="369"/>
    <s v="Alpine Zone"/>
    <s v="A documentary of one woman's attempt at solo hiking 2,000 miles, in an effort to understand herself and societal expectations."/>
    <x v="67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66"/>
    <d v="2012-01-15T13:14:29"/>
    <x v="6"/>
  </r>
  <r>
    <n v="393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7"/>
    <d v="2013-10-10T17:00:52"/>
    <x v="3"/>
  </r>
  <r>
    <n v="1025"/>
    <s v="[NUREN] The New Renaissance"/>
    <s v="Jake Kaufman and Jessie Seely present THE WORLD'S FIRST VIRTUAL REALITY ROCK OPERA."/>
    <x v="166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x v="177"/>
    <n v="1870"/>
    <x v="0"/>
    <s v="GB"/>
    <s v="GBP"/>
    <n v="1444172340"/>
    <n v="1441822828"/>
    <b v="0"/>
    <n v="52"/>
    <b v="1"/>
    <s v="theater/plays"/>
    <n v="110"/>
    <n v="35.96"/>
    <x v="3"/>
    <x v="4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s v="US"/>
    <s v="USD"/>
    <n v="1462125358"/>
    <n v="1459533358"/>
    <b v="0"/>
    <n v="238"/>
    <b v="1"/>
    <s v="theater/plays"/>
    <n v="110"/>
    <n v="92.04"/>
    <x v="3"/>
    <x v="4"/>
    <x v="1170"/>
    <d v="2016-05-01T17:55:58"/>
    <x v="0"/>
  </r>
  <r>
    <n v="1385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n v="1457109121"/>
    <b v="0"/>
    <n v="134"/>
    <b v="1"/>
    <s v="music/rock"/>
    <n v="110"/>
    <n v="65.91"/>
    <x v="2"/>
    <x v="2"/>
    <x v="1171"/>
    <d v="2016-04-29T12:11:00"/>
    <x v="0"/>
  </r>
  <r>
    <n v="1391"/>
    <s v="Rules and Regulations"/>
    <s v="With the money donated through this project we intend on investing in sound equipment for live shows"/>
    <x v="22"/>
    <n v="551"/>
    <x v="0"/>
    <s v="US"/>
    <s v="USD"/>
    <n v="1440219540"/>
    <n v="1436369818"/>
    <b v="0"/>
    <n v="13"/>
    <b v="1"/>
    <s v="music/rock"/>
    <n v="110"/>
    <n v="42.38"/>
    <x v="2"/>
    <x v="2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x v="188"/>
    <n v="4826"/>
    <x v="0"/>
    <s v="US"/>
    <s v="USD"/>
    <n v="1467752334"/>
    <n v="1465160334"/>
    <b v="0"/>
    <n v="65"/>
    <b v="1"/>
    <s v="music/rock"/>
    <n v="110"/>
    <n v="74.25"/>
    <x v="2"/>
    <x v="2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n v="1354568384"/>
    <b v="0"/>
    <n v="11"/>
    <b v="1"/>
    <s v="music/rock"/>
    <n v="110"/>
    <n v="50"/>
    <x v="2"/>
    <x v="2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n v="1348363560"/>
    <b v="0"/>
    <n v="128"/>
    <b v="1"/>
    <s v="music/pop"/>
    <n v="110"/>
    <n v="85.55"/>
    <x v="2"/>
    <x v="7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x v="29"/>
    <n v="2204"/>
    <x v="0"/>
    <s v="GB"/>
    <s v="GBP"/>
    <n v="1408039860"/>
    <n v="1405248503"/>
    <b v="0"/>
    <n v="83"/>
    <b v="1"/>
    <s v="music/pop"/>
    <n v="110"/>
    <n v="26.55"/>
    <x v="2"/>
    <x v="7"/>
    <x v="1177"/>
    <d v="2014-08-14T18:11:00"/>
    <x v="2"/>
  </r>
  <r>
    <n v="1925"/>
    <s v="The Freakniks Debut Album: Infinite Love"/>
    <s v="The Freakniks are making their psychedelic freak-folk debut studio album and they need your help."/>
    <x v="51"/>
    <n v="1655"/>
    <x v="0"/>
    <s v="US"/>
    <s v="USD"/>
    <n v="1381449600"/>
    <n v="1379540288"/>
    <b v="0"/>
    <n v="52"/>
    <b v="1"/>
    <s v="music/indie rock"/>
    <n v="110"/>
    <n v="31.83"/>
    <x v="2"/>
    <x v="13"/>
    <x v="1178"/>
    <d v="2013-10-11T00:00:00"/>
    <x v="3"/>
  </r>
  <r>
    <n v="2186"/>
    <s v="Latitude 90Â° : The Origin"/>
    <s v="The real-time digital social deduction game where there's no moderator, no sleeping, and no dying."/>
    <x v="12"/>
    <n v="21935"/>
    <x v="0"/>
    <s v="US"/>
    <s v="USD"/>
    <n v="1473213600"/>
    <n v="1470062743"/>
    <b v="0"/>
    <n v="392"/>
    <b v="1"/>
    <s v="games/tabletop games"/>
    <n v="110"/>
    <n v="55.96"/>
    <x v="1"/>
    <x v="1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s v="CA"/>
    <s v="CAD"/>
    <n v="1443127082"/>
    <n v="1440535082"/>
    <b v="0"/>
    <n v="50"/>
    <b v="1"/>
    <s v="music/electronic music"/>
    <n v="110"/>
    <n v="43.82"/>
    <x v="2"/>
    <x v="10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n v="1462481718"/>
    <b v="0"/>
    <n v="80"/>
    <b v="1"/>
    <s v="food/small batch"/>
    <n v="110"/>
    <n v="68.86"/>
    <x v="7"/>
    <x v="11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b v="0"/>
    <n v="11"/>
    <b v="1"/>
    <s v="music/classical music"/>
    <n v="110"/>
    <n v="100"/>
    <x v="2"/>
    <x v="18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83"/>
    <d v="2014-04-29T17:06:22"/>
    <x v="2"/>
  </r>
  <r>
    <n v="2628"/>
    <s v="Pie In Space!"/>
    <s v="A high school freshman is sending pie into space and you can be a part of it.  GO SCIENCE!!!"/>
    <x v="18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s v="GB"/>
    <s v="GBP"/>
    <n v="1440245273"/>
    <n v="1438085273"/>
    <b v="0"/>
    <n v="18"/>
    <b v="1"/>
    <s v="theater/plays"/>
    <n v="110"/>
    <n v="24.44"/>
    <x v="3"/>
    <x v="4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n v="1424927159"/>
    <b v="0"/>
    <n v="108"/>
    <b v="1"/>
    <s v="theater/plays"/>
    <n v="110"/>
    <n v="50.75"/>
    <x v="3"/>
    <x v="4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n v="1473837751"/>
    <b v="0"/>
    <n v="265"/>
    <b v="1"/>
    <s v="theater/spaces"/>
    <n v="110"/>
    <n v="104.15"/>
    <x v="3"/>
    <x v="12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n v="1413824447"/>
    <b v="0"/>
    <n v="348"/>
    <b v="1"/>
    <s v="theater/spaces"/>
    <n v="110"/>
    <n v="94.55"/>
    <x v="3"/>
    <x v="12"/>
    <x v="1188"/>
    <d v="2014-11-18T04:35:00"/>
    <x v="2"/>
  </r>
  <r>
    <n v="3041"/>
    <s v="Lend a Hand in Our Home"/>
    <s v="Privet! Hello! Bon Jour! We are the Arlekin Players Theatre and we need a home."/>
    <x v="190"/>
    <n v="9170"/>
    <x v="0"/>
    <s v="US"/>
    <s v="USD"/>
    <n v="1453323048"/>
    <n v="1450731048"/>
    <b v="0"/>
    <n v="95"/>
    <b v="1"/>
    <s v="theater/spaces"/>
    <n v="110"/>
    <n v="96.53"/>
    <x v="3"/>
    <x v="12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x v="38"/>
    <n v="16501"/>
    <x v="0"/>
    <s v="CA"/>
    <s v="CAD"/>
    <n v="1429152600"/>
    <n v="1426815699"/>
    <b v="0"/>
    <n v="128"/>
    <b v="1"/>
    <s v="theater/spaces"/>
    <n v="110"/>
    <n v="128.91"/>
    <x v="3"/>
    <x v="12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n v="1292793427"/>
    <b v="1"/>
    <n v="60"/>
    <b v="1"/>
    <s v="theater/plays"/>
    <n v="110"/>
    <n v="91.3"/>
    <x v="3"/>
    <x v="4"/>
    <x v="1191"/>
    <d v="2011-02-17T21:17:07"/>
    <x v="7"/>
  </r>
  <r>
    <n v="3223"/>
    <s v="Good People by David Lindsay-Abaire at Waterfront Playhouse"/>
    <s v="Bringing David Lindsay-Abaire's award-winning story of our times to the East Bay."/>
    <x v="191"/>
    <n v="3395"/>
    <x v="0"/>
    <s v="US"/>
    <s v="USD"/>
    <n v="1440100976"/>
    <n v="1437508976"/>
    <b v="1"/>
    <n v="74"/>
    <b v="1"/>
    <s v="theater/plays"/>
    <n v="110"/>
    <n v="45.88"/>
    <x v="3"/>
    <x v="4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s v="US"/>
    <s v="USD"/>
    <n v="1412135940"/>
    <n v="1410840126"/>
    <b v="1"/>
    <n v="37"/>
    <b v="1"/>
    <s v="theater/plays"/>
    <n v="110"/>
    <n v="77.22"/>
    <x v="3"/>
    <x v="4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n v="1442473210"/>
    <b v="0"/>
    <n v="45"/>
    <b v="1"/>
    <s v="theater/plays"/>
    <n v="110"/>
    <n v="61.02"/>
    <x v="3"/>
    <x v="4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n v="1459927041"/>
    <b v="0"/>
    <n v="89"/>
    <b v="1"/>
    <s v="theater/plays"/>
    <n v="110"/>
    <n v="49.44"/>
    <x v="3"/>
    <x v="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n v="1411109167"/>
    <b v="0"/>
    <n v="34"/>
    <b v="1"/>
    <s v="theater/plays"/>
    <n v="110"/>
    <n v="81.03"/>
    <x v="3"/>
    <x v="4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n v="1424306110"/>
    <b v="0"/>
    <n v="18"/>
    <b v="1"/>
    <s v="theater/plays"/>
    <n v="110"/>
    <n v="91.67"/>
    <x v="3"/>
    <x v="4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s v="US"/>
    <s v="USD"/>
    <n v="1447295460"/>
    <n v="1444747843"/>
    <b v="0"/>
    <n v="165"/>
    <b v="1"/>
    <s v="theater/plays"/>
    <n v="110"/>
    <n v="99.79"/>
    <x v="3"/>
    <x v="4"/>
    <x v="1198"/>
    <d v="2015-11-12T02:31:00"/>
    <x v="4"/>
  </r>
  <r>
    <n v="3432"/>
    <s v="Love Letters"/>
    <s v="Bare Theatre stages A.R. Gurney's Pulitzer Finalist script about a relationship spanning a lifetime and long distance."/>
    <x v="29"/>
    <n v="2193"/>
    <x v="0"/>
    <s v="US"/>
    <s v="USD"/>
    <n v="1454709600"/>
    <n v="1452520614"/>
    <b v="0"/>
    <n v="42"/>
    <b v="1"/>
    <s v="theater/plays"/>
    <n v="110"/>
    <n v="52.21"/>
    <x v="3"/>
    <x v="4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s v="US"/>
    <s v="USD"/>
    <n v="1418784689"/>
    <n v="1416192689"/>
    <b v="0"/>
    <n v="45"/>
    <b v="1"/>
    <s v="theater/plays"/>
    <n v="110"/>
    <n v="51.22"/>
    <x v="3"/>
    <x v="4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n v="1421439552"/>
    <b v="0"/>
    <n v="10"/>
    <b v="1"/>
    <s v="theater/plays"/>
    <n v="110"/>
    <n v="55"/>
    <x v="3"/>
    <x v="4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x v="51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  <x v="2"/>
  </r>
  <r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b v="0"/>
    <n v="27"/>
    <b v="1"/>
    <s v="theater/plays"/>
    <n v="110"/>
    <n v="40.78"/>
    <x v="3"/>
    <x v="4"/>
    <x v="1203"/>
    <d v="2014-09-03T04:59:00"/>
    <x v="2"/>
  </r>
  <r>
    <n v="3621"/>
    <s v="EverScape"/>
    <s v="Bare Theatre and Sonorous Road collaborate on the NC debut of  Allan Maule's gamer fantasy play that was extended in New York."/>
    <x v="32"/>
    <n v="3292"/>
    <x v="0"/>
    <s v="US"/>
    <s v="USD"/>
    <n v="1475269200"/>
    <n v="1473200844"/>
    <b v="0"/>
    <n v="70"/>
    <b v="1"/>
    <s v="theater/plays"/>
    <n v="110"/>
    <n v="47.03"/>
    <x v="3"/>
    <x v="4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x v="192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206"/>
    <d v="2014-07-01T04:59:00"/>
    <x v="2"/>
  </r>
  <r>
    <n v="3759"/>
    <s v="Pared Down Productions"/>
    <s v="A production company specializing in small-scale musicals"/>
    <x v="6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n v="1478616506"/>
    <b v="0"/>
    <n v="33"/>
    <b v="1"/>
    <s v="theater/musical"/>
    <n v="110"/>
    <n v="166.97"/>
    <x v="3"/>
    <x v="20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x v="105"/>
    <n v="4935"/>
    <x v="0"/>
    <s v="US"/>
    <s v="USD"/>
    <n v="1410210685"/>
    <n v="1408050685"/>
    <b v="0"/>
    <n v="52"/>
    <b v="1"/>
    <s v="theater/musical"/>
    <n v="110"/>
    <n v="94.9"/>
    <x v="3"/>
    <x v="20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s v="CA"/>
    <s v="CAD"/>
    <n v="1433131140"/>
    <n v="1429120908"/>
    <b v="0"/>
    <n v="11"/>
    <b v="1"/>
    <s v="theater/plays"/>
    <n v="110"/>
    <n v="199.18"/>
    <x v="3"/>
    <x v="4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n v="1448136417"/>
    <b v="0"/>
    <n v="76"/>
    <b v="1"/>
    <s v="theater/plays"/>
    <n v="110"/>
    <n v="72.38"/>
    <x v="3"/>
    <x v="4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2"/>
    <d v="2014-09-26T15:03:09"/>
    <x v="2"/>
  </r>
  <r>
    <n v="24"/>
    <s v="Bring STL Up Late to TV"/>
    <s v="STL Up Late is a weekly late night comedy talk show for St. Louis television."/>
    <x v="31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x v="38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14"/>
    <d v="2013-03-25T18:35:24"/>
    <x v="3"/>
  </r>
  <r>
    <n v="298"/>
    <s v="DisHonesty - A Documentary Feature Film"/>
    <s v="The truth is, we all lie - and by &quot;we,&quot; we mean everyone!"/>
    <x v="193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6"/>
    <d v="2015-11-19T20:00:19"/>
    <x v="4"/>
  </r>
  <r>
    <n v="524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n v="1462209169"/>
    <b v="0"/>
    <n v="130"/>
    <b v="1"/>
    <s v="theater/plays"/>
    <n v="109"/>
    <n v="29.26"/>
    <x v="3"/>
    <x v="4"/>
    <x v="1217"/>
    <d v="2016-06-01T17:12:49"/>
    <x v="0"/>
  </r>
  <r>
    <n v="723"/>
    <s v="The 2015 Pro Football Beast Book"/>
    <s v="The Definitive (and Slightly Ridiculous) Guide to Enjoying the 2015 Pro Football Season"/>
    <x v="2"/>
    <n v="5469"/>
    <x v="0"/>
    <s v="US"/>
    <s v="USD"/>
    <n v="1438228740"/>
    <n v="1435606549"/>
    <b v="0"/>
    <n v="100"/>
    <b v="1"/>
    <s v="publishing/nonfiction"/>
    <n v="109"/>
    <n v="54.69"/>
    <x v="5"/>
    <x v="15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s v="US"/>
    <s v="USD"/>
    <n v="1358755140"/>
    <n v="1357187280"/>
    <b v="0"/>
    <n v="14"/>
    <b v="1"/>
    <s v="music/rock"/>
    <n v="109"/>
    <n v="132.86000000000001"/>
    <x v="2"/>
    <x v="2"/>
    <x v="1219"/>
    <d v="2013-01-21T07:59:00"/>
    <x v="3"/>
  </r>
  <r>
    <n v="819"/>
    <s v="Winter Tour"/>
    <s v="We are touring the Southeast in support of our new EP"/>
    <x v="46"/>
    <n v="435"/>
    <x v="0"/>
    <s v="US"/>
    <s v="USD"/>
    <n v="1387601040"/>
    <n v="1386806254"/>
    <b v="0"/>
    <n v="14"/>
    <b v="1"/>
    <s v="music/rock"/>
    <n v="109"/>
    <n v="31.07"/>
    <x v="2"/>
    <x v="2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x v="108"/>
    <n v="2945"/>
    <x v="0"/>
    <s v="US"/>
    <s v="USD"/>
    <n v="1458480560"/>
    <n v="1455892160"/>
    <b v="0"/>
    <n v="33"/>
    <b v="1"/>
    <s v="photography/photobooks"/>
    <n v="109"/>
    <n v="89.24"/>
    <x v="6"/>
    <x v="9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s v="US"/>
    <s v="USD"/>
    <n v="1460764800"/>
    <n v="1458157512"/>
    <b v="1"/>
    <n v="206"/>
    <b v="1"/>
    <s v="music/rock"/>
    <n v="109"/>
    <n v="99.16"/>
    <x v="2"/>
    <x v="2"/>
    <x v="1222"/>
    <d v="2016-04-16T00:00:00"/>
    <x v="0"/>
  </r>
  <r>
    <n v="1290"/>
    <s v="I Died... I Came Back, ... Whatever"/>
    <s v="Sometimes your Heart has to STOP for your Life to START."/>
    <x v="27"/>
    <n v="3800"/>
    <x v="0"/>
    <s v="US"/>
    <s v="USD"/>
    <n v="1429772340"/>
    <n v="1427121931"/>
    <b v="0"/>
    <n v="86"/>
    <b v="1"/>
    <s v="theater/plays"/>
    <n v="109"/>
    <n v="44.19"/>
    <x v="3"/>
    <x v="4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b v="0"/>
    <n v="25"/>
    <b v="1"/>
    <s v="publishing/nonfiction"/>
    <n v="109"/>
    <n v="43.64"/>
    <x v="5"/>
    <x v="15"/>
    <x v="1224"/>
    <d v="2013-09-07T22:25:31"/>
    <x v="3"/>
  </r>
  <r>
    <n v="1390"/>
    <s v="New Music Video/Artist Development"/>
    <s v="Breakout Artist Management will be working with us on a brand new music video and we need your help!"/>
    <x v="30"/>
    <n v="3055"/>
    <x v="0"/>
    <s v="US"/>
    <s v="USD"/>
    <n v="1430154720"/>
    <n v="1427224606"/>
    <b v="0"/>
    <n v="19"/>
    <b v="1"/>
    <s v="music/rock"/>
    <n v="109"/>
    <n v="160.79"/>
    <x v="2"/>
    <x v="2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n v="1425259011"/>
    <b v="0"/>
    <n v="113"/>
    <b v="1"/>
    <s v="music/rock"/>
    <n v="109"/>
    <n v="24.15"/>
    <x v="2"/>
    <x v="2"/>
    <x v="1226"/>
    <d v="2015-05-01T00:16:51"/>
    <x v="4"/>
  </r>
  <r>
    <n v="1462"/>
    <s v="Unbound: Fiction on the Radio"/>
    <s v="A new radio show focused on short fiction produced by Louisville Public Media"/>
    <x v="6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x v="112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28"/>
    <d v="2016-10-06T14:00:00"/>
    <x v="0"/>
  </r>
  <r>
    <n v="1684"/>
    <s v="Goodness &amp; Mercy EP - Marty Mikles"/>
    <s v="New Music from Marty Mikles!  A new EP all about God's Goodness &amp; Mercy."/>
    <x v="14"/>
    <n v="8730"/>
    <x v="2"/>
    <s v="US"/>
    <s v="USD"/>
    <n v="1489775641"/>
    <n v="1487360041"/>
    <b v="0"/>
    <n v="101"/>
    <b v="0"/>
    <s v="music/faith"/>
    <n v="109"/>
    <n v="86.44"/>
    <x v="2"/>
    <x v="21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s v="US"/>
    <s v="USD"/>
    <n v="1483822800"/>
    <n v="1481058170"/>
    <b v="0"/>
    <n v="34"/>
    <b v="1"/>
    <s v="photography/photobooks"/>
    <n v="109"/>
    <n v="63.97"/>
    <x v="6"/>
    <x v="9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x v="117"/>
    <n v="980"/>
    <x v="0"/>
    <s v="US"/>
    <s v="USD"/>
    <n v="1367902740"/>
    <n v="1366251510"/>
    <b v="0"/>
    <n v="13"/>
    <b v="1"/>
    <s v="music/rock"/>
    <n v="109"/>
    <n v="75.38"/>
    <x v="2"/>
    <x v="2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x v="196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n v="1347137731"/>
    <b v="0"/>
    <n v="54"/>
    <b v="1"/>
    <s v="music/indie rock"/>
    <n v="109"/>
    <n v="50.63"/>
    <x v="2"/>
    <x v="13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x v="197"/>
    <n v="7053.61"/>
    <x v="0"/>
    <s v="US"/>
    <s v="USD"/>
    <n v="1323747596"/>
    <n v="1320287996"/>
    <b v="1"/>
    <n v="103"/>
    <b v="1"/>
    <s v="music/indie rock"/>
    <n v="109"/>
    <n v="68.48"/>
    <x v="2"/>
    <x v="13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n v="1393443400"/>
    <b v="1"/>
    <n v="89"/>
    <b v="1"/>
    <s v="music/indie rock"/>
    <n v="109"/>
    <n v="61.04"/>
    <x v="2"/>
    <x v="13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s v="US"/>
    <s v="USD"/>
    <n v="1464199591"/>
    <n v="1461607591"/>
    <b v="0"/>
    <n v="61"/>
    <b v="1"/>
    <s v="food/small batch"/>
    <n v="109"/>
    <n v="53.41"/>
    <x v="7"/>
    <x v="1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37"/>
    <d v="2015-10-13T23:13:41"/>
    <x v="4"/>
  </r>
  <r>
    <n v="2558"/>
    <s v="Hopkins Sinfonia 2015 Season"/>
    <s v="The Hopkins Sinfonia is looking for your support to run our 2015 Season made up of five concerts."/>
    <x v="118"/>
    <n v="1361"/>
    <x v="0"/>
    <s v="AU"/>
    <s v="AUD"/>
    <n v="1430488740"/>
    <n v="1427747906"/>
    <b v="0"/>
    <n v="18"/>
    <b v="1"/>
    <s v="music/classical music"/>
    <n v="109"/>
    <n v="75.61"/>
    <x v="2"/>
    <x v="18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n v="1455756294"/>
    <b v="0"/>
    <n v="69"/>
    <b v="1"/>
    <s v="theater/spaces"/>
    <n v="109"/>
    <n v="94.64"/>
    <x v="3"/>
    <x v="12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s v="US"/>
    <s v="USD"/>
    <n v="1436290233"/>
    <n v="1433698233"/>
    <b v="0"/>
    <n v="39"/>
    <b v="1"/>
    <s v="theater/plays"/>
    <n v="109"/>
    <n v="41.92"/>
    <x v="3"/>
    <x v="4"/>
    <x v="1240"/>
    <d v="2015-07-07T17:30:33"/>
    <x v="4"/>
  </r>
  <r>
    <n v="2980"/>
    <s v="INDEPENDENCE NYC"/>
    <s v="1 director, 4 actors, and a whole lotta determination. Help us bring this brilliant story to the heart of NYC!"/>
    <x v="32"/>
    <n v="3275"/>
    <x v="0"/>
    <s v="US"/>
    <s v="USD"/>
    <n v="1440381600"/>
    <n v="1438639130"/>
    <b v="0"/>
    <n v="24"/>
    <b v="1"/>
    <s v="theater/plays"/>
    <n v="109"/>
    <n v="136.46"/>
    <x v="3"/>
    <x v="4"/>
    <x v="1241"/>
    <d v="2015-08-24T02:00:00"/>
    <x v="4"/>
  </r>
  <r>
    <n v="300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n v="1353960252"/>
    <b v="0"/>
    <n v="104"/>
    <b v="1"/>
    <s v="theater/spaces"/>
    <n v="109"/>
    <n v="73.03"/>
    <x v="3"/>
    <x v="12"/>
    <x v="1242"/>
    <d v="2012-12-26T20:04:12"/>
    <x v="5"/>
  </r>
  <r>
    <n v="3035"/>
    <s v="The Coalition Theater"/>
    <s v="Help create a permanent home for live comedy shows and classes in Downtown RVA."/>
    <x v="19"/>
    <n v="27196.71"/>
    <x v="0"/>
    <s v="US"/>
    <s v="USD"/>
    <n v="1367674009"/>
    <n v="1365082009"/>
    <b v="0"/>
    <n v="307"/>
    <b v="1"/>
    <s v="theater/spaces"/>
    <n v="109"/>
    <n v="88.59"/>
    <x v="3"/>
    <x v="12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x v="12"/>
    <n v="21742.78"/>
    <x v="0"/>
    <s v="US"/>
    <s v="USD"/>
    <n v="1388303940"/>
    <n v="1386011038"/>
    <b v="0"/>
    <n v="236"/>
    <b v="1"/>
    <s v="theater/spaces"/>
    <n v="109"/>
    <n v="92.13"/>
    <x v="3"/>
    <x v="12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n v="1453137998"/>
    <b v="0"/>
    <n v="156"/>
    <b v="1"/>
    <s v="theater/spaces"/>
    <n v="109"/>
    <n v="84.11"/>
    <x v="3"/>
    <x v="12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s v="US"/>
    <s v="USD"/>
    <n v="1489690141"/>
    <n v="1487101741"/>
    <b v="0"/>
    <n v="117"/>
    <b v="0"/>
    <s v="theater/plays"/>
    <n v="109"/>
    <n v="139.24"/>
    <x v="3"/>
    <x v="4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n v="1400570787"/>
    <b v="1"/>
    <n v="15"/>
    <b v="1"/>
    <s v="theater/plays"/>
    <n v="109"/>
    <n v="36.33"/>
    <x v="3"/>
    <x v="4"/>
    <x v="1248"/>
    <d v="2014-06-15T16:00:00"/>
    <x v="2"/>
  </r>
  <r>
    <n v="3183"/>
    <s v="The Seagull on The River"/>
    <s v="Anton Chekhov's The Seagull. An outdoor Amphitheater in Manhattan. Trees. A River. Daybreak."/>
    <x v="8"/>
    <n v="2725"/>
    <x v="0"/>
    <s v="US"/>
    <s v="USD"/>
    <n v="1377284669"/>
    <n v="1375729469"/>
    <b v="1"/>
    <n v="68"/>
    <b v="1"/>
    <s v="theater/plays"/>
    <n v="109"/>
    <n v="40.07"/>
    <x v="3"/>
    <x v="4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n v="1413735806"/>
    <b v="1"/>
    <n v="100"/>
    <b v="1"/>
    <s v="theater/plays"/>
    <n v="109"/>
    <n v="54.3"/>
    <x v="3"/>
    <x v="4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x v="32"/>
    <n v="3255"/>
    <x v="0"/>
    <s v="US"/>
    <s v="USD"/>
    <n v="1465196400"/>
    <n v="1462841990"/>
    <b v="0"/>
    <n v="40"/>
    <b v="1"/>
    <s v="theater/plays"/>
    <n v="109"/>
    <n v="81.38"/>
    <x v="3"/>
    <x v="4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53"/>
    <d v="2015-12-14T00:00:00"/>
    <x v="4"/>
  </r>
  <r>
    <n v="3430"/>
    <s v="Being Patient"/>
    <s v="We need support for our play so we can promote awareness of kidney diseases and the effect it has on sufferers and their families."/>
    <x v="29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x v="198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b v="0"/>
    <n v="41"/>
    <b v="1"/>
    <s v="theater/plays"/>
    <n v="109"/>
    <n v="26.54"/>
    <x v="3"/>
    <x v="4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x v="32"/>
    <n v="3255"/>
    <x v="0"/>
    <s v="US"/>
    <s v="USD"/>
    <n v="1460970805"/>
    <n v="1455790405"/>
    <b v="0"/>
    <n v="24"/>
    <b v="1"/>
    <s v="theater/plays"/>
    <n v="109"/>
    <n v="135.63"/>
    <x v="3"/>
    <x v="4"/>
    <x v="1257"/>
    <d v="2016-04-18T09:13:25"/>
    <x v="0"/>
  </r>
  <r>
    <n v="3586"/>
    <s v="Actors &amp; Musicians who are Blind or Autistic"/>
    <s v="See Theatre In A New Light"/>
    <x v="41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x v="82"/>
    <n v="875"/>
    <x v="0"/>
    <s v="US"/>
    <s v="USD"/>
    <n v="1466056689"/>
    <n v="1464847089"/>
    <b v="0"/>
    <n v="19"/>
    <b v="1"/>
    <s v="theater/plays"/>
    <n v="109"/>
    <n v="46.05"/>
    <x v="3"/>
    <x v="4"/>
    <x v="1259"/>
    <d v="2016-06-16T05:58:09"/>
    <x v="0"/>
  </r>
  <r>
    <n v="3688"/>
    <s v="The Tulip Tree 2014"/>
    <s v="The Tulip Tree is a project I have been passionate about for 5 years. It is an unforgettable story that has never been told."/>
    <x v="32"/>
    <n v="3275"/>
    <x v="0"/>
    <s v="GB"/>
    <s v="GBP"/>
    <n v="1407524004"/>
    <n v="1404932004"/>
    <b v="0"/>
    <n v="39"/>
    <b v="1"/>
    <s v="theater/plays"/>
    <n v="109"/>
    <n v="83.97"/>
    <x v="3"/>
    <x v="4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32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x v="32"/>
    <n v="3271"/>
    <x v="0"/>
    <s v="GB"/>
    <s v="GBP"/>
    <n v="1434624067"/>
    <n v="1432032067"/>
    <b v="0"/>
    <n v="57"/>
    <b v="1"/>
    <s v="theater/plays"/>
    <n v="109"/>
    <n v="57.39"/>
    <x v="3"/>
    <x v="4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265"/>
    <d v="2015-03-01T12:00:00"/>
    <x v="4"/>
  </r>
  <r>
    <n v="65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66"/>
    <d v="2014-08-11T05:59:00"/>
    <x v="2"/>
  </r>
  <r>
    <n v="72"/>
    <s v="Trickle"/>
    <s v="A young man forced to live back home after an automobile accident leaves him to rediscover what it means to be a part of his family."/>
    <x v="80"/>
    <n v="2385"/>
    <x v="0"/>
    <s v="US"/>
    <s v="USD"/>
    <n v="1352937600"/>
    <n v="1351210481"/>
    <b v="0"/>
    <n v="41"/>
    <b v="1"/>
    <s v="film &amp; video/shorts"/>
    <n v="108"/>
    <n v="58.17"/>
    <x v="4"/>
    <x v="6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69"/>
    <d v="2011-07-03T11:57:46"/>
    <x v="6"/>
  </r>
  <r>
    <n v="275"/>
    <s v="Finding the Funk"/>
    <s v="A journey through the origins and influence of funk music from James Brown to D'Angelo we are FINDING THE FUNK!"/>
    <x v="12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70"/>
    <d v="2012-11-10T01:46:06"/>
    <x v="5"/>
  </r>
  <r>
    <n v="322"/>
    <s v="Last of the Big Tuskers"/>
    <s v="A documentary film about the largest elephants on earth and what is being done to ensure their survival."/>
    <x v="19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3"/>
    <d v="2012-04-27T21:32:00"/>
    <x v="5"/>
  </r>
  <r>
    <n v="405"/>
    <s v="The Healing Effect Movie"/>
    <s v="Come, join our movie movement.  A new documentary about the healing power of food."/>
    <x v="199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x v="3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275"/>
    <d v="2011-05-09T05:59:00"/>
    <x v="6"/>
  </r>
  <r>
    <n v="530"/>
    <s v="Corners Grove"/>
    <s v="Corners Grove is a coming-of-age play about leaving home, gender identity and the death of Whitney Houston; will benefit Win NYC."/>
    <x v="200"/>
    <n v="3670"/>
    <x v="0"/>
    <s v="US"/>
    <s v="USD"/>
    <n v="1435111200"/>
    <n v="1433254268"/>
    <b v="0"/>
    <n v="29"/>
    <b v="1"/>
    <s v="theater/plays"/>
    <n v="108"/>
    <n v="126.55"/>
    <x v="3"/>
    <x v="4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x v="32"/>
    <n v="3226"/>
    <x v="0"/>
    <s v="US"/>
    <s v="USD"/>
    <n v="1335672000"/>
    <n v="1332978688"/>
    <b v="0"/>
    <n v="71"/>
    <b v="1"/>
    <s v="music/rock"/>
    <n v="108"/>
    <n v="45.44"/>
    <x v="2"/>
    <x v="2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x v="36"/>
    <n v="1941"/>
    <x v="0"/>
    <s v="US"/>
    <s v="USD"/>
    <n v="1363952225"/>
    <n v="1361363825"/>
    <b v="0"/>
    <n v="32"/>
    <b v="1"/>
    <s v="music/rock"/>
    <n v="108"/>
    <n v="60.66"/>
    <x v="2"/>
    <x v="2"/>
    <x v="1278"/>
    <d v="2013-03-22T11:37:05"/>
    <x v="3"/>
  </r>
  <r>
    <n v="1032"/>
    <s v="Phantom Ship / Coastal (Album Preorder)"/>
    <s v="Ideal for living rooms and open spaces."/>
    <x v="155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0"/>
    <d v="2015-02-11T15:23:40"/>
    <x v="4"/>
  </r>
  <r>
    <n v="1189"/>
    <s v="Road Ramblers"/>
    <s v="A couple of experienced road trippers setting out for the big one. Six months traveling in a converted bus with a book at the end."/>
    <x v="68"/>
    <n v="9700"/>
    <x v="0"/>
    <s v="US"/>
    <s v="USD"/>
    <n v="1467242995"/>
    <n v="1465428595"/>
    <b v="0"/>
    <n v="86"/>
    <b v="1"/>
    <s v="photography/photobooks"/>
    <n v="108"/>
    <n v="112.79"/>
    <x v="6"/>
    <x v="9"/>
    <x v="1281"/>
    <d v="2016-06-29T23:29:55"/>
    <x v="0"/>
  </r>
  <r>
    <n v="1286"/>
    <s v="The Diary of a Nobody"/>
    <s v="A touring production of FRED's modern adaptation of the classic Victorian comic novel, reaching out to new audiences."/>
    <x v="51"/>
    <n v="1625"/>
    <x v="0"/>
    <s v="GB"/>
    <s v="GBP"/>
    <n v="1424181600"/>
    <n v="1423041227"/>
    <b v="0"/>
    <n v="20"/>
    <b v="1"/>
    <s v="theater/plays"/>
    <n v="108"/>
    <n v="81.25"/>
    <x v="3"/>
    <x v="4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x v="83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83"/>
    <d v="2016-01-12T05:00:00"/>
    <x v="4"/>
  </r>
  <r>
    <n v="1469"/>
    <s v="The Local Global Mashup Show"/>
    <s v="Get the inside edge on the stories that connect Americans to the world -- in your ear every week."/>
    <x v="201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85"/>
    <d v="2016-10-23T08:20:01"/>
    <x v="0"/>
  </r>
  <r>
    <n v="1601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n v="1301969633"/>
    <b v="0"/>
    <n v="56"/>
    <b v="1"/>
    <s v="music/rock"/>
    <n v="108"/>
    <n v="48.33"/>
    <x v="2"/>
    <x v="2"/>
    <x v="1286"/>
    <d v="2011-05-05T02:13:53"/>
    <x v="6"/>
  </r>
  <r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b v="0"/>
    <n v="32"/>
    <b v="1"/>
    <s v="music/pop"/>
    <n v="108"/>
    <n v="33.75"/>
    <x v="2"/>
    <x v="7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n v="1400106171"/>
    <b v="0"/>
    <n v="50"/>
    <b v="1"/>
    <s v="music/indie rock"/>
    <n v="108"/>
    <n v="54.2"/>
    <x v="2"/>
    <x v="13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x v="38"/>
    <n v="16232"/>
    <x v="0"/>
    <s v="US"/>
    <s v="USD"/>
    <n v="1434212714"/>
    <n v="1431620714"/>
    <b v="0"/>
    <n v="180"/>
    <b v="1"/>
    <s v="technology/hardware"/>
    <n v="108"/>
    <n v="90.18"/>
    <x v="0"/>
    <x v="0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x v="32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s v="US"/>
    <s v="USD"/>
    <n v="1415815393"/>
    <n v="1413997393"/>
    <b v="0"/>
    <n v="58"/>
    <b v="1"/>
    <s v="music/indie rock"/>
    <n v="108"/>
    <n v="37.15"/>
    <x v="2"/>
    <x v="13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95"/>
    <d v="2016-02-12T04:59:00"/>
    <x v="0"/>
  </r>
  <r>
    <n v="2293"/>
    <s v="&quot;Hurt N' Wrong&quot; New Album Fundraiser!"/>
    <s v="Donate here to be a part of the upcoming album. Every little bit helps!"/>
    <x v="53"/>
    <n v="920"/>
    <x v="0"/>
    <s v="US"/>
    <s v="USD"/>
    <n v="1348545540"/>
    <n v="1346345999"/>
    <b v="0"/>
    <n v="27"/>
    <b v="1"/>
    <s v="music/rock"/>
    <n v="108"/>
    <n v="34.07"/>
    <x v="2"/>
    <x v="2"/>
    <x v="1296"/>
    <d v="2012-09-25T03:59:00"/>
    <x v="5"/>
  </r>
  <r>
    <n v="2312"/>
    <s v="DINOWALRUS: 3RD RECORD ON VINYL"/>
    <s v="Help Brooklyn psychedelic synth rockers DINOWALRUS release their 3rd Record, COMPLEXION, on vinyl!"/>
    <x v="32"/>
    <n v="3236"/>
    <x v="0"/>
    <s v="US"/>
    <s v="USD"/>
    <n v="1397862000"/>
    <n v="1395155478"/>
    <b v="1"/>
    <n v="79"/>
    <b v="1"/>
    <s v="music/indie rock"/>
    <n v="108"/>
    <n v="40.96"/>
    <x v="2"/>
    <x v="13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s v="US"/>
    <s v="USD"/>
    <n v="1387072685"/>
    <n v="1384480685"/>
    <b v="1"/>
    <n v="77"/>
    <b v="1"/>
    <s v="music/indie rock"/>
    <n v="108"/>
    <n v="41.96"/>
    <x v="2"/>
    <x v="13"/>
    <x v="1298"/>
    <d v="2013-12-15T01:58:05"/>
    <x v="3"/>
  </r>
  <r>
    <n v="2441"/>
    <s v="Bring Alchemy Pops to the People!"/>
    <s v="YOU can help Alchemy Pops POP up on a street near you!"/>
    <x v="41"/>
    <n v="8091"/>
    <x v="0"/>
    <s v="US"/>
    <s v="USD"/>
    <n v="1437627540"/>
    <n v="1435806054"/>
    <b v="0"/>
    <n v="109"/>
    <b v="1"/>
    <s v="food/small batch"/>
    <n v="108"/>
    <n v="74.23"/>
    <x v="7"/>
    <x v="11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s v="US"/>
    <s v="USD"/>
    <n v="1472621760"/>
    <n v="1472110513"/>
    <b v="0"/>
    <n v="9"/>
    <b v="1"/>
    <s v="food/small batch"/>
    <n v="108"/>
    <n v="47.78"/>
    <x v="7"/>
    <x v="11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n v="1414725915"/>
    <b v="0"/>
    <n v="120"/>
    <b v="1"/>
    <s v="food/small batch"/>
    <n v="108"/>
    <n v="90"/>
    <x v="7"/>
    <x v="11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n v="1423463574"/>
    <b v="0"/>
    <n v="119"/>
    <b v="1"/>
    <s v="technology/hardware"/>
    <n v="108"/>
    <n v="451.84"/>
    <x v="0"/>
    <x v="0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x v="29"/>
    <n v="2152"/>
    <x v="0"/>
    <s v="US"/>
    <s v="USD"/>
    <n v="1439357559"/>
    <n v="1435469559"/>
    <b v="0"/>
    <n v="24"/>
    <b v="1"/>
    <s v="theater/plays"/>
    <n v="108"/>
    <n v="89.67"/>
    <x v="3"/>
    <x v="4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x v="51"/>
    <n v="1616"/>
    <x v="0"/>
    <s v="GB"/>
    <s v="GBP"/>
    <n v="1431164115"/>
    <n v="1428572115"/>
    <b v="0"/>
    <n v="64"/>
    <b v="1"/>
    <s v="theater/plays"/>
    <n v="108"/>
    <n v="25.25"/>
    <x v="3"/>
    <x v="4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x v="29"/>
    <n v="2155"/>
    <x v="0"/>
    <s v="US"/>
    <s v="USD"/>
    <n v="1436511600"/>
    <n v="1434415812"/>
    <b v="0"/>
    <n v="19"/>
    <b v="1"/>
    <s v="theater/plays"/>
    <n v="108"/>
    <n v="113.42"/>
    <x v="3"/>
    <x v="4"/>
    <x v="1306"/>
    <d v="2015-07-10T07:00:00"/>
    <x v="4"/>
  </r>
  <r>
    <n v="2833"/>
    <s v="Star Man Rocket Man"/>
    <s v="A new play about exploring outer space"/>
    <x v="108"/>
    <n v="2923"/>
    <x v="0"/>
    <s v="US"/>
    <s v="USD"/>
    <n v="1444528800"/>
    <n v="1442804633"/>
    <b v="0"/>
    <n v="35"/>
    <b v="1"/>
    <s v="theater/plays"/>
    <n v="108"/>
    <n v="83.51"/>
    <x v="3"/>
    <x v="4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n v="1484115418"/>
    <b v="0"/>
    <n v="11"/>
    <b v="1"/>
    <s v="theater/plays"/>
    <n v="108"/>
    <n v="44.09"/>
    <x v="3"/>
    <x v="4"/>
    <x v="1308"/>
    <d v="2017-02-18T04:59:00"/>
    <x v="1"/>
  </r>
  <r>
    <n v="2934"/>
    <s v="Songs for a New World"/>
    <s v="Powerful community theatre production of Jason Robert Brown's &quot;Songs for a New World&quot; in London, Ontario."/>
    <x v="8"/>
    <n v="2700"/>
    <x v="0"/>
    <s v="CA"/>
    <s v="CAD"/>
    <n v="1402845364"/>
    <n v="1400253364"/>
    <b v="0"/>
    <n v="37"/>
    <b v="1"/>
    <s v="theater/musical"/>
    <n v="108"/>
    <n v="72.97"/>
    <x v="3"/>
    <x v="20"/>
    <x v="1309"/>
    <d v="2014-06-15T15:16:04"/>
    <x v="2"/>
  </r>
  <r>
    <n v="3006"/>
    <s v="ONTARIO STREET THEATRE in Port Hope."/>
    <s v="We're an affordable theatre and rental space that can be molded into anything by anyone."/>
    <x v="14"/>
    <n v="8620"/>
    <x v="0"/>
    <s v="CA"/>
    <s v="CAD"/>
    <n v="1418580591"/>
    <n v="1415988591"/>
    <b v="0"/>
    <n v="97"/>
    <b v="1"/>
    <s v="theater/spaces"/>
    <n v="108"/>
    <n v="88.87"/>
    <x v="3"/>
    <x v="12"/>
    <x v="1310"/>
    <d v="2014-12-14T18:09:51"/>
    <x v="2"/>
  </r>
  <r>
    <n v="3040"/>
    <s v="Jayhawk Makeover"/>
    <s v="48 hours of deck screws, dry wall, hard hats and needed renovation to help the Jayhawk rise from the ashes."/>
    <x v="32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s v="GB"/>
    <s v="GBP"/>
    <n v="1490358834"/>
    <n v="1487770434"/>
    <b v="0"/>
    <n v="16"/>
    <b v="0"/>
    <s v="theater/plays"/>
    <n v="108"/>
    <n v="33.75"/>
    <x v="3"/>
    <x v="4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x v="12"/>
    <n v="21573"/>
    <x v="0"/>
    <s v="US"/>
    <s v="USD"/>
    <n v="1416470398"/>
    <n v="1413874798"/>
    <b v="1"/>
    <n v="202"/>
    <b v="1"/>
    <s v="theater/plays"/>
    <n v="108"/>
    <n v="106.8"/>
    <x v="3"/>
    <x v="4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n v="1418824986"/>
    <b v="0"/>
    <n v="16"/>
    <b v="1"/>
    <s v="theater/plays"/>
    <n v="108"/>
    <n v="33.75"/>
    <x v="3"/>
    <x v="4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n v="1462492178"/>
    <b v="0"/>
    <n v="70"/>
    <b v="1"/>
    <s v="theater/plays"/>
    <n v="108"/>
    <n v="76.8"/>
    <x v="3"/>
    <x v="4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x v="116"/>
    <n v="592"/>
    <x v="0"/>
    <s v="GB"/>
    <s v="GBP"/>
    <n v="1409490480"/>
    <n v="1407400306"/>
    <b v="0"/>
    <n v="21"/>
    <b v="1"/>
    <s v="theater/plays"/>
    <n v="108"/>
    <n v="28.19"/>
    <x v="3"/>
    <x v="4"/>
    <x v="1316"/>
    <d v="2014-08-31T13:08:00"/>
    <x v="2"/>
  </r>
  <r>
    <n v="3426"/>
    <s v="Holocene"/>
    <s v="Part ghost story, part cautionary tale, Holocene is a play about the end of our world, and the beginning of another."/>
    <x v="202"/>
    <n v="4055"/>
    <x v="0"/>
    <s v="US"/>
    <s v="USD"/>
    <n v="1411264800"/>
    <n v="1409620903"/>
    <b v="0"/>
    <n v="87"/>
    <b v="1"/>
    <s v="theater/plays"/>
    <n v="108"/>
    <n v="46.61"/>
    <x v="3"/>
    <x v="4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  <x v="4"/>
  </r>
  <r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b v="0"/>
    <n v="14"/>
    <b v="1"/>
    <s v="theater/plays"/>
    <n v="108"/>
    <n v="77"/>
    <x v="3"/>
    <x v="4"/>
    <x v="1319"/>
    <d v="2016-03-18T20:20:12"/>
    <x v="0"/>
  </r>
  <r>
    <n v="3503"/>
    <s v="Tarantella"/>
    <s v="A group of Sicilian immigrants in New York struggle to deal with conflict from both within the family and from without."/>
    <x v="8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x v="203"/>
    <n v="3470"/>
    <x v="0"/>
    <s v="CA"/>
    <s v="CAD"/>
    <n v="1432694700"/>
    <n v="1429651266"/>
    <b v="0"/>
    <n v="74"/>
    <b v="1"/>
    <s v="theater/plays"/>
    <n v="108"/>
    <n v="46.89"/>
    <x v="3"/>
    <x v="4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x v="48"/>
    <n v="1185"/>
    <x v="0"/>
    <s v="CA"/>
    <s v="CAD"/>
    <n v="1409072982"/>
    <n v="1407258582"/>
    <b v="0"/>
    <n v="15"/>
    <b v="1"/>
    <s v="theater/plays"/>
    <n v="108"/>
    <n v="79"/>
    <x v="3"/>
    <x v="4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x v="29"/>
    <n v="2160"/>
    <x v="0"/>
    <s v="GB"/>
    <s v="GBP"/>
    <n v="1462878648"/>
    <n v="1461064248"/>
    <b v="0"/>
    <n v="30"/>
    <b v="1"/>
    <s v="theater/plays"/>
    <n v="108"/>
    <n v="72"/>
    <x v="3"/>
    <x v="4"/>
    <x v="1323"/>
    <d v="2016-05-10T11:10:48"/>
    <x v="0"/>
  </r>
  <r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b v="0"/>
    <n v="35"/>
    <b v="1"/>
    <s v="theater/plays"/>
    <n v="108"/>
    <n v="30.93"/>
    <x v="3"/>
    <x v="4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325"/>
    <d v="2014-06-12T17:28:10"/>
    <x v="2"/>
  </r>
  <r>
    <n v="3773"/>
    <s v="Dundee: A Hip-Hopera"/>
    <s v="A dramatic hip-hopera, inspired from monologues written by the performers."/>
    <x v="2"/>
    <n v="5410"/>
    <x v="0"/>
    <s v="US"/>
    <s v="USD"/>
    <n v="1479175680"/>
    <n v="1476317247"/>
    <b v="0"/>
    <n v="57"/>
    <b v="1"/>
    <s v="theater/musical"/>
    <n v="108"/>
    <n v="94.91"/>
    <x v="3"/>
    <x v="20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  <x v="0"/>
  </r>
  <r>
    <n v="15"/>
    <s v="Cien&amp;Cia"/>
    <s v="Cien&amp;Cia es un proyecto transmedia para televisiÃ³n; la finalidad de la venta de camisetas es financiar el reality (Factual)."/>
    <x v="29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28"/>
    <d v="2015-09-27T20:14:00"/>
    <x v="4"/>
  </r>
  <r>
    <n v="56"/>
    <s v="Voxwomen Cycling Show"/>
    <s v="We want to see more women's cycling on TV - and we need your help to make it happen!"/>
    <x v="14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29"/>
    <d v="2015-06-08T16:00:00"/>
    <x v="4"/>
  </r>
  <r>
    <n v="80"/>
    <s v="Swingers Anonymous"/>
    <s v="What would you do if you ended up at a swingers party with two dead bodies and $20,000 in drug money?"/>
    <x v="18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x v="8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31"/>
    <d v="2016-05-14T00:00:00"/>
    <x v="0"/>
  </r>
  <r>
    <n v="255"/>
    <s v="xoxosms: a documentary about love in the 21st century"/>
    <s v="xoxosms is a documentary about first love, long distance and Skype."/>
    <x v="14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3"/>
    <d v="2016-05-19T15:02:42"/>
    <x v="0"/>
  </r>
  <r>
    <n v="261"/>
    <s v="Empires: The Film"/>
    <s v="Empires explores the impact of networks on histories and philosophies of political thought."/>
    <x v="12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x v="105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x v="25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38"/>
    <d v="2014-10-01T03:59:00"/>
    <x v="2"/>
  </r>
  <r>
    <n v="349"/>
    <s v="Strangers To Peace: A Documentary"/>
    <s v="After 52 years of war, FARC guerrilla soldiers rejoin Colombian society to forge new lives of peace."/>
    <x v="204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  <x v="1"/>
  </r>
  <r>
    <n v="373"/>
    <s v="The Boing Heard 'Round the World"/>
    <s v="A feature documentary about UPA Pictures, the little studio that changed the course of animation around the world"/>
    <x v="41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x v="38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s v="CA"/>
    <s v="CAD"/>
    <n v="1458235549"/>
    <n v="1455647149"/>
    <b v="0"/>
    <n v="17"/>
    <b v="1"/>
    <s v="technology/wearables"/>
    <n v="107"/>
    <n v="125.94"/>
    <x v="0"/>
    <x v="3"/>
    <x v="1343"/>
    <d v="2016-03-17T17:25:49"/>
    <x v="0"/>
  </r>
  <r>
    <n v="738"/>
    <s v="Under the Sour Sun: Hunger through the Eyes of a Child"/>
    <s v="The true story of a child's struggle with hunger, poverty, and war in El Salvador."/>
    <x v="51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s v="US"/>
    <s v="USD"/>
    <n v="1434857482"/>
    <n v="1433647882"/>
    <b v="0"/>
    <n v="19"/>
    <b v="1"/>
    <s v="publishing/nonfiction"/>
    <n v="107"/>
    <n v="169.58"/>
    <x v="5"/>
    <x v="15"/>
    <x v="1345"/>
    <d v="2015-06-21T03:31:22"/>
    <x v="4"/>
  </r>
  <r>
    <n v="815"/>
    <s v="Some Late Help for The Early Reset"/>
    <s v="Be a part of helping The Early Reset finish their new 7 song EP."/>
    <x v="6"/>
    <n v="4280"/>
    <x v="0"/>
    <s v="US"/>
    <s v="USD"/>
    <n v="1414879303"/>
    <n v="1412287303"/>
    <b v="0"/>
    <n v="43"/>
    <b v="1"/>
    <s v="music/rock"/>
    <n v="107"/>
    <n v="99.53"/>
    <x v="2"/>
    <x v="2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x v="132"/>
    <n v="1391"/>
    <x v="0"/>
    <s v="US"/>
    <s v="USD"/>
    <n v="1340641440"/>
    <n v="1339549982"/>
    <b v="0"/>
    <n v="38"/>
    <b v="1"/>
    <s v="music/rock"/>
    <n v="107"/>
    <n v="36.61"/>
    <x v="2"/>
    <x v="2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s v="US"/>
    <s v="USD"/>
    <n v="1431022342"/>
    <n v="1428430342"/>
    <b v="0"/>
    <n v="70"/>
    <b v="1"/>
    <s v="music/rock"/>
    <n v="107"/>
    <n v="107.07"/>
    <x v="2"/>
    <x v="2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b v="0"/>
    <n v="73"/>
    <b v="1"/>
    <s v="music/rock"/>
    <n v="107"/>
    <n v="73.36"/>
    <x v="2"/>
    <x v="2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n v="1421279882"/>
    <b v="0"/>
    <n v="73"/>
    <b v="1"/>
    <s v="music/rock"/>
    <n v="107"/>
    <n v="88.19"/>
    <x v="2"/>
    <x v="2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x v="206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53"/>
    <d v="2016-06-07T04:01:31"/>
    <x v="0"/>
  </r>
  <r>
    <n v="1759"/>
    <s v="Death Valley"/>
    <s v="Death Valley will be the first photo book of Andi State"/>
    <x v="2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s v="US"/>
    <s v="USD"/>
    <n v="1312095540"/>
    <n v="1306608888"/>
    <b v="0"/>
    <n v="24"/>
    <b v="1"/>
    <s v="music/rock"/>
    <n v="107"/>
    <n v="134.21"/>
    <x v="2"/>
    <x v="2"/>
    <x v="1355"/>
    <d v="2011-07-31T06:59:00"/>
    <x v="6"/>
  </r>
  <r>
    <n v="1889"/>
    <s v="LittleBear"/>
    <s v="Sweeping epic melodies. I want to incorporate all my influences into one album I have been writing for 90 days now and ready to record!"/>
    <x v="29"/>
    <n v="2132"/>
    <x v="0"/>
    <s v="US"/>
    <s v="USD"/>
    <n v="1363024946"/>
    <n v="1359140546"/>
    <b v="0"/>
    <n v="44"/>
    <b v="1"/>
    <s v="music/indie rock"/>
    <n v="107"/>
    <n v="48.45"/>
    <x v="2"/>
    <x v="13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s v="US"/>
    <s v="USD"/>
    <n v="1359176974"/>
    <n v="1356584974"/>
    <b v="0"/>
    <n v="44"/>
    <b v="1"/>
    <s v="music/indie rock"/>
    <n v="107"/>
    <n v="53.52"/>
    <x v="2"/>
    <x v="13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s v="US"/>
    <s v="USD"/>
    <n v="1347249300"/>
    <n v="1344917580"/>
    <b v="0"/>
    <n v="191"/>
    <b v="1"/>
    <s v="music/indie rock"/>
    <n v="107"/>
    <n v="89.9"/>
    <x v="2"/>
    <x v="13"/>
    <x v="1359"/>
    <d v="2012-09-10T03:55:00"/>
    <x v="5"/>
  </r>
  <r>
    <n v="2109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n v="1433523617"/>
    <b v="0"/>
    <n v="40"/>
    <b v="1"/>
    <s v="music/indie rock"/>
    <n v="107"/>
    <n v="106.53"/>
    <x v="2"/>
    <x v="13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s v="US"/>
    <s v="USD"/>
    <n v="1313370000"/>
    <n v="1307594625"/>
    <b v="0"/>
    <n v="39"/>
    <b v="1"/>
    <s v="music/indie rock"/>
    <n v="107"/>
    <n v="54.62"/>
    <x v="2"/>
    <x v="13"/>
    <x v="1361"/>
    <d v="2011-08-15T01:00:00"/>
    <x v="6"/>
  </r>
  <r>
    <n v="2180"/>
    <s v="FOUR STAR MARY &quot;PIECES&quot;"/>
    <s v="Help fund the new record by independent alternative rockers FOUR STAR MARY &quot;PIECES&quot;"/>
    <x v="2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n v="1479157278"/>
    <b v="0"/>
    <n v="128"/>
    <b v="1"/>
    <s v="games/tabletop games"/>
    <n v="107"/>
    <n v="58.63"/>
    <x v="1"/>
    <x v="1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x v="51"/>
    <n v="1611"/>
    <x v="0"/>
    <s v="US"/>
    <s v="USD"/>
    <n v="1386372120"/>
    <n v="1382659060"/>
    <b v="0"/>
    <n v="25"/>
    <b v="1"/>
    <s v="music/rock"/>
    <n v="107"/>
    <n v="64.44"/>
    <x v="2"/>
    <x v="2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n v="1328760129"/>
    <b v="1"/>
    <n v="73"/>
    <b v="1"/>
    <s v="music/indie rock"/>
    <n v="107"/>
    <n v="51.19"/>
    <x v="2"/>
    <x v="13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n v="1359848537"/>
    <b v="1"/>
    <n v="107"/>
    <b v="1"/>
    <s v="music/indie rock"/>
    <n v="107"/>
    <n v="59.82"/>
    <x v="2"/>
    <x v="13"/>
    <x v="1368"/>
    <d v="2013-03-09T23:42:17"/>
    <x v="3"/>
  </r>
  <r>
    <n v="2468"/>
    <s v="New &quot;Jesse Denaro&quot; Album!"/>
    <s v="Please donate, support &amp; share this project so that I may be able to record my new EP this fall!"/>
    <x v="29"/>
    <n v="2144.34"/>
    <x v="0"/>
    <s v="US"/>
    <s v="USD"/>
    <n v="1351400400"/>
    <n v="1348285321"/>
    <b v="0"/>
    <n v="58"/>
    <b v="1"/>
    <s v="music/indie rock"/>
    <n v="107"/>
    <n v="36.97"/>
    <x v="2"/>
    <x v="13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  <x v="6"/>
  </r>
  <r>
    <n v="2528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n v="1375008418"/>
    <b v="0"/>
    <n v="63"/>
    <b v="1"/>
    <s v="music/classical music"/>
    <n v="107"/>
    <n v="59.46"/>
    <x v="2"/>
    <x v="18"/>
    <x v="1372"/>
    <d v="2013-09-26T10:46:58"/>
    <x v="3"/>
  </r>
  <r>
    <n v="2552"/>
    <s v="DAVID, The Oratorio"/>
    <s v="World Premiere of a new oratorio with chorus, soloists, and orchestra, based on the Old Testament king and prophet, DAVID"/>
    <x v="32"/>
    <n v="3195"/>
    <x v="0"/>
    <s v="US"/>
    <s v="USD"/>
    <n v="1488741981"/>
    <n v="1486149981"/>
    <b v="0"/>
    <n v="18"/>
    <b v="1"/>
    <s v="music/classical music"/>
    <n v="107"/>
    <n v="177.5"/>
    <x v="2"/>
    <x v="18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s v="US"/>
    <s v="USD"/>
    <n v="1338219793"/>
    <n v="1335541393"/>
    <b v="0"/>
    <n v="35"/>
    <b v="1"/>
    <s v="music/classical music"/>
    <n v="107"/>
    <n v="61.34"/>
    <x v="2"/>
    <x v="18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s v="US"/>
    <s v="USD"/>
    <n v="1440179713"/>
    <n v="1437587713"/>
    <b v="0"/>
    <n v="80"/>
    <b v="1"/>
    <s v="technology/makerspaces"/>
    <n v="107"/>
    <n v="267"/>
    <x v="0"/>
    <x v="19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n v="1462443918"/>
    <b v="0"/>
    <n v="76"/>
    <b v="1"/>
    <s v="theater/plays"/>
    <n v="107"/>
    <n v="35.04"/>
    <x v="3"/>
    <x v="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n v="1433243824"/>
    <b v="0"/>
    <n v="98"/>
    <b v="1"/>
    <s v="theater/plays"/>
    <n v="107"/>
    <n v="109.03"/>
    <x v="3"/>
    <x v="4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x v="149"/>
    <n v="1867"/>
    <x v="0"/>
    <s v="US"/>
    <s v="USD"/>
    <n v="1442426171"/>
    <n v="1439834171"/>
    <b v="0"/>
    <n v="41"/>
    <b v="1"/>
    <s v="theater/spaces"/>
    <n v="107"/>
    <n v="45.54"/>
    <x v="3"/>
    <x v="12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82"/>
    <d v="2014-06-09T19:20:15"/>
    <x v="2"/>
  </r>
  <r>
    <n v="3184"/>
    <s v="Equus at Frenetic Theatre"/>
    <s v="Equus is the story of a psychiatrist treating a teenaged boy who blinds six horses with a metal spike."/>
    <x v="209"/>
    <n v="4610"/>
    <x v="0"/>
    <s v="US"/>
    <s v="USD"/>
    <n v="1404258631"/>
    <n v="1401666631"/>
    <b v="1"/>
    <n v="46"/>
    <b v="1"/>
    <s v="theater/plays"/>
    <n v="107"/>
    <n v="100.22"/>
    <x v="3"/>
    <x v="4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n v="1472498042"/>
    <b v="1"/>
    <n v="21"/>
    <b v="1"/>
    <s v="theater/plays"/>
    <n v="107"/>
    <n v="204.57"/>
    <x v="3"/>
    <x v="4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b v="0"/>
    <n v="20"/>
    <b v="1"/>
    <s v="theater/plays"/>
    <n v="107"/>
    <n v="53.34"/>
    <x v="3"/>
    <x v="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86"/>
    <d v="2014-10-16T03:59:00"/>
    <x v="2"/>
  </r>
  <r>
    <n v="3374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n v="1443461616"/>
    <b v="0"/>
    <n v="52"/>
    <b v="1"/>
    <s v="theater/plays"/>
    <n v="107"/>
    <n v="71.73"/>
    <x v="3"/>
    <x v="4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x v="29"/>
    <n v="2142"/>
    <x v="0"/>
    <s v="GB"/>
    <s v="GBP"/>
    <n v="1404641289"/>
    <n v="1402049289"/>
    <b v="0"/>
    <n v="67"/>
    <b v="1"/>
    <s v="theater/plays"/>
    <n v="107"/>
    <n v="31.97"/>
    <x v="3"/>
    <x v="4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s v="IE"/>
    <s v="EUR"/>
    <n v="1459978200"/>
    <n v="1458416585"/>
    <b v="0"/>
    <n v="46"/>
    <b v="1"/>
    <s v="theater/plays"/>
    <n v="107"/>
    <n v="63.7"/>
    <x v="3"/>
    <x v="4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n v="1447164896"/>
    <b v="0"/>
    <n v="72"/>
    <b v="1"/>
    <s v="theater/plays"/>
    <n v="107"/>
    <n v="37.08"/>
    <x v="3"/>
    <x v="4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n v="1461985967"/>
    <b v="0"/>
    <n v="60"/>
    <b v="1"/>
    <s v="theater/plays"/>
    <n v="107"/>
    <n v="62.67"/>
    <x v="3"/>
    <x v="4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n v="1403599778"/>
    <b v="0"/>
    <n v="94"/>
    <b v="1"/>
    <s v="theater/musical"/>
    <n v="107"/>
    <n v="90.82"/>
    <x v="3"/>
    <x v="20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s v="US"/>
    <s v="USD"/>
    <n v="1445659140"/>
    <n v="1444236216"/>
    <b v="0"/>
    <n v="20"/>
    <b v="1"/>
    <s v="theater/plays"/>
    <n v="107"/>
    <n v="107.25"/>
    <x v="3"/>
    <x v="4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395"/>
    <d v="2014-06-14T01:44:10"/>
    <x v="2"/>
  </r>
  <r>
    <n v="18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n v="1444828845"/>
    <b v="0"/>
    <n v="17"/>
    <b v="1"/>
    <s v="film &amp; video/shorts"/>
    <n v="106"/>
    <n v="375.76"/>
    <x v="4"/>
    <x v="6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s v="US"/>
    <s v="USD"/>
    <n v="1310440482"/>
    <n v="1307848482"/>
    <b v="0"/>
    <n v="8"/>
    <b v="1"/>
    <s v="film &amp; video/shorts"/>
    <n v="106"/>
    <n v="53.13"/>
    <x v="4"/>
    <x v="6"/>
    <x v="1398"/>
    <d v="2011-07-12T03:14:42"/>
    <x v="6"/>
  </r>
  <r>
    <n v="98"/>
    <s v="CUT OUT"/>
    <s v="&quot;Cut Out&quot; tells the story of a young woman who befriends a neighborhood teen and finds herself involved with gang violence."/>
    <x v="203"/>
    <n v="3400"/>
    <x v="0"/>
    <s v="US"/>
    <s v="USD"/>
    <n v="1354923000"/>
    <n v="1351796674"/>
    <b v="0"/>
    <n v="60"/>
    <b v="1"/>
    <s v="film &amp; video/shorts"/>
    <n v="106"/>
    <n v="56.67"/>
    <x v="4"/>
    <x v="6"/>
    <x v="1399"/>
    <d v="2012-12-07T23:30:00"/>
    <x v="5"/>
  </r>
  <r>
    <n v="99"/>
    <s v="BEAT: An Original Short Film"/>
    <s v="A feminist tale of two girls finally giving a &quot;Nice Guy&quot; what he truly deserves. Also, dancing!"/>
    <x v="51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x v="211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05"/>
    <d v="2016-08-25T10:51:56"/>
    <x v="0"/>
  </r>
  <r>
    <n v="385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7"/>
    <d v="2015-05-31T15:24:35"/>
    <x v="4"/>
  </r>
  <r>
    <n v="728"/>
    <s v="The Age of the Platform: My Fourth Book"/>
    <s v="A big idea non-fiction book by an impatient three-time author and insomniac willing to bet on himself."/>
    <x v="41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08"/>
    <d v="2011-08-21T20:05:57"/>
    <x v="6"/>
  </r>
  <r>
    <n v="74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n v="1485461905"/>
    <b v="0"/>
    <n v="46"/>
    <b v="1"/>
    <s v="photography/photobooks"/>
    <n v="106"/>
    <n v="138.26"/>
    <x v="6"/>
    <x v="9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n v="1270576379"/>
    <b v="1"/>
    <n v="28"/>
    <b v="1"/>
    <s v="music/rock"/>
    <n v="106"/>
    <n v="189.29"/>
    <x v="2"/>
    <x v="2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s v="US"/>
    <s v="USD"/>
    <n v="1346765347"/>
    <n v="1343741347"/>
    <b v="1"/>
    <n v="413"/>
    <b v="1"/>
    <s v="music/rock"/>
    <n v="106"/>
    <n v="38.54"/>
    <x v="2"/>
    <x v="2"/>
    <x v="1412"/>
    <d v="2012-09-04T13:29:07"/>
    <x v="5"/>
  </r>
  <r>
    <n v="1514"/>
    <s v="Racing Age"/>
    <s v="Racing Age is a documentary photography book about masters track &amp; field athletes of retirement age and older."/>
    <x v="19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n v="1275851354"/>
    <b v="0"/>
    <n v="120"/>
    <b v="1"/>
    <s v="music/indie rock"/>
    <n v="106"/>
    <n v="87.96"/>
    <x v="2"/>
    <x v="13"/>
    <x v="1414"/>
    <d v="2010-07-22T06:00:00"/>
    <x v="7"/>
  </r>
  <r>
    <n v="1949"/>
    <s v="Shake Your Power"/>
    <s v="#ShakeYourPower brings clean energy to places in the world without electricity through the power of music."/>
    <x v="16"/>
    <n v="53001.3"/>
    <x v="0"/>
    <s v="GB"/>
    <s v="GBP"/>
    <n v="1404986951"/>
    <n v="1402394951"/>
    <b v="1"/>
    <n v="943"/>
    <b v="1"/>
    <s v="technology/hardware"/>
    <n v="106"/>
    <n v="56.2"/>
    <x v="0"/>
    <x v="0"/>
    <x v="1415"/>
    <d v="2014-07-10T10:09:11"/>
    <x v="2"/>
  </r>
  <r>
    <n v="2171"/>
    <s v="Brainspoonâ€™s New Record"/>
    <s v="Like records? We do, too! Help this Los Angeles based rock 'n' roll band get their new album out on vinyl!"/>
    <x v="6"/>
    <n v="4243"/>
    <x v="0"/>
    <s v="US"/>
    <s v="USD"/>
    <n v="1434949200"/>
    <n v="1431903495"/>
    <b v="0"/>
    <n v="47"/>
    <b v="1"/>
    <s v="music/rock"/>
    <n v="106"/>
    <n v="90.28"/>
    <x v="2"/>
    <x v="2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s v="US"/>
    <s v="USD"/>
    <n v="1437674545"/>
    <n v="1436464945"/>
    <b v="0"/>
    <n v="14"/>
    <b v="1"/>
    <s v="music/electronic music"/>
    <n v="106"/>
    <n v="22.64"/>
    <x v="2"/>
    <x v="10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x v="212"/>
    <n v="20631"/>
    <x v="0"/>
    <s v="CA"/>
    <s v="CAD"/>
    <n v="1435418568"/>
    <n v="1432826568"/>
    <b v="0"/>
    <n v="100"/>
    <b v="1"/>
    <s v="games/tabletop games"/>
    <n v="106"/>
    <n v="206.31"/>
    <x v="1"/>
    <x v="1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x v="213"/>
    <n v="4856"/>
    <x v="0"/>
    <s v="US"/>
    <s v="USD"/>
    <n v="1388936289"/>
    <n v="1386344289"/>
    <b v="0"/>
    <n v="75"/>
    <b v="1"/>
    <s v="games/tabletop games"/>
    <n v="106"/>
    <n v="64.75"/>
    <x v="1"/>
    <x v="1"/>
    <x v="1419"/>
    <d v="2014-01-05T15:38:09"/>
    <x v="3"/>
  </r>
  <r>
    <n v="2284"/>
    <s v="Make a record, write a song, take the Vinyl Skyway. "/>
    <s v="The Vinyl Skyway reunite to make a third album. "/>
    <x v="26"/>
    <n v="6373.27"/>
    <x v="0"/>
    <s v="US"/>
    <s v="USD"/>
    <n v="1299902400"/>
    <n v="1297451245"/>
    <b v="0"/>
    <n v="59"/>
    <b v="1"/>
    <s v="music/rock"/>
    <n v="106"/>
    <n v="108.02"/>
    <x v="2"/>
    <x v="2"/>
    <x v="1420"/>
    <d v="2011-03-12T04:00:00"/>
    <x v="6"/>
  </r>
  <r>
    <n v="2329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n v="1403017146"/>
    <b v="1"/>
    <n v="125"/>
    <b v="1"/>
    <s v="food/small batch"/>
    <n v="106"/>
    <n v="211.84"/>
    <x v="7"/>
    <x v="11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n v="1420643071"/>
    <b v="1"/>
    <n v="352"/>
    <b v="1"/>
    <s v="food/small batch"/>
    <n v="106"/>
    <n v="75.5"/>
    <x v="7"/>
    <x v="11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x v="25"/>
    <n v="42311"/>
    <x v="0"/>
    <s v="US"/>
    <s v="USD"/>
    <n v="1477841138"/>
    <n v="1475249138"/>
    <b v="1"/>
    <n v="403"/>
    <b v="1"/>
    <s v="food/small batch"/>
    <n v="106"/>
    <n v="104.99"/>
    <x v="7"/>
    <x v="11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b v="0"/>
    <n v="20"/>
    <b v="1"/>
    <s v="music/indie rock"/>
    <n v="106"/>
    <n v="52.8"/>
    <x v="2"/>
    <x v="13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s v="US"/>
    <s v="USD"/>
    <n v="1356392857"/>
    <n v="1352504857"/>
    <b v="0"/>
    <n v="34"/>
    <b v="1"/>
    <s v="music/classical music"/>
    <n v="106"/>
    <n v="23.12"/>
    <x v="2"/>
    <x v="18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x v="215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x v="32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27"/>
    <d v="2015-06-08T03:51:14"/>
    <x v="4"/>
  </r>
  <r>
    <n v="2726"/>
    <s v="Krimston TWO - Dual SIM case for iPhone"/>
    <s v="Krimston TWO: iPhone Dual SIM Case"/>
    <x v="24"/>
    <n v="105745"/>
    <x v="0"/>
    <s v="US"/>
    <s v="USD"/>
    <n v="1461333311"/>
    <n v="1458741311"/>
    <b v="0"/>
    <n v="404"/>
    <b v="1"/>
    <s v="technology/hardware"/>
    <n v="106"/>
    <n v="261.75"/>
    <x v="0"/>
    <x v="0"/>
    <x v="1428"/>
    <d v="2016-04-22T13:55:11"/>
    <x v="0"/>
  </r>
  <r>
    <n v="2818"/>
    <s v="Joe West's THEATER OF DEATH"/>
    <s v="Joe West and his wonderful theater company THEATER OF DEATH present original plays both horrific and comical."/>
    <x v="9"/>
    <n v="10603"/>
    <x v="0"/>
    <s v="US"/>
    <s v="USD"/>
    <n v="1443018086"/>
    <n v="1441290086"/>
    <b v="0"/>
    <n v="102"/>
    <b v="1"/>
    <s v="theater/plays"/>
    <n v="106"/>
    <n v="103.95"/>
    <x v="3"/>
    <x v="4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s v="CA"/>
    <s v="CAD"/>
    <n v="1410761280"/>
    <n v="1408604363"/>
    <b v="0"/>
    <n v="9"/>
    <b v="1"/>
    <s v="theater/musical"/>
    <n v="106"/>
    <n v="88.33"/>
    <x v="3"/>
    <x v="20"/>
    <x v="1430"/>
    <d v="2014-09-15T06:08:00"/>
    <x v="2"/>
  </r>
  <r>
    <n v="2968"/>
    <s v="The Curse of the Babywoman @ FringeNYC"/>
    <s v="The Curse of the Babywoman is real â€” and it is coming to FringeNYC this August."/>
    <x v="27"/>
    <n v="3710"/>
    <x v="0"/>
    <s v="US"/>
    <s v="USD"/>
    <n v="1471406340"/>
    <n v="1470227660"/>
    <b v="0"/>
    <n v="47"/>
    <b v="1"/>
    <s v="theater/plays"/>
    <n v="106"/>
    <n v="78.94"/>
    <x v="3"/>
    <x v="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n v="1403107451"/>
    <b v="0"/>
    <n v="91"/>
    <b v="1"/>
    <s v="theater/plays"/>
    <n v="106"/>
    <n v="69.89"/>
    <x v="3"/>
    <x v="4"/>
    <x v="1432"/>
    <d v="2014-07-18T16:04:11"/>
    <x v="2"/>
  </r>
  <r>
    <n v="2986"/>
    <s v="Higher Education"/>
    <s v="Support the circus arts and help our aerial students work with more height. With your support, we will install beams at 19ft!"/>
    <x v="216"/>
    <n v="2532"/>
    <x v="0"/>
    <s v="GB"/>
    <s v="GBP"/>
    <n v="1462100406"/>
    <n v="1456920006"/>
    <b v="0"/>
    <n v="56"/>
    <b v="1"/>
    <s v="theater/spaces"/>
    <n v="106"/>
    <n v="45.21"/>
    <x v="3"/>
    <x v="12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34"/>
    <d v="2014-08-20T20:24:03"/>
    <x v="2"/>
  </r>
  <r>
    <n v="3050"/>
    <s v="The Black Pearl Consuite at CoreCon VIII: On Ancient Seas"/>
    <s v="Help fund The Black Pearl Consuite at CoreCon VIII: On Ancient Seas!"/>
    <x v="59"/>
    <n v="636"/>
    <x v="0"/>
    <s v="US"/>
    <s v="USD"/>
    <n v="1462420960"/>
    <n v="1459828960"/>
    <b v="0"/>
    <n v="9"/>
    <b v="1"/>
    <s v="theater/spaces"/>
    <n v="106"/>
    <n v="70.67"/>
    <x v="3"/>
    <x v="12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x v="80"/>
    <n v="2331"/>
    <x v="0"/>
    <s v="GB"/>
    <s v="GBP"/>
    <n v="1383425367"/>
    <n v="1380833367"/>
    <b v="1"/>
    <n v="67"/>
    <b v="1"/>
    <s v="theater/plays"/>
    <n v="106"/>
    <n v="34.79"/>
    <x v="3"/>
    <x v="4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x v="217"/>
    <n v="6208.98"/>
    <x v="0"/>
    <s v="GB"/>
    <s v="GBP"/>
    <n v="1445817540"/>
    <n v="1443665293"/>
    <b v="1"/>
    <n v="104"/>
    <b v="1"/>
    <s v="theater/plays"/>
    <n v="106"/>
    <n v="59.7"/>
    <x v="3"/>
    <x v="4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x v="159"/>
    <n v="24418.6"/>
    <x v="0"/>
    <s v="US"/>
    <s v="USD"/>
    <n v="1475294340"/>
    <n v="1472753745"/>
    <b v="1"/>
    <n v="97"/>
    <b v="1"/>
    <s v="theater/plays"/>
    <n v="106"/>
    <n v="251.74"/>
    <x v="3"/>
    <x v="4"/>
    <x v="1440"/>
    <d v="2016-10-01T03:59:00"/>
    <x v="0"/>
  </r>
  <r>
    <n v="3317"/>
    <s v="Seven Minutes in Eternity"/>
    <s v="Andy Boyd's epic new satire about heroes and villains, humankind's search for glory, and fascism in America"/>
    <x v="157"/>
    <n v="1115"/>
    <x v="0"/>
    <s v="US"/>
    <s v="USD"/>
    <n v="1465347424"/>
    <n v="1462755424"/>
    <b v="0"/>
    <n v="18"/>
    <b v="1"/>
    <s v="theater/plays"/>
    <n v="106"/>
    <n v="61.94"/>
    <x v="3"/>
    <x v="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n v="1425331068"/>
    <b v="0"/>
    <n v="69"/>
    <b v="1"/>
    <s v="theater/plays"/>
    <n v="106"/>
    <n v="23.1"/>
    <x v="3"/>
    <x v="4"/>
    <x v="1442"/>
    <d v="2015-04-01T20:17:48"/>
    <x v="4"/>
  </r>
  <r>
    <n v="3359"/>
    <s v="BEIRUT, LADY OF LEBANON"/>
    <s v="A Theatrical Production Celebrating the Lebanese Culture and the Human Spirit in Time of War."/>
    <x v="6"/>
    <n v="4250"/>
    <x v="0"/>
    <s v="US"/>
    <s v="USD"/>
    <n v="1487985734"/>
    <n v="1484097734"/>
    <b v="0"/>
    <n v="23"/>
    <b v="1"/>
    <s v="theater/plays"/>
    <n v="106"/>
    <n v="184.78"/>
    <x v="3"/>
    <x v="4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x v="32"/>
    <n v="3178"/>
    <x v="0"/>
    <s v="GB"/>
    <s v="GBP"/>
    <n v="1458075600"/>
    <n v="1456183649"/>
    <b v="0"/>
    <n v="72"/>
    <b v="1"/>
    <s v="theater/plays"/>
    <n v="106"/>
    <n v="44.14"/>
    <x v="3"/>
    <x v="4"/>
    <x v="1444"/>
    <d v="2016-03-15T21:00:00"/>
    <x v="0"/>
  </r>
  <r>
    <n v="3393"/>
    <s v="The Maltese Bodkin"/>
    <s v="hiSTORYstage presents a film noir-style comedy mystery with a Shakespearean twist performed as a 1944 radio drama."/>
    <x v="51"/>
    <n v="1587"/>
    <x v="0"/>
    <s v="US"/>
    <s v="USD"/>
    <n v="1415234760"/>
    <n v="1413065230"/>
    <b v="0"/>
    <n v="44"/>
    <b v="1"/>
    <s v="theater/plays"/>
    <n v="106"/>
    <n v="36.07"/>
    <x v="3"/>
    <x v="4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n v="1402391269"/>
    <b v="0"/>
    <n v="168"/>
    <b v="1"/>
    <s v="theater/plays"/>
    <n v="106"/>
    <n v="62.83"/>
    <x v="3"/>
    <x v="4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47"/>
    <d v="2014-08-21T16:28:00"/>
    <x v="2"/>
  </r>
  <r>
    <n v="3499"/>
    <s v="Fefu and Her Friends"/>
    <s v="Figure 8 Troupe's debut performance! A stunning piece of theatre written by premier female playwright Maria Irene Fornes."/>
    <x v="29"/>
    <n v="2110"/>
    <x v="0"/>
    <s v="US"/>
    <s v="USD"/>
    <n v="1435733940"/>
    <n v="1431046325"/>
    <b v="0"/>
    <n v="35"/>
    <b v="1"/>
    <s v="theater/plays"/>
    <n v="106"/>
    <n v="60.29"/>
    <x v="3"/>
    <x v="4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b v="0"/>
    <n v="42"/>
    <b v="1"/>
    <s v="theater/plays"/>
    <n v="106"/>
    <n v="25.31"/>
    <x v="3"/>
    <x v="4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s v="US"/>
    <s v="USD"/>
    <n v="1416545700"/>
    <n v="1415392666"/>
    <b v="0"/>
    <n v="33"/>
    <b v="1"/>
    <s v="theater/plays"/>
    <n v="106"/>
    <n v="96.67"/>
    <x v="3"/>
    <x v="4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1"/>
    <d v="2015-08-09T16:00:00"/>
    <x v="4"/>
  </r>
  <r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n v="1436575280"/>
    <b v="0"/>
    <n v="104"/>
    <b v="1"/>
    <s v="theater/plays"/>
    <n v="106"/>
    <n v="56.2"/>
    <x v="3"/>
    <x v="4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x v="175"/>
    <n v="6155"/>
    <x v="0"/>
    <s v="US"/>
    <s v="USD"/>
    <n v="1415921848"/>
    <n v="1413326248"/>
    <b v="0"/>
    <n v="45"/>
    <b v="1"/>
    <s v="theater/plays"/>
    <n v="106"/>
    <n v="136.78"/>
    <x v="3"/>
    <x v="4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n v="1483393836"/>
    <b v="0"/>
    <n v="46"/>
    <b v="1"/>
    <s v="theater/plays"/>
    <n v="106"/>
    <n v="115.02"/>
    <x v="3"/>
    <x v="4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n v="1398348859"/>
    <b v="0"/>
    <n v="126"/>
    <b v="1"/>
    <s v="theater/plays"/>
    <n v="106"/>
    <n v="41.94"/>
    <x v="3"/>
    <x v="4"/>
    <x v="1455"/>
    <d v="2014-05-19T21:00:00"/>
    <x v="2"/>
  </r>
  <r>
    <n v="3762"/>
    <s v="iolite the musical"/>
    <s v="We are trying to raise money to perform a musical we have written, called &quot;Iolite&quot;, at the Edinburgh Fringe in 2015."/>
    <x v="118"/>
    <n v="1328"/>
    <x v="0"/>
    <s v="GB"/>
    <s v="GBP"/>
    <n v="1438543889"/>
    <n v="1436383889"/>
    <b v="0"/>
    <n v="28"/>
    <b v="1"/>
    <s v="theater/musical"/>
    <n v="106"/>
    <n v="47.43"/>
    <x v="3"/>
    <x v="20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b v="0"/>
    <n v="26"/>
    <b v="1"/>
    <s v="theater/plays"/>
    <n v="106"/>
    <n v="40.92"/>
    <x v="3"/>
    <x v="4"/>
    <x v="1457"/>
    <d v="2015-07-17T21:02:00"/>
    <x v="4"/>
  </r>
  <r>
    <n v="3823"/>
    <s v="FEED"/>
    <s v="Feed, a new play by Garrett Markgraf (based on the novel by M.T. Anderson), Directed by Anna Marck at Oakland University."/>
    <x v="8"/>
    <n v="2650"/>
    <x v="0"/>
    <s v="US"/>
    <s v="USD"/>
    <n v="1437364740"/>
    <n v="1434405044"/>
    <b v="0"/>
    <n v="41"/>
    <b v="1"/>
    <s v="theater/plays"/>
    <n v="106"/>
    <n v="64.63"/>
    <x v="3"/>
    <x v="4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n v="1413404545"/>
    <b v="0"/>
    <n v="9"/>
    <b v="1"/>
    <s v="theater/plays"/>
    <n v="106"/>
    <n v="58.9"/>
    <x v="3"/>
    <x v="4"/>
    <x v="1459"/>
    <d v="2014-11-05T21:22:25"/>
    <x v="2"/>
  </r>
  <r>
    <n v="2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n v="1454691083"/>
    <b v="0"/>
    <n v="35"/>
    <b v="1"/>
    <s v="film &amp; video/television"/>
    <n v="105"/>
    <n v="15"/>
    <x v="4"/>
    <x v="16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n v="1274705803"/>
    <b v="0"/>
    <n v="25"/>
    <b v="1"/>
    <s v="film &amp; video/shorts"/>
    <n v="105"/>
    <n v="104.6"/>
    <x v="4"/>
    <x v="6"/>
    <x v="1461"/>
    <d v="2010-06-03T01:41:00"/>
    <x v="7"/>
  </r>
  <r>
    <n v="9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62"/>
    <d v="2017-02-01T08:00:00"/>
    <x v="0"/>
  </r>
  <r>
    <n v="103"/>
    <s v="I'M TWENTY SOMETHING"/>
    <s v="Three friends in their twenties are trying to do the impossible - have fun on a casual Friday night."/>
    <x v="132"/>
    <n v="1367"/>
    <x v="0"/>
    <s v="GB"/>
    <s v="GBP"/>
    <n v="1394220030"/>
    <n v="1392232830"/>
    <b v="0"/>
    <n v="49"/>
    <b v="1"/>
    <s v="film &amp; video/shorts"/>
    <n v="105"/>
    <n v="27.9"/>
    <x v="4"/>
    <x v="6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x v="218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5"/>
    <d v="2014-01-02T08:00:00"/>
    <x v="3"/>
  </r>
  <r>
    <n v="284"/>
    <s v="Wisconsin Rising"/>
    <s v="A film documenting WI Gov.Scott Walker's attack on working families and how it is reanimating the American labor movement."/>
    <x v="25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x v="112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x v="219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9"/>
    <d v="2014-11-14T05:12:00"/>
    <x v="2"/>
  </r>
  <r>
    <n v="381"/>
    <s v="Clearwater"/>
    <s v="Set in the ancient waters of the Puget Sound, Clearwater is a universal story about the need to adapt to change."/>
    <x v="19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70"/>
    <d v="2012-07-30T05:00:00"/>
    <x v="5"/>
  </r>
  <r>
    <n v="403"/>
    <s v="MONDO BANANA"/>
    <s v="A documentary adventure about bananas - and people. Your round-trip ticket into the heart of banana-cultures!!"/>
    <x v="2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x v="22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n v="1475460819"/>
    <b v="0"/>
    <n v="56"/>
    <b v="1"/>
    <s v="theater/plays"/>
    <n v="105"/>
    <n v="93.43"/>
    <x v="3"/>
    <x v="4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75"/>
    <d v="2011-06-30T15:19:23"/>
    <x v="6"/>
  </r>
  <r>
    <n v="794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n v="1310438737"/>
    <b v="0"/>
    <n v="53"/>
    <b v="1"/>
    <s v="music/rock"/>
    <n v="105"/>
    <n v="158.96"/>
    <x v="2"/>
    <x v="2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s v="US"/>
    <s v="USD"/>
    <n v="1310857200"/>
    <n v="1306525512"/>
    <b v="0"/>
    <n v="54"/>
    <b v="1"/>
    <s v="music/rock"/>
    <n v="105"/>
    <n v="58.33"/>
    <x v="2"/>
    <x v="2"/>
    <x v="1477"/>
    <d v="2011-07-16T23:00:00"/>
    <x v="6"/>
  </r>
  <r>
    <n v="807"/>
    <s v="Sic Vita - New EP Release - 2017"/>
    <s v="Join the Sic Vita family and lend a hand as we create a new album!"/>
    <x v="6"/>
    <n v="4205"/>
    <x v="0"/>
    <s v="US"/>
    <s v="USD"/>
    <n v="1488333600"/>
    <n v="1485270311"/>
    <b v="0"/>
    <n v="57"/>
    <b v="1"/>
    <s v="music/rock"/>
    <n v="105"/>
    <n v="73.77"/>
    <x v="2"/>
    <x v="2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s v="US"/>
    <s v="USD"/>
    <n v="1346462462"/>
    <n v="1343870462"/>
    <b v="0"/>
    <n v="27"/>
    <b v="1"/>
    <s v="music/rock"/>
    <n v="105"/>
    <n v="58.33"/>
    <x v="2"/>
    <x v="2"/>
    <x v="1479"/>
    <d v="2012-09-01T01:21:02"/>
    <x v="5"/>
  </r>
  <r>
    <n v="852"/>
    <s v="Covers Album - Limited Vinyl Pressing"/>
    <s v="Limited edition 2x12&quot; vinyl pressing of our latest album &quot;Who Do You Think We Are?&quot;"/>
    <x v="27"/>
    <n v="3674"/>
    <x v="0"/>
    <s v="US"/>
    <s v="USD"/>
    <n v="1477342800"/>
    <n v="1476386395"/>
    <b v="0"/>
    <n v="62"/>
    <b v="1"/>
    <s v="music/metal"/>
    <n v="105"/>
    <n v="59.26"/>
    <x v="2"/>
    <x v="17"/>
    <x v="1480"/>
    <d v="2016-10-24T21:00:00"/>
    <x v="0"/>
  </r>
  <r>
    <n v="859"/>
    <s v="Rise With Us Campaign"/>
    <s v="We are heading to the studio to create our second album and we want you to be right there with us!"/>
    <x v="6"/>
    <n v="4187"/>
    <x v="0"/>
    <s v="US"/>
    <s v="USD"/>
    <n v="1433376000"/>
    <n v="1430768468"/>
    <b v="0"/>
    <n v="98"/>
    <b v="1"/>
    <s v="music/metal"/>
    <n v="105"/>
    <n v="42.72"/>
    <x v="2"/>
    <x v="17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x v="92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x v="55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83"/>
    <d v="2015-06-08T04:00:00"/>
    <x v="4"/>
  </r>
  <r>
    <n v="1298"/>
    <s v="Dinosaur Dreams"/>
    <s v="A play that raises awareness for mental health and explores the psychological effects childhood abuse can have on an adult."/>
    <x v="29"/>
    <n v="2093"/>
    <x v="0"/>
    <s v="GB"/>
    <s v="GBP"/>
    <n v="1461860432"/>
    <n v="1459268432"/>
    <b v="0"/>
    <n v="33"/>
    <b v="1"/>
    <s v="theater/plays"/>
    <n v="105"/>
    <n v="63.42"/>
    <x v="3"/>
    <x v="4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85"/>
    <d v="2014-04-11T14:15:46"/>
    <x v="2"/>
  </r>
  <r>
    <n v="1373"/>
    <s v="Broccoli Samurai: Tour Van or Bust!"/>
    <s v="Help Broccoli Samurai raise money to get a new van and continue bringing you the jams!"/>
    <x v="9"/>
    <n v="10501"/>
    <x v="0"/>
    <s v="US"/>
    <s v="USD"/>
    <n v="1483138233"/>
    <n v="1480546233"/>
    <b v="0"/>
    <n v="52"/>
    <b v="1"/>
    <s v="music/rock"/>
    <n v="105"/>
    <n v="201.94"/>
    <x v="2"/>
    <x v="2"/>
    <x v="1486"/>
    <d v="2016-12-30T22:50:33"/>
    <x v="0"/>
  </r>
  <r>
    <n v="1618"/>
    <s v="Janus Word Album"/>
    <s v="Janus Word combines hard rock with melodic acoustic music for a unique and awesome sound."/>
    <x v="51"/>
    <n v="1576"/>
    <x v="0"/>
    <s v="US"/>
    <s v="USD"/>
    <n v="1362757335"/>
    <n v="1359301335"/>
    <b v="0"/>
    <n v="27"/>
    <b v="1"/>
    <s v="music/rock"/>
    <n v="105"/>
    <n v="58.37"/>
    <x v="2"/>
    <x v="2"/>
    <x v="1487"/>
    <d v="2013-03-08T15:42:15"/>
    <x v="3"/>
  </r>
  <r>
    <n v="1638"/>
    <s v="Avenues EP 2013"/>
    <s v="Avenues will be going in to the studio to record a new EP with Matt Allison!"/>
    <x v="7"/>
    <n v="1050"/>
    <x v="0"/>
    <s v="US"/>
    <s v="USD"/>
    <n v="1362086700"/>
    <n v="1358180968"/>
    <b v="0"/>
    <n v="27"/>
    <b v="1"/>
    <s v="music/rock"/>
    <n v="105"/>
    <n v="38.89"/>
    <x v="2"/>
    <x v="2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n v="1336643377"/>
    <b v="0"/>
    <n v="46"/>
    <b v="1"/>
    <s v="music/pop"/>
    <n v="105"/>
    <n v="113.83"/>
    <x v="2"/>
    <x v="7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n v="1335293168"/>
    <b v="0"/>
    <n v="221"/>
    <b v="1"/>
    <s v="music/pop"/>
    <n v="105"/>
    <n v="118.7"/>
    <x v="2"/>
    <x v="7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s v="GB"/>
    <s v="GBP"/>
    <n v="1447426800"/>
    <n v="1444904830"/>
    <b v="0"/>
    <n v="159"/>
    <b v="1"/>
    <s v="photography/photobooks"/>
    <n v="105"/>
    <n v="59.41"/>
    <x v="6"/>
    <x v="9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s v="US"/>
    <s v="USD"/>
    <n v="1373572903"/>
    <n v="1371585703"/>
    <b v="0"/>
    <n v="50"/>
    <b v="1"/>
    <s v="music/rock"/>
    <n v="105"/>
    <n v="42.02"/>
    <x v="2"/>
    <x v="2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s v="US"/>
    <s v="USD"/>
    <n v="1333921508"/>
    <n v="1331333108"/>
    <b v="0"/>
    <n v="32"/>
    <b v="1"/>
    <s v="music/indie rock"/>
    <n v="105"/>
    <n v="32.72"/>
    <x v="2"/>
    <x v="13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94"/>
    <d v="2016-10-20T20:11:55"/>
    <x v="0"/>
  </r>
  <r>
    <n v="2113"/>
    <s v="Summer Underground // Honeycomb LP"/>
    <s v="Help us fund our second full-length album Honeycomb!"/>
    <x v="13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n v="1286480070"/>
    <b v="0"/>
    <n v="147"/>
    <b v="1"/>
    <s v="music/indie rock"/>
    <n v="105"/>
    <n v="35.61"/>
    <x v="2"/>
    <x v="13"/>
    <x v="1496"/>
    <d v="2010-12-09T04:59:00"/>
    <x v="7"/>
  </r>
  <r>
    <n v="2298"/>
    <s v="Jonny Gray: First Full Length Album"/>
    <s v="My name is Jonny Gray, and my friends and I are working together to raise funds for my debut album"/>
    <x v="3"/>
    <n v="31522"/>
    <x v="0"/>
    <s v="US"/>
    <s v="USD"/>
    <n v="1395861033"/>
    <n v="1393272633"/>
    <b v="0"/>
    <n v="288"/>
    <b v="1"/>
    <s v="music/rock"/>
    <n v="105"/>
    <n v="109.45"/>
    <x v="2"/>
    <x v="2"/>
    <x v="1497"/>
    <d v="2014-03-26T19:10:33"/>
    <x v="2"/>
  </r>
  <r>
    <n v="2475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n v="1273647255"/>
    <b v="0"/>
    <n v="81"/>
    <b v="1"/>
    <s v="music/indie rock"/>
    <n v="105"/>
    <n v="32.32"/>
    <x v="2"/>
    <x v="13"/>
    <x v="1498"/>
    <d v="2010-07-10T22:00:00"/>
    <x v="7"/>
  </r>
  <r>
    <n v="2476"/>
    <s v="Arts &amp; Crafts"/>
    <s v="Eleven songs, the accumulation of several memorable occurrences in a sleepy town; stories of fiction &amp; fact."/>
    <x v="203"/>
    <n v="3360.72"/>
    <x v="0"/>
    <s v="US"/>
    <s v="USD"/>
    <n v="1415004770"/>
    <n v="1412149970"/>
    <b v="0"/>
    <n v="55"/>
    <b v="1"/>
    <s v="music/indie rock"/>
    <n v="105"/>
    <n v="61.1"/>
    <x v="2"/>
    <x v="13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s v="US"/>
    <s v="USD"/>
    <n v="1262325600"/>
    <n v="1257871712"/>
    <b v="0"/>
    <n v="14"/>
    <b v="1"/>
    <s v="music/classical music"/>
    <n v="105"/>
    <n v="150"/>
    <x v="2"/>
    <x v="18"/>
    <x v="1500"/>
    <d v="2010-01-01T06:00:00"/>
    <x v="8"/>
  </r>
  <r>
    <n v="2618"/>
    <s v="SPACE ART FEATURING ASTRONAUTS #WeBelieveInAstronauts"/>
    <s v="LTD ED COLLECTIBLE SPACE ART FEAT. ASTRONAUTS"/>
    <x v="38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x v="12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x v="118"/>
    <n v="1316"/>
    <x v="0"/>
    <s v="US"/>
    <s v="USD"/>
    <n v="1423724400"/>
    <n v="1421274954"/>
    <b v="0"/>
    <n v="28"/>
    <b v="1"/>
    <s v="theater/plays"/>
    <n v="105"/>
    <n v="47"/>
    <x v="3"/>
    <x v="4"/>
    <x v="1503"/>
    <d v="2015-02-12T07:00:00"/>
    <x v="4"/>
  </r>
  <r>
    <n v="2785"/>
    <s v="Henry VI: The War of the Roses"/>
    <s v="Bare Theatre and Raleigh Little Theatre present Shakespeare's epic, set in a post-apocalyptic dystopia."/>
    <x v="2"/>
    <n v="5234"/>
    <x v="0"/>
    <s v="US"/>
    <s v="USD"/>
    <n v="1470430800"/>
    <n v="1467865967"/>
    <b v="0"/>
    <n v="142"/>
    <b v="1"/>
    <s v="theater/plays"/>
    <n v="105"/>
    <n v="36.86"/>
    <x v="3"/>
    <x v="4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s v="US"/>
    <s v="USD"/>
    <n v="1423693903"/>
    <n v="1421101903"/>
    <b v="0"/>
    <n v="66"/>
    <b v="1"/>
    <s v="theater/plays"/>
    <n v="105"/>
    <n v="47.88"/>
    <x v="3"/>
    <x v="4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n v="1431693409"/>
    <b v="0"/>
    <n v="104"/>
    <b v="1"/>
    <s v="theater/plays"/>
    <n v="105"/>
    <n v="50.38"/>
    <x v="3"/>
    <x v="4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x v="191"/>
    <n v="3258"/>
    <x v="0"/>
    <s v="AU"/>
    <s v="AUD"/>
    <n v="1424516400"/>
    <n v="1421812637"/>
    <b v="0"/>
    <n v="38"/>
    <b v="1"/>
    <s v="theater/musical"/>
    <n v="105"/>
    <n v="85.74"/>
    <x v="3"/>
    <x v="20"/>
    <x v="1507"/>
    <d v="2015-02-21T11:00:00"/>
    <x v="4"/>
  </r>
  <r>
    <n v="2972"/>
    <s v="A Bad Plan"/>
    <s v="A group of artists. A mythical art piece. A harrowing quest. And some margaritas."/>
    <x v="29"/>
    <n v="2107"/>
    <x v="0"/>
    <s v="US"/>
    <s v="USD"/>
    <n v="1480899600"/>
    <n v="1479609520"/>
    <b v="0"/>
    <n v="17"/>
    <b v="1"/>
    <s v="theater/plays"/>
    <n v="105"/>
    <n v="123.94"/>
    <x v="3"/>
    <x v="4"/>
    <x v="1508"/>
    <d v="2016-12-05T01:00:00"/>
    <x v="0"/>
  </r>
  <r>
    <n v="2992"/>
    <s v="Th'underGrounds"/>
    <s v="Creating a non-profit CAFE &amp; VILLAGE COMMONS in SE Portland, in service to Neighbors, Kids, Artists &amp; the Underserved"/>
    <x v="32"/>
    <n v="3135"/>
    <x v="0"/>
    <s v="US"/>
    <s v="USD"/>
    <n v="1476037510"/>
    <n v="1473445510"/>
    <b v="0"/>
    <n v="64"/>
    <b v="1"/>
    <s v="theater/spaces"/>
    <n v="105"/>
    <n v="48.98"/>
    <x v="3"/>
    <x v="12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s v="US"/>
    <s v="USD"/>
    <n v="1484841471"/>
    <n v="1482249471"/>
    <b v="0"/>
    <n v="249"/>
    <b v="1"/>
    <s v="theater/spaces"/>
    <n v="105"/>
    <n v="63.23"/>
    <x v="3"/>
    <x v="12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x v="29"/>
    <n v="2102"/>
    <x v="0"/>
    <s v="GB"/>
    <s v="GBP"/>
    <n v="1413377522"/>
    <n v="1410785522"/>
    <b v="1"/>
    <n v="74"/>
    <b v="1"/>
    <s v="theater/plays"/>
    <n v="105"/>
    <n v="28.41"/>
    <x v="3"/>
    <x v="4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n v="1432230914"/>
    <b v="1"/>
    <n v="88"/>
    <b v="1"/>
    <s v="theater/plays"/>
    <n v="105"/>
    <n v="65.58"/>
    <x v="3"/>
    <x v="4"/>
    <x v="1512"/>
    <d v="2015-06-20T17:55:14"/>
    <x v="4"/>
  </r>
  <r>
    <n v="3258"/>
    <s v="Bluebirds by Joe Brondo"/>
    <s v="A guy named Walt steals a book and plans to sell it to get his life on track... until his wife finds out."/>
    <x v="13"/>
    <n v="7365"/>
    <x v="0"/>
    <s v="US"/>
    <s v="USD"/>
    <n v="1420751861"/>
    <n v="1418159861"/>
    <b v="1"/>
    <n v="75"/>
    <b v="1"/>
    <s v="theater/plays"/>
    <n v="105"/>
    <n v="98.2"/>
    <x v="3"/>
    <x v="4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14"/>
    <d v="2016-02-10T21:00:00"/>
    <x v="0"/>
  </r>
  <r>
    <n v="3304"/>
    <s v="I Can Ski Forever 3"/>
    <s v="A musical comedy production celebrating the unique, lovable, insufferable ski culture of the modern day mountain town."/>
    <x v="38"/>
    <n v="15677.5"/>
    <x v="0"/>
    <s v="US"/>
    <s v="USD"/>
    <n v="1482418752"/>
    <n v="1479826752"/>
    <b v="0"/>
    <n v="175"/>
    <b v="1"/>
    <s v="theater/plays"/>
    <n v="105"/>
    <n v="89.59"/>
    <x v="3"/>
    <x v="4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n v="1432484080"/>
    <b v="0"/>
    <n v="111"/>
    <b v="1"/>
    <s v="theater/plays"/>
    <n v="105"/>
    <n v="32.97"/>
    <x v="3"/>
    <x v="4"/>
    <x v="1517"/>
    <d v="2015-06-15T16:14:40"/>
    <x v="4"/>
  </r>
  <r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b v="0"/>
    <n v="23"/>
    <b v="1"/>
    <s v="theater/plays"/>
    <n v="105"/>
    <n v="45.48"/>
    <x v="3"/>
    <x v="4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x v="29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n v="1403146628"/>
    <b v="0"/>
    <n v="82"/>
    <b v="1"/>
    <s v="theater/plays"/>
    <n v="105"/>
    <n v="64.16"/>
    <x v="3"/>
    <x v="4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x v="222"/>
    <n v="4000.22"/>
    <x v="0"/>
    <s v="US"/>
    <s v="USD"/>
    <n v="1445818397"/>
    <n v="1442794397"/>
    <b v="0"/>
    <n v="35"/>
    <b v="1"/>
    <s v="theater/plays"/>
    <n v="105"/>
    <n v="114.29"/>
    <x v="3"/>
    <x v="4"/>
    <x v="1521"/>
    <d v="2015-10-26T00:13:17"/>
    <x v="4"/>
  </r>
  <r>
    <n v="350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n v="1456862924"/>
    <b v="0"/>
    <n v="31"/>
    <b v="1"/>
    <s v="theater/plays"/>
    <n v="105"/>
    <n v="136"/>
    <x v="3"/>
    <x v="4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  <x v="4"/>
  </r>
  <r>
    <n v="3550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n v="1459632398"/>
    <b v="0"/>
    <n v="64"/>
    <b v="1"/>
    <s v="theater/plays"/>
    <n v="105"/>
    <n v="40.94"/>
    <x v="3"/>
    <x v="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s v="GB"/>
    <s v="GBP"/>
    <n v="1422015083"/>
    <n v="1419423083"/>
    <b v="0"/>
    <n v="38"/>
    <b v="1"/>
    <s v="theater/plays"/>
    <n v="105"/>
    <n v="55.13"/>
    <x v="3"/>
    <x v="4"/>
    <x v="1527"/>
    <d v="2015-01-23T12:11:23"/>
    <x v="2"/>
  </r>
  <r>
    <n v="3607"/>
    <s v="E15 at The Pleasance and CPT"/>
    <s v="'E15' is a verbatim project that looks at the story of the Focus E15 Campaign"/>
    <x v="116"/>
    <n v="580"/>
    <x v="0"/>
    <s v="GB"/>
    <s v="GBP"/>
    <n v="1450137600"/>
    <n v="1448924882"/>
    <b v="0"/>
    <n v="20"/>
    <b v="1"/>
    <s v="theater/plays"/>
    <n v="105"/>
    <n v="29"/>
    <x v="3"/>
    <x v="4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x v="223"/>
    <n v="11045"/>
    <x v="0"/>
    <s v="US"/>
    <s v="USD"/>
    <n v="1425528000"/>
    <n v="1422916261"/>
    <b v="0"/>
    <n v="197"/>
    <b v="1"/>
    <s v="theater/plays"/>
    <n v="105"/>
    <n v="56.07"/>
    <x v="3"/>
    <x v="4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s v="US"/>
    <s v="USD"/>
    <n v="1471977290"/>
    <n v="1466793290"/>
    <b v="0"/>
    <n v="39"/>
    <b v="1"/>
    <s v="theater/plays"/>
    <n v="105"/>
    <n v="80.72"/>
    <x v="3"/>
    <x v="4"/>
    <x v="1530"/>
    <d v="2016-08-23T18:34:50"/>
    <x v="0"/>
  </r>
  <r>
    <n v="3720"/>
    <s v="Lakotas and the American Theatre"/>
    <s v="Breaking the American Indian stereotype in the American Theatre."/>
    <x v="120"/>
    <n v="3449"/>
    <x v="0"/>
    <s v="US"/>
    <s v="USD"/>
    <n v="1435881006"/>
    <n v="1433980206"/>
    <b v="0"/>
    <n v="40"/>
    <b v="1"/>
    <s v="theater/plays"/>
    <n v="105"/>
    <n v="86.23"/>
    <x v="3"/>
    <x v="4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n v="1459220588"/>
    <b v="0"/>
    <n v="7"/>
    <b v="1"/>
    <s v="theater/musical"/>
    <n v="105"/>
    <n v="75"/>
    <x v="3"/>
    <x v="20"/>
    <x v="1532"/>
    <d v="2016-04-29T03:59:00"/>
    <x v="0"/>
  </r>
  <r>
    <n v="3778"/>
    <s v="Give a Puppet a Hand"/>
    <s v="Sponsor an AVENUE Q puppet for The Barn Players April 2015 production."/>
    <x v="216"/>
    <n v="2521"/>
    <x v="0"/>
    <s v="US"/>
    <s v="USD"/>
    <n v="1423942780"/>
    <n v="1418758780"/>
    <b v="0"/>
    <n v="36"/>
    <b v="1"/>
    <s v="theater/musical"/>
    <n v="105"/>
    <n v="70.03"/>
    <x v="3"/>
    <x v="20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n v="1432690814"/>
    <b v="0"/>
    <n v="49"/>
    <b v="1"/>
    <s v="theater/plays"/>
    <n v="105"/>
    <n v="107.57"/>
    <x v="3"/>
    <x v="4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s v="US"/>
    <s v="USD"/>
    <n v="1455936335"/>
    <n v="1452048335"/>
    <b v="0"/>
    <n v="9"/>
    <b v="1"/>
    <s v="theater/plays"/>
    <n v="105"/>
    <n v="139.56"/>
    <x v="3"/>
    <x v="4"/>
    <x v="1536"/>
    <d v="2016-02-20T02:45:35"/>
    <x v="0"/>
  </r>
  <r>
    <n v="3"/>
    <s v="Unsure/Positive: A Dramedy Series About Life with HIV"/>
    <s v="We already produced the *very* beginning of this story. Help us to see it through?"/>
    <x v="9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37"/>
    <d v="2014-08-07T12:21:47"/>
    <x v="2"/>
  </r>
  <r>
    <n v="46"/>
    <s v="New equipment for Joy's World!"/>
    <s v="The legendary community TV programme Joy's World is in dire need of new equipment! We are hoping you can help."/>
    <x v="224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s v="GB"/>
    <s v="GBP"/>
    <n v="1396890822"/>
    <n v="1395162822"/>
    <b v="0"/>
    <n v="12"/>
    <b v="1"/>
    <s v="film &amp; video/shorts"/>
    <n v="104"/>
    <n v="21.67"/>
    <x v="4"/>
    <x v="6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n v="1395277318"/>
    <b v="0"/>
    <n v="81"/>
    <b v="1"/>
    <s v="film &amp; video/shorts"/>
    <n v="104"/>
    <n v="64.2"/>
    <x v="4"/>
    <x v="6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41"/>
    <d v="2012-08-16T01:16:25"/>
    <x v="5"/>
  </r>
  <r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542"/>
    <d v="2011-10-20T02:00:00"/>
    <x v="6"/>
  </r>
  <r>
    <n v="311"/>
    <s v="The Sticking Place Interactive Documentary"/>
    <s v="An imaginative interactive documentary about Leah Callahan, a freestyle wrestler and Olympic hopeful."/>
    <x v="1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x v="115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46"/>
    <d v="2016-04-08T18:52:01"/>
    <x v="0"/>
  </r>
  <r>
    <n v="365"/>
    <s v="A QUEER COUNTRY"/>
    <s v="Please help us finish this documentary about how Tel Aviv in Israel became a gay friendly liberal hub in a religious state"/>
    <x v="38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s v="US"/>
    <s v="USD"/>
    <n v="1437933600"/>
    <n v="1435117889"/>
    <b v="0"/>
    <n v="276"/>
    <b v="1"/>
    <s v="technology/wearables"/>
    <n v="104"/>
    <n v="109.34"/>
    <x v="0"/>
    <x v="3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s v="US"/>
    <s v="USD"/>
    <n v="1357408721"/>
    <n v="1354816721"/>
    <b v="0"/>
    <n v="49"/>
    <b v="1"/>
    <s v="publishing/nonfiction"/>
    <n v="104"/>
    <n v="42.35"/>
    <x v="5"/>
    <x v="15"/>
    <x v="1552"/>
    <d v="2013-01-05T17:58:41"/>
    <x v="5"/>
  </r>
  <r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b v="0"/>
    <n v="27"/>
    <b v="1"/>
    <s v="music/rock"/>
    <n v="104"/>
    <n v="38.520000000000003"/>
    <x v="2"/>
    <x v="2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s v="US"/>
    <s v="USD"/>
    <n v="1384322340"/>
    <n v="1381430646"/>
    <b v="0"/>
    <n v="128"/>
    <b v="1"/>
    <s v="music/rock"/>
    <n v="104"/>
    <n v="60.86"/>
    <x v="2"/>
    <x v="2"/>
    <x v="1554"/>
    <d v="2013-11-13T05:59:00"/>
    <x v="3"/>
  </r>
  <r>
    <n v="806"/>
    <s v="Golden Animals NEW Album!"/>
    <s v="Help Golden Animals finish their NEW Album!"/>
    <x v="14"/>
    <n v="8355"/>
    <x v="0"/>
    <s v="US"/>
    <s v="USD"/>
    <n v="1315413339"/>
    <n v="1312821339"/>
    <b v="0"/>
    <n v="71"/>
    <b v="1"/>
    <s v="music/rock"/>
    <n v="104"/>
    <n v="117.68"/>
    <x v="2"/>
    <x v="2"/>
    <x v="1555"/>
    <d v="2011-09-07T16:35:39"/>
    <x v="6"/>
  </r>
  <r>
    <n v="809"/>
    <s v="Peter's New Album!!"/>
    <s v="Acknowledged songwriter looking to record album of new songs to secure a Publishing Contract"/>
    <x v="6"/>
    <n v="4151"/>
    <x v="0"/>
    <s v="US"/>
    <s v="USD"/>
    <n v="1390161630"/>
    <n v="1387569630"/>
    <b v="0"/>
    <n v="52"/>
    <b v="1"/>
    <s v="music/rock"/>
    <n v="104"/>
    <n v="79.83"/>
    <x v="2"/>
    <x v="2"/>
    <x v="1556"/>
    <d v="2014-01-19T20:00:30"/>
    <x v="3"/>
  </r>
  <r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b v="0"/>
    <n v="12"/>
    <b v="1"/>
    <s v="music/rock"/>
    <n v="104"/>
    <n v="86.67"/>
    <x v="2"/>
    <x v="2"/>
    <x v="1557"/>
    <d v="2013-07-10T16:52:00"/>
    <x v="3"/>
  </r>
  <r>
    <n v="829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n v="1463253240"/>
    <b v="0"/>
    <n v="16"/>
    <b v="1"/>
    <s v="music/rock"/>
    <n v="104"/>
    <n v="32.5"/>
    <x v="2"/>
    <x v="2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n v="1378735983"/>
    <b v="1"/>
    <n v="39"/>
    <b v="1"/>
    <s v="music/metal"/>
    <n v="104"/>
    <n v="66.87"/>
    <x v="2"/>
    <x v="17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n v="1481908613"/>
    <b v="0"/>
    <n v="4"/>
    <b v="0"/>
    <s v="technology/wearables"/>
    <n v="104"/>
    <n v="1300"/>
    <x v="0"/>
    <x v="3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x v="119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62"/>
    <d v="2016-04-09T17:37:33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63"/>
    <d v="2016-03-31T10:00:00"/>
    <x v="0"/>
  </r>
  <r>
    <n v="1220"/>
    <s v="All The People"/>
    <s v="A beautiful photo art book of portraits and conversations with people that may expand your idea of gender."/>
    <x v="38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s v="US"/>
    <s v="USD"/>
    <n v="1366664400"/>
    <n v="1363981723"/>
    <b v="1"/>
    <n v="45"/>
    <b v="1"/>
    <s v="music/rock"/>
    <n v="104"/>
    <n v="46.13"/>
    <x v="2"/>
    <x v="2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n v="1339091211"/>
    <b v="1"/>
    <n v="81"/>
    <b v="1"/>
    <s v="music/rock"/>
    <n v="104"/>
    <n v="64.47"/>
    <x v="2"/>
    <x v="2"/>
    <x v="1566"/>
    <d v="2012-07-07T17:46:51"/>
    <x v="5"/>
  </r>
  <r>
    <n v="1259"/>
    <s v="Help Falling From One complete their CD!!!"/>
    <s v="Falling From One is currently in the studio recording their first CD and they need your help!"/>
    <x v="8"/>
    <n v="2606"/>
    <x v="0"/>
    <s v="US"/>
    <s v="USD"/>
    <n v="1402286340"/>
    <n v="1399504664"/>
    <b v="1"/>
    <n v="96"/>
    <b v="1"/>
    <s v="music/rock"/>
    <n v="104"/>
    <n v="27.15"/>
    <x v="2"/>
    <x v="2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n v="1406914291"/>
    <b v="1"/>
    <n v="54"/>
    <b v="1"/>
    <s v="music/rock"/>
    <n v="104"/>
    <n v="76.67"/>
    <x v="2"/>
    <x v="2"/>
    <x v="1568"/>
    <d v="2014-08-31T17:31:31"/>
    <x v="2"/>
  </r>
  <r>
    <n v="1276"/>
    <s v="MR. DREAM GOES TO JAIL"/>
    <s v="Sponsor this Brooklyn punk band's debut seven-inch, MR. DREAM GOES TO JAIL."/>
    <x v="32"/>
    <n v="3132.63"/>
    <x v="0"/>
    <s v="US"/>
    <s v="USD"/>
    <n v="1251777600"/>
    <n v="1247504047"/>
    <b v="1"/>
    <n v="68"/>
    <b v="1"/>
    <s v="music/rock"/>
    <n v="104"/>
    <n v="46.07"/>
    <x v="2"/>
    <x v="2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0"/>
    <d v="2015-12-26T00:18:54"/>
    <x v="4"/>
  </r>
  <r>
    <n v="1370"/>
    <s v="Food On You presents Baby's First Parental Advisory"/>
    <s v="Songs about the first year of parenthood, often inappropriate for children"/>
    <x v="51"/>
    <n v="1555"/>
    <x v="0"/>
    <s v="US"/>
    <s v="USD"/>
    <n v="1381881890"/>
    <n v="1380585890"/>
    <b v="0"/>
    <n v="20"/>
    <b v="1"/>
    <s v="music/rock"/>
    <n v="104"/>
    <n v="77.75"/>
    <x v="2"/>
    <x v="2"/>
    <x v="1571"/>
    <d v="2013-10-16T00:04:50"/>
    <x v="3"/>
  </r>
  <r>
    <n v="138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n v="1365275536"/>
    <b v="0"/>
    <n v="148"/>
    <b v="1"/>
    <s v="music/rock"/>
    <n v="104"/>
    <n v="56.41"/>
    <x v="2"/>
    <x v="2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x v="228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74"/>
    <d v="2016-03-22T20:01:00"/>
    <x v="0"/>
  </r>
  <r>
    <n v="1616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n v="1350061821"/>
    <b v="0"/>
    <n v="157"/>
    <b v="1"/>
    <s v="music/rock"/>
    <n v="104"/>
    <n v="66.37"/>
    <x v="2"/>
    <x v="2"/>
    <x v="1575"/>
    <d v="2012-11-22T22:00:00"/>
    <x v="5"/>
  </r>
  <r>
    <n v="1629"/>
    <s v="Off The Turnpike | A Loud New Way to Release Loud New Music"/>
    <s v="Help Off The Turnpike release new music, and set fire to everything!"/>
    <x v="26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x v="105"/>
    <n v="4660"/>
    <x v="0"/>
    <s v="US"/>
    <s v="USD"/>
    <n v="1307851200"/>
    <n v="1304129088"/>
    <b v="0"/>
    <n v="87"/>
    <b v="1"/>
    <s v="music/rock"/>
    <n v="104"/>
    <n v="53.56"/>
    <x v="2"/>
    <x v="2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n v="1257444140"/>
    <b v="0"/>
    <n v="15"/>
    <b v="1"/>
    <s v="music/rock"/>
    <n v="104"/>
    <n v="34.6"/>
    <x v="2"/>
    <x v="2"/>
    <x v="1578"/>
    <d v="2009-12-31T23:39:00"/>
    <x v="8"/>
  </r>
  <r>
    <n v="1835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n v="1456851071"/>
    <b v="0"/>
    <n v="11"/>
    <b v="1"/>
    <s v="music/rock"/>
    <n v="104"/>
    <n v="47.27"/>
    <x v="2"/>
    <x v="2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n v="1301524585"/>
    <b v="0"/>
    <n v="45"/>
    <b v="1"/>
    <s v="music/indie rock"/>
    <n v="104"/>
    <n v="57.78"/>
    <x v="2"/>
    <x v="13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s v="US"/>
    <s v="USD"/>
    <n v="1315457658"/>
    <n v="1312865658"/>
    <b v="0"/>
    <n v="25"/>
    <b v="1"/>
    <s v="music/indie rock"/>
    <n v="104"/>
    <n v="62.12"/>
    <x v="2"/>
    <x v="13"/>
    <x v="1581"/>
    <d v="2011-09-08T04:54:18"/>
    <x v="6"/>
  </r>
  <r>
    <n v="2247"/>
    <s v="Foragers"/>
    <s v="Take on the role of an ancient forager in this fun strategy game from the designer of Biblios."/>
    <x v="39"/>
    <n v="19324"/>
    <x v="0"/>
    <s v="US"/>
    <s v="USD"/>
    <n v="1438185565"/>
    <n v="1436975965"/>
    <b v="0"/>
    <n v="380"/>
    <b v="1"/>
    <s v="games/tabletop games"/>
    <n v="104"/>
    <n v="50.85"/>
    <x v="1"/>
    <x v="1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s v="US"/>
    <s v="USD"/>
    <n v="1259686800"/>
    <n v="1252908330"/>
    <b v="0"/>
    <n v="29"/>
    <b v="1"/>
    <s v="music/rock"/>
    <n v="104"/>
    <n v="53.83"/>
    <x v="2"/>
    <x v="2"/>
    <x v="1583"/>
    <d v="2009-12-01T17:00:00"/>
    <x v="8"/>
  </r>
  <r>
    <n v="2311"/>
    <s v="Mary Fagan's CD Project!"/>
    <s v="I'm heading back into the studio!  I'm planning to record a CD of original songs and one with some jazz standards."/>
    <x v="68"/>
    <n v="9370"/>
    <x v="0"/>
    <s v="US"/>
    <s v="USD"/>
    <n v="1399421189"/>
    <n v="1396829189"/>
    <b v="1"/>
    <n v="104"/>
    <b v="1"/>
    <s v="music/indie rock"/>
    <n v="104"/>
    <n v="90.1"/>
    <x v="2"/>
    <x v="13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s v="US"/>
    <s v="USD"/>
    <n v="1260383040"/>
    <n v="1253726650"/>
    <b v="1"/>
    <n v="200"/>
    <b v="1"/>
    <s v="music/indie rock"/>
    <n v="104"/>
    <n v="78.03"/>
    <x v="2"/>
    <x v="13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6"/>
    <n v="416"/>
    <x v="0"/>
    <s v="US"/>
    <s v="USD"/>
    <n v="1266210000"/>
    <n v="1263474049"/>
    <b v="1"/>
    <n v="22"/>
    <b v="1"/>
    <s v="music/indie rock"/>
    <n v="104"/>
    <n v="18.91"/>
    <x v="2"/>
    <x v="13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x v="41"/>
    <n v="7785"/>
    <x v="0"/>
    <s v="US"/>
    <s v="USD"/>
    <n v="1317438000"/>
    <n v="1314577097"/>
    <b v="0"/>
    <n v="86"/>
    <b v="1"/>
    <s v="music/indie rock"/>
    <n v="104"/>
    <n v="90.52"/>
    <x v="2"/>
    <x v="13"/>
    <x v="1587"/>
    <d v="2011-10-01T03:00:00"/>
    <x v="6"/>
  </r>
  <r>
    <n v="2529"/>
    <s v="UrbanArias is DC's Contemporary Opera Company"/>
    <s v="Opera. Short. New."/>
    <x v="26"/>
    <n v="6257"/>
    <x v="0"/>
    <s v="US"/>
    <s v="USD"/>
    <n v="1332636975"/>
    <n v="1328752575"/>
    <b v="0"/>
    <n v="76"/>
    <b v="1"/>
    <s v="music/classical music"/>
    <n v="104"/>
    <n v="82.33"/>
    <x v="2"/>
    <x v="18"/>
    <x v="1588"/>
    <d v="2012-03-25T00:56:15"/>
    <x v="5"/>
  </r>
  <r>
    <n v="2535"/>
    <s v="Mark Hayes Requiem Recording"/>
    <s v="Mark Hayes: Requiem Recording"/>
    <x v="12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89"/>
    <d v="2014-12-01T19:59:05"/>
    <x v="2"/>
  </r>
  <r>
    <n v="2542"/>
    <s v="Classical Music by Marquita"/>
    <s v="Marquita Renee Ntim records her first Classical Album, complete with her playing the viola, cello and singing opera."/>
    <x v="60"/>
    <n v="725"/>
    <x v="0"/>
    <s v="US"/>
    <s v="USD"/>
    <n v="1380599940"/>
    <n v="1377252857"/>
    <b v="0"/>
    <n v="13"/>
    <b v="1"/>
    <s v="music/classical music"/>
    <n v="104"/>
    <n v="55.77"/>
    <x v="2"/>
    <x v="18"/>
    <x v="1590"/>
    <d v="2013-10-01T03:59:00"/>
    <x v="3"/>
  </r>
  <r>
    <n v="2604"/>
    <s v="Hermes Spacecraft"/>
    <s v="We're building a full size rocket motor for our Hermes Spacecraft.  Help us Kickstart the next generation of space travel!"/>
    <x v="1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91"/>
    <d v="2012-04-29T01:13:43"/>
    <x v="5"/>
  </r>
  <r>
    <n v="2703"/>
    <s v="Bisagra Teatro: Foro Multidisciplinario"/>
    <s v="Â¡Tu nuevo espacio cultural multidisciplinario en el centro de Pachuca, Hidalgo"/>
    <x v="25"/>
    <n v="41500"/>
    <x v="2"/>
    <s v="MX"/>
    <s v="MXN"/>
    <n v="1490196830"/>
    <n v="1485016430"/>
    <b v="0"/>
    <n v="45"/>
    <b v="0"/>
    <s v="theater/spaces"/>
    <n v="104"/>
    <n v="922.22"/>
    <x v="3"/>
    <x v="12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x v="52"/>
    <n v="18645"/>
    <x v="0"/>
    <s v="US"/>
    <s v="USD"/>
    <n v="1462316400"/>
    <n v="1459865945"/>
    <b v="1"/>
    <n v="148"/>
    <b v="1"/>
    <s v="theater/spaces"/>
    <n v="104"/>
    <n v="125.98"/>
    <x v="3"/>
    <x v="12"/>
    <x v="1593"/>
    <d v="2016-05-03T23:00:00"/>
    <x v="0"/>
  </r>
  <r>
    <n v="2729"/>
    <s v="McChi Luggage: It's a Luggage, USB Charger and a Table Top"/>
    <s v="A luggage that is more than a luggage! It is what you want it to be."/>
    <x v="41"/>
    <n v="7833"/>
    <x v="0"/>
    <s v="US"/>
    <s v="USD"/>
    <n v="1430459197"/>
    <n v="1427867197"/>
    <b v="0"/>
    <n v="23"/>
    <b v="1"/>
    <s v="technology/hardware"/>
    <n v="104"/>
    <n v="340.57"/>
    <x v="0"/>
    <x v="0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n v="1408624622"/>
    <b v="0"/>
    <n v="37"/>
    <b v="1"/>
    <s v="technology/hardware"/>
    <n v="104"/>
    <n v="845.7"/>
    <x v="0"/>
    <x v="0"/>
    <x v="1595"/>
    <d v="2014-10-18T04:00:00"/>
    <x v="2"/>
  </r>
  <r>
    <n v="2795"/>
    <s v="Good Men Wanted at ANT Fest"/>
    <s v="A new play about five bad bitches who fought in the Civil War disguised as men, premiering at Ars Nova's ANT Fest."/>
    <x v="60"/>
    <n v="730"/>
    <x v="0"/>
    <s v="US"/>
    <s v="USD"/>
    <n v="1402095600"/>
    <n v="1400675841"/>
    <b v="0"/>
    <n v="20"/>
    <b v="1"/>
    <s v="theater/plays"/>
    <n v="104"/>
    <n v="36.5"/>
    <x v="3"/>
    <x v="4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n v="1424825479"/>
    <b v="0"/>
    <n v="132"/>
    <b v="1"/>
    <s v="theater/plays"/>
    <n v="104"/>
    <n v="19.7"/>
    <x v="3"/>
    <x v="4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n v="1486661793"/>
    <b v="0"/>
    <n v="115"/>
    <b v="1"/>
    <s v="theater/spaces"/>
    <n v="104"/>
    <n v="90.2"/>
    <x v="3"/>
    <x v="12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x v="118"/>
    <n v="1300"/>
    <x v="0"/>
    <s v="US"/>
    <s v="USD"/>
    <n v="1354845600"/>
    <n v="1352766300"/>
    <b v="1"/>
    <n v="25"/>
    <b v="1"/>
    <s v="theater/plays"/>
    <n v="104"/>
    <n v="52"/>
    <x v="3"/>
    <x v="4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n v="1404743477"/>
    <b v="1"/>
    <n v="82"/>
    <b v="1"/>
    <s v="theater/plays"/>
    <n v="104"/>
    <n v="63.11"/>
    <x v="3"/>
    <x v="4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s v="GB"/>
    <s v="GBP"/>
    <n v="1446213612"/>
    <n v="1443621612"/>
    <b v="1"/>
    <n v="21"/>
    <b v="1"/>
    <s v="theater/plays"/>
    <n v="104"/>
    <n v="59.52"/>
    <x v="3"/>
    <x v="4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n v="1431354258"/>
    <b v="0"/>
    <n v="270"/>
    <b v="1"/>
    <s v="theater/plays"/>
    <n v="104"/>
    <n v="81.13"/>
    <x v="3"/>
    <x v="4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n v="1467129518"/>
    <b v="0"/>
    <n v="47"/>
    <b v="1"/>
    <s v="theater/plays"/>
    <n v="104"/>
    <n v="177.62"/>
    <x v="3"/>
    <x v="4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n v="1445791811"/>
    <b v="0"/>
    <n v="51"/>
    <b v="1"/>
    <s v="theater/plays"/>
    <n v="104"/>
    <n v="71.67"/>
    <x v="3"/>
    <x v="4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n v="1447381592"/>
    <b v="0"/>
    <n v="3"/>
    <b v="1"/>
    <s v="theater/plays"/>
    <n v="104"/>
    <n v="866.67"/>
    <x v="3"/>
    <x v="4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n v="1479257980"/>
    <b v="0"/>
    <n v="54"/>
    <b v="1"/>
    <s v="theater/plays"/>
    <n v="104"/>
    <n v="96.2"/>
    <x v="3"/>
    <x v="4"/>
    <x v="1606"/>
    <d v="2017-01-15T00:59:40"/>
    <x v="0"/>
  </r>
  <r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b v="0"/>
    <n v="27"/>
    <b v="1"/>
    <s v="theater/plays"/>
    <n v="104"/>
    <n v="38.33"/>
    <x v="3"/>
    <x v="4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x v="29"/>
    <n v="2073"/>
    <x v="0"/>
    <s v="GB"/>
    <s v="GBP"/>
    <n v="1440630000"/>
    <n v="1439122800"/>
    <b v="0"/>
    <n v="38"/>
    <b v="1"/>
    <s v="theater/plays"/>
    <n v="104"/>
    <n v="54.55"/>
    <x v="3"/>
    <x v="4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s v="US"/>
    <s v="USD"/>
    <n v="1417305178"/>
    <n v="1414277578"/>
    <b v="0"/>
    <n v="28"/>
    <b v="1"/>
    <s v="theater/plays"/>
    <n v="104"/>
    <n v="111.89"/>
    <x v="3"/>
    <x v="4"/>
    <x v="1609"/>
    <d v="2014-11-29T23:52:58"/>
    <x v="2"/>
  </r>
  <r>
    <n v="3388"/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n v="1432033441"/>
    <b v="0"/>
    <n v="45"/>
    <b v="1"/>
    <s v="theater/plays"/>
    <n v="104"/>
    <n v="34.6"/>
    <x v="3"/>
    <x v="4"/>
    <x v="1610"/>
    <d v="2015-06-18T11:04:01"/>
    <x v="4"/>
  </r>
  <r>
    <n v="3396"/>
    <s v="Rainbowtown"/>
    <s v="&quot;Rainbowtown&quot; is a new play for kids. Help us bring it to the Main Line during the 2014 Philadelphia Fringe Festival!"/>
    <x v="51"/>
    <n v="1565"/>
    <x v="0"/>
    <s v="US"/>
    <s v="USD"/>
    <n v="1401595140"/>
    <n v="1399286589"/>
    <b v="0"/>
    <n v="28"/>
    <b v="1"/>
    <s v="theater/plays"/>
    <n v="104"/>
    <n v="55.89"/>
    <x v="3"/>
    <x v="4"/>
    <x v="1611"/>
    <d v="2014-06-01T03:59:00"/>
    <x v="2"/>
  </r>
  <r>
    <n v="3399"/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n v="1421964325"/>
    <b v="0"/>
    <n v="46"/>
    <b v="1"/>
    <s v="theater/plays"/>
    <n v="104"/>
    <n v="27.07"/>
    <x v="3"/>
    <x v="4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s v="US"/>
    <s v="USD"/>
    <n v="1444264372"/>
    <n v="1442536372"/>
    <b v="0"/>
    <n v="78"/>
    <b v="1"/>
    <s v="theater/plays"/>
    <n v="104"/>
    <n v="199.17"/>
    <x v="3"/>
    <x v="4"/>
    <x v="1613"/>
    <d v="2015-10-08T00:32:52"/>
    <x v="4"/>
  </r>
  <r>
    <n v="3414"/>
    <s v="PCSF PlayOffs 2016"/>
    <s v="A new twist on our annual festival of fully-produced plays by member playwrights, performed by a talented ensemble cast!"/>
    <x v="32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n v="1421252084"/>
    <b v="0"/>
    <n v="76"/>
    <b v="1"/>
    <s v="theater/plays"/>
    <n v="104"/>
    <n v="81.78"/>
    <x v="3"/>
    <x v="4"/>
    <x v="1615"/>
    <d v="2015-02-05T06:59:00"/>
    <x v="4"/>
  </r>
  <r>
    <n v="3438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n v="1428358567"/>
    <b v="0"/>
    <n v="14"/>
    <b v="1"/>
    <s v="theater/plays"/>
    <n v="104"/>
    <n v="186.07"/>
    <x v="3"/>
    <x v="4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s v="US"/>
    <s v="USD"/>
    <n v="1414378800"/>
    <n v="1412836990"/>
    <b v="0"/>
    <n v="6"/>
    <b v="1"/>
    <s v="theater/plays"/>
    <n v="104"/>
    <n v="52"/>
    <x v="3"/>
    <x v="4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618"/>
    <d v="2014-05-13T04:00:00"/>
    <x v="2"/>
  </r>
  <r>
    <n v="3507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n v="1462140537"/>
    <b v="0"/>
    <n v="72"/>
    <b v="1"/>
    <s v="theater/plays"/>
    <n v="104"/>
    <n v="145"/>
    <x v="3"/>
    <x v="4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b v="0"/>
    <n v="24"/>
    <b v="1"/>
    <s v="theater/plays"/>
    <n v="104"/>
    <n v="43.13"/>
    <x v="3"/>
    <x v="4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x v="29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s v="CA"/>
    <s v="CAD"/>
    <n v="1402938394"/>
    <n v="1400691994"/>
    <b v="0"/>
    <n v="8"/>
    <b v="1"/>
    <s v="theater/plays"/>
    <n v="104"/>
    <n v="97.5"/>
    <x v="3"/>
    <x v="4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n v="1404833442"/>
    <b v="0"/>
    <n v="9"/>
    <b v="1"/>
    <s v="theater/plays"/>
    <n v="104"/>
    <n v="57.78"/>
    <x v="3"/>
    <x v="4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x v="229"/>
    <n v="234"/>
    <x v="0"/>
    <s v="GB"/>
    <s v="GBP"/>
    <n v="1482321030"/>
    <n v="1477133430"/>
    <b v="0"/>
    <n v="9"/>
    <b v="1"/>
    <s v="theater/plays"/>
    <n v="104"/>
    <n v="26"/>
    <x v="3"/>
    <x v="4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b v="0"/>
    <n v="28"/>
    <b v="1"/>
    <s v="theater/plays"/>
    <n v="104"/>
    <n v="36.96"/>
    <x v="3"/>
    <x v="4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n v="1453827436"/>
    <b v="0"/>
    <n v="52"/>
    <b v="1"/>
    <s v="theater/musical"/>
    <n v="104"/>
    <n v="99.54"/>
    <x v="3"/>
    <x v="20"/>
    <x v="1626"/>
    <d v="2016-02-16T05:59:00"/>
    <x v="0"/>
  </r>
  <r>
    <n v="3779"/>
    <s v="&quot;The Last Adam&quot; A New Musical, NYC reading"/>
    <s v="A fresh, re-telling of the Jesus story for a new generation."/>
    <x v="38"/>
    <n v="15597"/>
    <x v="0"/>
    <s v="US"/>
    <s v="USD"/>
    <n v="1459010340"/>
    <n v="1456421940"/>
    <b v="0"/>
    <n v="115"/>
    <b v="1"/>
    <s v="theater/musical"/>
    <n v="104"/>
    <n v="135.63"/>
    <x v="3"/>
    <x v="20"/>
    <x v="1627"/>
    <d v="2016-03-26T16:39:00"/>
    <x v="0"/>
  </r>
  <r>
    <n v="58"/>
    <s v="Gloaming"/>
    <s v="Alex thought he knew how the world worked. You live, you die and it's over. He was very, very wrong."/>
    <x v="9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28"/>
    <d v="2014-11-19T18:52:52"/>
    <x v="2"/>
  </r>
  <r>
    <n v="60"/>
    <s v="Ever Since - Short Film"/>
    <s v="Set in a beautiful but desolate world, we see how loneliness can lead to friendship in unconventional ways."/>
    <x v="105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x v="61"/>
    <n v="205"/>
    <x v="0"/>
    <s v="GB"/>
    <s v="GBP"/>
    <n v="1424604600"/>
    <n v="1423320389"/>
    <b v="0"/>
    <n v="13"/>
    <b v="1"/>
    <s v="film &amp; video/shorts"/>
    <n v="103"/>
    <n v="15.77"/>
    <x v="4"/>
    <x v="6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n v="1401205731"/>
    <b v="0"/>
    <n v="60"/>
    <b v="1"/>
    <s v="film &amp; video/shorts"/>
    <n v="103"/>
    <n v="60"/>
    <x v="4"/>
    <x v="6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x v="32"/>
    <n v="3100"/>
    <x v="0"/>
    <s v="US"/>
    <s v="USD"/>
    <n v="1326436488"/>
    <n v="1321252488"/>
    <b v="0"/>
    <n v="35"/>
    <b v="1"/>
    <s v="film &amp; video/shorts"/>
    <n v="103"/>
    <n v="88.57"/>
    <x v="4"/>
    <x v="6"/>
    <x v="1632"/>
    <d v="2012-01-13T06:34:48"/>
    <x v="6"/>
  </r>
  <r>
    <n v="24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34"/>
    <d v="2012-06-26T04:03:13"/>
    <x v="5"/>
  </r>
  <r>
    <n v="321"/>
    <s v="An Impossible Project"/>
    <s v="The more digital the world, the more analog our dreams._x000a_A feature documentary shot on 35mm film."/>
    <x v="31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x v="13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37"/>
    <d v="2015-08-21T14:05:16"/>
    <x v="4"/>
  </r>
  <r>
    <n v="356"/>
    <s v="43 and 80"/>
    <s v="A documentary about halibut conservation and how it impacts communities of Southeast Alaska."/>
    <x v="41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x v="31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x v="29"/>
    <n v="2050"/>
    <x v="0"/>
    <s v="GB"/>
    <s v="GBP"/>
    <n v="1483707905"/>
    <n v="1481115905"/>
    <b v="0"/>
    <n v="59"/>
    <b v="1"/>
    <s v="theater/plays"/>
    <n v="103"/>
    <n v="34.75"/>
    <x v="3"/>
    <x v="4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x v="230"/>
    <n v="4559"/>
    <x v="0"/>
    <s v="US"/>
    <s v="USD"/>
    <n v="1361739872"/>
    <n v="1359147872"/>
    <b v="0"/>
    <n v="59"/>
    <b v="1"/>
    <s v="publishing/nonfiction"/>
    <n v="103"/>
    <n v="77.27"/>
    <x v="5"/>
    <x v="15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b v="0"/>
    <n v="10"/>
    <b v="1"/>
    <s v="music/rock"/>
    <n v="103"/>
    <n v="102.5"/>
    <x v="2"/>
    <x v="2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s v="US"/>
    <s v="USD"/>
    <n v="1372827540"/>
    <n v="1371491244"/>
    <b v="0"/>
    <n v="32"/>
    <b v="1"/>
    <s v="music/rock"/>
    <n v="103"/>
    <n v="88.33"/>
    <x v="2"/>
    <x v="2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s v="US"/>
    <s v="USD"/>
    <n v="1329248940"/>
    <n v="1326972107"/>
    <b v="0"/>
    <n v="11"/>
    <b v="1"/>
    <s v="music/rock"/>
    <n v="103"/>
    <n v="28.18"/>
    <x v="2"/>
    <x v="2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x v="231"/>
    <n v="1500"/>
    <x v="0"/>
    <s v="US"/>
    <s v="USD"/>
    <n v="1469329217"/>
    <n v="1466737217"/>
    <b v="0"/>
    <n v="47"/>
    <b v="1"/>
    <s v="music/metal"/>
    <n v="103"/>
    <n v="31.91"/>
    <x v="2"/>
    <x v="17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x v="232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s v="GB"/>
    <s v="GBP"/>
    <n v="1481564080"/>
    <n v="1479144880"/>
    <b v="0"/>
    <n v="27"/>
    <b v="1"/>
    <s v="music/electronic music"/>
    <n v="103"/>
    <n v="50.59"/>
    <x v="2"/>
    <x v="10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x v="114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x v="29"/>
    <n v="2055"/>
    <x v="0"/>
    <s v="US"/>
    <s v="USD"/>
    <n v="1437447600"/>
    <n v="1436551178"/>
    <b v="0"/>
    <n v="29"/>
    <b v="1"/>
    <s v="theater/plays"/>
    <n v="103"/>
    <n v="70.86"/>
    <x v="3"/>
    <x v="4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n v="1372210235"/>
    <b v="0"/>
    <n v="66"/>
    <b v="1"/>
    <s v="music/rock"/>
    <n v="103"/>
    <n v="62.17"/>
    <x v="2"/>
    <x v="2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x v="68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  <x v="2"/>
  </r>
  <r>
    <n v="1520"/>
    <s v="TULIPS"/>
    <s v="A self-published photography book by Andrew Miksys from his new series about Belarus"/>
    <x v="52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n v="1401924769"/>
    <b v="0"/>
    <n v="77"/>
    <b v="1"/>
    <s v="music/rock"/>
    <n v="103"/>
    <n v="66.69"/>
    <x v="2"/>
    <x v="2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x v="9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n v="1320122736"/>
    <b v="0"/>
    <n v="62"/>
    <b v="1"/>
    <s v="music/pop"/>
    <n v="103"/>
    <n v="132.44"/>
    <x v="2"/>
    <x v="7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n v="1319859339"/>
    <b v="0"/>
    <n v="116"/>
    <b v="1"/>
    <s v="music/pop"/>
    <n v="103"/>
    <n v="70.78"/>
    <x v="2"/>
    <x v="7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b v="0"/>
    <n v="23"/>
    <b v="1"/>
    <s v="music/pop"/>
    <n v="103"/>
    <n v="44.61"/>
    <x v="2"/>
    <x v="7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x v="95"/>
    <n v="360"/>
    <x v="2"/>
    <s v="US"/>
    <s v="USD"/>
    <n v="1490331623"/>
    <n v="1487743223"/>
    <b v="0"/>
    <n v="15"/>
    <b v="0"/>
    <s v="music/faith"/>
    <n v="103"/>
    <n v="24"/>
    <x v="2"/>
    <x v="21"/>
    <x v="1663"/>
    <d v="2017-03-24T05:00:23"/>
    <x v="1"/>
  </r>
  <r>
    <n v="1751"/>
    <s v="Daily Bread: Stories from Rural Greece"/>
    <s v="Photographs and stories culled from 10 years of road trips through rural Greece"/>
    <x v="9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65"/>
    <d v="2016-08-29T04:01:09"/>
    <x v="0"/>
  </r>
  <r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b v="0"/>
    <n v="14"/>
    <b v="1"/>
    <s v="music/rock"/>
    <n v="103"/>
    <n v="73.569999999999993"/>
    <x v="2"/>
    <x v="2"/>
    <x v="1666"/>
    <d v="2012-05-12T23:54:23"/>
    <x v="5"/>
  </r>
  <r>
    <n v="1927"/>
    <s v="GBS Detroit Presents Hampshire"/>
    <s v="Hampshire is headed to GBS Detroit."/>
    <x v="59"/>
    <n v="620"/>
    <x v="0"/>
    <s v="US"/>
    <s v="USD"/>
    <n v="1331182740"/>
    <n v="1329856839"/>
    <b v="0"/>
    <n v="11"/>
    <b v="1"/>
    <s v="music/indie rock"/>
    <n v="103"/>
    <n v="56.36"/>
    <x v="2"/>
    <x v="13"/>
    <x v="1667"/>
    <d v="2012-03-08T04:59:00"/>
    <x v="5"/>
  </r>
  <r>
    <n v="1928"/>
    <s v="Jollyheads Circus Debut Album &quot;The Kaleidoscope Dawn&quot;"/>
    <s v="Help us master and release our debut album &quot;The Kaleidoscope Dawn&quot;"/>
    <x v="235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x v="236"/>
    <n v="100939"/>
    <x v="0"/>
    <s v="AU"/>
    <s v="AUD"/>
    <n v="1429228800"/>
    <n v="1426714870"/>
    <b v="0"/>
    <n v="443"/>
    <b v="1"/>
    <s v="technology/hardware"/>
    <n v="103"/>
    <n v="227.85"/>
    <x v="0"/>
    <x v="0"/>
    <x v="1669"/>
    <d v="2015-04-17T00:00:00"/>
    <x v="4"/>
  </r>
  <r>
    <n v="2074"/>
    <s v="Advanced Simulation Products - PC Gaming Controllers"/>
    <s v="Creating PC gaming controllers to bring your gaming experience to a new level."/>
    <x v="59"/>
    <n v="615"/>
    <x v="0"/>
    <s v="US"/>
    <s v="USD"/>
    <n v="1462564182"/>
    <n v="1459972182"/>
    <b v="0"/>
    <n v="3"/>
    <b v="1"/>
    <s v="technology/hardware"/>
    <n v="103"/>
    <n v="205"/>
    <x v="0"/>
    <x v="0"/>
    <x v="1670"/>
    <d v="2016-05-06T19:49:42"/>
    <x v="0"/>
  </r>
  <r>
    <n v="2164"/>
    <s v="Rosaline debut record"/>
    <s v="South Florida roots country/rock outfit's long awaited debut record"/>
    <x v="63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n v="1459861307"/>
    <b v="0"/>
    <n v="63"/>
    <b v="1"/>
    <s v="music/rock"/>
    <n v="103"/>
    <n v="65.38"/>
    <x v="2"/>
    <x v="2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x v="48"/>
    <n v="1130"/>
    <x v="0"/>
    <s v="US"/>
    <s v="USD"/>
    <n v="1334556624"/>
    <n v="1333001424"/>
    <b v="0"/>
    <n v="34"/>
    <b v="1"/>
    <s v="music/electronic music"/>
    <n v="103"/>
    <n v="33.24"/>
    <x v="2"/>
    <x v="10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x v="237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b v="1"/>
    <n v="64"/>
    <b v="1"/>
    <s v="music/indie rock"/>
    <n v="103"/>
    <n v="40.08"/>
    <x v="2"/>
    <x v="13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s v="US"/>
    <s v="USD"/>
    <n v="1318463879"/>
    <n v="1315439879"/>
    <b v="0"/>
    <n v="41"/>
    <b v="1"/>
    <s v="music/indie rock"/>
    <n v="103"/>
    <n v="50.37"/>
    <x v="2"/>
    <x v="13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n v="1293739714"/>
    <b v="0"/>
    <n v="10"/>
    <b v="1"/>
    <s v="music/indie rock"/>
    <n v="103"/>
    <n v="51.6"/>
    <x v="2"/>
    <x v="13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n v="1314720721"/>
    <b v="0"/>
    <n v="27"/>
    <b v="1"/>
    <s v="music/classical music"/>
    <n v="103"/>
    <n v="95.74"/>
    <x v="2"/>
    <x v="18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x v="238"/>
    <n v="1614"/>
    <x v="0"/>
    <s v="GB"/>
    <s v="GBP"/>
    <n v="1370019600"/>
    <n v="1366999870"/>
    <b v="0"/>
    <n v="37"/>
    <b v="1"/>
    <s v="music/classical music"/>
    <n v="103"/>
    <n v="43.62"/>
    <x v="2"/>
    <x v="18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x v="239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n v="1380150010"/>
    <b v="0"/>
    <n v="60"/>
    <b v="1"/>
    <s v="technology/makerspaces"/>
    <n v="103"/>
    <n v="85.75"/>
    <x v="0"/>
    <x v="19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x v="151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83"/>
    <d v="2015-12-09T06:59:00"/>
    <x v="4"/>
  </r>
  <r>
    <n v="2740"/>
    <s v="Vertical Garden Prototype"/>
    <s v="I am interested in testing the plant yields of this vertical garden as well as some other applications"/>
    <x v="37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684"/>
    <d v="2015-03-11T23:45:52"/>
    <x v="4"/>
  </r>
  <r>
    <n v="2788"/>
    <s v="ACT Underground Theatre, TLDC"/>
    <s v="MOVING FORWARD! WE HAVE REACHED GOAL BUT HAVE MORE TIME!! PLEASE CONSIDER PLEDGING."/>
    <x v="29"/>
    <n v="2050"/>
    <x v="0"/>
    <s v="US"/>
    <s v="USD"/>
    <n v="1469811043"/>
    <n v="1467219043"/>
    <b v="0"/>
    <n v="20"/>
    <b v="1"/>
    <s v="theater/plays"/>
    <n v="103"/>
    <n v="102.5"/>
    <x v="3"/>
    <x v="4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n v="1402266840"/>
    <b v="0"/>
    <n v="94"/>
    <b v="1"/>
    <s v="theater/plays"/>
    <n v="103"/>
    <n v="87.36"/>
    <x v="3"/>
    <x v="4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x v="32"/>
    <n v="3100"/>
    <x v="0"/>
    <s v="GB"/>
    <s v="GBP"/>
    <n v="1449255686"/>
    <n v="1446663686"/>
    <b v="0"/>
    <n v="51"/>
    <b v="1"/>
    <s v="theater/plays"/>
    <n v="103"/>
    <n v="60.78"/>
    <x v="3"/>
    <x v="4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n v="1428585710"/>
    <b v="0"/>
    <n v="147"/>
    <b v="1"/>
    <s v="theater/musical"/>
    <n v="103"/>
    <n v="175.51"/>
    <x v="3"/>
    <x v="20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n v="1462489053"/>
    <b v="0"/>
    <n v="54"/>
    <b v="1"/>
    <s v="theater/musical"/>
    <n v="103"/>
    <n v="47.57"/>
    <x v="3"/>
    <x v="20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n v="1406316312"/>
    <b v="0"/>
    <n v="25"/>
    <b v="1"/>
    <s v="theater/musical"/>
    <n v="103"/>
    <n v="329.2"/>
    <x v="3"/>
    <x v="20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x v="130"/>
    <n v="8780"/>
    <x v="0"/>
    <s v="US"/>
    <s v="USD"/>
    <n v="1485547530"/>
    <n v="1483646730"/>
    <b v="0"/>
    <n v="93"/>
    <b v="1"/>
    <s v="theater/spaces"/>
    <n v="103"/>
    <n v="94.41"/>
    <x v="3"/>
    <x v="12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n v="1400474329"/>
    <b v="0"/>
    <n v="433"/>
    <b v="1"/>
    <s v="theater/spaces"/>
    <n v="103"/>
    <n v="118.97"/>
    <x v="3"/>
    <x v="12"/>
    <x v="1693"/>
    <d v="2014-06-16T04:25:00"/>
    <x v="2"/>
  </r>
  <r>
    <n v="3015"/>
    <s v="A Sign for 34 West"/>
    <s v="We're turning an old yogurt shop into a live theater in downtown Charleston.   Please help us hang our sign!"/>
    <x v="75"/>
    <n v="3508"/>
    <x v="0"/>
    <s v="US"/>
    <s v="USD"/>
    <n v="1402459200"/>
    <n v="1401125238"/>
    <b v="0"/>
    <n v="40"/>
    <b v="1"/>
    <s v="theater/spaces"/>
    <n v="103"/>
    <n v="87.7"/>
    <x v="3"/>
    <x v="12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30"/>
    <n v="8722"/>
    <x v="0"/>
    <s v="US"/>
    <s v="USD"/>
    <n v="1405688952"/>
    <n v="1400504952"/>
    <b v="0"/>
    <n v="36"/>
    <b v="1"/>
    <s v="theater/spaces"/>
    <n v="103"/>
    <n v="242.28"/>
    <x v="3"/>
    <x v="12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x v="60"/>
    <n v="721"/>
    <x v="0"/>
    <s v="GB"/>
    <s v="GBP"/>
    <n v="1434039186"/>
    <n v="1430151186"/>
    <b v="0"/>
    <n v="6"/>
    <b v="1"/>
    <s v="theater/spaces"/>
    <n v="103"/>
    <n v="120.17"/>
    <x v="3"/>
    <x v="12"/>
    <x v="1696"/>
    <d v="2015-06-11T16:13:06"/>
    <x v="4"/>
  </r>
  <r>
    <n v="3169"/>
    <s v="The Window"/>
    <s v="We're bringing The Window to the Cherry Lane Theater in January 2014."/>
    <x v="14"/>
    <n v="8241"/>
    <x v="0"/>
    <s v="US"/>
    <s v="USD"/>
    <n v="1386910740"/>
    <n v="1384364561"/>
    <b v="1"/>
    <n v="82"/>
    <b v="1"/>
    <s v="theater/plays"/>
    <n v="103"/>
    <n v="100.5"/>
    <x v="3"/>
    <x v="4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n v="1409173492"/>
    <b v="1"/>
    <n v="74"/>
    <b v="1"/>
    <s v="theater/plays"/>
    <n v="103"/>
    <n v="139.19"/>
    <x v="3"/>
    <x v="4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n v="1433090603"/>
    <b v="1"/>
    <n v="113"/>
    <b v="1"/>
    <s v="theater/plays"/>
    <n v="103"/>
    <n v="36.61"/>
    <x v="3"/>
    <x v="4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s v="US"/>
    <s v="USD"/>
    <n v="1467361251"/>
    <n v="1464769251"/>
    <b v="1"/>
    <n v="181"/>
    <b v="1"/>
    <s v="theater/plays"/>
    <n v="103"/>
    <n v="85.53"/>
    <x v="3"/>
    <x v="4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n v="1442283562"/>
    <b v="1"/>
    <n v="71"/>
    <b v="1"/>
    <s v="theater/plays"/>
    <n v="103"/>
    <n v="115.87"/>
    <x v="3"/>
    <x v="4"/>
    <x v="1701"/>
    <d v="2015-10-09T00:00:00"/>
    <x v="4"/>
  </r>
  <r>
    <n v="3244"/>
    <s v="'Time Please'"/>
    <s v="'Time Please' is a black comedy set in a failing public house in a run-down part of town, where things are about to get messy."/>
    <x v="136"/>
    <n v="1647"/>
    <x v="0"/>
    <s v="GB"/>
    <s v="GBP"/>
    <n v="1480613982"/>
    <n v="1478018382"/>
    <b v="0"/>
    <n v="69"/>
    <b v="1"/>
    <s v="theater/plays"/>
    <n v="103"/>
    <n v="23.87"/>
    <x v="3"/>
    <x v="4"/>
    <x v="1702"/>
    <d v="2016-12-01T17:39:42"/>
    <x v="0"/>
  </r>
  <r>
    <n v="3262"/>
    <s v="Prison Boxing: A New Play by Leah Joki"/>
    <s v="A one-woman theatrical exploration of the prison system and its inhabitants."/>
    <x v="240"/>
    <n v="12571"/>
    <x v="0"/>
    <s v="US"/>
    <s v="USD"/>
    <n v="1419220800"/>
    <n v="1416555262"/>
    <b v="1"/>
    <n v="134"/>
    <b v="1"/>
    <s v="theater/plays"/>
    <n v="103"/>
    <n v="93.81"/>
    <x v="3"/>
    <x v="4"/>
    <x v="1703"/>
    <d v="2014-12-22T04:00:00"/>
    <x v="2"/>
  </r>
  <r>
    <n v="3264"/>
    <s v="Kapow-i GoGo at The PIT"/>
    <s v="The three part comedic saga of Kapow-i GoGo, who saves the world.  Again.  And again."/>
    <x v="8"/>
    <n v="2575"/>
    <x v="0"/>
    <s v="US"/>
    <s v="USD"/>
    <n v="1422482400"/>
    <n v="1421089938"/>
    <b v="1"/>
    <n v="49"/>
    <b v="1"/>
    <s v="theater/plays"/>
    <n v="103"/>
    <n v="52.55"/>
    <x v="3"/>
    <x v="4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n v="1430425303"/>
    <b v="1"/>
    <n v="34"/>
    <b v="1"/>
    <s v="theater/plays"/>
    <n v="103"/>
    <n v="76.03"/>
    <x v="3"/>
    <x v="4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s v="US"/>
    <s v="USD"/>
    <n v="1433134800"/>
    <n v="1430158198"/>
    <b v="0"/>
    <n v="30"/>
    <b v="1"/>
    <s v="theater/plays"/>
    <n v="103"/>
    <n v="68.67"/>
    <x v="3"/>
    <x v="4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s v="US"/>
    <s v="USD"/>
    <n v="1461904788"/>
    <n v="1458103188"/>
    <b v="0"/>
    <n v="237"/>
    <b v="1"/>
    <s v="theater/plays"/>
    <n v="103"/>
    <n v="134.26"/>
    <x v="3"/>
    <x v="4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x v="60"/>
    <n v="720.01"/>
    <x v="0"/>
    <s v="GB"/>
    <s v="GBP"/>
    <n v="1474886229"/>
    <n v="1472294229"/>
    <b v="0"/>
    <n v="27"/>
    <b v="1"/>
    <s v="theater/plays"/>
    <n v="103"/>
    <n v="26.67"/>
    <x v="3"/>
    <x v="4"/>
    <x v="1708"/>
    <d v="2016-09-26T10:37:09"/>
    <x v="0"/>
  </r>
  <r>
    <n v="3302"/>
    <s v="El muro de BorÃ­s KiÃ©n"/>
    <s v="FilosofÃ­a de los anÃ³nimos"/>
    <x v="224"/>
    <n v="8685"/>
    <x v="0"/>
    <s v="ES"/>
    <s v="EUR"/>
    <n v="1481099176"/>
    <n v="1478507176"/>
    <b v="0"/>
    <n v="50"/>
    <b v="1"/>
    <s v="theater/plays"/>
    <n v="103"/>
    <n v="173.7"/>
    <x v="3"/>
    <x v="4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n v="1413790079"/>
    <b v="0"/>
    <n v="162"/>
    <b v="1"/>
    <s v="theater/plays"/>
    <n v="103"/>
    <n v="63.57"/>
    <x v="3"/>
    <x v="4"/>
    <x v="1710"/>
    <d v="2014-11-19T08:27:59"/>
    <x v="2"/>
  </r>
  <r>
    <n v="3425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s v="GB"/>
    <s v="GBP"/>
    <n v="1425142800"/>
    <n v="1422983847"/>
    <b v="0"/>
    <n v="51"/>
    <b v="1"/>
    <s v="theater/plays"/>
    <n v="103"/>
    <n v="40.29"/>
    <x v="3"/>
    <x v="4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n v="1445077121"/>
    <b v="0"/>
    <n v="43"/>
    <b v="1"/>
    <s v="theater/plays"/>
    <n v="103"/>
    <n v="59.65"/>
    <x v="3"/>
    <x v="4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n v="1472594585"/>
    <b v="0"/>
    <n v="114"/>
    <b v="1"/>
    <s v="theater/plays"/>
    <n v="103"/>
    <n v="90.68"/>
    <x v="3"/>
    <x v="4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s v="GB"/>
    <s v="GBP"/>
    <n v="1439136000"/>
    <n v="1436972472"/>
    <b v="0"/>
    <n v="36"/>
    <b v="1"/>
    <s v="theater/plays"/>
    <n v="103"/>
    <n v="57.22"/>
    <x v="3"/>
    <x v="4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x v="32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716"/>
    <d v="2015-05-31T18:32:51"/>
    <x v="4"/>
  </r>
  <r>
    <n v="3535"/>
    <s v="Twelve Angry Women"/>
    <s v="On the 60th anniversary of Twelve Angry Men, 12 female writers create 12 short pieces about what makes them angry."/>
    <x v="29"/>
    <n v="2063"/>
    <x v="0"/>
    <s v="GB"/>
    <s v="GBP"/>
    <n v="1443808800"/>
    <n v="1441120910"/>
    <b v="0"/>
    <n v="46"/>
    <b v="1"/>
    <s v="theater/plays"/>
    <n v="103"/>
    <n v="44.85"/>
    <x v="3"/>
    <x v="4"/>
    <x v="1717"/>
    <d v="2015-10-02T18:00:00"/>
    <x v="4"/>
  </r>
  <r>
    <n v="3573"/>
    <s v="Licensed To Ill"/>
    <s v="London based theatre makers collaborating to create a new show about the history of HipHop."/>
    <x v="32"/>
    <n v="3084"/>
    <x v="0"/>
    <s v="GB"/>
    <s v="GBP"/>
    <n v="1415440846"/>
    <n v="1412845246"/>
    <b v="0"/>
    <n v="78"/>
    <b v="1"/>
    <s v="theater/plays"/>
    <n v="103"/>
    <n v="39.54"/>
    <x v="3"/>
    <x v="4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n v="1455717790"/>
    <b v="0"/>
    <n v="33"/>
    <b v="1"/>
    <s v="theater/plays"/>
    <n v="103"/>
    <n v="77.73"/>
    <x v="3"/>
    <x v="4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s v="GB"/>
    <s v="GBP"/>
    <n v="1435851577"/>
    <n v="1433259577"/>
    <b v="0"/>
    <n v="78"/>
    <b v="1"/>
    <s v="theater/plays"/>
    <n v="103"/>
    <n v="39.49"/>
    <x v="3"/>
    <x v="4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s v="GB"/>
    <s v="GBP"/>
    <n v="1437261419"/>
    <n v="1434669419"/>
    <b v="0"/>
    <n v="58"/>
    <b v="1"/>
    <s v="theater/plays"/>
    <n v="103"/>
    <n v="53.36"/>
    <x v="3"/>
    <x v="4"/>
    <x v="1721"/>
    <d v="2015-07-18T23:16:59"/>
    <x v="4"/>
  </r>
  <r>
    <n v="3677"/>
    <s v="Goldfish Memory Productions"/>
    <s v="Goldfish Memory Productions seeks at least $12,000 to begin their first 3 professional projects."/>
    <x v="18"/>
    <n v="12348.5"/>
    <x v="0"/>
    <s v="US"/>
    <s v="USD"/>
    <n v="1404359940"/>
    <n v="1402580818"/>
    <b v="0"/>
    <n v="199"/>
    <b v="1"/>
    <s v="theater/plays"/>
    <n v="103"/>
    <n v="62.05"/>
    <x v="3"/>
    <x v="4"/>
    <x v="1722"/>
    <d v="2014-07-03T03:59:00"/>
    <x v="2"/>
  </r>
  <r>
    <n v="3678"/>
    <s v="Some big Some bang"/>
    <s v="The Ugly Collective takes Some big Some bang to the Underbelly Venues at the Edinburgh Fringe!"/>
    <x v="29"/>
    <n v="2050"/>
    <x v="0"/>
    <s v="GB"/>
    <s v="GBP"/>
    <n v="1433076298"/>
    <n v="1430052298"/>
    <b v="0"/>
    <n v="31"/>
    <b v="1"/>
    <s v="theater/plays"/>
    <n v="103"/>
    <n v="66.13"/>
    <x v="3"/>
    <x v="4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x v="242"/>
    <n v="2925"/>
    <x v="0"/>
    <s v="US"/>
    <s v="USD"/>
    <n v="1403546400"/>
    <n v="1401714114"/>
    <b v="0"/>
    <n v="35"/>
    <b v="1"/>
    <s v="theater/plays"/>
    <n v="103"/>
    <n v="83.57"/>
    <x v="3"/>
    <x v="4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n v="1422834819"/>
    <b v="0"/>
    <n v="27"/>
    <b v="1"/>
    <s v="theater/plays"/>
    <n v="103"/>
    <n v="132.96"/>
    <x v="3"/>
    <x v="4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x v="209"/>
    <n v="4409.55"/>
    <x v="0"/>
    <s v="GB"/>
    <s v="GBP"/>
    <n v="1462402800"/>
    <n v="1459856860"/>
    <b v="0"/>
    <n v="89"/>
    <b v="1"/>
    <s v="theater/plays"/>
    <n v="103"/>
    <n v="49.55"/>
    <x v="3"/>
    <x v="4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n v="1430768800"/>
    <b v="0"/>
    <n v="30"/>
    <b v="1"/>
    <s v="theater/musical"/>
    <n v="103"/>
    <n v="172.23"/>
    <x v="3"/>
    <x v="20"/>
    <x v="1727"/>
    <d v="2015-06-03T00:00:00"/>
    <x v="4"/>
  </r>
  <r>
    <n v="3766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n v="1401336045"/>
    <b v="0"/>
    <n v="96"/>
    <b v="1"/>
    <s v="theater/musical"/>
    <n v="103"/>
    <n v="106.93"/>
    <x v="3"/>
    <x v="20"/>
    <x v="1728"/>
    <d v="2014-07-03T04:00:45"/>
    <x v="2"/>
  </r>
  <r>
    <n v="33"/>
    <s v="Imaginary Problems"/>
    <s v="3 best friends balance their work, personal and private lives while finding time for their imaginary friends (who are 3 puppets)."/>
    <x v="207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31"/>
    <d v="2011-04-24T23:34:47"/>
    <x v="6"/>
  </r>
  <r>
    <n v="292"/>
    <s v="The Undocumented"/>
    <s v="THE UNDOCUMENTED is a 90 cinema verite documentary that exposes a little known consequence of current U. S. immigration policy."/>
    <x v="115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2"/>
    <d v="2011-10-29T03:59:00"/>
    <x v="6"/>
  </r>
  <r>
    <n v="300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33"/>
    <d v="2011-04-24T23:02:18"/>
    <x v="6"/>
  </r>
  <r>
    <n v="324"/>
    <s v="KEEP MOVING FORWARD - Documentary Film"/>
    <s v="A documentary about a Vietnam veteran who finds peace from his PTSD through Disney, rather than medication."/>
    <x v="13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x v="31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  <x v="4"/>
  </r>
  <r>
    <n v="407"/>
    <s v="Haymarket Documentary"/>
    <s v="The story of the 1886 Haymarket Riot explored through the history of the Haymarket Police Memorial Statue."/>
    <x v="29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x v="183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n v="1447174261"/>
    <b v="0"/>
    <n v="34"/>
    <b v="1"/>
    <s v="theater/plays"/>
    <n v="102"/>
    <n v="150.15"/>
    <x v="3"/>
    <x v="4"/>
    <x v="1740"/>
    <d v="2015-12-10T16:51:01"/>
    <x v="4"/>
  </r>
  <r>
    <n v="741"/>
    <s v="reVILNA: the vilna ghetto project"/>
    <s v="A revolutionary digital mapping project of the Vilna Ghetto"/>
    <x v="114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41"/>
    <d v="2013-06-11T15:33:26"/>
    <x v="3"/>
  </r>
  <r>
    <n v="744"/>
    <s v="A Revolutionary Leadership Resource Book"/>
    <s v="Join others to help create a world that is possible -- in your workplace, community and society!"/>
    <x v="2"/>
    <n v="5116"/>
    <x v="0"/>
    <s v="US"/>
    <s v="USD"/>
    <n v="1355439503"/>
    <n v="1352847503"/>
    <b v="0"/>
    <n v="62"/>
    <b v="1"/>
    <s v="publishing/nonfiction"/>
    <n v="102"/>
    <n v="82.52"/>
    <x v="5"/>
    <x v="15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743"/>
    <d v="2013-05-20T00:41:00"/>
    <x v="3"/>
  </r>
  <r>
    <n v="758"/>
    <s v="Publish Waiting On Humanity"/>
    <s v="I am publishing my book, Waiting on Humanity and need some finishing funds to do so."/>
    <x v="8"/>
    <n v="2550"/>
    <x v="0"/>
    <s v="US"/>
    <s v="USD"/>
    <n v="1286568268"/>
    <n v="1283976268"/>
    <b v="0"/>
    <n v="19"/>
    <b v="1"/>
    <s v="publishing/nonfiction"/>
    <n v="102"/>
    <n v="134.21"/>
    <x v="5"/>
    <x v="15"/>
    <x v="1744"/>
    <d v="2010-10-08T20:04:28"/>
    <x v="7"/>
  </r>
  <r>
    <n v="759"/>
    <s v="Wild Ruins"/>
    <s v="Help me search for the lost ruins of the UK. A unique guide to  lesser known and somewhat known ruins of Britain."/>
    <x v="2"/>
    <n v="5096"/>
    <x v="0"/>
    <s v="GB"/>
    <s v="GBP"/>
    <n v="1404892539"/>
    <n v="1401436539"/>
    <b v="0"/>
    <n v="99"/>
    <b v="1"/>
    <s v="publishing/nonfiction"/>
    <n v="102"/>
    <n v="51.47"/>
    <x v="5"/>
    <x v="15"/>
    <x v="1745"/>
    <d v="2014-07-09T07:55:39"/>
    <x v="2"/>
  </r>
  <r>
    <n v="833"/>
    <s v="Ragman Rolls"/>
    <s v="This is an American rock album."/>
    <x v="26"/>
    <n v="6100"/>
    <x v="0"/>
    <s v="US"/>
    <s v="USD"/>
    <n v="1397941475"/>
    <n v="1395349475"/>
    <b v="0"/>
    <n v="41"/>
    <b v="1"/>
    <s v="music/rock"/>
    <n v="102"/>
    <n v="148.78"/>
    <x v="2"/>
    <x v="2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b v="0"/>
    <n v="21"/>
    <b v="1"/>
    <s v="music/electronic music"/>
    <n v="102"/>
    <n v="48.62"/>
    <x v="2"/>
    <x v="10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s v="GB"/>
    <s v="GBP"/>
    <n v="1485886100"/>
    <n v="1482862100"/>
    <b v="0"/>
    <n v="108"/>
    <b v="1"/>
    <s v="photography/photobooks"/>
    <n v="102"/>
    <n v="61.53"/>
    <x v="6"/>
    <x v="9"/>
    <x v="1750"/>
    <d v="2017-01-31T18:08:20"/>
    <x v="0"/>
  </r>
  <r>
    <n v="1251"/>
    <s v="Jack Oblivian Harlan t Bobo Limes european tour"/>
    <s v="A tour of europe with 3 memphis artist, Jack Oblivian, Harlan T Bobo and Shawn Cripps."/>
    <x v="26"/>
    <n v="6108"/>
    <x v="0"/>
    <s v="US"/>
    <s v="USD"/>
    <n v="1316979167"/>
    <n v="1311795167"/>
    <b v="1"/>
    <n v="74"/>
    <b v="1"/>
    <s v="music/rock"/>
    <n v="102"/>
    <n v="82.54"/>
    <x v="2"/>
    <x v="2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s v="US"/>
    <s v="USD"/>
    <n v="1384363459"/>
    <n v="1381767859"/>
    <b v="1"/>
    <n v="31"/>
    <b v="1"/>
    <s v="music/rock"/>
    <n v="102"/>
    <n v="246.29"/>
    <x v="2"/>
    <x v="2"/>
    <x v="1753"/>
    <d v="2013-11-13T17:24:19"/>
    <x v="3"/>
  </r>
  <r>
    <n v="1285"/>
    <s v="We just keep going"/>
    <s v="The world premiere of hysterically funny and heartbreaking story about family, unconditional love and facing the unfaceable"/>
    <x v="29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x v="38"/>
    <n v="15335"/>
    <x v="0"/>
    <s v="US"/>
    <s v="USD"/>
    <n v="1447523371"/>
    <n v="1444927771"/>
    <b v="0"/>
    <n v="120"/>
    <b v="1"/>
    <s v="theater/plays"/>
    <n v="102"/>
    <n v="127.79"/>
    <x v="3"/>
    <x v="4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n v="1435585497"/>
    <b v="0"/>
    <n v="64"/>
    <b v="1"/>
    <s v="theater/plays"/>
    <n v="102"/>
    <n v="39.83"/>
    <x v="3"/>
    <x v="4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n v="1423149525"/>
    <b v="0"/>
    <n v="31"/>
    <b v="1"/>
    <s v="publishing/nonfiction"/>
    <n v="102"/>
    <n v="82.42"/>
    <x v="5"/>
    <x v="15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59"/>
    <d v="2014-12-18T12:08:53"/>
    <x v="2"/>
  </r>
  <r>
    <n v="1393"/>
    <s v="WolfHunt | Social Commentary Rock Project"/>
    <s v="Rock n' Roll tales of our times"/>
    <x v="9"/>
    <n v="10235"/>
    <x v="0"/>
    <s v="US"/>
    <s v="USD"/>
    <n v="1470068523"/>
    <n v="1467476523"/>
    <b v="0"/>
    <n v="52"/>
    <b v="1"/>
    <s v="music/rock"/>
    <n v="102"/>
    <n v="196.83"/>
    <x v="2"/>
    <x v="2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x v="94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b v="0"/>
    <n v="26"/>
    <b v="1"/>
    <s v="music/rock"/>
    <n v="102"/>
    <n v="39.04"/>
    <x v="2"/>
    <x v="2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x v="246"/>
    <n v="7019"/>
    <x v="0"/>
    <s v="US"/>
    <s v="USD"/>
    <n v="1418803140"/>
    <n v="1415343874"/>
    <b v="0"/>
    <n v="65"/>
    <b v="1"/>
    <s v="music/rock"/>
    <n v="102"/>
    <n v="107.98"/>
    <x v="2"/>
    <x v="2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n v="1311667854"/>
    <b v="0"/>
    <n v="47"/>
    <b v="1"/>
    <s v="music/rock"/>
    <n v="102"/>
    <n v="86.49"/>
    <x v="2"/>
    <x v="2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s v="US"/>
    <s v="USD"/>
    <n v="1393259107"/>
    <n v="1390667107"/>
    <b v="0"/>
    <n v="226"/>
    <b v="1"/>
    <s v="music/rock"/>
    <n v="102"/>
    <n v="67.39"/>
    <x v="2"/>
    <x v="2"/>
    <x v="1766"/>
    <d v="2014-02-24T16:25:07"/>
    <x v="2"/>
  </r>
  <r>
    <n v="1841"/>
    <s v="Hydra Effect Debut EP"/>
    <s v="Hard Rock with a Positive Message. Help us fund, release and promote our debut EP!"/>
    <x v="29"/>
    <n v="2035"/>
    <x v="0"/>
    <s v="US"/>
    <s v="USD"/>
    <n v="1400561940"/>
    <n v="1397679445"/>
    <b v="0"/>
    <n v="40"/>
    <b v="1"/>
    <s v="music/rock"/>
    <n v="102"/>
    <n v="50.88"/>
    <x v="2"/>
    <x v="2"/>
    <x v="1767"/>
    <d v="2014-05-20T04:59:00"/>
    <x v="2"/>
  </r>
  <r>
    <n v="1850"/>
    <s v="WILKES EP"/>
    <s v="WILKES is the solo venture of HighFlightSociety singer / Disciple bassist, Jason Wilkes. This project is to fund the debut 6 song EP."/>
    <x v="68"/>
    <n v="9137"/>
    <x v="0"/>
    <s v="US"/>
    <s v="USD"/>
    <n v="1405033300"/>
    <n v="1402441300"/>
    <b v="0"/>
    <n v="179"/>
    <b v="1"/>
    <s v="music/rock"/>
    <n v="102"/>
    <n v="51.04"/>
    <x v="2"/>
    <x v="2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s v="US"/>
    <s v="USD"/>
    <n v="1352860017"/>
    <n v="1348536417"/>
    <b v="0"/>
    <n v="14"/>
    <b v="1"/>
    <s v="music/rock"/>
    <n v="102"/>
    <n v="58.21"/>
    <x v="2"/>
    <x v="2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s v="US"/>
    <s v="USD"/>
    <n v="1369355437"/>
    <n v="1366763437"/>
    <b v="0"/>
    <n v="174"/>
    <b v="1"/>
    <s v="music/rock"/>
    <n v="102"/>
    <n v="88.04"/>
    <x v="2"/>
    <x v="2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s v="US"/>
    <s v="USD"/>
    <n v="1415832338"/>
    <n v="1413236738"/>
    <b v="0"/>
    <n v="29"/>
    <b v="1"/>
    <s v="music/indie rock"/>
    <n v="102"/>
    <n v="42.24"/>
    <x v="2"/>
    <x v="13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s v="US"/>
    <s v="USD"/>
    <n v="1445363722"/>
    <n v="1442771722"/>
    <b v="0"/>
    <n v="47"/>
    <b v="1"/>
    <s v="music/indie rock"/>
    <n v="102"/>
    <n v="196.34"/>
    <x v="2"/>
    <x v="13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x v="248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x v="51"/>
    <n v="1537"/>
    <x v="0"/>
    <s v="US"/>
    <s v="USD"/>
    <n v="1356211832"/>
    <n v="1351024232"/>
    <b v="0"/>
    <n v="23"/>
    <b v="1"/>
    <s v="music/indie rock"/>
    <n v="102"/>
    <n v="66.83"/>
    <x v="2"/>
    <x v="13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x v="59"/>
    <n v="610"/>
    <x v="0"/>
    <s v="US"/>
    <s v="USD"/>
    <n v="1351223940"/>
    <n v="1349892735"/>
    <b v="0"/>
    <n v="14"/>
    <b v="1"/>
    <s v="music/indie rock"/>
    <n v="102"/>
    <n v="43.57"/>
    <x v="2"/>
    <x v="13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b v="0"/>
    <n v="24"/>
    <b v="1"/>
    <s v="music/electronic music"/>
    <n v="102"/>
    <n v="42.33"/>
    <x v="2"/>
    <x v="10"/>
    <x v="1777"/>
    <d v="2012-04-07T04:00:00"/>
    <x v="5"/>
  </r>
  <r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b v="0"/>
    <n v="19"/>
    <b v="1"/>
    <s v="music/electronic music"/>
    <n v="102"/>
    <n v="53.42"/>
    <x v="2"/>
    <x v="10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s v="US"/>
    <s v="USD"/>
    <n v="1451001600"/>
    <n v="1448400943"/>
    <b v="1"/>
    <n v="163"/>
    <b v="1"/>
    <s v="food/small batch"/>
    <n v="102"/>
    <n v="219.93"/>
    <x v="7"/>
    <x v="11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n v="1412611498"/>
    <b v="1"/>
    <n v="67"/>
    <b v="1"/>
    <s v="food/small batch"/>
    <n v="102"/>
    <n v="60.87"/>
    <x v="7"/>
    <x v="11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n v="1399902243"/>
    <b v="1"/>
    <n v="221"/>
    <b v="1"/>
    <s v="food/small batch"/>
    <n v="102"/>
    <n v="115.69"/>
    <x v="7"/>
    <x v="11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s v="US"/>
    <s v="USD"/>
    <n v="1414465860"/>
    <n v="1411177456"/>
    <b v="0"/>
    <n v="102"/>
    <b v="1"/>
    <s v="food/small batch"/>
    <n v="102"/>
    <n v="149.31"/>
    <x v="7"/>
    <x v="11"/>
    <x v="1782"/>
    <d v="2014-10-28T03:11:00"/>
    <x v="2"/>
  </r>
  <r>
    <n v="2457"/>
    <s v="NDWK The North Dakota Wine Kitchen"/>
    <s v="If you love wine, and have ever dreamed of crafting your own. You can in 3 easy steps.  Sample~Sprinkle~Savor."/>
    <x v="159"/>
    <n v="23530"/>
    <x v="0"/>
    <s v="US"/>
    <s v="USD"/>
    <n v="1458826056"/>
    <n v="1456237656"/>
    <b v="0"/>
    <n v="124"/>
    <b v="1"/>
    <s v="food/small batch"/>
    <n v="102"/>
    <n v="189.76"/>
    <x v="7"/>
    <x v="11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n v="1454858285"/>
    <b v="0"/>
    <n v="282"/>
    <b v="1"/>
    <s v="food/small batch"/>
    <n v="102"/>
    <n v="108.78"/>
    <x v="7"/>
    <x v="11"/>
    <x v="1784"/>
    <d v="2016-03-23T14:18:05"/>
    <x v="0"/>
  </r>
  <r>
    <n v="2524"/>
    <s v="Les Bostonades' First CD"/>
    <s v="We're bringing some of our favorite music from the past 10 years to disc for the first time ever."/>
    <x v="41"/>
    <n v="7620"/>
    <x v="0"/>
    <s v="US"/>
    <s v="USD"/>
    <n v="1419136200"/>
    <n v="1416338557"/>
    <b v="0"/>
    <n v="43"/>
    <b v="1"/>
    <s v="music/classical music"/>
    <n v="102"/>
    <n v="177.21"/>
    <x v="2"/>
    <x v="18"/>
    <x v="1785"/>
    <d v="2014-12-21T04:30:00"/>
    <x v="2"/>
  </r>
  <r>
    <n v="2527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n v="1380477691"/>
    <b v="0"/>
    <n v="71"/>
    <b v="1"/>
    <s v="music/classical music"/>
    <n v="102"/>
    <n v="57.54"/>
    <x v="2"/>
    <x v="18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n v="1473087637"/>
    <b v="0"/>
    <n v="37"/>
    <b v="1"/>
    <s v="music/classical music"/>
    <n v="102"/>
    <n v="165.16"/>
    <x v="2"/>
    <x v="18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x v="223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88"/>
    <d v="2014-04-30T05:00:00"/>
    <x v="2"/>
  </r>
  <r>
    <n v="2638"/>
    <s v="Pie In Space! (Round 2)"/>
    <s v="The second round of funding for the most amazing project ever where a high school freshman is sending pie into SPACE!!!"/>
    <x v="249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n v="1472528141"/>
    <b v="1"/>
    <n v="308"/>
    <b v="1"/>
    <s v="theater/spaces"/>
    <n v="102"/>
    <n v="164.94"/>
    <x v="3"/>
    <x v="12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x v="173"/>
    <n v="153362"/>
    <x v="0"/>
    <s v="US"/>
    <s v="USD"/>
    <n v="1450971684"/>
    <n v="1447515684"/>
    <b v="1"/>
    <n v="1420"/>
    <b v="1"/>
    <s v="theater/spaces"/>
    <n v="102"/>
    <n v="108"/>
    <x v="3"/>
    <x v="12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s v="GB"/>
    <s v="GBP"/>
    <n v="1438875107"/>
    <n v="1436283107"/>
    <b v="0"/>
    <n v="90"/>
    <b v="1"/>
    <s v="theater/plays"/>
    <n v="102"/>
    <n v="33.94"/>
    <x v="3"/>
    <x v="4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n v="1458647725"/>
    <b v="0"/>
    <n v="21"/>
    <b v="1"/>
    <s v="theater/plays"/>
    <n v="102"/>
    <n v="121.9"/>
    <x v="3"/>
    <x v="4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s v="US"/>
    <s v="USD"/>
    <n v="1410444068"/>
    <n v="1407852068"/>
    <b v="0"/>
    <n v="199"/>
    <b v="1"/>
    <s v="theater/musical"/>
    <n v="102"/>
    <n v="231.66"/>
    <x v="3"/>
    <x v="20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n v="1398432758"/>
    <b v="0"/>
    <n v="32"/>
    <b v="1"/>
    <s v="theater/musical"/>
    <n v="102"/>
    <n v="255.17"/>
    <x v="3"/>
    <x v="20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n v="1409275671"/>
    <b v="0"/>
    <n v="87"/>
    <b v="1"/>
    <s v="theater/plays"/>
    <n v="102"/>
    <n v="58.62"/>
    <x v="3"/>
    <x v="4"/>
    <x v="1796"/>
    <d v="2014-09-26T01:35:00"/>
    <x v="2"/>
  </r>
  <r>
    <n v="2982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n v="1452616143"/>
    <b v="1"/>
    <n v="59"/>
    <b v="1"/>
    <s v="theater/spaces"/>
    <n v="102"/>
    <n v="86.49"/>
    <x v="3"/>
    <x v="12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n v="1335567144"/>
    <b v="1"/>
    <n v="89"/>
    <b v="1"/>
    <s v="theater/plays"/>
    <n v="102"/>
    <n v="62.92"/>
    <x v="3"/>
    <x v="4"/>
    <x v="1798"/>
    <d v="2012-06-01T22:52:24"/>
    <x v="5"/>
  </r>
  <r>
    <n v="3160"/>
    <s v="We Play Chekhov"/>
    <s v="Two stories by Anton Chekhov adapted for the stage and performed back-to-back in a stunning live theatrical performance."/>
    <x v="105"/>
    <n v="4569"/>
    <x v="0"/>
    <s v="US"/>
    <s v="USD"/>
    <n v="1407905940"/>
    <n v="1405923687"/>
    <b v="1"/>
    <n v="57"/>
    <b v="1"/>
    <s v="theater/plays"/>
    <n v="102"/>
    <n v="80.16"/>
    <x v="3"/>
    <x v="4"/>
    <x v="1799"/>
    <d v="2014-08-13T04:59:00"/>
    <x v="2"/>
  </r>
  <r>
    <n v="3186"/>
    <s v="Honest"/>
    <s v="Honest is an exciting and dark new play by Bristol based writer Alice Nicholas, touring the South of England and London this October."/>
    <x v="203"/>
    <n v="3270"/>
    <x v="0"/>
    <s v="GB"/>
    <s v="GBP"/>
    <n v="1410901200"/>
    <n v="1408313438"/>
    <b v="1"/>
    <n v="70"/>
    <b v="1"/>
    <s v="theater/plays"/>
    <n v="102"/>
    <n v="46.71"/>
    <x v="3"/>
    <x v="4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n v="1448823673"/>
    <b v="1"/>
    <n v="115"/>
    <b v="1"/>
    <s v="theater/plays"/>
    <n v="102"/>
    <n v="106.57"/>
    <x v="3"/>
    <x v="4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n v="1417132986"/>
    <b v="1"/>
    <n v="184"/>
    <b v="1"/>
    <s v="theater/plays"/>
    <n v="102"/>
    <n v="66.59"/>
    <x v="3"/>
    <x v="4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n v="1479932713"/>
    <b v="1"/>
    <n v="216"/>
    <b v="1"/>
    <s v="theater/plays"/>
    <n v="102"/>
    <n v="141.71"/>
    <x v="3"/>
    <x v="4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s v="US"/>
    <s v="USD"/>
    <n v="1464987600"/>
    <n v="1463145938"/>
    <b v="1"/>
    <n v="39"/>
    <b v="1"/>
    <s v="theater/plays"/>
    <n v="102"/>
    <n v="52.49"/>
    <x v="3"/>
    <x v="4"/>
    <x v="1804"/>
    <d v="2016-06-03T21:00:00"/>
    <x v="0"/>
  </r>
  <r>
    <n v="3228"/>
    <s v="Hear Me Roar: A Season of Powerful Women"/>
    <s v="A Season of Powerful Women. A Season of Defiance."/>
    <x v="13"/>
    <n v="7164"/>
    <x v="0"/>
    <s v="US"/>
    <s v="USD"/>
    <n v="1450328340"/>
    <n v="1447606884"/>
    <b v="1"/>
    <n v="37"/>
    <b v="1"/>
    <s v="theater/plays"/>
    <n v="102"/>
    <n v="193.62"/>
    <x v="3"/>
    <x v="4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n v="1412617724"/>
    <b v="1"/>
    <n v="213"/>
    <b v="1"/>
    <s v="theater/plays"/>
    <n v="102"/>
    <n v="119.19"/>
    <x v="3"/>
    <x v="4"/>
    <x v="1806"/>
    <d v="2014-11-05T18:48:44"/>
    <x v="2"/>
  </r>
  <r>
    <n v="3253"/>
    <s v="EMPATHITRAX, a new play by Ana Nogueira"/>
    <s v="Can you ever truly feel what someone else is feeling?_x000a_Do you want to?"/>
    <x v="12"/>
    <n v="20365"/>
    <x v="0"/>
    <s v="US"/>
    <s v="USD"/>
    <n v="1473306300"/>
    <n v="1471701028"/>
    <b v="1"/>
    <n v="115"/>
    <b v="1"/>
    <s v="theater/plays"/>
    <n v="102"/>
    <n v="177.09"/>
    <x v="3"/>
    <x v="4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s v="US"/>
    <s v="USD"/>
    <n v="1437156660"/>
    <n v="1434564660"/>
    <b v="1"/>
    <n v="288"/>
    <b v="1"/>
    <s v="theater/plays"/>
    <n v="102"/>
    <n v="53.18"/>
    <x v="3"/>
    <x v="4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n v="1431509397"/>
    <b v="1"/>
    <n v="70"/>
    <b v="1"/>
    <s v="theater/plays"/>
    <n v="102"/>
    <n v="116"/>
    <x v="3"/>
    <x v="4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s v="GB"/>
    <s v="GBP"/>
    <n v="1436705265"/>
    <n v="1434113265"/>
    <b v="1"/>
    <n v="30"/>
    <b v="1"/>
    <s v="theater/plays"/>
    <n v="102"/>
    <n v="61"/>
    <x v="3"/>
    <x v="4"/>
    <x v="1810"/>
    <d v="2015-07-12T12:47:45"/>
    <x v="4"/>
  </r>
  <r>
    <n v="3284"/>
    <s v="Help fund Black Enough!"/>
    <s v="Black Enough is an LSU student-staged performance exploring the effects of white supremacy on the black community."/>
    <x v="32"/>
    <n v="3048"/>
    <x v="0"/>
    <s v="US"/>
    <s v="USD"/>
    <n v="1454047140"/>
    <n v="1452546853"/>
    <b v="0"/>
    <n v="15"/>
    <b v="1"/>
    <s v="theater/plays"/>
    <n v="102"/>
    <n v="203.2"/>
    <x v="3"/>
    <x v="4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s v="US"/>
    <s v="USD"/>
    <n v="1471291782"/>
    <n v="1468699782"/>
    <b v="0"/>
    <n v="122"/>
    <b v="1"/>
    <s v="theater/plays"/>
    <n v="102"/>
    <n v="125.12"/>
    <x v="3"/>
    <x v="4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n v="1440370768"/>
    <b v="0"/>
    <n v="72"/>
    <b v="1"/>
    <s v="theater/plays"/>
    <n v="102"/>
    <n v="141.29"/>
    <x v="3"/>
    <x v="4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n v="1435782748"/>
    <b v="0"/>
    <n v="20"/>
    <b v="1"/>
    <s v="theater/plays"/>
    <n v="102"/>
    <n v="204.05"/>
    <x v="3"/>
    <x v="4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x v="120"/>
    <n v="3350"/>
    <x v="0"/>
    <s v="US"/>
    <s v="USD"/>
    <n v="1466567700"/>
    <n v="1464653696"/>
    <b v="0"/>
    <n v="23"/>
    <b v="1"/>
    <s v="theater/plays"/>
    <n v="102"/>
    <n v="145.65"/>
    <x v="3"/>
    <x v="4"/>
    <x v="1815"/>
    <d v="2016-06-22T03:55:00"/>
    <x v="0"/>
  </r>
  <r>
    <n v="3324"/>
    <s v="At Swim, Two Boys"/>
    <s v="The play tells the story of Jim and Doyler and their friendship on the brink of Irish independence."/>
    <x v="51"/>
    <n v="1525"/>
    <x v="0"/>
    <s v="IE"/>
    <s v="EUR"/>
    <n v="1465135190"/>
    <n v="1463925590"/>
    <b v="0"/>
    <n v="10"/>
    <b v="1"/>
    <s v="theater/plays"/>
    <n v="102"/>
    <n v="152.5"/>
    <x v="3"/>
    <x v="4"/>
    <x v="1816"/>
    <d v="2016-06-05T13:59:50"/>
    <x v="0"/>
  </r>
  <r>
    <n v="3338"/>
    <s v="The Last Days of Judas Iscariot"/>
    <s v="Join Estelle Parsons in support of Theater That Looks and Sounds Like America"/>
    <x v="38"/>
    <n v="15327"/>
    <x v="0"/>
    <s v="US"/>
    <s v="USD"/>
    <n v="1487944080"/>
    <n v="1486129680"/>
    <b v="0"/>
    <n v="112"/>
    <b v="1"/>
    <s v="theater/plays"/>
    <n v="102"/>
    <n v="136.85"/>
    <x v="3"/>
    <x v="4"/>
    <x v="1817"/>
    <d v="2017-02-24T13:48:00"/>
    <x v="1"/>
  </r>
  <r>
    <n v="3342"/>
    <s v="Uprising Theatre Company's First Production"/>
    <s v="We believe in the power of stories to change the world. Theatre that inspires transformation."/>
    <x v="26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818"/>
    <d v="2015-04-01T04:59:00"/>
    <x v="4"/>
  </r>
  <r>
    <n v="3354"/>
    <s v="Strangeloop Theatre - A Focus on New Works"/>
    <s v="Help Strangeloop Theatre create and support new work by sponsoring our 2015-2016 season."/>
    <x v="32"/>
    <n v="3058"/>
    <x v="0"/>
    <s v="US"/>
    <s v="USD"/>
    <n v="1446091260"/>
    <n v="1443029206"/>
    <b v="0"/>
    <n v="55"/>
    <b v="1"/>
    <s v="theater/plays"/>
    <n v="102"/>
    <n v="55.6"/>
    <x v="3"/>
    <x v="4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n v="1423455983"/>
    <b v="0"/>
    <n v="48"/>
    <b v="1"/>
    <s v="theater/plays"/>
    <n v="102"/>
    <n v="85.21"/>
    <x v="3"/>
    <x v="4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x v="250"/>
    <n v="2954"/>
    <x v="0"/>
    <s v="GB"/>
    <s v="GBP"/>
    <n v="1438968146"/>
    <n v="1436376146"/>
    <b v="0"/>
    <n v="66"/>
    <b v="1"/>
    <s v="theater/plays"/>
    <n v="102"/>
    <n v="44.76"/>
    <x v="3"/>
    <x v="4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n v="1469329637"/>
    <b v="0"/>
    <n v="93"/>
    <b v="1"/>
    <s v="theater/plays"/>
    <n v="102"/>
    <n v="55.01"/>
    <x v="3"/>
    <x v="4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s v="US"/>
    <s v="USD"/>
    <n v="1415253540"/>
    <n v="1413432331"/>
    <b v="0"/>
    <n v="23"/>
    <b v="1"/>
    <s v="theater/plays"/>
    <n v="102"/>
    <n v="88.74"/>
    <x v="3"/>
    <x v="4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x v="251"/>
    <n v="1690"/>
    <x v="0"/>
    <s v="CA"/>
    <s v="CAD"/>
    <n v="1464471840"/>
    <n v="1459309704"/>
    <b v="0"/>
    <n v="42"/>
    <b v="1"/>
    <s v="theater/plays"/>
    <n v="102"/>
    <n v="40.24"/>
    <x v="3"/>
    <x v="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s v="US"/>
    <s v="USD"/>
    <n v="1408815440"/>
    <n v="1404927440"/>
    <b v="0"/>
    <n v="29"/>
    <b v="1"/>
    <s v="theater/plays"/>
    <n v="102"/>
    <n v="105"/>
    <x v="3"/>
    <x v="4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n v="1409336373"/>
    <b v="0"/>
    <n v="74"/>
    <b v="1"/>
    <s v="theater/plays"/>
    <n v="102"/>
    <n v="137.24"/>
    <x v="3"/>
    <x v="4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x v="120"/>
    <n v="3366"/>
    <x v="0"/>
    <s v="US"/>
    <s v="USD"/>
    <n v="1461823140"/>
    <n v="1459411371"/>
    <b v="0"/>
    <n v="34"/>
    <b v="1"/>
    <s v="theater/plays"/>
    <n v="102"/>
    <n v="99"/>
    <x v="3"/>
    <x v="4"/>
    <x v="1828"/>
    <d v="2016-04-28T05:59:00"/>
    <x v="0"/>
  </r>
  <r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s v="US"/>
    <s v="USD"/>
    <n v="1427860740"/>
    <n v="1426002684"/>
    <b v="0"/>
    <n v="19"/>
    <b v="1"/>
    <s v="theater/plays"/>
    <n v="102"/>
    <n v="59.21"/>
    <x v="3"/>
    <x v="4"/>
    <x v="1830"/>
    <d v="2015-04-01T03:59:00"/>
    <x v="4"/>
  </r>
  <r>
    <n v="3548"/>
    <s v="THE UNDERSTUDY @ WORKING STAGE"/>
    <s v="We're putting together a production of THE UNDERSTUDY by Theresa Rebeck and hope you'll help us share this story."/>
    <x v="141"/>
    <n v="2140"/>
    <x v="0"/>
    <s v="US"/>
    <s v="USD"/>
    <n v="1457139600"/>
    <n v="1455230214"/>
    <b v="0"/>
    <n v="13"/>
    <b v="1"/>
    <s v="theater/plays"/>
    <n v="102"/>
    <n v="164.62"/>
    <x v="3"/>
    <x v="4"/>
    <x v="1831"/>
    <d v="2016-03-05T01:00:00"/>
    <x v="0"/>
  </r>
  <r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b v="0"/>
    <n v="42"/>
    <b v="1"/>
    <s v="theater/plays"/>
    <n v="102"/>
    <n v="24.29"/>
    <x v="3"/>
    <x v="4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x v="51"/>
    <n v="1527.5"/>
    <x v="0"/>
    <s v="US"/>
    <s v="USD"/>
    <n v="1400796420"/>
    <n v="1398342170"/>
    <b v="0"/>
    <n v="25"/>
    <b v="1"/>
    <s v="theater/plays"/>
    <n v="102"/>
    <n v="61.1"/>
    <x v="3"/>
    <x v="4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n v="1437236378"/>
    <b v="0"/>
    <n v="54"/>
    <b v="1"/>
    <s v="theater/plays"/>
    <n v="102"/>
    <n v="47.41"/>
    <x v="3"/>
    <x v="4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n v="1406390457"/>
    <b v="0"/>
    <n v="48"/>
    <b v="1"/>
    <s v="theater/plays"/>
    <n v="102"/>
    <n v="84.85"/>
    <x v="3"/>
    <x v="4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x v="32"/>
    <n v="3061"/>
    <x v="0"/>
    <s v="US"/>
    <s v="USD"/>
    <n v="1426775940"/>
    <n v="1424414350"/>
    <b v="0"/>
    <n v="13"/>
    <b v="1"/>
    <s v="theater/plays"/>
    <n v="102"/>
    <n v="235.46"/>
    <x v="3"/>
    <x v="4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n v="1409179384"/>
    <b v="0"/>
    <n v="57"/>
    <b v="1"/>
    <s v="theater/plays"/>
    <n v="102"/>
    <n v="53.44"/>
    <x v="3"/>
    <x v="4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s v="US"/>
    <s v="USD"/>
    <n v="1465062166"/>
    <n v="1463334166"/>
    <b v="0"/>
    <n v="19"/>
    <b v="1"/>
    <s v="theater/plays"/>
    <n v="102"/>
    <n v="106.84"/>
    <x v="3"/>
    <x v="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n v="1429881667"/>
    <b v="0"/>
    <n v="97"/>
    <b v="1"/>
    <s v="theater/plays"/>
    <n v="102"/>
    <n v="105.52"/>
    <x v="3"/>
    <x v="4"/>
    <x v="1839"/>
    <d v="2015-05-26T03:59:00"/>
    <x v="4"/>
  </r>
  <r>
    <n v="3723"/>
    <s v="Beauty and the Beast"/>
    <s v="Saltmine Theatre Company present Beauty and the Beast:"/>
    <x v="105"/>
    <n v="4592"/>
    <x v="0"/>
    <s v="GB"/>
    <s v="GBP"/>
    <n v="1417374262"/>
    <n v="1414778662"/>
    <b v="0"/>
    <n v="63"/>
    <b v="1"/>
    <s v="theater/plays"/>
    <n v="102"/>
    <n v="72.89"/>
    <x v="3"/>
    <x v="4"/>
    <x v="1840"/>
    <d v="2014-11-30T19:04:22"/>
    <x v="2"/>
  </r>
  <r>
    <n v="3758"/>
    <s v="Luigi's Ladies"/>
    <s v="LUIGI'S LADIES: an original one-woman musical comedy"/>
    <x v="51"/>
    <n v="1535"/>
    <x v="0"/>
    <s v="US"/>
    <s v="USD"/>
    <n v="1400475600"/>
    <n v="1397819938"/>
    <b v="0"/>
    <n v="26"/>
    <b v="1"/>
    <s v="theater/musical"/>
    <n v="102"/>
    <n v="59.04"/>
    <x v="3"/>
    <x v="20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s v="GB"/>
    <s v="GBP"/>
    <n v="1469401200"/>
    <n v="1466887297"/>
    <b v="0"/>
    <n v="27"/>
    <b v="1"/>
    <s v="theater/musical"/>
    <n v="102"/>
    <n v="75.37"/>
    <x v="3"/>
    <x v="20"/>
    <x v="1842"/>
    <d v="2016-07-24T23:00:00"/>
    <x v="0"/>
  </r>
  <r>
    <n v="3837"/>
    <s v="Farcical Elements Presents Boeing-Boeing"/>
    <s v="A high-flying French farce with the thrust of a well-tuned jet engine"/>
    <x v="29"/>
    <n v="2042"/>
    <x v="0"/>
    <s v="GB"/>
    <s v="GBP"/>
    <n v="1435947758"/>
    <n v="1432837358"/>
    <b v="0"/>
    <n v="17"/>
    <b v="1"/>
    <s v="theater/plays"/>
    <n v="102"/>
    <n v="120.12"/>
    <x v="3"/>
    <x v="4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845"/>
    <d v="2014-06-25T01:37:59"/>
    <x v="2"/>
  </r>
  <r>
    <n v="14"/>
    <s v="3010 | Sci-fi Series"/>
    <s v="A highly charged post apocalyptic sci fi series that pulls no punches!"/>
    <x v="26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846"/>
    <d v="2014-07-13T13:59:00"/>
    <x v="2"/>
  </r>
  <r>
    <n v="17"/>
    <s v="Humble Pie"/>
    <s v="Uplifting English sitcom, a love letter to youthful exuberance that proves once and for all that none of us are ready for real life."/>
    <x v="51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847"/>
    <d v="2014-11-04T18:33:42"/>
    <x v="2"/>
  </r>
  <r>
    <n v="30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x v="29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50"/>
    <d v="2015-12-25T17:07:01"/>
    <x v="4"/>
  </r>
  <r>
    <n v="106"/>
    <s v="LOST WEEKEND"/>
    <s v="A Boy. A Girl. A Car. A Serial Killer."/>
    <x v="2"/>
    <n v="5025"/>
    <x v="0"/>
    <s v="US"/>
    <s v="USD"/>
    <n v="1333391901"/>
    <n v="1332182301"/>
    <b v="0"/>
    <n v="27"/>
    <b v="1"/>
    <s v="film &amp; video/shorts"/>
    <n v="101"/>
    <n v="186.11"/>
    <x v="4"/>
    <x v="6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853"/>
    <d v="2012-02-15T15:37:15"/>
    <x v="5"/>
  </r>
  <r>
    <n v="282"/>
    <s v="Greenlight the PATROL BASE JAKER Movie"/>
    <s v="See US Marines make counter-insurgency work in Helmand Province--the Taliban's stronghold in Afghanistan."/>
    <x v="126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x v="252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  <x v="2"/>
  </r>
  <r>
    <n v="297"/>
    <s v="Who Owns Yoga?"/>
    <s v="Who Owns Yoga? is a feature length documentary film that explores the changing nature of yoga in the modern world."/>
    <x v="12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7"/>
    <d v="2012-08-22T18:32:14"/>
    <x v="5"/>
  </r>
  <r>
    <n v="317"/>
    <s v="Good Men, Bad Men, and a Few Rowdy Ladies"/>
    <s v="The story of a cowboy town with a prison problem, and the colorful characters who call it home."/>
    <x v="3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62"/>
    <d v="2010-05-02T19:22:00"/>
    <x v="7"/>
  </r>
  <r>
    <n v="366"/>
    <s v="A BUSHMAN ODYSSEY"/>
    <s v="One Bushman familyâ€™s struggle to survive genocide, dispossession and post-apartheid freedom in South Africa."/>
    <x v="79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63"/>
    <d v="2012-05-20T19:01:58"/>
    <x v="5"/>
  </r>
  <r>
    <n v="391"/>
    <s v="Science, Sex and the Ladies"/>
    <s v="Too many women feel confused about their orgasm and shame about their desire. This movie aims to change that."/>
    <x v="12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x v="254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n v="1484715366"/>
    <b v="0"/>
    <n v="158"/>
    <b v="1"/>
    <s v="theater/plays"/>
    <n v="101"/>
    <n v="63.83"/>
    <x v="3"/>
    <x v="4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n v="1465866707"/>
    <b v="0"/>
    <n v="20"/>
    <b v="1"/>
    <s v="theater/plays"/>
    <n v="101"/>
    <n v="25.16"/>
    <x v="3"/>
    <x v="4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n v="1415838311"/>
    <b v="0"/>
    <n v="105"/>
    <b v="1"/>
    <s v="technology/wearables"/>
    <n v="101"/>
    <n v="239.35"/>
    <x v="0"/>
    <x v="3"/>
    <x v="1871"/>
    <d v="2014-12-13T00:25:11"/>
    <x v="2"/>
  </r>
  <r>
    <n v="659"/>
    <s v="Lulu Watch Designs - Apple Watch"/>
    <s v="Sync up your lifestyle"/>
    <x v="32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n v="1376687485"/>
    <b v="0"/>
    <n v="90"/>
    <b v="1"/>
    <s v="music/rock"/>
    <n v="101"/>
    <n v="112.61"/>
    <x v="2"/>
    <x v="2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n v="1343867524"/>
    <b v="0"/>
    <n v="75"/>
    <b v="1"/>
    <s v="music/rock"/>
    <n v="101"/>
    <n v="81.069999999999993"/>
    <x v="2"/>
    <x v="2"/>
    <x v="1875"/>
    <d v="2012-09-17T04:05:00"/>
    <x v="5"/>
  </r>
  <r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n v="1330908930"/>
    <b v="0"/>
    <n v="49"/>
    <b v="1"/>
    <s v="music/rock"/>
    <n v="101"/>
    <n v="113.88"/>
    <x v="2"/>
    <x v="2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s v="US"/>
    <s v="USD"/>
    <n v="1327133580"/>
    <n v="1321978335"/>
    <b v="0"/>
    <n v="154"/>
    <b v="1"/>
    <s v="music/rock"/>
    <n v="101"/>
    <n v="97.99"/>
    <x v="2"/>
    <x v="2"/>
    <x v="1877"/>
    <d v="2012-01-21T08:13:00"/>
    <x v="6"/>
  </r>
  <r>
    <n v="836"/>
    <s v="DESMADRE Full Album + Press Kit"/>
    <s v="An album you can bring home to mom."/>
    <x v="2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n v="1413058063"/>
    <b v="1"/>
    <n v="94"/>
    <b v="1"/>
    <s v="music/metal"/>
    <n v="101"/>
    <n v="53.89"/>
    <x v="2"/>
    <x v="17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x v="114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81"/>
    <d v="2015-06-13T12:09:11"/>
    <x v="4"/>
  </r>
  <r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b v="0"/>
    <n v="6"/>
    <b v="1"/>
    <s v="photography/photobooks"/>
    <n v="101"/>
    <n v="168.5"/>
    <x v="6"/>
    <x v="9"/>
    <x v="1882"/>
    <d v="2016-06-09T20:47:41"/>
    <x v="0"/>
  </r>
  <r>
    <n v="1261"/>
    <s v="The Puget EP's Vinyl Release"/>
    <s v="We just recorded a stellar EP and we're trying to put it out on vinyl.  Can you help these punx out?"/>
    <x v="29"/>
    <n v="2025"/>
    <x v="0"/>
    <s v="US"/>
    <s v="USD"/>
    <n v="1390983227"/>
    <n v="1388391227"/>
    <b v="1"/>
    <n v="52"/>
    <b v="1"/>
    <s v="music/rock"/>
    <n v="101"/>
    <n v="38.94"/>
    <x v="2"/>
    <x v="2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s v="US"/>
    <s v="USD"/>
    <n v="1483203540"/>
    <n v="1481175482"/>
    <b v="0"/>
    <n v="31"/>
    <b v="1"/>
    <s v="theater/plays"/>
    <n v="101"/>
    <n v="65.16"/>
    <x v="3"/>
    <x v="4"/>
    <x v="1884"/>
    <d v="2016-12-31T16:59:00"/>
    <x v="0"/>
  </r>
  <r>
    <n v="1351"/>
    <s v="Purpose: Your Journey To Find Meaning"/>
    <s v="Discover your purpose, live a more fulfilling life, leave a positive footprint on society."/>
    <x v="12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85"/>
    <d v="2016-02-12T17:45:44"/>
    <x v="0"/>
  </r>
  <r>
    <n v="1461"/>
    <s v="Relatively Prime Series 2"/>
    <s v="Series 2 of Relatively Prime, a podcast of stories from the Mathematical Domain"/>
    <x v="38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86"/>
    <d v="2014-10-21T00:00:00"/>
    <x v="2"/>
  </r>
  <r>
    <n v="1502"/>
    <s v="Cosmic Surgery"/>
    <s v="Cosmic Surgery is a photo book, set in the not too distant future where the world of cosmetic surgery is about to be transformed"/>
    <x v="92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88"/>
    <d v="2014-07-19T09:14:38"/>
    <x v="2"/>
  </r>
  <r>
    <n v="1529"/>
    <s v="&quot;(more than) dust.&quot; - a feminist photo book"/>
    <s v="An empowering photo book that transforms hurtful experiences into strength and solidarity."/>
    <x v="91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n v="1311380313"/>
    <b v="0"/>
    <n v="44"/>
    <b v="1"/>
    <s v="music/rock"/>
    <n v="101"/>
    <n v="137.31"/>
    <x v="2"/>
    <x v="2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n v="1293158438"/>
    <b v="0"/>
    <n v="92"/>
    <b v="1"/>
    <s v="music/rock"/>
    <n v="101"/>
    <n v="87.83"/>
    <x v="2"/>
    <x v="2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s v="US"/>
    <s v="USD"/>
    <n v="1388553960"/>
    <n v="1385754986"/>
    <b v="0"/>
    <n v="23"/>
    <b v="1"/>
    <s v="music/rock"/>
    <n v="101"/>
    <n v="52.83"/>
    <x v="2"/>
    <x v="2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s v="GB"/>
    <s v="GBP"/>
    <n v="1377621089"/>
    <n v="1372437089"/>
    <b v="0"/>
    <n v="18"/>
    <b v="1"/>
    <s v="music/rock"/>
    <n v="101"/>
    <n v="42.11"/>
    <x v="2"/>
    <x v="2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n v="1383337267"/>
    <b v="0"/>
    <n v="108"/>
    <b v="1"/>
    <s v="music/rock"/>
    <n v="101"/>
    <n v="74.95"/>
    <x v="2"/>
    <x v="2"/>
    <x v="1894"/>
    <d v="2013-12-01T21:21:07"/>
    <x v="3"/>
  </r>
  <r>
    <n v="1628"/>
    <s v="&quot;Songs for Tsippora&quot; Byronâ€™s DEBUT EP"/>
    <s v="Original Jewish rock music on human relationships and identity"/>
    <x v="6"/>
    <n v="4037"/>
    <x v="0"/>
    <s v="US"/>
    <s v="USD"/>
    <n v="1403026882"/>
    <n v="1400175682"/>
    <b v="0"/>
    <n v="88"/>
    <b v="1"/>
    <s v="music/rock"/>
    <n v="101"/>
    <n v="45.88"/>
    <x v="2"/>
    <x v="2"/>
    <x v="1895"/>
    <d v="2014-06-17T17:41:22"/>
    <x v="2"/>
  </r>
  <r>
    <n v="1634"/>
    <s v="RUBEDO: Debut Full Length Album"/>
    <s v="Recording Debut  Album w/ Producer Ikey Owens from Free Moral Agents/ The Mars Volta"/>
    <x v="29"/>
    <n v="2010"/>
    <x v="0"/>
    <s v="US"/>
    <s v="USD"/>
    <n v="1306994340"/>
    <n v="1303706001"/>
    <b v="0"/>
    <n v="32"/>
    <b v="1"/>
    <s v="music/rock"/>
    <n v="101"/>
    <n v="62.81"/>
    <x v="2"/>
    <x v="2"/>
    <x v="1896"/>
    <d v="2011-06-02T05:59:00"/>
    <x v="6"/>
  </r>
  <r>
    <n v="1641"/>
    <s v="Tanya Dartson- Run for Your Life music video"/>
    <s v="Music Video For Upbeat and Inspiring Song - Run For Your Life"/>
    <x v="8"/>
    <n v="2535"/>
    <x v="0"/>
    <s v="US"/>
    <s v="USD"/>
    <n v="1418998744"/>
    <n v="1416406744"/>
    <b v="0"/>
    <n v="26"/>
    <b v="1"/>
    <s v="music/pop"/>
    <n v="101"/>
    <n v="97.5"/>
    <x v="2"/>
    <x v="7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x v="222"/>
    <n v="3822.33"/>
    <x v="0"/>
    <s v="US"/>
    <s v="USD"/>
    <n v="1400862355"/>
    <n v="1396974355"/>
    <b v="0"/>
    <n v="81"/>
    <b v="1"/>
    <s v="music/pop"/>
    <n v="101"/>
    <n v="47.19"/>
    <x v="2"/>
    <x v="7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s v="US"/>
    <s v="USD"/>
    <n v="1303801140"/>
    <n v="1300916220"/>
    <b v="0"/>
    <n v="20"/>
    <b v="1"/>
    <s v="music/pop"/>
    <n v="101"/>
    <n v="100.75"/>
    <x v="2"/>
    <x v="7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105"/>
    <n v="4530"/>
    <x v="0"/>
    <s v="US"/>
    <s v="USD"/>
    <n v="1385297393"/>
    <n v="1382701793"/>
    <b v="0"/>
    <n v="70"/>
    <b v="1"/>
    <s v="music/pop"/>
    <n v="101"/>
    <n v="64.709999999999994"/>
    <x v="2"/>
    <x v="7"/>
    <x v="1900"/>
    <d v="2013-11-24T12:49:53"/>
    <x v="3"/>
  </r>
  <r>
    <n v="1671"/>
    <s v="Luke O'Brien's Kickstarter"/>
    <s v="I am seeking funding in order to help take my music from a hobby to a career."/>
    <x v="29"/>
    <n v="2013.47"/>
    <x v="0"/>
    <s v="US"/>
    <s v="USD"/>
    <n v="1470056614"/>
    <n v="1467464614"/>
    <b v="0"/>
    <n v="77"/>
    <b v="1"/>
    <s v="music/pop"/>
    <n v="101"/>
    <n v="26.15"/>
    <x v="2"/>
    <x v="7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s v="US"/>
    <s v="USD"/>
    <n v="1490752800"/>
    <n v="1486522484"/>
    <b v="0"/>
    <n v="884"/>
    <b v="0"/>
    <s v="music/faith"/>
    <n v="101"/>
    <n v="74.58"/>
    <x v="2"/>
    <x v="21"/>
    <x v="1902"/>
    <d v="2017-03-29T02:00:00"/>
    <x v="1"/>
  </r>
  <r>
    <n v="1826"/>
    <s v="BEAR GHOST! Professional Recording! Yay!"/>
    <s v="Hear your favorite Bear Ghost in eargasmic quality!"/>
    <x v="29"/>
    <n v="2020"/>
    <x v="0"/>
    <s v="US"/>
    <s v="USD"/>
    <n v="1392675017"/>
    <n v="1390083017"/>
    <b v="0"/>
    <n v="38"/>
    <b v="1"/>
    <s v="music/rock"/>
    <n v="101"/>
    <n v="53.16"/>
    <x v="2"/>
    <x v="2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n v="1294818561"/>
    <b v="0"/>
    <n v="96"/>
    <b v="1"/>
    <s v="music/rock"/>
    <n v="101"/>
    <n v="83.89"/>
    <x v="2"/>
    <x v="2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s v="US"/>
    <s v="USD"/>
    <n v="1307761200"/>
    <n v="1304464914"/>
    <b v="0"/>
    <n v="20"/>
    <b v="1"/>
    <s v="music/rock"/>
    <n v="101"/>
    <n v="76.05"/>
    <x v="2"/>
    <x v="2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x v="29"/>
    <n v="2025"/>
    <x v="0"/>
    <s v="US"/>
    <s v="USD"/>
    <n v="1405715472"/>
    <n v="1403901072"/>
    <b v="0"/>
    <n v="38"/>
    <b v="1"/>
    <s v="music/rock"/>
    <n v="101"/>
    <n v="53.29"/>
    <x v="2"/>
    <x v="2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s v="US"/>
    <s v="USD"/>
    <n v="1341964080"/>
    <n v="1339109212"/>
    <b v="0"/>
    <n v="81"/>
    <b v="1"/>
    <s v="music/indie rock"/>
    <n v="101"/>
    <n v="41.73"/>
    <x v="2"/>
    <x v="13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s v="US"/>
    <s v="USD"/>
    <n v="1258955940"/>
    <n v="1255730520"/>
    <b v="1"/>
    <n v="23"/>
    <b v="1"/>
    <s v="technology/hardware"/>
    <n v="101"/>
    <n v="35"/>
    <x v="0"/>
    <x v="0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n v="1445870951"/>
    <b v="0"/>
    <n v="121"/>
    <b v="1"/>
    <s v="technology/hardware"/>
    <n v="101"/>
    <n v="41.74"/>
    <x v="0"/>
    <x v="0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n v="1321200332"/>
    <b v="0"/>
    <n v="35"/>
    <b v="1"/>
    <s v="music/indie rock"/>
    <n v="101"/>
    <n v="115.09"/>
    <x v="2"/>
    <x v="13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n v="1312822732"/>
    <b v="0"/>
    <n v="55"/>
    <b v="1"/>
    <s v="music/indie rock"/>
    <n v="101"/>
    <n v="110.49"/>
    <x v="2"/>
    <x v="13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s v="US"/>
    <s v="USD"/>
    <n v="1349203203"/>
    <n v="1345056003"/>
    <b v="0"/>
    <n v="92"/>
    <b v="1"/>
    <s v="music/indie rock"/>
    <n v="101"/>
    <n v="526.46"/>
    <x v="2"/>
    <x v="13"/>
    <x v="1912"/>
    <d v="2012-10-02T18:40:03"/>
    <x v="5"/>
  </r>
  <r>
    <n v="2119"/>
    <s v="Big Long Now's Debut Album"/>
    <s v="big long now is recording our debut album and we are looking for help mastering and pressing it to vinyl"/>
    <x v="29"/>
    <n v="2015"/>
    <x v="0"/>
    <s v="US"/>
    <s v="USD"/>
    <n v="1345086445"/>
    <n v="1342494445"/>
    <b v="0"/>
    <n v="22"/>
    <b v="1"/>
    <s v="music/indie rock"/>
    <n v="101"/>
    <n v="91.59"/>
    <x v="2"/>
    <x v="13"/>
    <x v="1913"/>
    <d v="2012-08-16T03:07:25"/>
    <x v="5"/>
  </r>
  <r>
    <n v="2120"/>
    <s v="Hearty Har Full Length Album"/>
    <s v="&lt;3_x000a_Coming in from outer space. Help Hearty Har record their 1st album!!"/>
    <x v="14"/>
    <n v="8070.43"/>
    <x v="0"/>
    <s v="US"/>
    <s v="USD"/>
    <n v="1388617736"/>
    <n v="1384384136"/>
    <b v="0"/>
    <n v="69"/>
    <b v="1"/>
    <s v="music/indie rock"/>
    <n v="101"/>
    <n v="116.96"/>
    <x v="2"/>
    <x v="13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256"/>
    <n v="425"/>
    <x v="0"/>
    <s v="US"/>
    <s v="USD"/>
    <n v="1446451200"/>
    <n v="1445539113"/>
    <b v="0"/>
    <n v="9"/>
    <b v="1"/>
    <s v="music/electronic music"/>
    <n v="101"/>
    <n v="47.22"/>
    <x v="2"/>
    <x v="10"/>
    <x v="1915"/>
    <d v="2015-11-02T08:00:00"/>
    <x v="4"/>
  </r>
  <r>
    <n v="2220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n v="1372296436"/>
    <b v="0"/>
    <n v="69"/>
    <b v="1"/>
    <s v="music/electronic music"/>
    <n v="101"/>
    <n v="51.3"/>
    <x v="2"/>
    <x v="10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s v="US"/>
    <s v="USD"/>
    <n v="1336528804"/>
    <n v="1331348404"/>
    <b v="0"/>
    <n v="48"/>
    <b v="1"/>
    <s v="music/rock"/>
    <n v="101"/>
    <n v="63.03"/>
    <x v="2"/>
    <x v="2"/>
    <x v="1917"/>
    <d v="2012-05-09T02:00:04"/>
    <x v="5"/>
  </r>
  <r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b v="0"/>
    <n v="19"/>
    <b v="1"/>
    <s v="music/rock"/>
    <n v="101"/>
    <n v="52.95"/>
    <x v="2"/>
    <x v="2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x v="82"/>
    <n v="810"/>
    <x v="0"/>
    <s v="US"/>
    <s v="USD"/>
    <n v="1340904416"/>
    <n v="1339694816"/>
    <b v="0"/>
    <n v="7"/>
    <b v="1"/>
    <s v="music/rock"/>
    <n v="101"/>
    <n v="115.71"/>
    <x v="2"/>
    <x v="2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n v="1290281691"/>
    <b v="1"/>
    <n v="113"/>
    <b v="1"/>
    <s v="music/indie rock"/>
    <n v="101"/>
    <n v="53.47"/>
    <x v="2"/>
    <x v="13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s v="US"/>
    <s v="USD"/>
    <n v="1407520800"/>
    <n v="1405356072"/>
    <b v="1"/>
    <n v="167"/>
    <b v="1"/>
    <s v="music/indie rock"/>
    <n v="101"/>
    <n v="109.11"/>
    <x v="2"/>
    <x v="13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n v="1406847996"/>
    <b v="1"/>
    <n v="614"/>
    <b v="1"/>
    <s v="music/indie rock"/>
    <n v="101"/>
    <n v="82.5"/>
    <x v="2"/>
    <x v="13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s v="US"/>
    <s v="USD"/>
    <n v="1404077484"/>
    <n v="1401485484"/>
    <b v="1"/>
    <n v="123"/>
    <b v="1"/>
    <s v="food/small batch"/>
    <n v="101"/>
    <n v="123.35"/>
    <x v="7"/>
    <x v="11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s v="US"/>
    <s v="USD"/>
    <n v="1489207808"/>
    <n v="1486183808"/>
    <b v="0"/>
    <n v="130"/>
    <b v="1"/>
    <s v="food/small batch"/>
    <n v="101"/>
    <n v="271.51"/>
    <x v="7"/>
    <x v="11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x v="130"/>
    <n v="8567"/>
    <x v="0"/>
    <s v="US"/>
    <s v="USD"/>
    <n v="1483417020"/>
    <n v="1480480167"/>
    <b v="0"/>
    <n v="68"/>
    <b v="1"/>
    <s v="food/small batch"/>
    <n v="101"/>
    <n v="125.99"/>
    <x v="7"/>
    <x v="11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s v="US"/>
    <s v="USD"/>
    <n v="1337786944"/>
    <n v="1335194944"/>
    <b v="0"/>
    <n v="39"/>
    <b v="1"/>
    <s v="music/indie rock"/>
    <n v="101"/>
    <n v="38.85"/>
    <x v="2"/>
    <x v="13"/>
    <x v="1926"/>
    <d v="2012-05-23T15:29:04"/>
    <x v="5"/>
  </r>
  <r>
    <n v="2544"/>
    <s v="Singing City Children's Choir"/>
    <s v="Bringing choral music and performance opportunities to under-served youth in West Philadelphia"/>
    <x v="2"/>
    <n v="5041"/>
    <x v="0"/>
    <s v="US"/>
    <s v="USD"/>
    <n v="1341750569"/>
    <n v="1339158569"/>
    <b v="0"/>
    <n v="57"/>
    <b v="1"/>
    <s v="music/classical music"/>
    <n v="101"/>
    <n v="88.44"/>
    <x v="2"/>
    <x v="18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s v="US"/>
    <s v="USD"/>
    <n v="1444276740"/>
    <n v="1439392406"/>
    <b v="0"/>
    <n v="150"/>
    <b v="1"/>
    <s v="music/classical music"/>
    <n v="101"/>
    <n v="43.7"/>
    <x v="2"/>
    <x v="18"/>
    <x v="1928"/>
    <d v="2015-10-08T03:59:00"/>
    <x v="4"/>
  </r>
  <r>
    <n v="2603"/>
    <s v="Manned Mock Mars Mission"/>
    <s v="I will be building a mock space station and simulate living on Mars for two weeks."/>
    <x v="149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29"/>
    <d v="2013-12-23T21:54:14"/>
    <x v="3"/>
  </r>
  <r>
    <n v="2613"/>
    <s v="Earth 360"/>
    <s v="Re-inventing the way we look at our planet by sending 5 cameras to near space to create the first 360 panoramic view of the earth."/>
    <x v="41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930"/>
    <d v="2012-09-21T19:38:14"/>
    <x v="5"/>
  </r>
  <r>
    <n v="2711"/>
    <s v="The Red Shoes"/>
    <s v="We're aiming to launch a production involving circus performers, musicians and artists in a new space, creating a night of live art."/>
    <x v="257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  <x v="2"/>
  </r>
  <r>
    <n v="2789"/>
    <s v="The Adventurers Club"/>
    <s v="BNT's Biggest Adventure So Far: Our 2015 full length production!"/>
    <x v="32"/>
    <n v="3035"/>
    <x v="0"/>
    <s v="US"/>
    <s v="USD"/>
    <n v="1426132800"/>
    <n v="1424477934"/>
    <b v="0"/>
    <n v="24"/>
    <b v="1"/>
    <s v="theater/plays"/>
    <n v="101"/>
    <n v="126.46"/>
    <x v="3"/>
    <x v="4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n v="1437063121"/>
    <b v="0"/>
    <n v="139"/>
    <b v="1"/>
    <s v="theater/plays"/>
    <n v="101"/>
    <n v="36.47"/>
    <x v="3"/>
    <x v="4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n v="1420044814"/>
    <b v="0"/>
    <n v="32"/>
    <b v="1"/>
    <s v="theater/musical"/>
    <n v="101"/>
    <n v="126.72"/>
    <x v="3"/>
    <x v="20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37"/>
    <d v="2014-08-06T21:32:00"/>
    <x v="2"/>
  </r>
  <r>
    <n v="2979"/>
    <s v="'ART'"/>
    <s v="Dear Stone returns with Yasmina Reza's 'ART', a compelling, clever exploration of friendship under duress. Thanks for watching!"/>
    <x v="2"/>
    <n v="5070"/>
    <x v="0"/>
    <s v="US"/>
    <s v="USD"/>
    <n v="1420524000"/>
    <n v="1419104823"/>
    <b v="0"/>
    <n v="46"/>
    <b v="1"/>
    <s v="theater/plays"/>
    <n v="101"/>
    <n v="110.22"/>
    <x v="3"/>
    <x v="4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s v="US"/>
    <s v="USD"/>
    <n v="1456811940"/>
    <n v="1454098976"/>
    <b v="0"/>
    <n v="17"/>
    <b v="1"/>
    <s v="theater/spaces"/>
    <n v="101"/>
    <n v="178.53"/>
    <x v="3"/>
    <x v="12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s v="US"/>
    <s v="USD"/>
    <n v="1453352719"/>
    <n v="1450760719"/>
    <b v="0"/>
    <n v="26"/>
    <b v="1"/>
    <s v="theater/spaces"/>
    <n v="101"/>
    <n v="116.73"/>
    <x v="3"/>
    <x v="12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x v="145"/>
    <n v="4230"/>
    <x v="0"/>
    <s v="FR"/>
    <s v="EUR"/>
    <n v="1437429600"/>
    <n v="1433747376"/>
    <b v="0"/>
    <n v="41"/>
    <b v="1"/>
    <s v="theater/spaces"/>
    <n v="101"/>
    <n v="103.17"/>
    <x v="3"/>
    <x v="12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n v="1434399533"/>
    <b v="0"/>
    <n v="30"/>
    <b v="1"/>
    <s v="theater/spaces"/>
    <n v="101"/>
    <n v="234.67"/>
    <x v="3"/>
    <x v="12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n v="1468450409"/>
    <b v="0"/>
    <n v="62"/>
    <b v="1"/>
    <s v="theater/spaces"/>
    <n v="101"/>
    <n v="162.71"/>
    <x v="3"/>
    <x v="12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b v="0"/>
    <n v="27"/>
    <b v="1"/>
    <s v="theater/spaces"/>
    <n v="101"/>
    <n v="37.22"/>
    <x v="3"/>
    <x v="1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n v="1288160403"/>
    <b v="1"/>
    <n v="104"/>
    <b v="1"/>
    <s v="theater/plays"/>
    <n v="101"/>
    <n v="33.99"/>
    <x v="3"/>
    <x v="4"/>
    <x v="1945"/>
    <d v="2011-01-25T04:00:00"/>
    <x v="7"/>
  </r>
  <r>
    <n v="3157"/>
    <s v="Summer FourPlay"/>
    <s v="Four Directors.  Four One Acts.  Four Genres.  For You."/>
    <x v="6"/>
    <n v="4040"/>
    <x v="0"/>
    <s v="US"/>
    <s v="USD"/>
    <n v="1405746000"/>
    <n v="1404932105"/>
    <b v="1"/>
    <n v="41"/>
    <b v="1"/>
    <s v="theater/plays"/>
    <n v="101"/>
    <n v="98.54"/>
    <x v="3"/>
    <x v="4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x v="32"/>
    <n v="3034"/>
    <x v="0"/>
    <s v="US"/>
    <s v="USD"/>
    <n v="1408999508"/>
    <n v="1407789908"/>
    <b v="1"/>
    <n v="23"/>
    <b v="1"/>
    <s v="theater/plays"/>
    <n v="101"/>
    <n v="131.91"/>
    <x v="3"/>
    <x v="4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n v="1323211621"/>
    <b v="1"/>
    <n v="151"/>
    <b v="1"/>
    <s v="theater/plays"/>
    <n v="101"/>
    <n v="46.77"/>
    <x v="3"/>
    <x v="4"/>
    <x v="1948"/>
    <d v="2012-01-31T17:00:00"/>
    <x v="6"/>
  </r>
  <r>
    <n v="3220"/>
    <s v="Burners"/>
    <s v="A sci-fi thriller for the stage opening March 10 in Los Angeles."/>
    <x v="38"/>
    <n v="15126"/>
    <x v="0"/>
    <s v="US"/>
    <s v="USD"/>
    <n v="1489352400"/>
    <n v="1486411204"/>
    <b v="1"/>
    <n v="59"/>
    <b v="1"/>
    <s v="theater/plays"/>
    <n v="101"/>
    <n v="256.37"/>
    <x v="3"/>
    <x v="4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x v="12"/>
    <n v="20120"/>
    <x v="0"/>
    <s v="US"/>
    <s v="USD"/>
    <n v="1482962433"/>
    <n v="1480370433"/>
    <b v="0"/>
    <n v="110"/>
    <b v="1"/>
    <s v="theater/plays"/>
    <n v="101"/>
    <n v="182.91"/>
    <x v="3"/>
    <x v="4"/>
    <x v="1950"/>
    <d v="2016-12-28T22:00:33"/>
    <x v="0"/>
  </r>
  <r>
    <n v="3237"/>
    <s v="Celebrating 20 years of The 24 Hour Plays around the world!"/>
    <s v="An annual campaign supporting our intensive for artists 25 and under."/>
    <x v="31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s v="GB"/>
    <s v="GBP"/>
    <n v="1487286000"/>
    <n v="1484843948"/>
    <b v="0"/>
    <n v="34"/>
    <b v="1"/>
    <s v="theater/plays"/>
    <n v="101"/>
    <n v="88.74"/>
    <x v="3"/>
    <x v="4"/>
    <x v="1952"/>
    <d v="2017-02-16T23:00:00"/>
    <x v="1"/>
  </r>
  <r>
    <n v="3248"/>
    <s v="Honest Accomplice Theatre 2015-16 Season"/>
    <s v="Honest Accomplice Theatre produces theatre for social change."/>
    <x v="18"/>
    <n v="12095"/>
    <x v="0"/>
    <s v="US"/>
    <s v="USD"/>
    <n v="1428178757"/>
    <n v="1425590357"/>
    <b v="1"/>
    <n v="200"/>
    <b v="1"/>
    <s v="theater/plays"/>
    <n v="101"/>
    <n v="60.48"/>
    <x v="3"/>
    <x v="4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s v="GB"/>
    <s v="GBP"/>
    <n v="1427331809"/>
    <n v="1424743409"/>
    <b v="1"/>
    <n v="186"/>
    <b v="1"/>
    <s v="theater/plays"/>
    <n v="101"/>
    <n v="70.77"/>
    <x v="3"/>
    <x v="4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x v="258"/>
    <n v="15705"/>
    <x v="0"/>
    <s v="US"/>
    <s v="USD"/>
    <n v="1458075600"/>
    <n v="1454259272"/>
    <b v="1"/>
    <n v="286"/>
    <b v="1"/>
    <s v="theater/plays"/>
    <n v="101"/>
    <n v="54.91"/>
    <x v="3"/>
    <x v="4"/>
    <x v="1955"/>
    <d v="2016-03-15T21:00:00"/>
    <x v="0"/>
  </r>
  <r>
    <n v="3320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n v="1463965557"/>
    <b v="0"/>
    <n v="38"/>
    <b v="1"/>
    <s v="theater/plays"/>
    <n v="101"/>
    <n v="66.45"/>
    <x v="3"/>
    <x v="4"/>
    <x v="1956"/>
    <d v="2016-06-22T01:05:57"/>
    <x v="0"/>
  </r>
  <r>
    <n v="3326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n v="1423242505"/>
    <b v="0"/>
    <n v="57"/>
    <b v="1"/>
    <s v="theater/plays"/>
    <n v="101"/>
    <n v="142.28"/>
    <x v="3"/>
    <x v="4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s v="GB"/>
    <s v="GBP"/>
    <n v="1462697966"/>
    <n v="1460105966"/>
    <b v="0"/>
    <n v="33"/>
    <b v="1"/>
    <s v="theater/plays"/>
    <n v="101"/>
    <n v="24.55"/>
    <x v="3"/>
    <x v="4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x v="105"/>
    <n v="4565"/>
    <x v="0"/>
    <s v="US"/>
    <s v="USD"/>
    <n v="1409374093"/>
    <n v="1406782093"/>
    <b v="0"/>
    <n v="40"/>
    <b v="1"/>
    <s v="theater/plays"/>
    <n v="101"/>
    <n v="114.13"/>
    <x v="3"/>
    <x v="4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n v="1402910965"/>
    <b v="0"/>
    <n v="54"/>
    <b v="1"/>
    <s v="theater/plays"/>
    <n v="101"/>
    <n v="93.61"/>
    <x v="3"/>
    <x v="4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n v="1466019272"/>
    <b v="0"/>
    <n v="27"/>
    <b v="1"/>
    <s v="theater/plays"/>
    <n v="101"/>
    <n v="56.33"/>
    <x v="3"/>
    <x v="4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s v="GB"/>
    <s v="GBP"/>
    <n v="1406887310"/>
    <n v="1404295310"/>
    <b v="0"/>
    <n v="21"/>
    <b v="1"/>
    <s v="theater/plays"/>
    <n v="101"/>
    <n v="96.19"/>
    <x v="3"/>
    <x v="4"/>
    <x v="1962"/>
    <d v="2014-08-01T10:01:50"/>
    <x v="2"/>
  </r>
  <r>
    <n v="3360"/>
    <s v="Pretty Butch"/>
    <s v="World Premiere, an M1 Singapore Fringe Festival 2017 commission."/>
    <x v="68"/>
    <n v="9124"/>
    <x v="0"/>
    <s v="SG"/>
    <s v="SGD"/>
    <n v="1481731140"/>
    <n v="1479866343"/>
    <b v="0"/>
    <n v="72"/>
    <b v="1"/>
    <s v="theater/plays"/>
    <n v="101"/>
    <n v="126.72"/>
    <x v="3"/>
    <x v="4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x v="259"/>
    <n v="7860"/>
    <x v="0"/>
    <s v="US"/>
    <s v="USD"/>
    <n v="1408464000"/>
    <n v="1406831445"/>
    <b v="0"/>
    <n v="26"/>
    <b v="1"/>
    <s v="theater/plays"/>
    <n v="101"/>
    <n v="302.31"/>
    <x v="3"/>
    <x v="4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n v="1424280899"/>
    <b v="0"/>
    <n v="77"/>
    <b v="1"/>
    <s v="theater/plays"/>
    <n v="101"/>
    <n v="104.99"/>
    <x v="3"/>
    <x v="4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n v="1398283307"/>
    <b v="0"/>
    <n v="56"/>
    <b v="1"/>
    <s v="theater/plays"/>
    <n v="101"/>
    <n v="72.05"/>
    <x v="3"/>
    <x v="4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n v="1422903563"/>
    <b v="0"/>
    <n v="98"/>
    <b v="1"/>
    <s v="theater/plays"/>
    <n v="101"/>
    <n v="103.21"/>
    <x v="3"/>
    <x v="4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s v="US"/>
    <s v="USD"/>
    <n v="1440003820"/>
    <n v="1437411820"/>
    <b v="0"/>
    <n v="36"/>
    <b v="1"/>
    <s v="theater/plays"/>
    <n v="101"/>
    <n v="84.17"/>
    <x v="3"/>
    <x v="4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x v="43"/>
    <n v="658"/>
    <x v="0"/>
    <s v="US"/>
    <s v="USD"/>
    <n v="1429636927"/>
    <n v="1427304127"/>
    <b v="0"/>
    <n v="16"/>
    <b v="1"/>
    <s v="theater/plays"/>
    <n v="101"/>
    <n v="41.13"/>
    <x v="3"/>
    <x v="4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s v="GB"/>
    <s v="GBP"/>
    <n v="1406825159"/>
    <n v="1404233159"/>
    <b v="0"/>
    <n v="21"/>
    <b v="1"/>
    <s v="theater/plays"/>
    <n v="101"/>
    <n v="33.57"/>
    <x v="3"/>
    <x v="4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n v="1473789627"/>
    <b v="0"/>
    <n v="69"/>
    <b v="1"/>
    <s v="theater/plays"/>
    <n v="101"/>
    <n v="145.87"/>
    <x v="3"/>
    <x v="4"/>
    <x v="1972"/>
    <d v="2016-10-13T18:00:27"/>
    <x v="0"/>
  </r>
  <r>
    <n v="3467"/>
    <s v="Venus in Fur, Los Angeles."/>
    <s v="Venus in Fur, By David Ives."/>
    <x v="32"/>
    <n v="3030"/>
    <x v="0"/>
    <s v="US"/>
    <s v="USD"/>
    <n v="1426864032"/>
    <n v="1424275632"/>
    <b v="0"/>
    <n v="47"/>
    <b v="1"/>
    <s v="theater/plays"/>
    <n v="101"/>
    <n v="64.47"/>
    <x v="3"/>
    <x v="4"/>
    <x v="1973"/>
    <d v="2015-03-20T15:07:12"/>
    <x v="4"/>
  </r>
  <r>
    <n v="3474"/>
    <s v="Be Prepared"/>
    <s v="Help us get actor-writer Ian Bonar's debut play - a hilarious, heartbreaking story of grief and loss - to the 2016 Edinburgh Fringe."/>
    <x v="29"/>
    <n v="2020"/>
    <x v="0"/>
    <s v="GB"/>
    <s v="GBP"/>
    <n v="1469016131"/>
    <n v="1466424131"/>
    <b v="0"/>
    <n v="39"/>
    <b v="1"/>
    <s v="theater/plays"/>
    <n v="101"/>
    <n v="51.79"/>
    <x v="3"/>
    <x v="4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x v="251"/>
    <n v="1660"/>
    <x v="0"/>
    <s v="US"/>
    <s v="USD"/>
    <n v="1454431080"/>
    <n v="1451839080"/>
    <b v="0"/>
    <n v="30"/>
    <b v="1"/>
    <s v="theater/plays"/>
    <n v="101"/>
    <n v="55.33"/>
    <x v="3"/>
    <x v="4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x v="51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x v="117"/>
    <n v="905"/>
    <x v="0"/>
    <s v="US"/>
    <s v="USD"/>
    <n v="1404312846"/>
    <n v="1402584846"/>
    <b v="0"/>
    <n v="15"/>
    <b v="1"/>
    <s v="theater/plays"/>
    <n v="101"/>
    <n v="60.33"/>
    <x v="3"/>
    <x v="4"/>
    <x v="1977"/>
    <d v="2014-07-02T14:54:06"/>
    <x v="2"/>
  </r>
  <r>
    <n v="3511"/>
    <s v="Silent Planet"/>
    <s v="The world premiere of the first full-length play by Eve Leigh, at the intimate Finborough Theatre in London."/>
    <x v="51"/>
    <n v="1518"/>
    <x v="0"/>
    <s v="GB"/>
    <s v="GBP"/>
    <n v="1415385000"/>
    <n v="1413406695"/>
    <b v="0"/>
    <n v="19"/>
    <b v="1"/>
    <s v="theater/plays"/>
    <n v="101"/>
    <n v="79.89"/>
    <x v="3"/>
    <x v="4"/>
    <x v="1978"/>
    <d v="2014-11-07T18:30:00"/>
    <x v="2"/>
  </r>
  <r>
    <n v="3519"/>
    <s v="Bookstory"/>
    <s v="Bookstory is a tiny puppet musical with some very big ideas that tells the story of the story in the digital age"/>
    <x v="29"/>
    <n v="2027"/>
    <x v="0"/>
    <s v="GB"/>
    <s v="GBP"/>
    <n v="1425478950"/>
    <n v="1422886950"/>
    <b v="0"/>
    <n v="28"/>
    <b v="1"/>
    <s v="theater/plays"/>
    <n v="101"/>
    <n v="72.39"/>
    <x v="3"/>
    <x v="4"/>
    <x v="1979"/>
    <d v="2015-03-04T14:22:30"/>
    <x v="4"/>
  </r>
  <r>
    <n v="3520"/>
    <s v="Protocols"/>
    <s v="Help us to bring &quot;Protocols&quot; at the 2015 Camden Fringe. The most controversial play of the year."/>
    <x v="29"/>
    <n v="2015"/>
    <x v="0"/>
    <s v="GB"/>
    <s v="GBP"/>
    <n v="1441547220"/>
    <n v="1439322412"/>
    <b v="0"/>
    <n v="21"/>
    <b v="1"/>
    <s v="theater/plays"/>
    <n v="101"/>
    <n v="95.95"/>
    <x v="3"/>
    <x v="4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x v="251"/>
    <n v="1669"/>
    <x v="0"/>
    <s v="GB"/>
    <s v="GBP"/>
    <n v="1484740918"/>
    <n v="1483012918"/>
    <b v="0"/>
    <n v="37"/>
    <b v="1"/>
    <s v="theater/plays"/>
    <n v="101"/>
    <n v="45.11"/>
    <x v="3"/>
    <x v="4"/>
    <x v="1981"/>
    <d v="2017-01-18T12:01:58"/>
    <x v="0"/>
  </r>
  <r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b v="0"/>
    <n v="17"/>
    <b v="1"/>
    <s v="theater/plays"/>
    <n v="101"/>
    <n v="59.12"/>
    <x v="3"/>
    <x v="4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n v="1468176527"/>
    <b v="0"/>
    <n v="102"/>
    <b v="1"/>
    <s v="theater/plays"/>
    <n v="101"/>
    <n v="99.34"/>
    <x v="3"/>
    <x v="4"/>
    <x v="1983"/>
    <d v="2016-08-11T03:59:00"/>
    <x v="0"/>
  </r>
  <r>
    <n v="3588"/>
    <s v="MENTAL Play short-tour 2015!"/>
    <s v="Touring the fast-paced, playful and poignant story of three twenty-somethings in a mental-health support group."/>
    <x v="61"/>
    <n v="201"/>
    <x v="0"/>
    <s v="GB"/>
    <s v="GBP"/>
    <n v="1430348400"/>
    <n v="1428436410"/>
    <b v="0"/>
    <n v="11"/>
    <b v="1"/>
    <s v="theater/plays"/>
    <n v="101"/>
    <n v="18.27"/>
    <x v="3"/>
    <x v="4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n v="1432083616"/>
    <b v="0"/>
    <n v="71"/>
    <b v="1"/>
    <s v="theater/plays"/>
    <n v="101"/>
    <n v="35.49"/>
    <x v="3"/>
    <x v="4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x v="29"/>
    <n v="2020"/>
    <x v="0"/>
    <s v="GB"/>
    <s v="GBP"/>
    <n v="1433343850"/>
    <n v="1430751850"/>
    <b v="0"/>
    <n v="56"/>
    <b v="1"/>
    <s v="theater/plays"/>
    <n v="101"/>
    <n v="36.07"/>
    <x v="3"/>
    <x v="4"/>
    <x v="1986"/>
    <d v="2015-06-03T15:04:10"/>
    <x v="4"/>
  </r>
  <r>
    <n v="3653"/>
    <s v="ALLIE"/>
    <s v="ALLIE is a new dark comedy play which will premiere at the Edinburgh Festival Fringe 2015. Written and produced by Ruaraidh Murray."/>
    <x v="29"/>
    <n v="2010"/>
    <x v="0"/>
    <s v="GB"/>
    <s v="GBP"/>
    <n v="1438764207"/>
    <n v="1436172207"/>
    <b v="0"/>
    <n v="33"/>
    <b v="1"/>
    <s v="theater/plays"/>
    <n v="101"/>
    <n v="60.91"/>
    <x v="3"/>
    <x v="4"/>
    <x v="1987"/>
    <d v="2015-08-05T08:43:27"/>
    <x v="4"/>
  </r>
  <r>
    <n v="3658"/>
    <s v="Mr. Marmalade"/>
    <s v="Life is hard when your own imaginary friend can't make time for you."/>
    <x v="51"/>
    <n v="1510"/>
    <x v="0"/>
    <s v="US"/>
    <s v="USD"/>
    <n v="1404273540"/>
    <n v="1400272580"/>
    <b v="0"/>
    <n v="20"/>
    <b v="1"/>
    <s v="theater/plays"/>
    <n v="101"/>
    <n v="75.5"/>
    <x v="3"/>
    <x v="4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n v="1425187014"/>
    <b v="0"/>
    <n v="40"/>
    <b v="1"/>
    <s v="theater/plays"/>
    <n v="101"/>
    <n v="202.85"/>
    <x v="3"/>
    <x v="4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n v="1404140667"/>
    <b v="0"/>
    <n v="40"/>
    <b v="1"/>
    <s v="theater/plays"/>
    <n v="101"/>
    <n v="88.25"/>
    <x v="3"/>
    <x v="4"/>
    <x v="1990"/>
    <d v="2014-07-21T03:59:00"/>
    <x v="2"/>
  </r>
  <r>
    <n v="3686"/>
    <s v="Dog sees God by Bert V. Royal @ FSU"/>
    <s v="This October, in association with Rogue Productions at FSU, I will be directing a production of Dog sees God."/>
    <x v="95"/>
    <n v="355"/>
    <x v="0"/>
    <s v="US"/>
    <s v="USD"/>
    <n v="1440820740"/>
    <n v="1439567660"/>
    <b v="0"/>
    <n v="6"/>
    <b v="1"/>
    <s v="theater/plays"/>
    <n v="101"/>
    <n v="59.17"/>
    <x v="3"/>
    <x v="4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n v="1410791216"/>
    <b v="0"/>
    <n v="40"/>
    <b v="1"/>
    <s v="theater/plays"/>
    <n v="101"/>
    <n v="63"/>
    <x v="3"/>
    <x v="4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n v="1428526049"/>
    <b v="0"/>
    <n v="13"/>
    <b v="1"/>
    <s v="theater/plays"/>
    <n v="101"/>
    <n v="310"/>
    <x v="3"/>
    <x v="4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n v="1413412084"/>
    <b v="0"/>
    <n v="44"/>
    <b v="1"/>
    <s v="theater/plays"/>
    <n v="101"/>
    <n v="114.55"/>
    <x v="3"/>
    <x v="4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s v="US"/>
    <s v="USD"/>
    <n v="1476939300"/>
    <n v="1474273294"/>
    <b v="0"/>
    <n v="33"/>
    <b v="1"/>
    <s v="theater/plays"/>
    <n v="101"/>
    <n v="61.06"/>
    <x v="3"/>
    <x v="4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x v="105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96"/>
    <d v="2014-06-11T19:33:18"/>
    <x v="2"/>
  </r>
  <r>
    <n v="3760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s v="GB"/>
    <s v="GBP"/>
    <n v="1406761200"/>
    <n v="1402403907"/>
    <b v="0"/>
    <n v="38"/>
    <b v="1"/>
    <s v="theater/plays"/>
    <n v="101"/>
    <n v="53.29"/>
    <x v="3"/>
    <x v="4"/>
    <x v="1998"/>
    <d v="2014-07-30T23:00:00"/>
    <x v="2"/>
  </r>
  <r>
    <n v="3813"/>
    <s v="SUCKIN INJUN"/>
    <s v="A comedic play about hillbilly vampires and the absurdity of judging by appearances. Wanna live forever? Better watch what you drink."/>
    <x v="141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n v="1429722209"/>
    <b v="0"/>
    <n v="100"/>
    <b v="1"/>
    <s v="theater/plays"/>
    <n v="101"/>
    <n v="1008.24"/>
    <x v="3"/>
    <x v="4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s v="US"/>
    <s v="USD"/>
    <n v="1438226724"/>
    <n v="1433042724"/>
    <b v="0"/>
    <n v="32"/>
    <b v="1"/>
    <s v="theater/plays"/>
    <n v="101"/>
    <n v="63.28"/>
    <x v="3"/>
    <x v="4"/>
    <x v="2001"/>
    <d v="2015-07-30T03:25:24"/>
    <x v="4"/>
  </r>
  <r>
    <n v="8"/>
    <s v="Sizzling in the Kitchen Flynn Style"/>
    <s v="Help us raise the funds to film our pilot episode!"/>
    <x v="27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03"/>
    <d v="2014-06-16T05:30:00"/>
    <x v="2"/>
  </r>
  <r>
    <n v="20"/>
    <s v="Finding Kylie Hard Read Fund"/>
    <s v="Help us reach our goal &amp; pay the drama dept that is performing the hard read, which is set for October 2015."/>
    <x v="29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004"/>
    <d v="2015-09-13T18:11:52"/>
    <x v="4"/>
  </r>
  <r>
    <n v="28"/>
    <s v="John Earle Dog Training Concept Development Reel"/>
    <s v="John and Brian are on a quest to change people's lives and rehabilitate dogs."/>
    <x v="18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05"/>
    <d v="2015-12-16T23:08:04"/>
    <x v="4"/>
  </r>
  <r>
    <n v="31"/>
    <s v="The Alan Katz Show"/>
    <s v="After a two-year hiatus, The Alan Katz Show is coming back! But it can't unless we can get a 16gb flash drive valued at $12.71!"/>
    <x v="260"/>
    <n v="13"/>
    <x v="0"/>
    <s v="US"/>
    <s v="USD"/>
    <n v="1453748434"/>
    <n v="1452193234"/>
    <b v="0"/>
    <n v="1"/>
    <b v="1"/>
    <s v="film &amp; video/television"/>
    <n v="100"/>
    <n v="13"/>
    <x v="4"/>
    <x v="16"/>
    <x v="2006"/>
    <d v="2016-01-25T19:00:34"/>
    <x v="0"/>
  </r>
  <r>
    <n v="32"/>
    <s v="Over &amp; Out"/>
    <s v="Approaching a milestone birthday, Gail abandons her group of yuppie stay-at-home mom friends for the vibrant and rowdy gay community."/>
    <x v="261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x v="29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009"/>
    <d v="2014-10-07T02:22:17"/>
    <x v="2"/>
  </r>
  <r>
    <n v="49"/>
    <s v="Driving Jersey - Season Five"/>
    <s v="Driving Jersey is real people telling real stories."/>
    <x v="18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0"/>
    <d v="2015-10-24T04:14:05"/>
    <x v="4"/>
  </r>
  <r>
    <n v="50"/>
    <s v="The Love Lounge"/>
    <s v="A brand new dating show which helps one lucky lady find her Mr Right with difficult decisions to make along the way."/>
    <x v="59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x v="117"/>
    <n v="900"/>
    <x v="0"/>
    <s v="US"/>
    <s v="USD"/>
    <n v="1304395140"/>
    <n v="1297620584"/>
    <b v="0"/>
    <n v="18"/>
    <b v="1"/>
    <s v="film &amp; video/shorts"/>
    <n v="100"/>
    <n v="50"/>
    <x v="4"/>
    <x v="6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14"/>
    <d v="2011-10-09T19:41:01"/>
    <x v="6"/>
  </r>
  <r>
    <n v="84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015"/>
    <d v="2011-05-15T18:11:26"/>
    <x v="6"/>
  </r>
  <r>
    <n v="90"/>
    <s v="Help Get the Short Film Interior Design into Film Festivals!"/>
    <s v="We're looking for funding to help submit a short film to film festivals."/>
    <x v="22"/>
    <n v="502"/>
    <x v="0"/>
    <s v="US"/>
    <s v="USD"/>
    <n v="1310454499"/>
    <n v="1307862499"/>
    <b v="0"/>
    <n v="16"/>
    <b v="1"/>
    <s v="film &amp; video/shorts"/>
    <n v="100"/>
    <n v="31.38"/>
    <x v="4"/>
    <x v="6"/>
    <x v="2016"/>
    <d v="2011-07-12T07:08:19"/>
    <x v="6"/>
  </r>
  <r>
    <n v="100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n v="1356979110"/>
    <b v="0"/>
    <n v="35"/>
    <b v="1"/>
    <s v="film &amp; video/shorts"/>
    <n v="100"/>
    <n v="100"/>
    <x v="4"/>
    <x v="6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19"/>
    <d v="2010-06-09T19:00:00"/>
    <x v="7"/>
  </r>
  <r>
    <n v="139"/>
    <s v="Roman Dead (Canceled)"/>
    <s v="When  Rome is infected with a zombie plague, Lucius Agrippa and a small group fights for survival"/>
    <x v="22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2"/>
    <d v="2012-02-24T20:33:58"/>
    <x v="5"/>
  </r>
  <r>
    <n v="342"/>
    <s v="BREAKING A MONSTER a film about the band Unlocking The Truth"/>
    <s v="BREAKING A MONSTER needs your help to play in THEATERS!"/>
    <x v="5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x v="59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025"/>
    <d v="2015-05-08T00:52:52"/>
    <x v="4"/>
  </r>
  <r>
    <n v="417"/>
    <s v="Cycle of Life"/>
    <s v="An unexpected kidney donor acts on faith in order to rescue a fellow cyclist from his failing body. The true story of Pete and Kelly."/>
    <x v="223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6"/>
    <d v="2013-04-08T04:33:00"/>
    <x v="3"/>
  </r>
  <r>
    <n v="419"/>
    <s v="BEYOND LOCAL"/>
    <s v="Beyond Local is a personal journey through an art-centric and musically talented community that fosters creativity."/>
    <x v="14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n v="1406713041"/>
    <b v="0"/>
    <n v="12"/>
    <b v="1"/>
    <s v="theater/plays"/>
    <n v="100"/>
    <n v="1000"/>
    <x v="3"/>
    <x v="4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n v="1478050429"/>
    <b v="0"/>
    <n v="31"/>
    <b v="1"/>
    <s v="theater/plays"/>
    <n v="100"/>
    <n v="129.03"/>
    <x v="3"/>
    <x v="4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x v="29"/>
    <n v="2004"/>
    <x v="0"/>
    <s v="GB"/>
    <s v="GBP"/>
    <n v="1463394365"/>
    <n v="1461320765"/>
    <b v="0"/>
    <n v="17"/>
    <b v="1"/>
    <s v="theater/plays"/>
    <n v="100"/>
    <n v="117.88"/>
    <x v="3"/>
    <x v="4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x v="32"/>
    <n v="3014"/>
    <x v="0"/>
    <s v="US"/>
    <s v="USD"/>
    <n v="1480613650"/>
    <n v="1478018050"/>
    <b v="0"/>
    <n v="28"/>
    <b v="1"/>
    <s v="technology/wearables"/>
    <n v="100"/>
    <n v="107.64"/>
    <x v="0"/>
    <x v="3"/>
    <x v="2031"/>
    <d v="2016-12-01T17:34:10"/>
    <x v="0"/>
  </r>
  <r>
    <n v="725"/>
    <s v="The Year It All Made Sense"/>
    <s v="A true story about inspiration and survival - David Alfred George turns his powerful experience into a compelling vBook."/>
    <x v="12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s v="US"/>
    <s v="USD"/>
    <n v="1407701966"/>
    <n v="1405109966"/>
    <b v="0"/>
    <n v="44"/>
    <b v="1"/>
    <s v="publishing/nonfiction"/>
    <n v="100"/>
    <n v="45.57"/>
    <x v="5"/>
    <x v="15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x v="60"/>
    <n v="700"/>
    <x v="0"/>
    <s v="US"/>
    <s v="USD"/>
    <n v="1345918302"/>
    <n v="1343326302"/>
    <b v="0"/>
    <n v="14"/>
    <b v="1"/>
    <s v="music/rock"/>
    <n v="100"/>
    <n v="50"/>
    <x v="2"/>
    <x v="2"/>
    <x v="2035"/>
    <d v="2012-08-25T18:11:42"/>
    <x v="5"/>
  </r>
  <r>
    <n v="792"/>
    <s v="&quot;Believable Lies&quot; - The Album"/>
    <s v="Rock n' Roll about the intersection of lies and belief: the Believable Lie."/>
    <x v="8"/>
    <n v="2511.11"/>
    <x v="0"/>
    <s v="US"/>
    <s v="USD"/>
    <n v="1383861483"/>
    <n v="1381265883"/>
    <b v="0"/>
    <n v="60"/>
    <b v="1"/>
    <s v="music/rock"/>
    <n v="100"/>
    <n v="41.85"/>
    <x v="2"/>
    <x v="2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n v="1332950446"/>
    <b v="0"/>
    <n v="28"/>
    <b v="1"/>
    <s v="music/rock"/>
    <n v="100"/>
    <n v="178.61"/>
    <x v="2"/>
    <x v="2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n v="1309919526"/>
    <b v="0"/>
    <n v="18"/>
    <b v="1"/>
    <s v="music/rock"/>
    <n v="100"/>
    <n v="305.56"/>
    <x v="2"/>
    <x v="2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x v="105"/>
    <n v="4500"/>
    <x v="0"/>
    <s v="CA"/>
    <s v="CAD"/>
    <n v="1419224340"/>
    <n v="1416363886"/>
    <b v="0"/>
    <n v="43"/>
    <b v="1"/>
    <s v="music/rock"/>
    <n v="100"/>
    <n v="104.65"/>
    <x v="2"/>
    <x v="2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x v="262"/>
    <n v="17482"/>
    <x v="0"/>
    <s v="US"/>
    <s v="USD"/>
    <n v="1430712060"/>
    <n v="1427753265"/>
    <b v="0"/>
    <n v="78"/>
    <b v="1"/>
    <s v="music/rock"/>
    <n v="100"/>
    <n v="224.13"/>
    <x v="2"/>
    <x v="2"/>
    <x v="2040"/>
    <d v="2015-05-04T04:01:00"/>
    <x v="4"/>
  </r>
  <r>
    <n v="825"/>
    <s v="KILL FREEMAN"/>
    <s v="Kickstarting Kill Freeman independently. Help fund the New Record, Video and Live Shows."/>
    <x v="55"/>
    <n v="12554"/>
    <x v="0"/>
    <s v="US"/>
    <s v="USD"/>
    <n v="1351495284"/>
    <n v="1349335284"/>
    <b v="0"/>
    <n v="99"/>
    <b v="1"/>
    <s v="music/rock"/>
    <n v="100"/>
    <n v="126.81"/>
    <x v="2"/>
    <x v="2"/>
    <x v="2041"/>
    <d v="2012-10-29T07:21:24"/>
    <x v="5"/>
  </r>
  <r>
    <n v="847"/>
    <s v="CENTROPYMUSIC"/>
    <s v="MUSIC WITH MEANING!  MUSIC THAT MATTERS!!!"/>
    <x v="1"/>
    <n v="10"/>
    <x v="0"/>
    <s v="US"/>
    <s v="USD"/>
    <n v="1436555376"/>
    <n v="1433963376"/>
    <b v="0"/>
    <n v="1"/>
    <b v="1"/>
    <s v="music/metal"/>
    <n v="100"/>
    <n v="10"/>
    <x v="2"/>
    <x v="17"/>
    <x v="2042"/>
    <d v="2015-07-10T19:09:36"/>
    <x v="4"/>
  </r>
  <r>
    <n v="848"/>
    <s v="God Am"/>
    <s v="God Am, a Grunge/Doom metal band, who have been trying to fund the production of our EP to bring you a unique aural assault."/>
    <x v="37"/>
    <n v="300"/>
    <x v="0"/>
    <s v="US"/>
    <s v="USD"/>
    <n v="1429038033"/>
    <n v="1426446033"/>
    <b v="0"/>
    <n v="16"/>
    <b v="1"/>
    <s v="music/metal"/>
    <n v="100"/>
    <n v="18.75"/>
    <x v="2"/>
    <x v="17"/>
    <x v="2043"/>
    <d v="2015-04-14T19:00:33"/>
    <x v="4"/>
  </r>
  <r>
    <n v="853"/>
    <s v="sloggoth"/>
    <s v="Help release a CD of sloggoth's first album &quot;sloggoth&quot;.  All contributors of $5 or more get a CD when the goal is met!"/>
    <x v="37"/>
    <n v="300"/>
    <x v="0"/>
    <s v="US"/>
    <s v="USD"/>
    <n v="1424116709"/>
    <n v="1421524709"/>
    <b v="0"/>
    <n v="10"/>
    <b v="1"/>
    <s v="music/metal"/>
    <n v="100"/>
    <n v="30"/>
    <x v="2"/>
    <x v="17"/>
    <x v="2044"/>
    <d v="2015-02-16T19:58:29"/>
    <x v="4"/>
  </r>
  <r>
    <n v="857"/>
    <s v="A Reason To Breathe - DEBUT ALBUM"/>
    <s v="Modern Post-Hardcore/Electro music (Hardstyle, EDM, Trap, Dubstep, Dembow, House)."/>
    <x v="34"/>
    <n v="1200"/>
    <x v="0"/>
    <s v="ES"/>
    <s v="EUR"/>
    <n v="1448463431"/>
    <n v="1444831031"/>
    <b v="0"/>
    <n v="24"/>
    <b v="1"/>
    <s v="music/metal"/>
    <n v="100"/>
    <n v="50"/>
    <x v="2"/>
    <x v="17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46"/>
    <d v="2016-03-31T08:46:56"/>
    <x v="0"/>
  </r>
  <r>
    <n v="1266"/>
    <s v="Sensory Station's First EP"/>
    <s v="We are looking to record our first EP produced by Aaron Harris (ISIS/Palms) at Studio West."/>
    <x v="94"/>
    <n v="9545"/>
    <x v="0"/>
    <s v="US"/>
    <s v="USD"/>
    <n v="1389474145"/>
    <n v="1386882145"/>
    <b v="1"/>
    <n v="50"/>
    <b v="1"/>
    <s v="music/rock"/>
    <n v="100"/>
    <n v="190.9"/>
    <x v="2"/>
    <x v="2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n v="1468122163"/>
    <b v="0"/>
    <n v="61"/>
    <b v="1"/>
    <s v="theater/plays"/>
    <n v="100"/>
    <n v="65.87"/>
    <x v="3"/>
    <x v="4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n v="1477963411"/>
    <b v="0"/>
    <n v="50"/>
    <b v="1"/>
    <s v="theater/plays"/>
    <n v="100"/>
    <n v="50"/>
    <x v="3"/>
    <x v="4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s v="US"/>
    <s v="USD"/>
    <n v="1455523140"/>
    <n v="1453925727"/>
    <b v="0"/>
    <n v="5"/>
    <b v="1"/>
    <s v="publishing/nonfiction"/>
    <n v="100"/>
    <n v="40"/>
    <x v="5"/>
    <x v="15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s v="US"/>
    <s v="USD"/>
    <n v="1426523752"/>
    <n v="1423935352"/>
    <b v="0"/>
    <n v="92"/>
    <b v="1"/>
    <s v="music/rock"/>
    <n v="100"/>
    <n v="81.739999999999995"/>
    <x v="2"/>
    <x v="2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x v="51"/>
    <n v="1502.5"/>
    <x v="0"/>
    <s v="US"/>
    <s v="USD"/>
    <n v="1318633200"/>
    <n v="1314947317"/>
    <b v="0"/>
    <n v="32"/>
    <b v="1"/>
    <s v="music/rock"/>
    <n v="100"/>
    <n v="46.95"/>
    <x v="2"/>
    <x v="2"/>
    <x v="2052"/>
    <d v="2011-10-14T23:00:00"/>
    <x v="6"/>
  </r>
  <r>
    <n v="1603"/>
    <s v="Max's First Solo Album!"/>
    <s v="An exercise in the wild and dangerous world of solo musicianship by Maxwell D Feinstein."/>
    <x v="29"/>
    <n v="2000.66"/>
    <x v="0"/>
    <s v="US"/>
    <s v="USD"/>
    <n v="1327723459"/>
    <n v="1322539459"/>
    <b v="0"/>
    <n v="30"/>
    <b v="1"/>
    <s v="music/rock"/>
    <n v="100"/>
    <n v="66.69"/>
    <x v="2"/>
    <x v="2"/>
    <x v="2053"/>
    <d v="2012-01-28T04:04:19"/>
    <x v="6"/>
  </r>
  <r>
    <n v="1633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n v="1324329156"/>
    <b v="0"/>
    <n v="58"/>
    <b v="1"/>
    <s v="music/rock"/>
    <n v="100"/>
    <n v="172.41"/>
    <x v="2"/>
    <x v="2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s v="US"/>
    <s v="USD"/>
    <n v="1330789165"/>
    <n v="1328197165"/>
    <b v="0"/>
    <n v="19"/>
    <b v="1"/>
    <s v="music/rock"/>
    <n v="100"/>
    <n v="94.74"/>
    <x v="2"/>
    <x v="2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x v="34"/>
    <n v="1200"/>
    <x v="0"/>
    <s v="US"/>
    <s v="USD"/>
    <n v="1308011727"/>
    <n v="1306283727"/>
    <b v="0"/>
    <n v="28"/>
    <b v="1"/>
    <s v="music/pop"/>
    <n v="100"/>
    <n v="42.86"/>
    <x v="2"/>
    <x v="7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57"/>
    <d v="2012-12-13T22:17:32"/>
    <x v="5"/>
  </r>
  <r>
    <n v="1689"/>
    <s v="Fly Away"/>
    <s v="Praising the Living God in the second half of life."/>
    <x v="216"/>
    <n v="2400"/>
    <x v="2"/>
    <s v="US"/>
    <s v="USD"/>
    <n v="1489700230"/>
    <n v="1487111830"/>
    <b v="0"/>
    <n v="14"/>
    <b v="0"/>
    <s v="music/faith"/>
    <n v="100"/>
    <n v="171.43"/>
    <x v="2"/>
    <x v="21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n v="1470348775"/>
    <b v="0"/>
    <n v="67"/>
    <b v="1"/>
    <s v="photography/photobooks"/>
    <n v="100"/>
    <n v="89.93"/>
    <x v="6"/>
    <x v="9"/>
    <x v="2059"/>
    <d v="2016-08-27T03:59:00"/>
    <x v="0"/>
  </r>
  <r>
    <n v="1822"/>
    <s v="Wood Butcher's new music video- I Don't Wanna Party"/>
    <s v="Wood Butcher needs your help to make this happen. Buy a CD, support local music!"/>
    <x v="37"/>
    <n v="300"/>
    <x v="0"/>
    <s v="CA"/>
    <s v="CAD"/>
    <n v="1391194860"/>
    <n v="1388084862"/>
    <b v="0"/>
    <n v="11"/>
    <b v="1"/>
    <s v="music/rock"/>
    <n v="100"/>
    <n v="27.27"/>
    <x v="2"/>
    <x v="2"/>
    <x v="2060"/>
    <d v="2014-01-31T19:01:00"/>
    <x v="3"/>
  </r>
  <r>
    <n v="1824"/>
    <s v="Tin Man's Broken Wisdom Fund"/>
    <s v="cd fund raiser"/>
    <x v="32"/>
    <n v="3002"/>
    <x v="0"/>
    <s v="US"/>
    <s v="USD"/>
    <n v="1389146880"/>
    <n v="1387403967"/>
    <b v="0"/>
    <n v="40"/>
    <b v="1"/>
    <s v="music/rock"/>
    <n v="100"/>
    <n v="75.05"/>
    <x v="2"/>
    <x v="2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s v="US"/>
    <s v="USD"/>
    <n v="1399672800"/>
    <n v="1396906530"/>
    <b v="0"/>
    <n v="48"/>
    <b v="1"/>
    <s v="music/rock"/>
    <n v="100"/>
    <n v="417.33"/>
    <x v="2"/>
    <x v="2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b v="0"/>
    <n v="19"/>
    <b v="1"/>
    <s v="music/rock"/>
    <n v="100"/>
    <n v="52.63"/>
    <x v="2"/>
    <x v="2"/>
    <x v="2064"/>
    <d v="2016-06-17T04:55:00"/>
    <x v="0"/>
  </r>
  <r>
    <n v="1849"/>
    <s v="Release the Skyline Album"/>
    <s v="Release the Skylines is a small, local Cleveland metal band looking to record an album."/>
    <x v="37"/>
    <n v="301"/>
    <x v="0"/>
    <s v="US"/>
    <s v="USD"/>
    <n v="1350505059"/>
    <n v="1347913059"/>
    <b v="0"/>
    <n v="8"/>
    <b v="1"/>
    <s v="music/rock"/>
    <n v="100"/>
    <n v="37.630000000000003"/>
    <x v="2"/>
    <x v="2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x v="132"/>
    <n v="1301"/>
    <x v="0"/>
    <s v="US"/>
    <s v="USD"/>
    <n v="1406509200"/>
    <n v="1404769538"/>
    <b v="0"/>
    <n v="26"/>
    <b v="1"/>
    <s v="music/rock"/>
    <n v="100"/>
    <n v="50.04"/>
    <x v="2"/>
    <x v="2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x v="32"/>
    <n v="3000"/>
    <x v="0"/>
    <s v="US"/>
    <s v="USD"/>
    <n v="1410546413"/>
    <n v="1407954413"/>
    <b v="0"/>
    <n v="22"/>
    <b v="1"/>
    <s v="music/rock"/>
    <n v="100"/>
    <n v="136.36000000000001"/>
    <x v="2"/>
    <x v="2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x v="203"/>
    <n v="3210"/>
    <x v="0"/>
    <s v="US"/>
    <s v="USD"/>
    <n v="1309825866"/>
    <n v="1306197066"/>
    <b v="0"/>
    <n v="75"/>
    <b v="1"/>
    <s v="music/indie rock"/>
    <n v="100"/>
    <n v="42.8"/>
    <x v="2"/>
    <x v="13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n v="1312392973"/>
    <b v="0"/>
    <n v="22"/>
    <b v="1"/>
    <s v="music/indie rock"/>
    <n v="100"/>
    <n v="113.64"/>
    <x v="2"/>
    <x v="13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x v="32"/>
    <n v="3000"/>
    <x v="0"/>
    <s v="US"/>
    <s v="USD"/>
    <n v="1322751735"/>
    <n v="1317564135"/>
    <b v="0"/>
    <n v="38"/>
    <b v="1"/>
    <s v="music/indie rock"/>
    <n v="100"/>
    <n v="78.95"/>
    <x v="2"/>
    <x v="13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n v="1328582635"/>
    <b v="0"/>
    <n v="32"/>
    <b v="1"/>
    <s v="music/indie rock"/>
    <n v="100"/>
    <n v="188.13"/>
    <x v="2"/>
    <x v="13"/>
    <x v="2071"/>
    <d v="2012-03-08T02:43:55"/>
    <x v="5"/>
  </r>
  <r>
    <n v="2110"/>
    <s v="&quot;Vision&quot; - New Album - Brent Brown"/>
    <s v="Brent Brown's breakout new album! Requires help from the record label... You!"/>
    <x v="29"/>
    <n v="2007"/>
    <x v="0"/>
    <s v="US"/>
    <s v="USD"/>
    <n v="1401253140"/>
    <n v="1398873969"/>
    <b v="0"/>
    <n v="38"/>
    <b v="1"/>
    <s v="music/indie rock"/>
    <n v="100"/>
    <n v="52.82"/>
    <x v="2"/>
    <x v="13"/>
    <x v="2072"/>
    <d v="2014-05-28T04:59:00"/>
    <x v="2"/>
  </r>
  <r>
    <n v="2112"/>
    <s v="BBB Kickstarter Two"/>
    <s v="BBB is going back into the studio to record and release &quot;Felix From Canada&quot; by popular demand.  We need your help!"/>
    <x v="37"/>
    <n v="300"/>
    <x v="0"/>
    <s v="US"/>
    <s v="USD"/>
    <n v="1366064193"/>
    <n v="1364854593"/>
    <b v="0"/>
    <n v="11"/>
    <b v="1"/>
    <s v="music/indie rock"/>
    <n v="100"/>
    <n v="27.27"/>
    <x v="2"/>
    <x v="13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x v="263"/>
    <n v="153"/>
    <x v="0"/>
    <s v="US"/>
    <s v="USD"/>
    <n v="1488473351"/>
    <n v="1488214151"/>
    <b v="0"/>
    <n v="7"/>
    <b v="1"/>
    <s v="music/rock"/>
    <n v="100"/>
    <n v="21.86"/>
    <x v="2"/>
    <x v="2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b v="0"/>
    <n v="13"/>
    <b v="1"/>
    <s v="music/rock"/>
    <n v="100"/>
    <n v="76.92"/>
    <x v="2"/>
    <x v="2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n v="1463032867"/>
    <b v="0"/>
    <n v="38"/>
    <b v="1"/>
    <s v="music/rock"/>
    <n v="100"/>
    <n v="65.87"/>
    <x v="2"/>
    <x v="2"/>
    <x v="2076"/>
    <d v="2016-06-06T06:01:07"/>
    <x v="0"/>
  </r>
  <r>
    <n v="2207"/>
    <s v="Piece of Happy"/>
    <s v="Each piece has a story behind it. Not of some life drama but of an experience you live whilst listening; Happiness evoking"/>
    <x v="29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n v="1438801210"/>
    <b v="0"/>
    <n v="57"/>
    <b v="1"/>
    <s v="games/tabletop games"/>
    <n v="100"/>
    <n v="43.91"/>
    <x v="1"/>
    <x v="1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x v="51"/>
    <n v="1501"/>
    <x v="0"/>
    <s v="US"/>
    <s v="USD"/>
    <n v="1378439940"/>
    <n v="1376003254"/>
    <b v="0"/>
    <n v="14"/>
    <b v="1"/>
    <s v="music/rock"/>
    <n v="100"/>
    <n v="107.21"/>
    <x v="2"/>
    <x v="2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b v="0"/>
    <n v="25"/>
    <b v="1"/>
    <s v="music/rock"/>
    <n v="100"/>
    <n v="40.04"/>
    <x v="2"/>
    <x v="2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n v="1365474453"/>
    <b v="0"/>
    <n v="52"/>
    <b v="1"/>
    <s v="music/indie rock"/>
    <n v="100"/>
    <n v="48.08"/>
    <x v="2"/>
    <x v="13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s v="US"/>
    <s v="USD"/>
    <n v="1352573869"/>
    <n v="1349978269"/>
    <b v="0"/>
    <n v="47"/>
    <b v="1"/>
    <s v="music/indie rock"/>
    <n v="100"/>
    <n v="42.55"/>
    <x v="2"/>
    <x v="13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x v="29"/>
    <n v="2000"/>
    <x v="0"/>
    <s v="US"/>
    <s v="USD"/>
    <n v="1444516084"/>
    <n v="1439332084"/>
    <b v="0"/>
    <n v="8"/>
    <b v="1"/>
    <s v="music/indie rock"/>
    <n v="100"/>
    <n v="250"/>
    <x v="2"/>
    <x v="13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b v="0"/>
    <n v="25"/>
    <b v="1"/>
    <s v="music/indie rock"/>
    <n v="100"/>
    <n v="40.04"/>
    <x v="2"/>
    <x v="13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x v="51"/>
    <n v="1500.76"/>
    <x v="0"/>
    <s v="US"/>
    <s v="USD"/>
    <n v="1338083997"/>
    <n v="1335491997"/>
    <b v="0"/>
    <n v="38"/>
    <b v="1"/>
    <s v="music/indie rock"/>
    <n v="100"/>
    <n v="39.49"/>
    <x v="2"/>
    <x v="13"/>
    <x v="2086"/>
    <d v="2012-05-27T01:59:57"/>
    <x v="5"/>
  </r>
  <r>
    <n v="2496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n v="1361577292"/>
    <b v="0"/>
    <n v="10"/>
    <b v="1"/>
    <s v="music/indie rock"/>
    <n v="100"/>
    <n v="600"/>
    <x v="2"/>
    <x v="13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n v="1459431960"/>
    <b v="0"/>
    <n v="27"/>
    <b v="1"/>
    <s v="music/classical music"/>
    <n v="100"/>
    <n v="185.19"/>
    <x v="2"/>
    <x v="18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n v="1338322571"/>
    <b v="0"/>
    <n v="80"/>
    <b v="1"/>
    <s v="music/classical music"/>
    <n v="100"/>
    <n v="100.33"/>
    <x v="2"/>
    <x v="18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x v="105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x v="32"/>
    <n v="3003"/>
    <x v="0"/>
    <s v="GB"/>
    <s v="GBP"/>
    <n v="1425682174"/>
    <n v="1423090174"/>
    <b v="0"/>
    <n v="21"/>
    <b v="1"/>
    <s v="music/classical music"/>
    <n v="100"/>
    <n v="143"/>
    <x v="2"/>
    <x v="18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x v="105"/>
    <n v="4511"/>
    <x v="0"/>
    <s v="US"/>
    <s v="USD"/>
    <n v="1440274735"/>
    <n v="1437682735"/>
    <b v="0"/>
    <n v="69"/>
    <b v="1"/>
    <s v="theater/plays"/>
    <n v="100"/>
    <n v="65.38"/>
    <x v="3"/>
    <x v="4"/>
    <x v="2095"/>
    <d v="2015-08-22T20:18:55"/>
    <x v="4"/>
  </r>
  <r>
    <n v="2811"/>
    <s v="Ray Gunn and Starburst"/>
    <s v="Ray Gunn and Starburst is an audio sci-fi/comedy sending up the tropes of classic and pulp science-fiction."/>
    <x v="9"/>
    <n v="10027"/>
    <x v="0"/>
    <s v="GB"/>
    <s v="GBP"/>
    <n v="1424692503"/>
    <n v="1422100503"/>
    <b v="0"/>
    <n v="108"/>
    <b v="1"/>
    <s v="theater/plays"/>
    <n v="100"/>
    <n v="92.84"/>
    <x v="3"/>
    <x v="4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b v="0"/>
    <n v="35"/>
    <b v="1"/>
    <s v="theater/plays"/>
    <n v="100"/>
    <n v="28.57"/>
    <x v="3"/>
    <x v="4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n v="1424881492"/>
    <b v="0"/>
    <n v="94"/>
    <b v="1"/>
    <s v="theater/plays"/>
    <n v="100"/>
    <n v="63.83"/>
    <x v="3"/>
    <x v="4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x v="94"/>
    <n v="9536"/>
    <x v="0"/>
    <s v="GB"/>
    <s v="GBP"/>
    <n v="1443826800"/>
    <n v="1441606869"/>
    <b v="0"/>
    <n v="97"/>
    <b v="1"/>
    <s v="theater/plays"/>
    <n v="100"/>
    <n v="98.31"/>
    <x v="3"/>
    <x v="4"/>
    <x v="2099"/>
    <d v="2015-10-02T23:00:00"/>
    <x v="4"/>
  </r>
  <r>
    <n v="2830"/>
    <s v="Nakhtik and Avalon"/>
    <s v="Avalon is a new South African Township play and Nakhtik is a  danced political lecture."/>
    <x v="32"/>
    <n v="3000"/>
    <x v="0"/>
    <s v="US"/>
    <s v="USD"/>
    <n v="1399867140"/>
    <n v="1398802148"/>
    <b v="0"/>
    <n v="11"/>
    <b v="1"/>
    <s v="theater/plays"/>
    <n v="100"/>
    <n v="272.73"/>
    <x v="3"/>
    <x v="4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n v="1428094727"/>
    <b v="0"/>
    <n v="6"/>
    <b v="1"/>
    <s v="theater/musical"/>
    <n v="100"/>
    <n v="83.33"/>
    <x v="3"/>
    <x v="20"/>
    <x v="2102"/>
    <d v="2015-05-18T20:58:47"/>
    <x v="4"/>
  </r>
  <r>
    <n v="292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n v="1420774779"/>
    <b v="0"/>
    <n v="10"/>
    <b v="1"/>
    <s v="theater/musical"/>
    <n v="100"/>
    <n v="30"/>
    <x v="3"/>
    <x v="20"/>
    <x v="2103"/>
    <d v="2015-01-24T03:00:00"/>
    <x v="4"/>
  </r>
  <r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b v="0"/>
    <n v="24"/>
    <b v="1"/>
    <s v="theater/musical"/>
    <n v="100"/>
    <n v="41.67"/>
    <x v="3"/>
    <x v="20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x v="203"/>
    <n v="3205"/>
    <x v="0"/>
    <s v="US"/>
    <s v="USD"/>
    <n v="1409500078"/>
    <n v="1406908078"/>
    <b v="0"/>
    <n v="43"/>
    <b v="1"/>
    <s v="theater/plays"/>
    <n v="100"/>
    <n v="74.53"/>
    <x v="3"/>
    <x v="4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n v="1414599886"/>
    <b v="0"/>
    <n v="113"/>
    <b v="1"/>
    <s v="theater/plays"/>
    <n v="100"/>
    <n v="70.88"/>
    <x v="3"/>
    <x v="4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n v="1469428881"/>
    <b v="1"/>
    <n v="218"/>
    <b v="1"/>
    <s v="theater/spaces"/>
    <n v="100"/>
    <n v="115.08"/>
    <x v="3"/>
    <x v="12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b v="0"/>
    <n v="28"/>
    <b v="1"/>
    <s v="theater/spaces"/>
    <n v="100"/>
    <n v="35.71"/>
    <x v="3"/>
    <x v="12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n v="1449150420"/>
    <b v="0"/>
    <n v="27"/>
    <b v="1"/>
    <s v="theater/spaces"/>
    <n v="100"/>
    <n v="370.37"/>
    <x v="3"/>
    <x v="12"/>
    <x v="2109"/>
    <d v="2016-01-07T13:47:00"/>
    <x v="4"/>
  </r>
  <r>
    <n v="2993"/>
    <s v="TRUE WEST: Think, Dog! Productions"/>
    <s v="Help us build the Kitchen from Hell!"/>
    <x v="7"/>
    <n v="1003"/>
    <x v="0"/>
    <s v="US"/>
    <s v="USD"/>
    <n v="1455998867"/>
    <n v="1453406867"/>
    <b v="0"/>
    <n v="22"/>
    <b v="1"/>
    <s v="theater/spaces"/>
    <n v="100"/>
    <n v="45.59"/>
    <x v="3"/>
    <x v="12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n v="1484682670"/>
    <b v="0"/>
    <n v="8"/>
    <b v="1"/>
    <s v="theater/spaces"/>
    <n v="100"/>
    <n v="62.5"/>
    <x v="3"/>
    <x v="12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x v="51"/>
    <n v="1500"/>
    <x v="0"/>
    <s v="US"/>
    <s v="USD"/>
    <n v="1476479447"/>
    <n v="1471295447"/>
    <b v="0"/>
    <n v="29"/>
    <b v="1"/>
    <s v="theater/spaces"/>
    <n v="100"/>
    <n v="51.72"/>
    <x v="3"/>
    <x v="12"/>
    <x v="2112"/>
    <d v="2016-10-14T21:10:47"/>
    <x v="0"/>
  </r>
  <r>
    <n v="3151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n v="1407787774"/>
    <b v="1"/>
    <n v="34"/>
    <b v="1"/>
    <s v="theater/plays"/>
    <n v="100"/>
    <n v="103.35"/>
    <x v="3"/>
    <x v="4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b v="1"/>
    <n v="24"/>
    <b v="1"/>
    <s v="theater/plays"/>
    <n v="100"/>
    <n v="41.67"/>
    <x v="3"/>
    <x v="4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n v="1434478759"/>
    <b v="1"/>
    <n v="47"/>
    <b v="1"/>
    <s v="theater/plays"/>
    <n v="100"/>
    <n v="127.81"/>
    <x v="3"/>
    <x v="4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s v="US"/>
    <s v="USD"/>
    <n v="1441857540"/>
    <n v="1438617471"/>
    <b v="1"/>
    <n v="134"/>
    <b v="1"/>
    <s v="theater/plays"/>
    <n v="100"/>
    <n v="262.11"/>
    <x v="3"/>
    <x v="4"/>
    <x v="2116"/>
    <d v="2015-09-10T03:59:00"/>
    <x v="4"/>
  </r>
  <r>
    <n v="3216"/>
    <s v="BRUTE"/>
    <s v="Brute (winner of the 2015 IdeasTap Underbelly Award) is new writing based on the true story of a rather twisted, horrible schoolgirl."/>
    <x v="29"/>
    <n v="2001"/>
    <x v="0"/>
    <s v="GB"/>
    <s v="GBP"/>
    <n v="1436625000"/>
    <n v="1433934371"/>
    <b v="1"/>
    <n v="35"/>
    <b v="1"/>
    <s v="theater/plays"/>
    <n v="100"/>
    <n v="57.17"/>
    <x v="3"/>
    <x v="4"/>
    <x v="2117"/>
    <d v="2015-07-11T14:30:00"/>
    <x v="4"/>
  </r>
  <r>
    <n v="3219"/>
    <s v="Eyes Closed - The First In-Dream Theater Experience"/>
    <s v="Eyes Closed is a collaborative play and docudrama about New Yorkers and their dreams."/>
    <x v="12"/>
    <n v="20022"/>
    <x v="0"/>
    <s v="US"/>
    <s v="USD"/>
    <n v="1427063747"/>
    <n v="1424043347"/>
    <b v="1"/>
    <n v="119"/>
    <b v="1"/>
    <s v="theater/plays"/>
    <n v="100"/>
    <n v="168.25"/>
    <x v="3"/>
    <x v="4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n v="1483124208"/>
    <b v="0"/>
    <n v="115"/>
    <b v="1"/>
    <s v="theater/plays"/>
    <n v="100"/>
    <n v="34.92"/>
    <x v="3"/>
    <x v="4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x v="12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1"/>
    <d v="2015-02-09T04:30:00"/>
    <x v="4"/>
  </r>
  <r>
    <n v="3287"/>
    <s v="Three Things: Stories About Life"/>
    <s v="An inspirational one-man play about crisis, community, and the search for wholeness."/>
    <x v="8"/>
    <n v="2500"/>
    <x v="0"/>
    <s v="CA"/>
    <s v="CAD"/>
    <n v="1448733628"/>
    <n v="1446573628"/>
    <b v="0"/>
    <n v="34"/>
    <b v="1"/>
    <s v="theater/plays"/>
    <n v="100"/>
    <n v="73.53"/>
    <x v="3"/>
    <x v="4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n v="1463337315"/>
    <b v="0"/>
    <n v="207"/>
    <b v="1"/>
    <s v="theater/plays"/>
    <n v="100"/>
    <n v="48.44"/>
    <x v="3"/>
    <x v="4"/>
    <x v="2123"/>
    <d v="2016-06-20T23:00:00"/>
    <x v="0"/>
  </r>
  <r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n v="1436380256"/>
    <b v="0"/>
    <n v="44"/>
    <b v="1"/>
    <s v="theater/plays"/>
    <n v="100"/>
    <n v="125.09"/>
    <x v="3"/>
    <x v="4"/>
    <x v="2124"/>
    <d v="2015-07-27T22:59:00"/>
    <x v="4"/>
  </r>
  <r>
    <n v="3310"/>
    <s v="The Island Boys: A New Play"/>
    <s v="A new play about coming coming home, recovery, and trying to find God in the process."/>
    <x v="67"/>
    <n v="6505"/>
    <x v="0"/>
    <s v="US"/>
    <s v="USD"/>
    <n v="1444169825"/>
    <n v="1441577825"/>
    <b v="0"/>
    <n v="31"/>
    <b v="1"/>
    <s v="theater/plays"/>
    <n v="100"/>
    <n v="209.84"/>
    <x v="3"/>
    <x v="4"/>
    <x v="2125"/>
    <d v="2015-10-06T22:17:05"/>
    <x v="4"/>
  </r>
  <r>
    <n v="3312"/>
    <s v="Richard III"/>
    <s v="Bare Theatre presents one of Shakespeare's most notorious characters in the final chapter of the War of the Roses saga."/>
    <x v="8"/>
    <n v="2501"/>
    <x v="0"/>
    <s v="US"/>
    <s v="USD"/>
    <n v="1478901600"/>
    <n v="1477077946"/>
    <b v="0"/>
    <n v="41"/>
    <b v="1"/>
    <s v="theater/plays"/>
    <n v="100"/>
    <n v="61"/>
    <x v="3"/>
    <x v="4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x v="264"/>
    <n v="11747.18"/>
    <x v="0"/>
    <s v="US"/>
    <s v="USD"/>
    <n v="1407506040"/>
    <n v="1404680075"/>
    <b v="0"/>
    <n v="125"/>
    <b v="1"/>
    <s v="theater/plays"/>
    <n v="100"/>
    <n v="93.98"/>
    <x v="3"/>
    <x v="4"/>
    <x v="2127"/>
    <d v="2014-08-08T13:54:00"/>
    <x v="2"/>
  </r>
  <r>
    <n v="3332"/>
    <s v="Cortez"/>
    <s v="Two marine biologists are at odds during an important expedition. When a stranded shark refuses to die, things get weird."/>
    <x v="26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n v="1404749446"/>
    <b v="0"/>
    <n v="63"/>
    <b v="1"/>
    <s v="theater/plays"/>
    <n v="100"/>
    <n v="79.62"/>
    <x v="3"/>
    <x v="4"/>
    <x v="2129"/>
    <d v="2014-08-03T23:00:00"/>
    <x v="2"/>
  </r>
  <r>
    <n v="3336"/>
    <s v="WILDE TALES"/>
    <s v="A theatrical adaptation of Oscar Wilde's short stories, presented by Suitcase Civilians at The Space, April 5-10 2016."/>
    <x v="54"/>
    <n v="250"/>
    <x v="0"/>
    <s v="GB"/>
    <s v="GBP"/>
    <n v="1459845246"/>
    <n v="1457429646"/>
    <b v="0"/>
    <n v="9"/>
    <b v="1"/>
    <s v="theater/plays"/>
    <n v="100"/>
    <n v="27.78"/>
    <x v="3"/>
    <x v="4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x v="110"/>
    <n v="3350"/>
    <x v="0"/>
    <s v="GB"/>
    <s v="GBP"/>
    <n v="1465750800"/>
    <n v="1463771421"/>
    <b v="0"/>
    <n v="28"/>
    <b v="1"/>
    <s v="theater/plays"/>
    <n v="100"/>
    <n v="119.64"/>
    <x v="3"/>
    <x v="4"/>
    <x v="2131"/>
    <d v="2016-06-12T17:00:00"/>
    <x v="0"/>
  </r>
  <r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s v="GB"/>
    <s v="GBP"/>
    <n v="1437235200"/>
    <n v="1435177840"/>
    <b v="0"/>
    <n v="30"/>
    <b v="1"/>
    <s v="theater/plays"/>
    <n v="100"/>
    <n v="66.83"/>
    <x v="3"/>
    <x v="4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x v="32"/>
    <n v="3000"/>
    <x v="0"/>
    <s v="GB"/>
    <s v="GBP"/>
    <n v="1400423973"/>
    <n v="1399387173"/>
    <b v="0"/>
    <n v="17"/>
    <b v="1"/>
    <s v="theater/plays"/>
    <n v="100"/>
    <n v="176.47"/>
    <x v="3"/>
    <x v="4"/>
    <x v="2134"/>
    <d v="2014-05-18T14:39:33"/>
    <x v="2"/>
  </r>
  <r>
    <n v="3376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n v="1424796594"/>
    <b v="0"/>
    <n v="19"/>
    <b v="1"/>
    <s v="theater/plays"/>
    <n v="100"/>
    <n v="421.11"/>
    <x v="3"/>
    <x v="4"/>
    <x v="2135"/>
    <d v="2015-04-25T15:49:54"/>
    <x v="4"/>
  </r>
  <r>
    <n v="3384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n v="1444874768"/>
    <b v="0"/>
    <n v="64"/>
    <b v="1"/>
    <s v="theater/plays"/>
    <n v="100"/>
    <n v="93.76"/>
    <x v="3"/>
    <x v="4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37"/>
    <d v="2014-12-10T20:49:12"/>
    <x v="2"/>
  </r>
  <r>
    <n v="3392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n v="1458245855"/>
    <b v="0"/>
    <n v="12"/>
    <b v="1"/>
    <s v="theater/plays"/>
    <n v="100"/>
    <n v="41.67"/>
    <x v="3"/>
    <x v="4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n v="1405378414"/>
    <b v="0"/>
    <n v="85"/>
    <b v="1"/>
    <s v="theater/plays"/>
    <n v="100"/>
    <n v="118.13"/>
    <x v="3"/>
    <x v="4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s v="GB"/>
    <s v="GBP"/>
    <n v="1435230324"/>
    <n v="1432638324"/>
    <b v="0"/>
    <n v="17"/>
    <b v="1"/>
    <s v="theater/plays"/>
    <n v="100"/>
    <n v="117.65"/>
    <x v="3"/>
    <x v="4"/>
    <x v="2140"/>
    <d v="2015-06-25T11:05:24"/>
    <x v="4"/>
  </r>
  <r>
    <n v="3406"/>
    <s v="Voices of Swords"/>
    <s v="A funny and moving new play about two families dealing with aging parents in very different ways!"/>
    <x v="9"/>
    <n v="10031"/>
    <x v="0"/>
    <s v="US"/>
    <s v="USD"/>
    <n v="1405511376"/>
    <n v="1401623376"/>
    <b v="0"/>
    <n v="91"/>
    <b v="1"/>
    <s v="theater/plays"/>
    <n v="100"/>
    <n v="110.23"/>
    <x v="3"/>
    <x v="4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x v="32"/>
    <n v="3000"/>
    <x v="0"/>
    <s v="GB"/>
    <s v="GBP"/>
    <n v="1411858862"/>
    <n v="1409266862"/>
    <b v="0"/>
    <n v="26"/>
    <b v="1"/>
    <s v="theater/plays"/>
    <n v="100"/>
    <n v="115.38"/>
    <x v="3"/>
    <x v="4"/>
    <x v="2142"/>
    <d v="2014-09-27T23:01:02"/>
    <x v="2"/>
  </r>
  <r>
    <n v="3415"/>
    <s v="Balm in Gilead at Columbia"/>
    <s v="We are raising funds to allow for enhanced scenic, costume, and lighting design. Every dollar helps!"/>
    <x v="61"/>
    <n v="200"/>
    <x v="0"/>
    <s v="US"/>
    <s v="USD"/>
    <n v="1460935800"/>
    <n v="1459999656"/>
    <b v="0"/>
    <n v="9"/>
    <b v="1"/>
    <s v="theater/plays"/>
    <n v="100"/>
    <n v="22.22"/>
    <x v="3"/>
    <x v="4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s v="US"/>
    <s v="USD"/>
    <n v="1414284180"/>
    <n v="1410558948"/>
    <b v="0"/>
    <n v="45"/>
    <b v="1"/>
    <s v="theater/plays"/>
    <n v="100"/>
    <n v="37.78"/>
    <x v="3"/>
    <x v="4"/>
    <x v="2144"/>
    <d v="2014-10-26T00:43:00"/>
    <x v="2"/>
  </r>
  <r>
    <n v="3427"/>
    <s v="We Were Kings"/>
    <s v="A new play developed in collaboration with graduating theatre makers, premiering at the Edinburgh Fringe Festival 2014."/>
    <x v="51"/>
    <n v="1500"/>
    <x v="0"/>
    <s v="GB"/>
    <s v="GBP"/>
    <n v="1404314952"/>
    <n v="1401722952"/>
    <b v="0"/>
    <n v="29"/>
    <b v="1"/>
    <s v="theater/plays"/>
    <n v="100"/>
    <n v="51.72"/>
    <x v="3"/>
    <x v="4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s v="US"/>
    <s v="USD"/>
    <n v="1408383153"/>
    <n v="1405791153"/>
    <b v="0"/>
    <n v="21"/>
    <b v="1"/>
    <s v="theater/plays"/>
    <n v="100"/>
    <n v="95.24"/>
    <x v="3"/>
    <x v="4"/>
    <x v="2146"/>
    <d v="2014-08-18T17:32:33"/>
    <x v="2"/>
  </r>
  <r>
    <n v="3433"/>
    <s v="The Dybbuk"/>
    <s v="death&amp;pretzels presents their first Chicago based project:_x000a_The Dybbuk by S. Ansky"/>
    <x v="94"/>
    <n v="9525"/>
    <x v="0"/>
    <s v="US"/>
    <s v="USD"/>
    <n v="1402974000"/>
    <n v="1400290255"/>
    <b v="0"/>
    <n v="71"/>
    <b v="1"/>
    <s v="theater/plays"/>
    <n v="100"/>
    <n v="134.15"/>
    <x v="3"/>
    <x v="4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x v="54"/>
    <n v="250"/>
    <x v="0"/>
    <s v="US"/>
    <s v="USD"/>
    <n v="1433016672"/>
    <n v="1430424672"/>
    <b v="0"/>
    <n v="8"/>
    <b v="1"/>
    <s v="theater/plays"/>
    <n v="100"/>
    <n v="31.25"/>
    <x v="3"/>
    <x v="4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x v="29"/>
    <n v="2000"/>
    <x v="0"/>
    <s v="GB"/>
    <s v="GBP"/>
    <n v="1445604236"/>
    <n v="1443185036"/>
    <b v="0"/>
    <n v="31"/>
    <b v="1"/>
    <s v="theater/plays"/>
    <n v="100"/>
    <n v="64.52"/>
    <x v="3"/>
    <x v="4"/>
    <x v="2149"/>
    <d v="2015-10-23T12:43:56"/>
    <x v="4"/>
  </r>
  <r>
    <n v="3473"/>
    <s v="King Sisyphus"/>
    <s v="A modern telling of the Greek myth. Sisyphus defies the Gods and attempts to change the world order... but can he overcome his fate?"/>
    <x v="23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s v="US"/>
    <s v="USD"/>
    <n v="1408252260"/>
    <n v="1406580436"/>
    <b v="0"/>
    <n v="29"/>
    <b v="1"/>
    <s v="theater/plays"/>
    <n v="100"/>
    <n v="51.72"/>
    <x v="3"/>
    <x v="4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x v="46"/>
    <n v="400"/>
    <x v="0"/>
    <s v="US"/>
    <s v="USD"/>
    <n v="1480140000"/>
    <n v="1479186575"/>
    <b v="0"/>
    <n v="13"/>
    <b v="1"/>
    <s v="theater/plays"/>
    <n v="100"/>
    <n v="30.77"/>
    <x v="3"/>
    <x v="4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b v="0"/>
    <n v="8"/>
    <b v="1"/>
    <s v="theater/plays"/>
    <n v="100"/>
    <n v="125"/>
    <x v="3"/>
    <x v="4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b v="0"/>
    <n v="17"/>
    <b v="1"/>
    <s v="theater/plays"/>
    <n v="100"/>
    <n v="58.82"/>
    <x v="3"/>
    <x v="4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n v="1407197670"/>
    <b v="0"/>
    <n v="11"/>
    <b v="1"/>
    <s v="theater/plays"/>
    <n v="100"/>
    <n v="227.27"/>
    <x v="3"/>
    <x v="4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n v="1401910634"/>
    <b v="0"/>
    <n v="13"/>
    <b v="1"/>
    <s v="theater/plays"/>
    <n v="100"/>
    <n v="307.69"/>
    <x v="3"/>
    <x v="4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s v="GB"/>
    <s v="GBP"/>
    <n v="1442311560"/>
    <n v="1439924246"/>
    <b v="0"/>
    <n v="34"/>
    <b v="1"/>
    <s v="theater/plays"/>
    <n v="100"/>
    <n v="41.03"/>
    <x v="3"/>
    <x v="4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x v="210"/>
    <n v="2750"/>
    <x v="0"/>
    <s v="GB"/>
    <s v="GBP"/>
    <n v="1460318400"/>
    <n v="1457881057"/>
    <b v="0"/>
    <n v="22"/>
    <b v="1"/>
    <s v="theater/plays"/>
    <n v="100"/>
    <n v="125"/>
    <x v="3"/>
    <x v="4"/>
    <x v="2158"/>
    <d v="2016-04-10T20:00:00"/>
    <x v="0"/>
  </r>
  <r>
    <n v="3544"/>
    <s v="Gruoch, or Lady Macbeth"/>
    <s v="Death &amp; Pretzels presents the world premiere of Paul Pasulka's Gruoch, or Lady Macbeth"/>
    <x v="8"/>
    <n v="2500"/>
    <x v="0"/>
    <s v="US"/>
    <s v="USD"/>
    <n v="1425758257"/>
    <n v="1423166257"/>
    <b v="0"/>
    <n v="24"/>
    <b v="1"/>
    <s v="theater/plays"/>
    <n v="100"/>
    <n v="104.17"/>
    <x v="3"/>
    <x v="4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s v="US"/>
    <s v="USD"/>
    <n v="1428780159"/>
    <n v="1426188159"/>
    <b v="0"/>
    <n v="8"/>
    <b v="1"/>
    <s v="theater/plays"/>
    <n v="100"/>
    <n v="31.38"/>
    <x v="3"/>
    <x v="4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n v="1401372324"/>
    <b v="0"/>
    <n v="20"/>
    <b v="1"/>
    <s v="theater/plays"/>
    <n v="100"/>
    <n v="38.65"/>
    <x v="3"/>
    <x v="4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x v="216"/>
    <n v="2400"/>
    <x v="0"/>
    <s v="IT"/>
    <s v="EUR"/>
    <n v="1479382594"/>
    <n v="1476786994"/>
    <b v="0"/>
    <n v="14"/>
    <b v="1"/>
    <s v="theater/plays"/>
    <n v="100"/>
    <n v="171.43"/>
    <x v="3"/>
    <x v="4"/>
    <x v="2162"/>
    <d v="2016-11-17T11:36:34"/>
    <x v="0"/>
  </r>
  <r>
    <n v="3556"/>
    <s v="Immortal"/>
    <s v="'Immortal', a play about five English Air Bombers in WW2, is an exciting first project for the brand new Production Company, GreanTea."/>
    <x v="80"/>
    <n v="2210"/>
    <x v="0"/>
    <s v="GB"/>
    <s v="GBP"/>
    <n v="1408289724"/>
    <n v="1403105724"/>
    <b v="0"/>
    <n v="20"/>
    <b v="1"/>
    <s v="theater/plays"/>
    <n v="100"/>
    <n v="110.5"/>
    <x v="3"/>
    <x v="4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n v="1396334311"/>
    <b v="0"/>
    <n v="558"/>
    <b v="1"/>
    <s v="theater/plays"/>
    <n v="100"/>
    <n v="179.28"/>
    <x v="3"/>
    <x v="4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n v="1418142696"/>
    <b v="0"/>
    <n v="41"/>
    <b v="1"/>
    <s v="theater/plays"/>
    <n v="100"/>
    <n v="122.54"/>
    <x v="3"/>
    <x v="4"/>
    <x v="2165"/>
    <d v="2015-01-08T16:31:36"/>
    <x v="2"/>
  </r>
  <r>
    <n v="3572"/>
    <s v="Monster"/>
    <s v="A darkly comic one woman show by Abram Rooney as part of The Camden Fringe 2015."/>
    <x v="22"/>
    <n v="500"/>
    <x v="0"/>
    <s v="GB"/>
    <s v="GBP"/>
    <n v="1434894082"/>
    <n v="1432302082"/>
    <b v="0"/>
    <n v="9"/>
    <b v="1"/>
    <s v="theater/plays"/>
    <n v="100"/>
    <n v="55.56"/>
    <x v="3"/>
    <x v="4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n v="1475759454"/>
    <b v="0"/>
    <n v="5"/>
    <b v="1"/>
    <s v="theater/plays"/>
    <n v="100"/>
    <n v="20"/>
    <x v="3"/>
    <x v="4"/>
    <x v="2167"/>
    <d v="2016-12-05T14:10:54"/>
    <x v="0"/>
  </r>
  <r>
    <n v="3578"/>
    <s v="Home"/>
    <s v="An unsparing, slightly surreal look at the effects of the private rented sector on two young women. Based on real events."/>
    <x v="51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n v="1456856256"/>
    <b v="0"/>
    <n v="14"/>
    <b v="1"/>
    <s v="theater/plays"/>
    <n v="100"/>
    <n v="35.71"/>
    <x v="3"/>
    <x v="4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s v="GB"/>
    <s v="GBP"/>
    <n v="1406719110"/>
    <n v="1405509510"/>
    <b v="0"/>
    <n v="45"/>
    <b v="1"/>
    <s v="theater/plays"/>
    <n v="100"/>
    <n v="33.33"/>
    <x v="3"/>
    <x v="4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n v="1411200034"/>
    <b v="0"/>
    <n v="73"/>
    <b v="1"/>
    <s v="theater/plays"/>
    <n v="100"/>
    <n v="68.53"/>
    <x v="3"/>
    <x v="4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n v="1458336479"/>
    <b v="0"/>
    <n v="49"/>
    <b v="1"/>
    <s v="theater/plays"/>
    <n v="100"/>
    <n v="81.67"/>
    <x v="3"/>
    <x v="4"/>
    <x v="2172"/>
    <d v="2016-05-17T21:27:59"/>
    <x v="0"/>
  </r>
  <r>
    <n v="3608"/>
    <s v="Petrification"/>
    <s v="Help us get the show on the road! Petrification is a new play about home, memory and identity and we need your help to tour."/>
    <x v="82"/>
    <n v="800"/>
    <x v="0"/>
    <s v="GB"/>
    <s v="GBP"/>
    <n v="1466172000"/>
    <n v="1463418090"/>
    <b v="0"/>
    <n v="27"/>
    <b v="1"/>
    <s v="theater/plays"/>
    <n v="100"/>
    <n v="29.63"/>
    <x v="3"/>
    <x v="4"/>
    <x v="2173"/>
    <d v="2016-06-17T14:00:00"/>
    <x v="0"/>
  </r>
  <r>
    <n v="3613"/>
    <s v="HIS NAME IS ARTHUR HOLMBERG"/>
    <s v="a woman walks into a bar except she looks like a man and no one's serving drinks. one night only"/>
    <x v="118"/>
    <n v="1250"/>
    <x v="0"/>
    <s v="US"/>
    <s v="USD"/>
    <n v="1403964574"/>
    <n v="1401372574"/>
    <b v="0"/>
    <n v="20"/>
    <b v="1"/>
    <s v="theater/plays"/>
    <n v="100"/>
    <n v="62.5"/>
    <x v="3"/>
    <x v="4"/>
    <x v="2174"/>
    <d v="2014-06-28T14:09:34"/>
    <x v="2"/>
  </r>
  <r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b v="0"/>
    <n v="21"/>
    <b v="1"/>
    <s v="theater/plays"/>
    <n v="100"/>
    <n v="47.67"/>
    <x v="3"/>
    <x v="4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x v="29"/>
    <n v="2000"/>
    <x v="0"/>
    <s v="US"/>
    <s v="USD"/>
    <n v="1463803140"/>
    <n v="1459446487"/>
    <b v="0"/>
    <n v="29"/>
    <b v="1"/>
    <s v="theater/plays"/>
    <n v="100"/>
    <n v="68.97"/>
    <x v="3"/>
    <x v="4"/>
    <x v="2176"/>
    <d v="2016-05-21T03:59:00"/>
    <x v="0"/>
  </r>
  <r>
    <n v="3648"/>
    <s v="Moth Theater Lives"/>
    <s v="Help Moth Live! Support Moth and its artist collective to achieve its 2014/15 season."/>
    <x v="25"/>
    <n v="40153"/>
    <x v="0"/>
    <s v="US"/>
    <s v="USD"/>
    <n v="1412492445"/>
    <n v="1409900445"/>
    <b v="0"/>
    <n v="73"/>
    <b v="1"/>
    <s v="theater/plays"/>
    <n v="100"/>
    <n v="550.04"/>
    <x v="3"/>
    <x v="4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s v="GB"/>
    <s v="GBP"/>
    <n v="1419368925"/>
    <n v="1417208925"/>
    <b v="0"/>
    <n v="22"/>
    <b v="1"/>
    <s v="theater/plays"/>
    <n v="100"/>
    <n v="11.36"/>
    <x v="3"/>
    <x v="4"/>
    <x v="2179"/>
    <d v="2014-12-23T21:08:45"/>
    <x v="2"/>
  </r>
  <r>
    <n v="3666"/>
    <s v="Israel LÃ³pez @ Ojai Playwrights Conference"/>
    <s v="Artistic Internship @ Ojai Playwrights Conference"/>
    <x v="34"/>
    <n v="1200"/>
    <x v="0"/>
    <s v="US"/>
    <s v="USD"/>
    <n v="1406185200"/>
    <n v="1404337382"/>
    <b v="0"/>
    <n v="38"/>
    <b v="1"/>
    <s v="theater/plays"/>
    <n v="100"/>
    <n v="31.58"/>
    <x v="3"/>
    <x v="4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x v="105"/>
    <n v="4500"/>
    <x v="0"/>
    <s v="DE"/>
    <s v="EUR"/>
    <n v="1472936229"/>
    <n v="1467752229"/>
    <b v="0"/>
    <n v="31"/>
    <b v="1"/>
    <s v="theater/plays"/>
    <n v="100"/>
    <n v="145.16"/>
    <x v="3"/>
    <x v="4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n v="1401254055"/>
    <b v="0"/>
    <n v="25"/>
    <b v="1"/>
    <s v="theater/plays"/>
    <n v="100"/>
    <n v="200.49"/>
    <x v="3"/>
    <x v="4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n v="1419281610"/>
    <b v="0"/>
    <n v="33"/>
    <b v="1"/>
    <s v="theater/plays"/>
    <n v="100"/>
    <n v="121.36"/>
    <x v="3"/>
    <x v="4"/>
    <x v="2183"/>
    <d v="2015-01-11T20:53:30"/>
    <x v="2"/>
  </r>
  <r>
    <n v="3701"/>
    <s v="Dog Show"/>
    <s v="Part-silent film, part-thriller, Dog Show sees four actors play a community of dogs and their owners. One autumn, a killer strikes."/>
    <x v="51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n v="1421105608"/>
    <b v="0"/>
    <n v="28"/>
    <b v="1"/>
    <s v="theater/musical"/>
    <n v="100"/>
    <n v="215.25"/>
    <x v="3"/>
    <x v="20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n v="1434625937"/>
    <b v="0"/>
    <n v="3"/>
    <b v="1"/>
    <s v="theater/musical"/>
    <n v="100"/>
    <n v="166.67"/>
    <x v="3"/>
    <x v="20"/>
    <x v="2186"/>
    <d v="2015-08-10T23:00:00"/>
    <x v="4"/>
  </r>
  <r>
    <n v="3763"/>
    <s v="[title of show] â€” The Chicago Storefront Premiere"/>
    <s v="A musical about two guys writing a musical about...two guys writing a musical."/>
    <x v="2"/>
    <n v="5000"/>
    <x v="0"/>
    <s v="US"/>
    <s v="USD"/>
    <n v="1427907626"/>
    <n v="1425319226"/>
    <b v="0"/>
    <n v="77"/>
    <b v="1"/>
    <s v="theater/musical"/>
    <n v="100"/>
    <n v="64.94"/>
    <x v="3"/>
    <x v="20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x v="51"/>
    <n v="1500"/>
    <x v="0"/>
    <s v="US"/>
    <s v="USD"/>
    <n v="1464482160"/>
    <n v="1462824832"/>
    <b v="0"/>
    <n v="27"/>
    <b v="1"/>
    <s v="theater/musical"/>
    <n v="100"/>
    <n v="55.56"/>
    <x v="3"/>
    <x v="20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s v="US"/>
    <s v="USD"/>
    <n v="1460730079"/>
    <n v="1458138079"/>
    <b v="0"/>
    <n v="15"/>
    <b v="1"/>
    <s v="theater/musical"/>
    <n v="100"/>
    <n v="73.33"/>
    <x v="3"/>
    <x v="20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s v="GB"/>
    <s v="GBP"/>
    <n v="1434234010"/>
    <n v="1431642010"/>
    <b v="0"/>
    <n v="20"/>
    <b v="1"/>
    <s v="theater/musical"/>
    <n v="100"/>
    <n v="100"/>
    <x v="3"/>
    <x v="20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n v="1427223655"/>
    <b v="0"/>
    <n v="25"/>
    <b v="1"/>
    <s v="theater/musical"/>
    <n v="100"/>
    <n v="100"/>
    <x v="3"/>
    <x v="20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s v="US"/>
    <s v="USD"/>
    <n v="1428552000"/>
    <n v="1426199843"/>
    <b v="0"/>
    <n v="14"/>
    <b v="1"/>
    <s v="theater/musical"/>
    <n v="100"/>
    <n v="143.21"/>
    <x v="3"/>
    <x v="20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x v="95"/>
    <n v="351"/>
    <x v="0"/>
    <s v="US"/>
    <s v="USD"/>
    <n v="1436587140"/>
    <n v="1434113406"/>
    <b v="0"/>
    <n v="10"/>
    <b v="1"/>
    <s v="theater/musical"/>
    <n v="100"/>
    <n v="35.1"/>
    <x v="3"/>
    <x v="20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b v="0"/>
    <n v="24"/>
    <b v="1"/>
    <s v="theater/plays"/>
    <n v="100"/>
    <n v="41.67"/>
    <x v="3"/>
    <x v="4"/>
    <x v="2194"/>
    <d v="2015-04-25T09:53:39"/>
    <x v="4"/>
  </r>
  <r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b v="0"/>
    <n v="20"/>
    <b v="1"/>
    <s v="theater/plays"/>
    <n v="100"/>
    <n v="50"/>
    <x v="3"/>
    <x v="4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n v="1414845587"/>
    <b v="0"/>
    <n v="28"/>
    <b v="1"/>
    <s v="theater/plays"/>
    <n v="100"/>
    <n v="178.57"/>
    <x v="3"/>
    <x v="4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n v="1470948371"/>
    <b v="0"/>
    <n v="8"/>
    <b v="1"/>
    <s v="theater/plays"/>
    <n v="100"/>
    <n v="62.63"/>
    <x v="3"/>
    <x v="4"/>
    <x v="2197"/>
    <d v="2016-08-31T20:46:11"/>
    <x v="0"/>
  </r>
  <r>
    <n v="1062"/>
    <s v="RETURNING AT A LATER DATE"/>
    <s v="SEE US ON PATREON www.badgirlartwork.com"/>
    <x v="267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x v="268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x v="93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s v="US"/>
    <s v="USD"/>
    <n v="1483137311"/>
    <n v="1481322911"/>
    <b v="0"/>
    <n v="21"/>
    <b v="0"/>
    <s v="music/indie rock"/>
    <n v="75"/>
    <n v="35.71"/>
    <x v="2"/>
    <x v="13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x v="171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x v="9"/>
    <n v="7540"/>
    <x v="2"/>
    <s v="US"/>
    <s v="USD"/>
    <n v="1489903200"/>
    <n v="1488459307"/>
    <b v="0"/>
    <n v="30"/>
    <b v="0"/>
    <s v="theater/plays"/>
    <n v="75"/>
    <n v="251.33"/>
    <x v="3"/>
    <x v="4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x v="2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s v="US"/>
    <s v="USD"/>
    <n v="1393181018"/>
    <n v="1390589018"/>
    <b v="0"/>
    <n v="9"/>
    <b v="0"/>
    <s v="publishing/fiction"/>
    <n v="70"/>
    <n v="39"/>
    <x v="5"/>
    <x v="26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n v="1472569117"/>
    <b v="0"/>
    <n v="46"/>
    <b v="0"/>
    <s v="technology/wearables"/>
    <n v="70"/>
    <n v="382.39"/>
    <x v="0"/>
    <x v="3"/>
    <x v="2215"/>
    <d v="2016-10-01T14:58:37"/>
    <x v="0"/>
  </r>
  <r>
    <n v="4022"/>
    <s v="The Merchant of Venice as Shakespeare Heard It"/>
    <s v="Help us produce a video of the first Original Pronunciation Merchant of Venice."/>
    <x v="52"/>
    <n v="12521"/>
    <x v="3"/>
    <s v="US"/>
    <s v="USD"/>
    <n v="1422759240"/>
    <n v="1418824867"/>
    <b v="0"/>
    <n v="197"/>
    <b v="0"/>
    <s v="theater/plays"/>
    <n v="70"/>
    <n v="63.56"/>
    <x v="3"/>
    <x v="4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x v="29"/>
    <n v="1351"/>
    <x v="3"/>
    <s v="US"/>
    <s v="USD"/>
    <n v="1387479360"/>
    <n v="1384887360"/>
    <b v="0"/>
    <n v="29"/>
    <b v="0"/>
    <s v="music/jazz"/>
    <n v="68"/>
    <n v="46.59"/>
    <x v="2"/>
    <x v="27"/>
    <x v="2217"/>
    <d v="2013-12-19T18:56:00"/>
    <x v="3"/>
  </r>
  <r>
    <n v="1728"/>
    <s v="With His Presence"/>
    <s v="Be in God's presence through instrumental covers of hymns. Help me build a home studio to freely distribute this album."/>
    <x v="118"/>
    <n v="855"/>
    <x v="3"/>
    <s v="US"/>
    <s v="USD"/>
    <n v="1445439674"/>
    <n v="1442847674"/>
    <b v="0"/>
    <n v="7"/>
    <b v="0"/>
    <s v="music/faith"/>
    <n v="68"/>
    <n v="122.14"/>
    <x v="2"/>
    <x v="21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s v="US"/>
    <s v="USD"/>
    <n v="1481809189"/>
    <n v="1479217189"/>
    <b v="1"/>
    <n v="140"/>
    <b v="0"/>
    <s v="photography/photobooks"/>
    <n v="68"/>
    <n v="48.25"/>
    <x v="6"/>
    <x v="9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s v="US"/>
    <s v="USD"/>
    <n v="1468108198"/>
    <n v="1465516198"/>
    <b v="0"/>
    <n v="348"/>
    <b v="0"/>
    <s v="theater/spaces"/>
    <n v="68"/>
    <n v="244.8"/>
    <x v="3"/>
    <x v="12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x v="51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  <x v="2"/>
  </r>
  <r>
    <n v="1704"/>
    <s v="Jericho Down Worship Album"/>
    <s v="We want to record an album of popular praise &amp; worship songs with our own influence and style."/>
    <x v="29"/>
    <n v="1302"/>
    <x v="3"/>
    <s v="US"/>
    <s v="USD"/>
    <n v="1424056873"/>
    <n v="1421464873"/>
    <b v="0"/>
    <n v="11"/>
    <b v="0"/>
    <s v="music/faith"/>
    <n v="65"/>
    <n v="118.36"/>
    <x v="2"/>
    <x v="21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x v="271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  <x v="4"/>
  </r>
  <r>
    <n v="452"/>
    <s v="Lost in the Shadows"/>
    <s v="A man must find his way out of the depths of the shadows by using the aid of a little girl."/>
    <x v="11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x v="115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  <x v="2"/>
  </r>
  <r>
    <n v="1792"/>
    <s v="Bensinger's: Photographs by Helaine Garren"/>
    <s v="In 1970 Helaine Garren shot a series of images at Bensingerâ€™s Pool Hall in Chicago, Illinois."/>
    <x v="19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x v="7"/>
    <n v="611"/>
    <x v="3"/>
    <s v="GB"/>
    <s v="GBP"/>
    <n v="1458117190"/>
    <n v="1455528790"/>
    <b v="0"/>
    <n v="3"/>
    <b v="0"/>
    <s v="theater/plays"/>
    <n v="61"/>
    <n v="203.67"/>
    <x v="3"/>
    <x v="4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s v="US"/>
    <s v="USD"/>
    <n v="1443408550"/>
    <n v="1439952550"/>
    <b v="0"/>
    <n v="17"/>
    <b v="0"/>
    <s v="theater/plays"/>
    <n v="61"/>
    <n v="179.12"/>
    <x v="3"/>
    <x v="4"/>
    <x v="2233"/>
    <d v="2015-09-28T02:49:10"/>
    <x v="4"/>
  </r>
  <r>
    <n v="166"/>
    <s v="Pressure"/>
    <s v="A young teen makes a bad decision after joining gang and the film expresses his choices that led him to that point."/>
    <x v="2"/>
    <n v="3000"/>
    <x v="3"/>
    <s v="US"/>
    <s v="USD"/>
    <n v="1484531362"/>
    <n v="1481939362"/>
    <b v="0"/>
    <n v="1"/>
    <b v="0"/>
    <s v="film &amp; video/drama"/>
    <n v="60"/>
    <n v="3000"/>
    <x v="4"/>
    <x v="30"/>
    <x v="2234"/>
    <d v="2017-01-16T01:49:22"/>
    <x v="0"/>
  </r>
  <r>
    <n v="2955"/>
    <s v="A Stage for Stage Door Theater Company (Canceled)"/>
    <s v="Stage Door Theater needs a stage for its current and future productions. Can you help?"/>
    <x v="34"/>
    <n v="715"/>
    <x v="1"/>
    <s v="US"/>
    <s v="USD"/>
    <n v="1434476849"/>
    <n v="1431884849"/>
    <b v="0"/>
    <n v="11"/>
    <b v="0"/>
    <s v="theater/spaces"/>
    <n v="60"/>
    <n v="65"/>
    <x v="3"/>
    <x v="12"/>
    <x v="2235"/>
    <d v="2015-06-16T17:47:29"/>
    <x v="4"/>
  </r>
  <r>
    <n v="3071"/>
    <s v="The Echo Theatre 2015"/>
    <s v="Anyone can create. They just need a place and an opportunity. The Echo Theatre (Provo) provides that opportunity."/>
    <x v="18"/>
    <n v="7173"/>
    <x v="3"/>
    <s v="US"/>
    <s v="USD"/>
    <n v="1429595940"/>
    <n v="1428082481"/>
    <b v="0"/>
    <n v="117"/>
    <b v="0"/>
    <s v="theater/spaces"/>
    <n v="60"/>
    <n v="61.31"/>
    <x v="3"/>
    <x v="12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s v="US"/>
    <s v="USD"/>
    <n v="1418769129"/>
    <n v="1416954729"/>
    <b v="0"/>
    <n v="24"/>
    <b v="0"/>
    <s v="theater/musical"/>
    <n v="60"/>
    <n v="174"/>
    <x v="3"/>
    <x v="20"/>
    <x v="2237"/>
    <d v="2014-12-16T22:32:09"/>
    <x v="2"/>
  </r>
  <r>
    <n v="4039"/>
    <s v="Defiant Entertainment presents: The Park Bench"/>
    <s v="Help stage an original One Act Play that brings awareness to Alzheimer's in its debut performance."/>
    <x v="22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  <x v="4"/>
  </r>
  <r>
    <n v="998"/>
    <s v="Ollinfit: The Wearable Personal Trainer"/>
    <s v="Ollinfit is the first wearable fitness trainer with 3 sensors for superior accuracy, feedback and results."/>
    <x v="64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x v="27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  <x v="4"/>
  </r>
  <r>
    <n v="201"/>
    <s v="Life of Change"/>
    <s v="Everyone has a choice. Can two college students get past their differences to save the life of a man whom they've never met before?"/>
    <x v="43"/>
    <n v="380"/>
    <x v="3"/>
    <s v="US"/>
    <s v="USD"/>
    <n v="1423424329"/>
    <n v="1421696329"/>
    <b v="0"/>
    <n v="7"/>
    <b v="0"/>
    <s v="film &amp; video/drama"/>
    <n v="58"/>
    <n v="54.29"/>
    <x v="4"/>
    <x v="30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4"/>
    <d v="2016-12-08T04:59:00"/>
    <x v="0"/>
  </r>
  <r>
    <n v="3122"/>
    <s v="be back soon (Canceled)"/>
    <s v="cancelled until further notice"/>
    <x v="267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  <x v="2"/>
  </r>
  <r>
    <n v="3116"/>
    <s v="CoreCon Asylum"/>
    <s v="Creating a consuite for CoreCon. A focus on the insanity of asylums and early medical practices from history."/>
    <x v="11"/>
    <n v="430"/>
    <x v="3"/>
    <s v="US"/>
    <s v="USD"/>
    <n v="1427890925"/>
    <n v="1426681325"/>
    <b v="0"/>
    <n v="10"/>
    <b v="0"/>
    <s v="theater/spaces"/>
    <n v="57"/>
    <n v="43"/>
    <x v="3"/>
    <x v="12"/>
    <x v="2247"/>
    <d v="2015-04-01T12:22:05"/>
    <x v="4"/>
  </r>
  <r>
    <n v="3998"/>
    <s v="Forsaken Angels-A New Play"/>
    <s v="Forsaken Angels, a powerful new play by William Leary, author of DCMTA's Best Of 2014 Play Masquerade."/>
    <x v="118"/>
    <n v="715"/>
    <x v="3"/>
    <s v="US"/>
    <s v="USD"/>
    <n v="1427580426"/>
    <n v="1424992026"/>
    <b v="0"/>
    <n v="12"/>
    <b v="0"/>
    <s v="theater/plays"/>
    <n v="57"/>
    <n v="59.58"/>
    <x v="3"/>
    <x v="4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x v="273"/>
    <n v="97273"/>
    <x v="3"/>
    <s v="SE"/>
    <s v="SEK"/>
    <n v="1456385101"/>
    <n v="1453793101"/>
    <b v="0"/>
    <n v="123"/>
    <b v="0"/>
    <s v="technology/wearables"/>
    <n v="56"/>
    <n v="790.84"/>
    <x v="0"/>
    <x v="3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x v="2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  <x v="4"/>
  </r>
  <r>
    <n v="1917"/>
    <s v="Chronovisor:The MOST innovative watch for night time reading"/>
    <s v="Let's build a legendary brand altogether"/>
    <x v="274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75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  <x v="0"/>
  </r>
  <r>
    <n v="4056"/>
    <s v="American Pride"/>
    <s v="American Pride is a play centered on the Poetry of one Iraq War veteran, and follows her journey through war and back home."/>
    <x v="51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  <x v="0"/>
  </r>
  <r>
    <n v="1817"/>
    <s v="Through the Lens of Jerry Gustafson"/>
    <s v="Hundreds of breathtaking rodeo photographs collected in a beautiful coffee table book."/>
    <x v="52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x v="22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x v="22"/>
    <n v="258"/>
    <x v="2"/>
    <s v="NL"/>
    <s v="EUR"/>
    <n v="1492372800"/>
    <n v="1488823488"/>
    <b v="0"/>
    <n v="8"/>
    <b v="0"/>
    <s v="theater/plays"/>
    <n v="52"/>
    <n v="32.25"/>
    <x v="3"/>
    <x v="4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x v="2"/>
    <n v="2608"/>
    <x v="3"/>
    <s v="US"/>
    <s v="USD"/>
    <n v="1410037200"/>
    <n v="1407435418"/>
    <b v="0"/>
    <n v="53"/>
    <b v="0"/>
    <s v="theater/musical"/>
    <n v="52"/>
    <n v="49.21"/>
    <x v="3"/>
    <x v="20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x v="113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  <x v="0"/>
  </r>
  <r>
    <n v="776"/>
    <s v="Run Ragged"/>
    <s v="Would anything change if women were in charge? Book Clubs, readers, and critics herald the latest by award-winning author, Aguila."/>
    <x v="13"/>
    <n v="3598"/>
    <x v="3"/>
    <s v="US"/>
    <s v="USD"/>
    <n v="1444539600"/>
    <n v="1441297645"/>
    <b v="0"/>
    <n v="57"/>
    <b v="0"/>
    <s v="publishing/fiction"/>
    <n v="51"/>
    <n v="63.12"/>
    <x v="5"/>
    <x v="26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n v="1413057980"/>
    <b v="0"/>
    <n v="34"/>
    <b v="0"/>
    <s v="music/world music"/>
    <n v="51"/>
    <n v="74.62"/>
    <x v="2"/>
    <x v="33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s v="US"/>
    <s v="USD"/>
    <n v="1411444740"/>
    <n v="1409335497"/>
    <b v="0"/>
    <n v="59"/>
    <b v="0"/>
    <s v="theater/musical"/>
    <n v="51"/>
    <n v="147.88"/>
    <x v="3"/>
    <x v="20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x v="141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x v="59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9"/>
    <n v="2115"/>
    <x v="3"/>
    <s v="US"/>
    <s v="USD"/>
    <n v="1412135940"/>
    <n v="1410366708"/>
    <b v="0"/>
    <n v="16"/>
    <b v="0"/>
    <s v="photography/nature"/>
    <n v="49"/>
    <n v="132.19"/>
    <x v="6"/>
    <x v="34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x v="18"/>
    <n v="5902"/>
    <x v="3"/>
    <s v="GB"/>
    <s v="GBP"/>
    <n v="1425108736"/>
    <n v="1422516736"/>
    <b v="0"/>
    <n v="140"/>
    <b v="0"/>
    <s v="photography/photobooks"/>
    <n v="49"/>
    <n v="42.16"/>
    <x v="6"/>
    <x v="9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  <x v="0"/>
  </r>
  <r>
    <n v="1692"/>
    <s v="Get Your Hopes Up"/>
    <s v="After 3 years.....It's time for some new music! Album #2 is in motion and I can't wait to share it with all of you!"/>
    <x v="2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x v="127"/>
    <n v="905"/>
    <x v="3"/>
    <s v="NL"/>
    <s v="EUR"/>
    <n v="1418649177"/>
    <n v="1416057177"/>
    <b v="1"/>
    <n v="29"/>
    <b v="0"/>
    <s v="photography/photobooks"/>
    <n v="48"/>
    <n v="31.21"/>
    <x v="6"/>
    <x v="9"/>
    <x v="2271"/>
    <d v="2014-12-15T13:12:57"/>
    <x v="2"/>
  </r>
  <r>
    <n v="1802"/>
    <s v="Out Of The Dark"/>
    <s v="Inner Darkness turned into a photobook. Personal work i shot during my recovery...in Berlin."/>
    <x v="27"/>
    <n v="1697"/>
    <x v="3"/>
    <s v="DE"/>
    <s v="EUR"/>
    <n v="1435442340"/>
    <n v="1433416830"/>
    <b v="1"/>
    <n v="18"/>
    <b v="0"/>
    <s v="photography/photobooks"/>
    <n v="48"/>
    <n v="94.28"/>
    <x v="6"/>
    <x v="9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x v="54"/>
    <n v="120"/>
    <x v="2"/>
    <s v="US"/>
    <s v="USD"/>
    <n v="1490033247"/>
    <n v="1489428447"/>
    <b v="0"/>
    <n v="4"/>
    <b v="0"/>
    <s v="food/small batch"/>
    <n v="48"/>
    <n v="30"/>
    <x v="7"/>
    <x v="11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x v="132"/>
    <n v="620"/>
    <x v="3"/>
    <s v="US"/>
    <s v="USD"/>
    <n v="1406876400"/>
    <n v="1405024561"/>
    <b v="0"/>
    <n v="10"/>
    <b v="0"/>
    <s v="theater/plays"/>
    <n v="48"/>
    <n v="62"/>
    <x v="3"/>
    <x v="4"/>
    <x v="2274"/>
    <d v="2014-08-01T07:00:00"/>
    <x v="2"/>
  </r>
  <r>
    <n v="969"/>
    <s v="Make 100 | Geek &amp; Chic: Smart Safety Jewelry."/>
    <s v="Geek &amp; Chic Smart Jewelry Collection, Wearables Meet Style!"/>
    <x v="3"/>
    <n v="14000"/>
    <x v="3"/>
    <s v="MX"/>
    <s v="MXN"/>
    <n v="1486624607"/>
    <n v="1483773407"/>
    <b v="0"/>
    <n v="11"/>
    <b v="0"/>
    <s v="technology/wearables"/>
    <n v="47"/>
    <n v="1272.73"/>
    <x v="0"/>
    <x v="3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x v="126"/>
    <n v="21300"/>
    <x v="1"/>
    <s v="US"/>
    <s v="USD"/>
    <n v="1423092149"/>
    <n v="1420500149"/>
    <b v="0"/>
    <n v="400"/>
    <b v="0"/>
    <s v="technology/wearables"/>
    <n v="47"/>
    <n v="53.25"/>
    <x v="0"/>
    <x v="3"/>
    <x v="2276"/>
    <d v="2015-02-04T23:22:29"/>
    <x v="4"/>
  </r>
  <r>
    <n v="1903"/>
    <s v="MiPointer"/>
    <s v="A cool smart laser pointer for presenting professionals. Unique by design, widest functional coverage for both IOS and Android."/>
    <x v="32"/>
    <n v="1398"/>
    <x v="3"/>
    <s v="US"/>
    <s v="USD"/>
    <n v="1485541791"/>
    <n v="1480357791"/>
    <b v="0"/>
    <n v="41"/>
    <b v="0"/>
    <s v="technology/gadgets"/>
    <n v="47"/>
    <n v="34.1"/>
    <x v="0"/>
    <x v="3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s v="US"/>
    <s v="USD"/>
    <n v="1432069249"/>
    <n v="1429477249"/>
    <b v="0"/>
    <n v="8"/>
    <b v="0"/>
    <s v="technology/gadgets"/>
    <n v="47"/>
    <n v="29.63"/>
    <x v="0"/>
    <x v="31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s v="US"/>
    <s v="USD"/>
    <n v="1404253800"/>
    <n v="1402784964"/>
    <b v="0"/>
    <n v="17"/>
    <b v="0"/>
    <s v="theater/plays"/>
    <n v="47"/>
    <n v="166.06"/>
    <x v="3"/>
    <x v="4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s v="DE"/>
    <s v="EUR"/>
    <n v="1454502789"/>
    <n v="1453206789"/>
    <b v="0"/>
    <n v="114"/>
    <b v="0"/>
    <s v="technology/wearables"/>
    <n v="46"/>
    <n v="20.34"/>
    <x v="0"/>
    <x v="3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s v="US"/>
    <s v="USD"/>
    <n v="1489500155"/>
    <n v="1485874955"/>
    <b v="0"/>
    <n v="188"/>
    <b v="0"/>
    <s v="technology/wearables"/>
    <n v="46"/>
    <n v="136.46"/>
    <x v="0"/>
    <x v="3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s v="CA"/>
    <s v="CAD"/>
    <n v="1485147540"/>
    <n v="1481951853"/>
    <b v="0"/>
    <n v="14"/>
    <b v="0"/>
    <s v="technology/wearables"/>
    <n v="46"/>
    <n v="164"/>
    <x v="0"/>
    <x v="3"/>
    <x v="2282"/>
    <d v="2017-01-23T04:59:00"/>
    <x v="0"/>
  </r>
  <r>
    <n v="1767"/>
    <s v="OR-GÃ“L-HO -A search for meaning during the World Cup"/>
    <s v="A photographic search for the true meaning of pride for ones country during the World Cup"/>
    <x v="2"/>
    <n v="2286"/>
    <x v="3"/>
    <s v="US"/>
    <s v="USD"/>
    <n v="1407080884"/>
    <n v="1404488884"/>
    <b v="1"/>
    <n v="39"/>
    <b v="0"/>
    <s v="photography/photobooks"/>
    <n v="46"/>
    <n v="58.62"/>
    <x v="6"/>
    <x v="9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s v="US"/>
    <s v="USD"/>
    <n v="1417273140"/>
    <n v="1413609292"/>
    <b v="1"/>
    <n v="13"/>
    <b v="0"/>
    <s v="photography/photobooks"/>
    <n v="46"/>
    <n v="88.31"/>
    <x v="6"/>
    <x v="9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s v="US"/>
    <s v="USD"/>
    <n v="1429767607"/>
    <n v="1424587207"/>
    <b v="0"/>
    <n v="36"/>
    <b v="0"/>
    <s v="theater/musical"/>
    <n v="46"/>
    <n v="70.83"/>
    <x v="3"/>
    <x v="20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  <x v="4"/>
  </r>
  <r>
    <n v="1556"/>
    <s v="West Canada - A Coffee Table Book"/>
    <s v="To gather a collection of photographs for a coffee table book that displays the beauty of Canada's west."/>
    <x v="51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x v="6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s v="US"/>
    <s v="USD"/>
    <n v="1440100839"/>
    <n v="1436472039"/>
    <b v="0"/>
    <n v="73"/>
    <b v="0"/>
    <s v="technology/wearables"/>
    <n v="43"/>
    <n v="89.19"/>
    <x v="0"/>
    <x v="3"/>
    <x v="2292"/>
    <d v="2015-08-20T20:00:39"/>
    <x v="4"/>
  </r>
  <r>
    <n v="1717"/>
    <s v="Shift Records A New EP!"/>
    <s v="Our first record created to reach, inspire, and ultimately express the love of Jesus to our generation."/>
    <x v="278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s v="US"/>
    <s v="USD"/>
    <n v="1399223500"/>
    <n v="1396631500"/>
    <b v="0"/>
    <n v="48"/>
    <b v="0"/>
    <s v="games/mobile games"/>
    <n v="43"/>
    <n v="58.08"/>
    <x v="1"/>
    <x v="25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s v="US"/>
    <s v="USD"/>
    <n v="1466697983"/>
    <n v="1464105983"/>
    <b v="0"/>
    <n v="99"/>
    <b v="0"/>
    <s v="technology/gadgets"/>
    <n v="43"/>
    <n v="215.96"/>
    <x v="0"/>
    <x v="31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x v="9"/>
    <n v="4303"/>
    <x v="3"/>
    <s v="GB"/>
    <s v="GBP"/>
    <n v="1445468400"/>
    <n v="1443042061"/>
    <b v="0"/>
    <n v="105"/>
    <b v="0"/>
    <s v="technology/gadgets"/>
    <n v="43"/>
    <n v="40.98"/>
    <x v="0"/>
    <x v="31"/>
    <x v="2296"/>
    <d v="2015-10-21T23:00:00"/>
    <x v="4"/>
  </r>
  <r>
    <n v="196"/>
    <s v="Thunder Under Control"/>
    <s v="A moving short film about a retired female boxer who develops a relationship with a young journalist who idolises her"/>
    <x v="27"/>
    <n v="1465"/>
    <x v="3"/>
    <s v="GB"/>
    <s v="GBP"/>
    <n v="1444510800"/>
    <n v="1442062898"/>
    <b v="0"/>
    <n v="19"/>
    <b v="0"/>
    <s v="film &amp; video/drama"/>
    <n v="42"/>
    <n v="77.11"/>
    <x v="4"/>
    <x v="30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s v="US"/>
    <s v="USD"/>
    <n v="1381917540"/>
    <n v="1379990038"/>
    <b v="0"/>
    <n v="79"/>
    <b v="0"/>
    <s v="music/jazz"/>
    <n v="42"/>
    <n v="34.18"/>
    <x v="2"/>
    <x v="27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x v="279"/>
    <n v="40079"/>
    <x v="3"/>
    <s v="US"/>
    <s v="USD"/>
    <n v="1487617200"/>
    <n v="1483634335"/>
    <b v="0"/>
    <n v="110"/>
    <b v="0"/>
    <s v="technology/wearables"/>
    <n v="42"/>
    <n v="364.35"/>
    <x v="0"/>
    <x v="3"/>
    <x v="2299"/>
    <d v="2017-02-20T19:00:00"/>
    <x v="1"/>
  </r>
  <r>
    <n v="1987"/>
    <s v="Ethiopia: Beheld"/>
    <s v="A collection of images that depicts the beauty and diversity within Ethiopia"/>
    <x v="63"/>
    <n v="2336"/>
    <x v="3"/>
    <s v="GB"/>
    <s v="GBP"/>
    <n v="1425223276"/>
    <n v="1422631276"/>
    <b v="0"/>
    <n v="28"/>
    <b v="0"/>
    <s v="photography/people"/>
    <n v="42"/>
    <n v="83.43"/>
    <x v="6"/>
    <x v="35"/>
    <x v="2300"/>
    <d v="2015-03-01T15:21:16"/>
    <x v="4"/>
  </r>
  <r>
    <n v="2854"/>
    <s v="Ultimate Political Selfie!"/>
    <s v="Almost Random Theatre's play about a candidate - with no policies - who is seeking election in May 2015"/>
    <x v="7"/>
    <n v="417"/>
    <x v="3"/>
    <s v="GB"/>
    <s v="GBP"/>
    <n v="1431018719"/>
    <n v="1429290719"/>
    <b v="0"/>
    <n v="14"/>
    <b v="0"/>
    <s v="theater/plays"/>
    <n v="42"/>
    <n v="29.79"/>
    <x v="3"/>
    <x v="4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s v="US"/>
    <s v="USD"/>
    <n v="1475697054"/>
    <n v="1473105054"/>
    <b v="0"/>
    <n v="60"/>
    <b v="0"/>
    <s v="theater/plays"/>
    <n v="42"/>
    <n v="105.03"/>
    <x v="3"/>
    <x v="4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x v="280"/>
    <n v="2476"/>
    <x v="3"/>
    <s v="US"/>
    <s v="USD"/>
    <n v="1413694800"/>
    <n v="1408986916"/>
    <b v="0"/>
    <n v="31"/>
    <b v="0"/>
    <s v="theater/spaces"/>
    <n v="42"/>
    <n v="79.87"/>
    <x v="3"/>
    <x v="12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x v="6"/>
    <n v="1656"/>
    <x v="3"/>
    <s v="US"/>
    <s v="USD"/>
    <n v="1388102094"/>
    <n v="1385510094"/>
    <b v="0"/>
    <n v="52"/>
    <b v="0"/>
    <s v="publishing/fiction"/>
    <n v="41"/>
    <n v="31.85"/>
    <x v="5"/>
    <x v="26"/>
    <x v="2304"/>
    <d v="2013-12-26T23:54:54"/>
    <x v="3"/>
  </r>
  <r>
    <n v="876"/>
    <s v="Sound Of Dobells"/>
    <s v="What was the greatest record shop ever?  DOBELLS!"/>
    <x v="281"/>
    <n v="1286"/>
    <x v="3"/>
    <s v="GB"/>
    <s v="GBP"/>
    <n v="1359978927"/>
    <n v="1357127727"/>
    <b v="0"/>
    <n v="45"/>
    <b v="0"/>
    <s v="music/jazz"/>
    <n v="41"/>
    <n v="28.58"/>
    <x v="2"/>
    <x v="27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s v="US"/>
    <s v="USD"/>
    <n v="1473972813"/>
    <n v="1471812813"/>
    <b v="0"/>
    <n v="7"/>
    <b v="0"/>
    <s v="music/indie rock"/>
    <n v="41"/>
    <n v="29.29"/>
    <x v="2"/>
    <x v="13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  <x v="7"/>
  </r>
  <r>
    <n v="1106"/>
    <s v="Backyard Zombies"/>
    <s v="Collect coins and save civilians while you blast your way through tons of zombies! Unlock new characters and levels!"/>
    <x v="46"/>
    <n v="165"/>
    <x v="3"/>
    <s v="US"/>
    <s v="USD"/>
    <n v="1333557975"/>
    <n v="1330969575"/>
    <b v="0"/>
    <n v="7"/>
    <b v="0"/>
    <s v="games/video games"/>
    <n v="41"/>
    <n v="23.57"/>
    <x v="1"/>
    <x v="29"/>
    <x v="2308"/>
    <d v="2012-04-04T16:46:15"/>
    <x v="5"/>
  </r>
  <r>
    <n v="1570"/>
    <s v="BEAUTIFUL DREAMERS: An Adult Coloring Book (Canceled)"/>
    <s v="A Coloring Book of Breathtaking Beauties_x000a_To Calm the Heart and Soul"/>
    <x v="26"/>
    <n v="2484"/>
    <x v="1"/>
    <s v="US"/>
    <s v="USD"/>
    <n v="1460140282"/>
    <n v="1457551882"/>
    <b v="0"/>
    <n v="52"/>
    <b v="0"/>
    <s v="publishing/art books"/>
    <n v="41"/>
    <n v="47.77"/>
    <x v="5"/>
    <x v="36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x v="237"/>
    <n v="11594"/>
    <x v="3"/>
    <s v="US"/>
    <s v="USD"/>
    <n v="1486830030"/>
    <n v="1483806030"/>
    <b v="1"/>
    <n v="96"/>
    <b v="0"/>
    <s v="photography/photobooks"/>
    <n v="41"/>
    <n v="120.77"/>
    <x v="6"/>
    <x v="9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x v="218"/>
    <n v="1345"/>
    <x v="3"/>
    <s v="US"/>
    <s v="USD"/>
    <n v="1421635190"/>
    <n v="1418179190"/>
    <b v="0"/>
    <n v="16"/>
    <b v="0"/>
    <s v="food/food trucks"/>
    <n v="41"/>
    <n v="84.06"/>
    <x v="7"/>
    <x v="37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12"/>
    <d v="2014-06-03T06:59:00"/>
    <x v="2"/>
  </r>
  <r>
    <n v="177"/>
    <s v="The Good Samaritan"/>
    <s v="I'm making a modern day version of the bible story &quot; The Good Samaritan&quot;"/>
    <x v="133"/>
    <n v="180"/>
    <x v="3"/>
    <s v="US"/>
    <s v="USD"/>
    <n v="1427155726"/>
    <n v="1425690526"/>
    <b v="0"/>
    <n v="7"/>
    <b v="0"/>
    <s v="film &amp; video/drama"/>
    <n v="40"/>
    <n v="25.71"/>
    <x v="4"/>
    <x v="30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x v="7"/>
    <n v="401"/>
    <x v="3"/>
    <s v="US"/>
    <s v="USD"/>
    <n v="1434847859"/>
    <n v="1431391859"/>
    <b v="0"/>
    <n v="5"/>
    <b v="0"/>
    <s v="film &amp; video/drama"/>
    <n v="40"/>
    <n v="80.2"/>
    <x v="4"/>
    <x v="30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x v="2"/>
    <n v="2001"/>
    <x v="3"/>
    <s v="US"/>
    <s v="USD"/>
    <n v="1456957635"/>
    <n v="1451773635"/>
    <b v="0"/>
    <n v="24"/>
    <b v="0"/>
    <s v="music/indie rock"/>
    <n v="40"/>
    <n v="83.38"/>
    <x v="2"/>
    <x v="13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x v="14"/>
    <n v="3200"/>
    <x v="3"/>
    <s v="US"/>
    <s v="USD"/>
    <n v="1440734400"/>
    <n v="1438549026"/>
    <b v="0"/>
    <n v="72"/>
    <b v="0"/>
    <s v="music/indie rock"/>
    <n v="40"/>
    <n v="44.44"/>
    <x v="2"/>
    <x v="13"/>
    <x v="2316"/>
    <d v="2015-08-28T04:00:00"/>
    <x v="4"/>
  </r>
  <r>
    <n v="952"/>
    <s v="Audionoggin - Join the Earvolution"/>
    <s v="Audionoggin: Wireless personal surround sound for the athlete in everyone."/>
    <x v="282"/>
    <n v="19572"/>
    <x v="3"/>
    <s v="US"/>
    <s v="USD"/>
    <n v="1479483812"/>
    <n v="1476888212"/>
    <b v="0"/>
    <n v="196"/>
    <b v="0"/>
    <s v="technology/wearables"/>
    <n v="40"/>
    <n v="99.86"/>
    <x v="0"/>
    <x v="3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s v="US"/>
    <s v="USD"/>
    <n v="1461440421"/>
    <n v="1458848421"/>
    <b v="0"/>
    <n v="39"/>
    <b v="0"/>
    <s v="games/mobile games"/>
    <n v="40"/>
    <n v="253.21"/>
    <x v="1"/>
    <x v="25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s v="GB"/>
    <s v="GBP"/>
    <n v="1489376405"/>
    <n v="1484196005"/>
    <b v="0"/>
    <n v="104"/>
    <b v="0"/>
    <s v="technology/wearables"/>
    <n v="40"/>
    <n v="152.41"/>
    <x v="0"/>
    <x v="3"/>
    <x v="2319"/>
    <d v="2017-03-13T03:40:05"/>
    <x v="1"/>
  </r>
  <r>
    <n v="1315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20"/>
    <d v="2015-11-06T01:00:00"/>
    <x v="4"/>
  </r>
  <r>
    <n v="1780"/>
    <s v="Native Nation"/>
    <s v="It is time to recognize and give to the indigenus groups the credit they deserve. It is time to understand where we come from."/>
    <x v="3"/>
    <n v="11923"/>
    <x v="3"/>
    <s v="US"/>
    <s v="USD"/>
    <n v="1467469510"/>
    <n v="1462285510"/>
    <b v="1"/>
    <n v="152"/>
    <b v="0"/>
    <s v="photography/photobooks"/>
    <n v="40"/>
    <n v="78.44"/>
    <x v="6"/>
    <x v="9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s v="US"/>
    <s v="USD"/>
    <n v="1422674700"/>
    <n v="1419954240"/>
    <b v="1"/>
    <n v="33"/>
    <b v="0"/>
    <s v="photography/photobooks"/>
    <n v="40"/>
    <n v="60.24"/>
    <x v="6"/>
    <x v="9"/>
    <x v="2322"/>
    <d v="2015-01-31T03:25:00"/>
    <x v="2"/>
  </r>
  <r>
    <n v="442"/>
    <s v="The Paranormal Idiot"/>
    <s v="Doomsday is here"/>
    <x v="112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s v="US"/>
    <s v="USD"/>
    <n v="1421208000"/>
    <n v="1418315852"/>
    <b v="0"/>
    <n v="15"/>
    <b v="0"/>
    <s v="technology/wearables"/>
    <n v="39"/>
    <n v="788.53"/>
    <x v="0"/>
    <x v="3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s v="US"/>
    <s v="USD"/>
    <n v="1465169610"/>
    <n v="1462577610"/>
    <b v="0"/>
    <n v="53"/>
    <b v="0"/>
    <s v="music/indie rock"/>
    <n v="39"/>
    <n v="147.81"/>
    <x v="2"/>
    <x v="13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s v="US"/>
    <s v="USD"/>
    <n v="1421640665"/>
    <n v="1419048665"/>
    <b v="0"/>
    <n v="171"/>
    <b v="0"/>
    <s v="technology/wearables"/>
    <n v="39"/>
    <n v="113.63"/>
    <x v="0"/>
    <x v="3"/>
    <x v="2326"/>
    <d v="2015-01-19T04:11:05"/>
    <x v="2"/>
  </r>
  <r>
    <n v="1069"/>
    <s v="Until The End (PC, Mac, and Linux)"/>
    <s v="A run-n-gun zombie survival game where you scavenge for items to make the night a little less scary."/>
    <x v="8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27"/>
    <d v="2013-11-26T06:30:59"/>
    <x v="3"/>
  </r>
  <r>
    <n v="1795"/>
    <s v="THE AFGHANS - A Photo Book"/>
    <s v="A photography book documenting the impact of the ISAF mission on the Afghan people of Mazar-e Sharif."/>
    <x v="237"/>
    <n v="10846"/>
    <x v="3"/>
    <s v="DE"/>
    <s v="EUR"/>
    <n v="1476460800"/>
    <n v="1473922541"/>
    <b v="1"/>
    <n v="81"/>
    <b v="0"/>
    <s v="photography/photobooks"/>
    <n v="39"/>
    <n v="133.9"/>
    <x v="6"/>
    <x v="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s v="NL"/>
    <s v="EUR"/>
    <n v="1446331500"/>
    <n v="1442531217"/>
    <b v="0"/>
    <n v="285"/>
    <b v="0"/>
    <s v="technology/gadgets"/>
    <n v="39"/>
    <n v="117.49"/>
    <x v="0"/>
    <x v="31"/>
    <x v="2329"/>
    <d v="2015-10-31T22:45:00"/>
    <x v="4"/>
  </r>
  <r>
    <n v="2321"/>
    <s v="WienerWÃ¼rze"/>
    <s v="Universal organic liquid seasoning brewed all natural from lupine, oat, salt and water for soups, salads, stews and more"/>
    <x v="283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x v="32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x v="83"/>
    <n v="6258"/>
    <x v="3"/>
    <s v="GB"/>
    <s v="GBP"/>
    <n v="1471939818"/>
    <n v="1467619818"/>
    <b v="0"/>
    <n v="90"/>
    <b v="0"/>
    <s v="theater/spaces"/>
    <n v="39"/>
    <n v="69.53"/>
    <x v="3"/>
    <x v="12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s v="US"/>
    <s v="USD"/>
    <n v="1277501520"/>
    <n v="1273874306"/>
    <b v="0"/>
    <n v="5"/>
    <b v="0"/>
    <s v="music/jazz"/>
    <n v="38"/>
    <n v="69"/>
    <x v="2"/>
    <x v="27"/>
    <x v="2333"/>
    <d v="2010-06-25T21:32:00"/>
    <x v="7"/>
  </r>
  <r>
    <n v="951"/>
    <s v="Smart Harness"/>
    <s v="Revolutionizing the way we walk our dogs!"/>
    <x v="16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s v="US"/>
    <s v="USD"/>
    <n v="1422473831"/>
    <n v="1419881831"/>
    <b v="0"/>
    <n v="8"/>
    <b v="0"/>
    <s v="theater/plays"/>
    <n v="38"/>
    <n v="119.13"/>
    <x v="3"/>
    <x v="4"/>
    <x v="2335"/>
    <d v="2015-01-28T19:37:11"/>
    <x v="2"/>
  </r>
  <r>
    <n v="2889"/>
    <s v="Halfway, Nebraska"/>
    <s v="Halfway, Nebraska explores the limits of hope and what it means to love someone who may be too far damaged to save."/>
    <x v="32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6"/>
    <d v="2014-08-29T20:43:05"/>
    <x v="2"/>
  </r>
  <r>
    <n v="3987"/>
    <s v="Write Now 5"/>
    <s v="Write Now 5 is a new writing festival in south east London promoting new work from emerging playwrights."/>
    <x v="46"/>
    <n v="151"/>
    <x v="3"/>
    <s v="GB"/>
    <s v="GBP"/>
    <n v="1400278290"/>
    <n v="1399414290"/>
    <b v="0"/>
    <n v="13"/>
    <b v="0"/>
    <s v="theater/plays"/>
    <n v="38"/>
    <n v="11.62"/>
    <x v="3"/>
    <x v="4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s v="GB"/>
    <s v="GBP"/>
    <n v="1488394800"/>
    <n v="1486681708"/>
    <b v="0"/>
    <n v="14"/>
    <b v="0"/>
    <s v="theater/plays"/>
    <n v="38"/>
    <n v="32.36"/>
    <x v="3"/>
    <x v="4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s v="US"/>
    <s v="USD"/>
    <n v="1413234316"/>
    <n v="1408050316"/>
    <b v="0"/>
    <n v="13"/>
    <b v="0"/>
    <s v="theater/plays"/>
    <n v="38"/>
    <n v="86.62"/>
    <x v="3"/>
    <x v="4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s v="US"/>
    <s v="USD"/>
    <n v="1413735972"/>
    <n v="1411143972"/>
    <b v="0"/>
    <n v="22"/>
    <b v="0"/>
    <s v="technology/web"/>
    <n v="37"/>
    <n v="64.36"/>
    <x v="0"/>
    <x v="38"/>
    <x v="2341"/>
    <d v="2014-10-19T16:26:12"/>
    <x v="2"/>
  </r>
  <r>
    <n v="899"/>
    <s v="Lets get 48/14 pressed!!!"/>
    <s v="Lets get 48/14 pressed and in your cd players,ipods,blogs, and facebook status'. Lets get it everywhere!"/>
    <x v="11"/>
    <n v="280"/>
    <x v="3"/>
    <s v="US"/>
    <s v="USD"/>
    <n v="1306549362"/>
    <n v="1302661362"/>
    <b v="0"/>
    <n v="8"/>
    <b v="0"/>
    <s v="music/indie rock"/>
    <n v="37"/>
    <n v="35"/>
    <x v="2"/>
    <x v="13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s v="US"/>
    <s v="USD"/>
    <n v="1435429626"/>
    <n v="1431973626"/>
    <b v="0"/>
    <n v="14"/>
    <b v="0"/>
    <s v="theater/plays"/>
    <n v="37"/>
    <n v="46.93"/>
    <x v="3"/>
    <x v="4"/>
    <x v="2343"/>
    <d v="2015-06-27T18:27:06"/>
    <x v="4"/>
  </r>
  <r>
    <n v="3911"/>
    <s v="Ministers of Grace"/>
    <s v="â€˜Ministers of Graceâ€™ imagines what the movie Ghostbusters would be like if written by William Shakespeare."/>
    <x v="14"/>
    <n v="2993"/>
    <x v="3"/>
    <s v="US"/>
    <s v="USD"/>
    <n v="1417033777"/>
    <n v="1414438177"/>
    <b v="0"/>
    <n v="36"/>
    <b v="0"/>
    <s v="theater/plays"/>
    <n v="37"/>
    <n v="83.14"/>
    <x v="3"/>
    <x v="4"/>
    <x v="2344"/>
    <d v="2014-11-26T20:29:37"/>
    <x v="2"/>
  </r>
  <r>
    <n v="4035"/>
    <s v="The Lost Boy"/>
    <s v="&quot;Stories are where you go to look for the truth of your own life.&quot; (Frank Delaney)"/>
    <x v="9"/>
    <n v="3685"/>
    <x v="3"/>
    <s v="US"/>
    <s v="USD"/>
    <n v="1413925887"/>
    <n v="1411333887"/>
    <b v="0"/>
    <n v="25"/>
    <b v="0"/>
    <s v="theater/plays"/>
    <n v="37"/>
    <n v="147.4"/>
    <x v="3"/>
    <x v="4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x v="29"/>
    <n v="730"/>
    <x v="3"/>
    <s v="US"/>
    <s v="USD"/>
    <n v="1413953940"/>
    <n v="1410141900"/>
    <b v="0"/>
    <n v="8"/>
    <b v="0"/>
    <s v="theater/plays"/>
    <n v="37"/>
    <n v="91.25"/>
    <x v="3"/>
    <x v="4"/>
    <x v="2346"/>
    <d v="2014-10-22T04:59:00"/>
    <x v="2"/>
  </r>
  <r>
    <n v="183"/>
    <s v="Three Little Words"/>
    <s v="Don't kill me until I meet my Dad"/>
    <x v="55"/>
    <n v="4482"/>
    <x v="3"/>
    <s v="GB"/>
    <s v="GBP"/>
    <n v="1417033610"/>
    <n v="1414438010"/>
    <b v="0"/>
    <n v="12"/>
    <b v="0"/>
    <s v="film &amp; video/drama"/>
    <n v="36"/>
    <n v="373.5"/>
    <x v="4"/>
    <x v="30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x v="13"/>
    <n v="2521"/>
    <x v="3"/>
    <s v="US"/>
    <s v="USD"/>
    <n v="1413723684"/>
    <n v="1411131684"/>
    <b v="0"/>
    <n v="44"/>
    <b v="0"/>
    <s v="publishing/fiction"/>
    <n v="36"/>
    <n v="57.3"/>
    <x v="5"/>
    <x v="26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x v="285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x v="4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x v="286"/>
    <n v="8191"/>
    <x v="3"/>
    <s v="DE"/>
    <s v="EUR"/>
    <n v="1443808800"/>
    <n v="1441048658"/>
    <b v="1"/>
    <n v="122"/>
    <b v="0"/>
    <s v="photography/photobooks"/>
    <n v="36"/>
    <n v="67.14"/>
    <x v="6"/>
    <x v="9"/>
    <x v="2351"/>
    <d v="2015-10-02T18:00:00"/>
    <x v="4"/>
  </r>
  <r>
    <n v="3635"/>
    <s v="Mary's Son"/>
    <s v="Mary's Son is a pop opera about Jesus and the hope he brings to all people."/>
    <x v="27"/>
    <n v="1276"/>
    <x v="3"/>
    <s v="US"/>
    <s v="USD"/>
    <n v="1461186676"/>
    <n v="1458594676"/>
    <b v="0"/>
    <n v="10"/>
    <b v="0"/>
    <s v="theater/musical"/>
    <n v="36"/>
    <n v="127.6"/>
    <x v="3"/>
    <x v="20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s v="GB"/>
    <s v="GBP"/>
    <n v="1431298740"/>
    <n v="1429558756"/>
    <b v="0"/>
    <n v="27"/>
    <b v="0"/>
    <s v="theater/plays"/>
    <n v="36"/>
    <n v="33.67"/>
    <x v="3"/>
    <x v="4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4"/>
    <d v="2015-11-02T16:50:00"/>
    <x v="4"/>
  </r>
  <r>
    <n v="693"/>
    <s v="Prana: Wearable for Breathing and Posture"/>
    <s v="Prana is the first wearable combining breath and posture tracking to make your sitting time count."/>
    <x v="24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n v="1449000056"/>
    <b v="0"/>
    <n v="90"/>
    <b v="0"/>
    <s v="technology/wearables"/>
    <n v="35"/>
    <n v="95.91"/>
    <x v="0"/>
    <x v="3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x v="258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  <x v="4"/>
  </r>
  <r>
    <n v="3633"/>
    <s v="SMOKEY AND THE BANDIT: THE MUSICAL"/>
    <s v="SMOKEY AND THE BANDIT: THE MUSICAL_x000a_The classic film, characters and music you love, on stage, LIVE!"/>
    <x v="2"/>
    <n v="1762"/>
    <x v="3"/>
    <s v="US"/>
    <s v="USD"/>
    <n v="1479517200"/>
    <n v="1475765867"/>
    <b v="0"/>
    <n v="31"/>
    <b v="0"/>
    <s v="theater/musical"/>
    <n v="35"/>
    <n v="56.84"/>
    <x v="3"/>
    <x v="20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s v="US"/>
    <s v="USD"/>
    <n v="1400569140"/>
    <n v="1397854356"/>
    <b v="0"/>
    <n v="46"/>
    <b v="0"/>
    <s v="theater/plays"/>
    <n v="35"/>
    <n v="84.28"/>
    <x v="3"/>
    <x v="4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  <x v="4"/>
  </r>
  <r>
    <n v="598"/>
    <s v="Goals not creeds"/>
    <s v="This is a project to create a crowd-funding site for Urantia Book readers worldwide."/>
    <x v="8"/>
    <n v="850"/>
    <x v="3"/>
    <s v="US"/>
    <s v="USD"/>
    <n v="1417737781"/>
    <n v="1415145781"/>
    <b v="0"/>
    <n v="7"/>
    <b v="0"/>
    <s v="technology/web"/>
    <n v="34"/>
    <n v="121.43"/>
    <x v="0"/>
    <x v="38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x v="24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s v="AT"/>
    <s v="EUR"/>
    <n v="1456094197"/>
    <n v="1453502197"/>
    <b v="0"/>
    <n v="12"/>
    <b v="0"/>
    <s v="technology/wearables"/>
    <n v="34"/>
    <n v="75.75"/>
    <x v="0"/>
    <x v="3"/>
    <x v="2364"/>
    <d v="2016-02-21T22:36:37"/>
    <x v="0"/>
  </r>
  <r>
    <n v="1549"/>
    <s v="2016 Calendar:  Wonders of Nature"/>
    <s v="A 2016 calendar collection of landscape and wildlife photographs from award winning photographer, Steve Marler."/>
    <x v="22"/>
    <n v="170"/>
    <x v="3"/>
    <s v="US"/>
    <s v="USD"/>
    <n v="1446524159"/>
    <n v="1443928559"/>
    <b v="0"/>
    <n v="6"/>
    <b v="0"/>
    <s v="photography/nature"/>
    <n v="34"/>
    <n v="28.33"/>
    <x v="6"/>
    <x v="34"/>
    <x v="2365"/>
    <d v="2015-11-03T04:15:59"/>
    <x v="4"/>
  </r>
  <r>
    <n v="1726"/>
    <s v="&quot;Every Day&quot; CD by Amanda Joy Hall"/>
    <s v="Amanda Joy Hall's sophomore album, &quot;Every Day&quot;. Release expected July 2014"/>
    <x v="67"/>
    <n v="2196"/>
    <x v="3"/>
    <s v="US"/>
    <s v="USD"/>
    <n v="1403906664"/>
    <n v="1401401064"/>
    <b v="0"/>
    <n v="16"/>
    <b v="0"/>
    <s v="music/faith"/>
    <n v="34"/>
    <n v="137.25"/>
    <x v="2"/>
    <x v="21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s v="US"/>
    <s v="USD"/>
    <n v="1491416077"/>
    <n v="1488827677"/>
    <b v="1"/>
    <n v="26"/>
    <b v="0"/>
    <s v="theater/spaces"/>
    <n v="34"/>
    <n v="132.35"/>
    <x v="3"/>
    <x v="12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s v="US"/>
    <s v="USD"/>
    <n v="1462112318"/>
    <n v="1459520318"/>
    <b v="0"/>
    <n v="4"/>
    <b v="0"/>
    <s v="theater/plays"/>
    <n v="34"/>
    <n v="63"/>
    <x v="3"/>
    <x v="4"/>
    <x v="2369"/>
    <d v="2016-05-01T14:18:38"/>
    <x v="0"/>
  </r>
  <r>
    <n v="3851"/>
    <s v="Waving Goodbye"/>
    <s v="A play about the horrible choices we have to make every day. Should we take a risk, or take the road most travelled?"/>
    <x v="8"/>
    <n v="852"/>
    <x v="3"/>
    <s v="GB"/>
    <s v="GBP"/>
    <n v="1437129179"/>
    <n v="1434537179"/>
    <b v="1"/>
    <n v="24"/>
    <b v="0"/>
    <s v="theater/plays"/>
    <n v="34"/>
    <n v="35.5"/>
    <x v="3"/>
    <x v="4"/>
    <x v="2370"/>
    <d v="2015-07-17T10:32:59"/>
    <x v="4"/>
  </r>
  <r>
    <n v="4069"/>
    <s v="The Pendulum Swings"/>
    <s v="'The Pendulum Swings' is a three-act dark comedy that sees Frank and Michael await their execution on Death Row."/>
    <x v="118"/>
    <n v="430"/>
    <x v="3"/>
    <s v="GB"/>
    <s v="GBP"/>
    <n v="1425124800"/>
    <n v="1421596356"/>
    <b v="0"/>
    <n v="13"/>
    <b v="0"/>
    <s v="theater/plays"/>
    <n v="34"/>
    <n v="33.08"/>
    <x v="3"/>
    <x v="4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x v="34"/>
    <n v="401"/>
    <x v="3"/>
    <s v="GB"/>
    <s v="GBP"/>
    <n v="1428951600"/>
    <n v="1425512843"/>
    <b v="0"/>
    <n v="13"/>
    <b v="0"/>
    <s v="film &amp; video/drama"/>
    <n v="33"/>
    <n v="30.85"/>
    <x v="4"/>
    <x v="30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x v="38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s v="US"/>
    <s v="USD"/>
    <n v="1491181200"/>
    <n v="1488387008"/>
    <b v="0"/>
    <n v="38"/>
    <b v="0"/>
    <s v="music/faith"/>
    <n v="33"/>
    <n v="264.26"/>
    <x v="2"/>
    <x v="21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s v="US"/>
    <s v="USD"/>
    <n v="1451282400"/>
    <n v="1449436390"/>
    <b v="1"/>
    <n v="47"/>
    <b v="0"/>
    <s v="technology/makerspaces"/>
    <n v="33"/>
    <n v="70.62"/>
    <x v="0"/>
    <x v="19"/>
    <x v="2375"/>
    <d v="2015-12-28T06:00:00"/>
    <x v="4"/>
  </r>
  <r>
    <n v="2885"/>
    <s v="The Wedding"/>
    <s v="An historic and proud work of Polish nationalistic literature performed on stage."/>
    <x v="46"/>
    <n v="130"/>
    <x v="3"/>
    <s v="US"/>
    <s v="USD"/>
    <n v="1426294201"/>
    <n v="1423705801"/>
    <b v="0"/>
    <n v="5"/>
    <b v="0"/>
    <s v="theater/plays"/>
    <n v="33"/>
    <n v="26"/>
    <x v="3"/>
    <x v="4"/>
    <x v="2376"/>
    <d v="2015-03-14T00:50:01"/>
    <x v="4"/>
  </r>
  <r>
    <n v="3891"/>
    <s v="Out of the Box: A Mime Story"/>
    <s v="A comedy about a mime who dreams of becoming a stand up comedian."/>
    <x v="82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s v="GB"/>
    <s v="GBP"/>
    <n v="1439827200"/>
    <n v="1436355270"/>
    <b v="0"/>
    <n v="16"/>
    <b v="0"/>
    <s v="theater/plays"/>
    <n v="33"/>
    <n v="50.88"/>
    <x v="3"/>
    <x v="4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x v="112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  <x v="4"/>
  </r>
  <r>
    <n v="2861"/>
    <s v="Julius Caesar"/>
    <s v="The University of Queensland Drama Production Course is putting on an adaptation of William Shakespeares Julius Caesar"/>
    <x v="54"/>
    <n v="80"/>
    <x v="3"/>
    <s v="AU"/>
    <s v="AUD"/>
    <n v="1443103848"/>
    <n v="1441894248"/>
    <b v="0"/>
    <n v="3"/>
    <b v="0"/>
    <s v="theater/plays"/>
    <n v="32"/>
    <n v="26.67"/>
    <x v="3"/>
    <x v="4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s v="US"/>
    <s v="USD"/>
    <n v="1406988000"/>
    <n v="1403822912"/>
    <b v="0"/>
    <n v="16"/>
    <b v="0"/>
    <s v="theater/plays"/>
    <n v="32"/>
    <n v="40.06"/>
    <x v="3"/>
    <x v="4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x v="7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s v="US"/>
    <s v="USD"/>
    <n v="1456002300"/>
    <n v="1454173120"/>
    <b v="0"/>
    <n v="19"/>
    <b v="0"/>
    <s v="theater/plays"/>
    <n v="32"/>
    <n v="33.74"/>
    <x v="3"/>
    <x v="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s v="US"/>
    <s v="USD"/>
    <n v="1338321305"/>
    <n v="1336506905"/>
    <b v="0"/>
    <n v="30"/>
    <b v="0"/>
    <s v="music/jazz"/>
    <n v="31"/>
    <n v="21.47"/>
    <x v="2"/>
    <x v="27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  <x v="6"/>
  </r>
  <r>
    <n v="1014"/>
    <s v="CHEMION: The World's First Smart Glasses (Canceled)"/>
    <s v="CHEMION is an eyewear device that lets you show your creativity to the world."/>
    <x v="9"/>
    <n v="3060"/>
    <x v="1"/>
    <s v="US"/>
    <s v="USD"/>
    <n v="1420070615"/>
    <n v="1415750615"/>
    <b v="0"/>
    <n v="16"/>
    <b v="0"/>
    <s v="technology/wearables"/>
    <n v="31"/>
    <n v="191.25"/>
    <x v="0"/>
    <x v="3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s v="US"/>
    <s v="USD"/>
    <n v="1457024514"/>
    <n v="1454432514"/>
    <b v="0"/>
    <n v="122"/>
    <b v="0"/>
    <s v="technology/wearables"/>
    <n v="31"/>
    <n v="102.02"/>
    <x v="0"/>
    <x v="3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x v="250"/>
    <n v="895"/>
    <x v="3"/>
    <s v="US"/>
    <s v="USD"/>
    <n v="1380720474"/>
    <n v="1378214874"/>
    <b v="0"/>
    <n v="19"/>
    <b v="0"/>
    <s v="publishing/fiction"/>
    <n v="31"/>
    <n v="47.11"/>
    <x v="5"/>
    <x v="26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s v="US"/>
    <s v="USD"/>
    <n v="1491855300"/>
    <n v="1488935245"/>
    <b v="0"/>
    <n v="39"/>
    <b v="0"/>
    <s v="music/faith"/>
    <n v="31"/>
    <n v="80.13"/>
    <x v="2"/>
    <x v="21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x v="151"/>
    <n v="5390"/>
    <x v="3"/>
    <s v="US"/>
    <s v="USD"/>
    <n v="1423878182"/>
    <n v="1421199782"/>
    <b v="1"/>
    <n v="75"/>
    <b v="0"/>
    <s v="photography/photobooks"/>
    <n v="31"/>
    <n v="71.87"/>
    <x v="6"/>
    <x v="9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x v="32"/>
    <n v="926"/>
    <x v="3"/>
    <s v="US"/>
    <s v="USD"/>
    <n v="1420130935"/>
    <n v="1417538935"/>
    <b v="0"/>
    <n v="14"/>
    <b v="0"/>
    <s v="theater/musical"/>
    <n v="31"/>
    <n v="66.14"/>
    <x v="3"/>
    <x v="20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x v="14"/>
    <n v="2500"/>
    <x v="3"/>
    <s v="US"/>
    <s v="USD"/>
    <n v="1437188400"/>
    <n v="1432100004"/>
    <b v="0"/>
    <n v="2"/>
    <b v="0"/>
    <s v="theater/plays"/>
    <n v="31"/>
    <n v="1250"/>
    <x v="3"/>
    <x v="4"/>
    <x v="2395"/>
    <d v="2015-07-18T03:00:00"/>
    <x v="4"/>
  </r>
  <r>
    <n v="203"/>
    <s v="TheM"/>
    <s v="We are aiming to make a Web Series based on Youth Culture and the misrepresentation of socially stereotyped people."/>
    <x v="8"/>
    <n v="746"/>
    <x v="3"/>
    <s v="GB"/>
    <s v="GBP"/>
    <n v="1422562864"/>
    <n v="1417378864"/>
    <b v="0"/>
    <n v="8"/>
    <b v="0"/>
    <s v="film &amp; video/drama"/>
    <n v="30"/>
    <n v="93.25"/>
    <x v="4"/>
    <x v="30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x v="2"/>
    <n v="1520"/>
    <x v="3"/>
    <s v="CA"/>
    <s v="CAD"/>
    <n v="1399183200"/>
    <n v="1396633284"/>
    <b v="0"/>
    <n v="30"/>
    <b v="0"/>
    <s v="music/jazz"/>
    <n v="30"/>
    <n v="50.67"/>
    <x v="2"/>
    <x v="27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s v="US"/>
    <s v="USD"/>
    <n v="1385534514"/>
    <n v="1382938914"/>
    <b v="0"/>
    <n v="89"/>
    <b v="0"/>
    <s v="games/video games"/>
    <n v="30"/>
    <n v="51.29"/>
    <x v="1"/>
    <x v="29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x v="6"/>
    <n v="1185"/>
    <x v="3"/>
    <s v="AU"/>
    <s v="AUD"/>
    <n v="1422928800"/>
    <n v="1420235311"/>
    <b v="0"/>
    <n v="5"/>
    <b v="0"/>
    <s v="theater/spaces"/>
    <n v="30"/>
    <n v="237"/>
    <x v="3"/>
    <x v="12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x v="19"/>
    <n v="7344"/>
    <x v="3"/>
    <s v="US"/>
    <s v="USD"/>
    <n v="1452744011"/>
    <n v="1450152011"/>
    <b v="0"/>
    <n v="167"/>
    <b v="0"/>
    <s v="games/video games"/>
    <n v="29"/>
    <n v="43.98"/>
    <x v="1"/>
    <x v="29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n v="1312047008"/>
    <b v="0"/>
    <n v="24"/>
    <b v="0"/>
    <s v="music/world music"/>
    <n v="29"/>
    <n v="61.04"/>
    <x v="2"/>
    <x v="33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s v="GB"/>
    <s v="GBP"/>
    <n v="1410930399"/>
    <n v="1405746399"/>
    <b v="0"/>
    <n v="11"/>
    <b v="0"/>
    <s v="photography/nature"/>
    <n v="29"/>
    <n v="26.27"/>
    <x v="6"/>
    <x v="34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s v="GB"/>
    <s v="GBP"/>
    <n v="1459700741"/>
    <n v="1457112341"/>
    <b v="0"/>
    <n v="92"/>
    <b v="0"/>
    <s v="photography/places"/>
    <n v="29"/>
    <n v="44.48"/>
    <x v="6"/>
    <x v="24"/>
    <x v="2407"/>
    <d v="2016-04-03T16:25:41"/>
    <x v="0"/>
  </r>
  <r>
    <n v="2127"/>
    <s v="Three Monkeys - Part 1: Into the Abyss"/>
    <s v="Three Monkeys is an audio adventure game for PC."/>
    <x v="237"/>
    <n v="8076"/>
    <x v="3"/>
    <s v="GB"/>
    <s v="GBP"/>
    <n v="1426158463"/>
    <n v="1423570063"/>
    <b v="0"/>
    <n v="236"/>
    <b v="0"/>
    <s v="games/video games"/>
    <n v="29"/>
    <n v="34.22"/>
    <x v="1"/>
    <x v="29"/>
    <x v="2408"/>
    <d v="2015-03-12T11:07:43"/>
    <x v="4"/>
  </r>
  <r>
    <n v="2362"/>
    <s v="Help CRB obtain 501(c)(3) status! (Canceled)"/>
    <s v="The Columbus Ruby Brigade has brought monthly ruby goodness and camaraderie to all participants."/>
    <x v="256"/>
    <n v="120"/>
    <x v="1"/>
    <s v="US"/>
    <s v="USD"/>
    <n v="1418315470"/>
    <n v="1415723470"/>
    <b v="0"/>
    <n v="2"/>
    <b v="0"/>
    <s v="technology/web"/>
    <n v="29"/>
    <n v="60"/>
    <x v="0"/>
    <x v="38"/>
    <x v="2409"/>
    <d v="2014-12-11T16:31:10"/>
    <x v="2"/>
  </r>
  <r>
    <n v="2742"/>
    <s v="What a Zoo!"/>
    <s v="The pachyderms at the Denver Zoo are moving. Follow along on the convoluted journey to their new home."/>
    <x v="8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s v="GB"/>
    <s v="GBP"/>
    <n v="1404149280"/>
    <n v="1400547969"/>
    <b v="0"/>
    <n v="13"/>
    <b v="0"/>
    <s v="theater/plays"/>
    <n v="29"/>
    <n v="44.31"/>
    <x v="3"/>
    <x v="4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s v="US"/>
    <s v="USD"/>
    <n v="1421095672"/>
    <n v="1417207672"/>
    <b v="0"/>
    <n v="10"/>
    <b v="0"/>
    <s v="technology/wearables"/>
    <n v="28"/>
    <n v="55.3"/>
    <x v="0"/>
    <x v="3"/>
    <x v="2414"/>
    <d v="2015-01-12T20:47:52"/>
    <x v="2"/>
  </r>
  <r>
    <n v="950"/>
    <s v="EZC Smartlight"/>
    <s v="Rider worn tail light brake light. Adheres to virtually any coat, jacket or vest. Stays on even when you get off."/>
    <x v="2"/>
    <n v="1402"/>
    <x v="3"/>
    <s v="CA"/>
    <s v="CAD"/>
    <n v="1453053661"/>
    <n v="1450461661"/>
    <b v="0"/>
    <n v="24"/>
    <b v="0"/>
    <s v="technology/wearables"/>
    <n v="28"/>
    <n v="58.42"/>
    <x v="0"/>
    <x v="3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s v="CA"/>
    <s v="CAD"/>
    <n v="1417804229"/>
    <n v="1415212229"/>
    <b v="0"/>
    <n v="534"/>
    <b v="0"/>
    <s v="games/video games"/>
    <n v="28"/>
    <n v="26.6"/>
    <x v="1"/>
    <x v="29"/>
    <x v="2417"/>
    <d v="2014-12-05T18:30:29"/>
    <x v="2"/>
  </r>
  <r>
    <n v="2157"/>
    <s v="Nin"/>
    <s v="Gamers and 90's fans unite in this small tale of epic proportions!"/>
    <x v="115"/>
    <n v="21144"/>
    <x v="3"/>
    <s v="US"/>
    <s v="USD"/>
    <n v="1482479940"/>
    <n v="1479684783"/>
    <b v="0"/>
    <n v="57"/>
    <b v="0"/>
    <s v="games/video games"/>
    <n v="28"/>
    <n v="370.95"/>
    <x v="1"/>
    <x v="29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9"/>
    <d v="2014-10-29T22:45:00"/>
    <x v="2"/>
  </r>
  <r>
    <n v="2682"/>
    <s v="Toastie's Gourmet Toast"/>
    <s v="Gourmet Toast is the culinary combination, neigh, perfection of America's most under-utilized snack: Toast."/>
    <x v="26"/>
    <n v="1698"/>
    <x v="3"/>
    <s v="US"/>
    <s v="USD"/>
    <n v="1416635940"/>
    <n v="1413838540"/>
    <b v="0"/>
    <n v="20"/>
    <b v="0"/>
    <s v="food/food trucks"/>
    <n v="28"/>
    <n v="84.9"/>
    <x v="7"/>
    <x v="37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s v="US"/>
    <s v="USD"/>
    <n v="1339816200"/>
    <n v="1337095997"/>
    <b v="0"/>
    <n v="4"/>
    <b v="0"/>
    <s v="publishing/children's books"/>
    <n v="28"/>
    <n v="35"/>
    <x v="5"/>
    <x v="32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x v="51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s v="US"/>
    <s v="USD"/>
    <n v="1402007500"/>
    <n v="1399415500"/>
    <b v="0"/>
    <n v="11"/>
    <b v="0"/>
    <s v="theater/plays"/>
    <n v="28"/>
    <n v="51"/>
    <x v="3"/>
    <x v="4"/>
    <x v="2423"/>
    <d v="2014-06-05T22:31:40"/>
    <x v="2"/>
  </r>
  <r>
    <n v="465"/>
    <s v="&quot;Amp&quot; A Story About a Robot"/>
    <s v="&quot;Amp&quot; is a short film about a robot with needs."/>
    <x v="291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s v="FR"/>
    <s v="EUR"/>
    <n v="1447600389"/>
    <n v="1444140789"/>
    <b v="0"/>
    <n v="34"/>
    <b v="0"/>
    <s v="technology/web"/>
    <n v="27"/>
    <n v="402.71"/>
    <x v="0"/>
    <x v="38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x v="159"/>
    <n v="6118"/>
    <x v="3"/>
    <s v="GB"/>
    <s v="GBP"/>
    <n v="1406130880"/>
    <n v="1403538880"/>
    <b v="0"/>
    <n v="21"/>
    <b v="0"/>
    <s v="technology/wearables"/>
    <n v="27"/>
    <n v="291.33"/>
    <x v="0"/>
    <x v="3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x v="32"/>
    <n v="807"/>
    <x v="3"/>
    <s v="US"/>
    <s v="USD"/>
    <n v="1405227540"/>
    <n v="1402058739"/>
    <b v="0"/>
    <n v="22"/>
    <b v="0"/>
    <s v="publishing/translations"/>
    <n v="27"/>
    <n v="36.68"/>
    <x v="5"/>
    <x v="39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x v="32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x v="2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x v="8"/>
    <n v="671"/>
    <x v="3"/>
    <s v="CA"/>
    <s v="CAD"/>
    <n v="1427306470"/>
    <n v="1424718070"/>
    <b v="0"/>
    <n v="13"/>
    <b v="0"/>
    <s v="theater/plays"/>
    <n v="27"/>
    <n v="51.62"/>
    <x v="3"/>
    <x v="4"/>
    <x v="2430"/>
    <d v="2015-03-25T18:01:10"/>
    <x v="4"/>
  </r>
  <r>
    <n v="3111"/>
    <s v="All Puppet Players Need a Home"/>
    <s v="Help All Puppet Players perform it's 2015 season in a beautiful 200 seat theater for an entire year."/>
    <x v="12"/>
    <n v="5328"/>
    <x v="3"/>
    <s v="US"/>
    <s v="USD"/>
    <n v="1412432220"/>
    <n v="1409753820"/>
    <b v="0"/>
    <n v="76"/>
    <b v="0"/>
    <s v="theater/spaces"/>
    <n v="27"/>
    <n v="70.11"/>
    <x v="3"/>
    <x v="12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x v="292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s v="GB"/>
    <s v="GBP"/>
    <n v="1446732975"/>
    <n v="1444137375"/>
    <b v="0"/>
    <n v="21"/>
    <b v="0"/>
    <s v="theater/plays"/>
    <n v="27"/>
    <n v="35"/>
    <x v="3"/>
    <x v="4"/>
    <x v="2434"/>
    <d v="2015-11-05T14:16:15"/>
    <x v="4"/>
  </r>
  <r>
    <n v="4102"/>
    <s v="4th Wall Theatre Project"/>
    <s v="Local Community theater to get up and running in the Idaho Falls area. Something new, something different!"/>
    <x v="22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  <x v="0"/>
  </r>
  <r>
    <n v="200"/>
    <s v="The Crossing Shore"/>
    <s v="A film dedicated to an AAF Pilot's struggle to survive behind enemy lines during WWII."/>
    <x v="26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s v="US"/>
    <s v="USD"/>
    <n v="1410955331"/>
    <n v="1407931331"/>
    <b v="0"/>
    <n v="129"/>
    <b v="0"/>
    <s v="technology/wearables"/>
    <n v="26"/>
    <n v="150.65"/>
    <x v="0"/>
    <x v="3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s v="US"/>
    <s v="USD"/>
    <n v="1387657931"/>
    <n v="1385065931"/>
    <b v="0"/>
    <n v="10"/>
    <b v="0"/>
    <s v="games/video games"/>
    <n v="26"/>
    <n v="13"/>
    <x v="1"/>
    <x v="29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n v="1466611108"/>
    <b v="0"/>
    <n v="86"/>
    <b v="0"/>
    <s v="technology/wearables"/>
    <n v="26"/>
    <n v="90.62"/>
    <x v="0"/>
    <x v="3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s v="US"/>
    <s v="USD"/>
    <n v="1473950945"/>
    <n v="1471272545"/>
    <b v="1"/>
    <n v="24"/>
    <b v="0"/>
    <s v="photography/photobooks"/>
    <n v="26"/>
    <n v="59.04"/>
    <x v="6"/>
    <x v="9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x v="8"/>
    <n v="655"/>
    <x v="3"/>
    <s v="US"/>
    <s v="USD"/>
    <n v="1406861438"/>
    <n v="1402973438"/>
    <b v="0"/>
    <n v="3"/>
    <b v="0"/>
    <s v="photography/people"/>
    <n v="26"/>
    <n v="218.33"/>
    <x v="6"/>
    <x v="35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x v="159"/>
    <n v="6061"/>
    <x v="3"/>
    <s v="US"/>
    <s v="USD"/>
    <n v="1438552800"/>
    <n v="1435876423"/>
    <b v="0"/>
    <n v="52"/>
    <b v="0"/>
    <s v="food/food trucks"/>
    <n v="26"/>
    <n v="116.56"/>
    <x v="7"/>
    <x v="37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s v="GB"/>
    <s v="GBP"/>
    <n v="1475398800"/>
    <n v="1472711224"/>
    <b v="0"/>
    <n v="94"/>
    <b v="0"/>
    <s v="theater/plays"/>
    <n v="26"/>
    <n v="65.34"/>
    <x v="3"/>
    <x v="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x v="18"/>
    <n v="3030"/>
    <x v="3"/>
    <s v="US"/>
    <s v="USD"/>
    <n v="1443675600"/>
    <n v="1441157592"/>
    <b v="0"/>
    <n v="33"/>
    <b v="0"/>
    <s v="film &amp; video/drama"/>
    <n v="25"/>
    <n v="91.82"/>
    <x v="4"/>
    <x v="30"/>
    <x v="2447"/>
    <d v="2015-10-01T05:00:00"/>
    <x v="4"/>
  </r>
  <r>
    <n v="239"/>
    <s v="Filthy - Short Film"/>
    <s v="Lovers Clint and Eli convey their conflicting perspectives of guilt and remorse while in the desolate Australian bush."/>
    <x v="7"/>
    <n v="250"/>
    <x v="3"/>
    <s v="AU"/>
    <s v="AUD"/>
    <n v="1446984000"/>
    <n v="1445308730"/>
    <b v="0"/>
    <n v="5"/>
    <b v="0"/>
    <s v="film &amp; video/drama"/>
    <n v="25"/>
    <n v="50"/>
    <x v="4"/>
    <x v="30"/>
    <x v="2448"/>
    <d v="2015-11-08T12:00:00"/>
    <x v="4"/>
  </r>
  <r>
    <n v="515"/>
    <s v="A Tale of Faith - An Animated Short Film"/>
    <s v="A Tale of Faith is an animated short film based on the heartwarming tale by Rebbe Nachman of Breslov."/>
    <x v="294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s v="US"/>
    <s v="USD"/>
    <n v="1478926800"/>
    <n v="1476054568"/>
    <b v="0"/>
    <n v="196"/>
    <b v="0"/>
    <s v="technology/wearables"/>
    <n v="25"/>
    <n v="89.6"/>
    <x v="0"/>
    <x v="3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s v="US"/>
    <s v="USD"/>
    <n v="1367444557"/>
    <n v="1364852557"/>
    <b v="0"/>
    <n v="15"/>
    <b v="0"/>
    <s v="publishing/fiction"/>
    <n v="25"/>
    <n v="46.73"/>
    <x v="5"/>
    <x v="26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x v="8"/>
    <n v="635"/>
    <x v="2"/>
    <s v="US"/>
    <s v="USD"/>
    <n v="1491470442"/>
    <n v="1488882042"/>
    <b v="0"/>
    <n v="11"/>
    <b v="0"/>
    <s v="music/faith"/>
    <n v="25"/>
    <n v="57.73"/>
    <x v="2"/>
    <x v="21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s v="US"/>
    <s v="USD"/>
    <n v="1428732000"/>
    <n v="1426772928"/>
    <b v="0"/>
    <n v="33"/>
    <b v="0"/>
    <s v="food/food trucks"/>
    <n v="25"/>
    <n v="168.39"/>
    <x v="7"/>
    <x v="37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3"/>
    <s v="US"/>
    <s v="USD"/>
    <n v="1409194810"/>
    <n v="1406170810"/>
    <b v="0"/>
    <n v="114"/>
    <b v="0"/>
    <s v="theater/spaces"/>
    <n v="25"/>
    <n v="58.18"/>
    <x v="3"/>
    <x v="12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s v="US"/>
    <s v="USD"/>
    <n v="1259643540"/>
    <n v="1254450706"/>
    <b v="0"/>
    <n v="11"/>
    <b v="0"/>
    <s v="music/jazz"/>
    <n v="24"/>
    <n v="109.18"/>
    <x v="2"/>
    <x v="27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s v="US"/>
    <s v="USD"/>
    <n v="1367676034"/>
    <n v="1365084034"/>
    <b v="0"/>
    <n v="21"/>
    <b v="0"/>
    <s v="music/jazz"/>
    <n v="24"/>
    <n v="34.76"/>
    <x v="2"/>
    <x v="27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x v="25"/>
    <n v="9477"/>
    <x v="3"/>
    <s v="US"/>
    <s v="USD"/>
    <n v="1432248478"/>
    <n v="1429656478"/>
    <b v="1"/>
    <n v="185"/>
    <b v="0"/>
    <s v="photography/photobooks"/>
    <n v="24"/>
    <n v="51.23"/>
    <x v="6"/>
    <x v="9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x v="31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x v="27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x v="149"/>
    <n v="425"/>
    <x v="3"/>
    <s v="US"/>
    <s v="USD"/>
    <n v="1448745741"/>
    <n v="1446150141"/>
    <b v="0"/>
    <n v="8"/>
    <b v="0"/>
    <s v="theater/plays"/>
    <n v="24"/>
    <n v="53.13"/>
    <x v="3"/>
    <x v="4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s v="US"/>
    <s v="USD"/>
    <n v="1411930556"/>
    <n v="1409338556"/>
    <b v="0"/>
    <n v="12"/>
    <b v="0"/>
    <s v="theater/plays"/>
    <n v="24"/>
    <n v="24.33"/>
    <x v="3"/>
    <x v="4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  <x v="1"/>
  </r>
  <r>
    <n v="4010"/>
    <s v="The Connection Play 2014"/>
    <s v="JUNTO Productions is proud to present our first production, the premiere of The Connection, a play by Jeffrey Paul."/>
    <x v="178"/>
    <n v="1742"/>
    <x v="3"/>
    <s v="US"/>
    <s v="USD"/>
    <n v="1414348166"/>
    <n v="1412879366"/>
    <b v="0"/>
    <n v="38"/>
    <b v="0"/>
    <s v="theater/plays"/>
    <n v="24"/>
    <n v="45.84"/>
    <x v="3"/>
    <x v="4"/>
    <x v="2464"/>
    <d v="2014-10-26T18:29:26"/>
    <x v="2"/>
  </r>
  <r>
    <n v="150"/>
    <s v="Star Trek First Frontier (Canceled)"/>
    <s v="The untold story of Captain Robert April and the first launching of the starship U.S.S. Enterprise,  NCC-1701"/>
    <x v="269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s v="GB"/>
    <s v="GBP"/>
    <n v="1428333345"/>
    <n v="1425744945"/>
    <b v="0"/>
    <n v="7"/>
    <b v="0"/>
    <s v="technology/web"/>
    <n v="23"/>
    <n v="16.43"/>
    <x v="0"/>
    <x v="38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s v="US"/>
    <s v="USD"/>
    <n v="1448125935"/>
    <n v="1444666335"/>
    <b v="0"/>
    <n v="355"/>
    <b v="0"/>
    <s v="technology/wearables"/>
    <n v="23"/>
    <n v="161.12"/>
    <x v="0"/>
    <x v="3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69"/>
    <d v="2014-07-09T12:34:56"/>
    <x v="2"/>
  </r>
  <r>
    <n v="2405"/>
    <s v="JoyShtick Food Truck"/>
    <s v="We are the first gaming-themed food truck, bringing gourmet pub fare to the Jacksonville area."/>
    <x v="2"/>
    <n v="1126"/>
    <x v="3"/>
    <s v="US"/>
    <s v="USD"/>
    <n v="1472911375"/>
    <n v="1471096975"/>
    <b v="0"/>
    <n v="20"/>
    <b v="0"/>
    <s v="food/food trucks"/>
    <n v="23"/>
    <n v="56.3"/>
    <x v="7"/>
    <x v="37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s v="US"/>
    <s v="USD"/>
    <n v="1440090300"/>
    <n v="1436305452"/>
    <b v="0"/>
    <n v="29"/>
    <b v="0"/>
    <s v="theater/plays"/>
    <n v="23"/>
    <n v="96.55"/>
    <x v="3"/>
    <x v="4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x v="19"/>
    <n v="5854"/>
    <x v="3"/>
    <s v="US"/>
    <s v="USD"/>
    <n v="1468029540"/>
    <n v="1465304483"/>
    <b v="0"/>
    <n v="45"/>
    <b v="0"/>
    <s v="theater/spaces"/>
    <n v="23"/>
    <n v="130.09"/>
    <x v="3"/>
    <x v="12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s v="CA"/>
    <s v="CAD"/>
    <n v="1401595140"/>
    <n v="1398980941"/>
    <b v="0"/>
    <n v="17"/>
    <b v="0"/>
    <s v="theater/spaces"/>
    <n v="23"/>
    <n v="53.53"/>
    <x v="3"/>
    <x v="12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s v="GB"/>
    <s v="GBP"/>
    <n v="1490631419"/>
    <n v="1488820619"/>
    <b v="0"/>
    <n v="12"/>
    <b v="0"/>
    <s v="theater/plays"/>
    <n v="23"/>
    <n v="18.75"/>
    <x v="3"/>
    <x v="4"/>
    <x v="2474"/>
    <d v="2017-03-27T16:16:59"/>
    <x v="1"/>
  </r>
  <r>
    <n v="169"/>
    <s v="Family"/>
    <s v="Family is a short film about a father and son and two brothers who were separated by the Korean war and finally reunite after 60 years."/>
    <x v="8"/>
    <n v="560"/>
    <x v="3"/>
    <s v="GB"/>
    <s v="GBP"/>
    <n v="1413634059"/>
    <n v="1411042059"/>
    <b v="0"/>
    <n v="10"/>
    <b v="0"/>
    <s v="film &amp; video/drama"/>
    <n v="22"/>
    <n v="56"/>
    <x v="4"/>
    <x v="30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x v="29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7"/>
    <d v="2013-05-17T12:08:19"/>
    <x v="3"/>
  </r>
  <r>
    <n v="669"/>
    <s v="Christian DiLusso Watches"/>
    <s v="Beautiful automatic watches, made for every moment._x000a_Sports, business, casual.....it fits every moment of your life."/>
    <x v="171"/>
    <n v="43015"/>
    <x v="3"/>
    <s v="SE"/>
    <s v="SEK"/>
    <n v="1467817258"/>
    <n v="1465225258"/>
    <b v="0"/>
    <n v="28"/>
    <b v="0"/>
    <s v="technology/wearables"/>
    <n v="22"/>
    <n v="1536.25"/>
    <x v="0"/>
    <x v="3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s v="US"/>
    <s v="USD"/>
    <n v="1420088340"/>
    <n v="1417410964"/>
    <b v="0"/>
    <n v="215"/>
    <b v="0"/>
    <s v="technology/wearables"/>
    <n v="22"/>
    <n v="50.3"/>
    <x v="0"/>
    <x v="3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s v="GB"/>
    <s v="GBP"/>
    <n v="1410616600"/>
    <n v="1405432600"/>
    <b v="0"/>
    <n v="369"/>
    <b v="0"/>
    <s v="technology/wearables"/>
    <n v="22"/>
    <n v="23.95"/>
    <x v="0"/>
    <x v="3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s v="GB"/>
    <s v="GBP"/>
    <n v="1488546319"/>
    <n v="1483362319"/>
    <b v="0"/>
    <n v="5"/>
    <b v="0"/>
    <s v="music/jazz"/>
    <n v="22"/>
    <n v="24.6"/>
    <x v="2"/>
    <x v="27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s v="US"/>
    <s v="USD"/>
    <n v="1467432000"/>
    <n v="1464763109"/>
    <b v="0"/>
    <n v="50"/>
    <b v="0"/>
    <s v="technology/wearables"/>
    <n v="22"/>
    <n v="157.46"/>
    <x v="0"/>
    <x v="3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x v="27"/>
    <n v="760"/>
    <x v="2"/>
    <s v="FR"/>
    <s v="EUR"/>
    <n v="1491590738"/>
    <n v="1489517138"/>
    <b v="0"/>
    <n v="10"/>
    <b v="0"/>
    <s v="music/faith"/>
    <n v="22"/>
    <n v="76"/>
    <x v="2"/>
    <x v="21"/>
    <x v="2483"/>
    <d v="2017-04-07T18:45:38"/>
    <x v="1"/>
  </r>
  <r>
    <n v="1796"/>
    <s v="Kenema"/>
    <s v="Kenema is a stunning portrait photography book by British Photographer, Peter Dibdin, capturing community life in Kenema, Sierra Leone."/>
    <x v="91"/>
    <n v="4190"/>
    <x v="3"/>
    <s v="GB"/>
    <s v="GBP"/>
    <n v="1469356366"/>
    <n v="1464172366"/>
    <b v="1"/>
    <n v="86"/>
    <b v="0"/>
    <s v="photography/photobooks"/>
    <n v="22"/>
    <n v="48.72"/>
    <x v="6"/>
    <x v="9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x v="29"/>
    <n v="437"/>
    <x v="3"/>
    <s v="US"/>
    <s v="USD"/>
    <n v="1442381847"/>
    <n v="1440826647"/>
    <b v="0"/>
    <n v="9"/>
    <b v="0"/>
    <s v="theater/plays"/>
    <n v="22"/>
    <n v="48.56"/>
    <x v="3"/>
    <x v="4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s v="GB"/>
    <s v="GBP"/>
    <n v="1399809052"/>
    <n v="1397217052"/>
    <b v="1"/>
    <n v="23"/>
    <b v="0"/>
    <s v="theater/plays"/>
    <n v="22"/>
    <n v="47.7"/>
    <x v="3"/>
    <x v="4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x v="16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s v="GB"/>
    <s v="GBP"/>
    <n v="1416081600"/>
    <n v="1413477228"/>
    <b v="0"/>
    <n v="2"/>
    <b v="0"/>
    <s v="theater/plays"/>
    <n v="22"/>
    <n v="55"/>
    <x v="3"/>
    <x v="4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s v="GB"/>
    <s v="GBP"/>
    <n v="1448492400"/>
    <n v="1446506080"/>
    <b v="0"/>
    <n v="6"/>
    <b v="0"/>
    <s v="theater/plays"/>
    <n v="22"/>
    <n v="129.16999999999999"/>
    <x v="3"/>
    <x v="4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s v="US"/>
    <s v="USD"/>
    <n v="1452795416"/>
    <n v="1450203416"/>
    <b v="0"/>
    <n v="6"/>
    <b v="0"/>
    <s v="theater/plays"/>
    <n v="22"/>
    <n v="126.5"/>
    <x v="3"/>
    <x v="4"/>
    <x v="2491"/>
    <d v="2016-01-14T18:16:56"/>
    <x v="4"/>
  </r>
  <r>
    <n v="181"/>
    <s v="Immemorial"/>
    <s v="Christina has been suffering with flash backs and some very disturbing nightmares and realises that it is more than just nightmares."/>
    <x v="297"/>
    <n v="722"/>
    <x v="3"/>
    <s v="GB"/>
    <s v="GBP"/>
    <n v="1434995295"/>
    <n v="1432403295"/>
    <b v="0"/>
    <n v="4"/>
    <b v="0"/>
    <s v="film &amp; video/drama"/>
    <n v="21"/>
    <n v="180.5"/>
    <x v="4"/>
    <x v="30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n v="1441022120"/>
    <b v="0"/>
    <n v="121"/>
    <b v="0"/>
    <s v="technology/web"/>
    <n v="21"/>
    <n v="105.93"/>
    <x v="0"/>
    <x v="38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x v="104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s v="US"/>
    <s v="USD"/>
    <n v="1404623330"/>
    <n v="1401685730"/>
    <b v="0"/>
    <n v="25"/>
    <b v="0"/>
    <s v="food/food trucks"/>
    <n v="21"/>
    <n v="82.82"/>
    <x v="7"/>
    <x v="37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n v="1467151204"/>
    <b v="0"/>
    <n v="59"/>
    <b v="0"/>
    <s v="publishing/art books"/>
    <n v="21"/>
    <n v="108.05"/>
    <x v="5"/>
    <x v="36"/>
    <x v="2496"/>
    <d v="2016-07-27T22:00:00"/>
    <x v="0"/>
  </r>
  <r>
    <n v="1594"/>
    <s v="Scenes and Things from New Orleans"/>
    <s v="I photograph my love of New Orleans, create canvases and share those memories with you."/>
    <x v="7"/>
    <n v="205"/>
    <x v="3"/>
    <s v="US"/>
    <s v="USD"/>
    <n v="1463329260"/>
    <n v="1458147982"/>
    <b v="0"/>
    <n v="10"/>
    <b v="0"/>
    <s v="photography/places"/>
    <n v="21"/>
    <n v="20.5"/>
    <x v="6"/>
    <x v="24"/>
    <x v="2497"/>
    <d v="2016-05-15T16:21:00"/>
    <x v="0"/>
  </r>
  <r>
    <n v="1737"/>
    <s v="Healing"/>
    <s v="An instrumental project in which all songs are incorporated around the healing power of our God. Used for times of prayer &amp; devotion"/>
    <x v="6"/>
    <n v="850"/>
    <x v="3"/>
    <s v="US"/>
    <s v="USD"/>
    <n v="1437432392"/>
    <n v="1434840392"/>
    <b v="0"/>
    <n v="15"/>
    <b v="0"/>
    <s v="music/faith"/>
    <n v="21"/>
    <n v="56.67"/>
    <x v="2"/>
    <x v="21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x v="145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s v="US"/>
    <s v="USD"/>
    <n v="1417377481"/>
    <n v="1412189881"/>
    <b v="0"/>
    <n v="7"/>
    <b v="0"/>
    <s v="photography/people"/>
    <n v="21"/>
    <n v="453.14"/>
    <x v="6"/>
    <x v="35"/>
    <x v="2500"/>
    <d v="2014-11-30T19:58:01"/>
    <x v="2"/>
  </r>
  <r>
    <n v="2324"/>
    <s v="Pies not Lies"/>
    <s v="A city centre shop selling great locally made food with room to chat and learn about eachother."/>
    <x v="41"/>
    <n v="1555"/>
    <x v="2"/>
    <s v="GB"/>
    <s v="GBP"/>
    <n v="1490559285"/>
    <n v="1487970885"/>
    <b v="0"/>
    <n v="61"/>
    <b v="0"/>
    <s v="food/small batch"/>
    <n v="21"/>
    <n v="25.49"/>
    <x v="7"/>
    <x v="11"/>
    <x v="2501"/>
    <d v="2017-03-26T20:14:45"/>
    <x v="1"/>
  </r>
  <r>
    <n v="2655"/>
    <s v="Balloons (Canceled)"/>
    <s v="Thank you for your support!"/>
    <x v="38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s v="US"/>
    <s v="USD"/>
    <n v="1481522400"/>
    <n v="1480283321"/>
    <b v="0"/>
    <n v="12"/>
    <b v="0"/>
    <s v="theater/plays"/>
    <n v="21"/>
    <n v="52.08"/>
    <x v="3"/>
    <x v="4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s v="US"/>
    <s v="USD"/>
    <n v="1491277121"/>
    <n v="1489376321"/>
    <b v="0"/>
    <n v="7"/>
    <b v="0"/>
    <s v="theater/plays"/>
    <n v="21"/>
    <n v="23.14"/>
    <x v="3"/>
    <x v="4"/>
    <x v="2504"/>
    <d v="2017-04-04T03:38:41"/>
    <x v="1"/>
  </r>
  <r>
    <n v="3737"/>
    <s v="Measure For Measure"/>
    <s v="The ASU Theatre and Shakespeare Club presents Measure For Measure directed by Jordyn Ochser."/>
    <x v="60"/>
    <n v="150"/>
    <x v="3"/>
    <s v="US"/>
    <s v="USD"/>
    <n v="1447311540"/>
    <n v="1445358903"/>
    <b v="0"/>
    <n v="4"/>
    <b v="0"/>
    <s v="theater/plays"/>
    <n v="21"/>
    <n v="37.5"/>
    <x v="3"/>
    <x v="4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x v="2"/>
    <n v="1065"/>
    <x v="3"/>
    <s v="US"/>
    <s v="USD"/>
    <n v="1401587064"/>
    <n v="1399427064"/>
    <b v="1"/>
    <n v="19"/>
    <b v="0"/>
    <s v="theater/plays"/>
    <n v="21"/>
    <n v="56.05"/>
    <x v="3"/>
    <x v="4"/>
    <x v="2506"/>
    <d v="2014-06-01T01:44:24"/>
    <x v="2"/>
  </r>
  <r>
    <n v="3972"/>
    <s v="Valkyrie Theatre Company"/>
    <s v="We're a horror based theatre company in Oklahoma City beginning our first season of shows."/>
    <x v="7"/>
    <n v="211"/>
    <x v="3"/>
    <s v="US"/>
    <s v="USD"/>
    <n v="1423186634"/>
    <n v="1418002634"/>
    <b v="0"/>
    <n v="8"/>
    <b v="0"/>
    <s v="theater/plays"/>
    <n v="21"/>
    <n v="26.38"/>
    <x v="3"/>
    <x v="4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x v="32"/>
    <n v="641"/>
    <x v="3"/>
    <s v="AU"/>
    <s v="AUD"/>
    <n v="1477550434"/>
    <n v="1474958434"/>
    <b v="0"/>
    <n v="14"/>
    <b v="0"/>
    <s v="theater/plays"/>
    <n v="21"/>
    <n v="45.79"/>
    <x v="3"/>
    <x v="4"/>
    <x v="2508"/>
    <d v="2016-10-27T06:40:34"/>
    <x v="0"/>
  </r>
  <r>
    <n v="179"/>
    <s v="Sustain: A Film About Survival"/>
    <s v="A feature-length film about how three people survive in a diseased world."/>
    <x v="7"/>
    <n v="200"/>
    <x v="3"/>
    <s v="US"/>
    <s v="USD"/>
    <n v="1457056555"/>
    <n v="1454464555"/>
    <b v="0"/>
    <n v="2"/>
    <b v="0"/>
    <s v="film &amp; video/drama"/>
    <n v="20"/>
    <n v="100"/>
    <x v="4"/>
    <x v="3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s v="US"/>
    <s v="USD"/>
    <n v="1315341550"/>
    <n v="1312490350"/>
    <b v="0"/>
    <n v="14"/>
    <b v="0"/>
    <s v="music/indie rock"/>
    <n v="20"/>
    <n v="21.57"/>
    <x v="2"/>
    <x v="13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n v="1446762502"/>
    <b v="0"/>
    <n v="16"/>
    <b v="0"/>
    <s v="technology/wearables"/>
    <n v="20"/>
    <n v="308.75"/>
    <x v="0"/>
    <x v="3"/>
    <x v="2511"/>
    <d v="2015-12-05T22:28:22"/>
    <x v="4"/>
  </r>
  <r>
    <n v="1424"/>
    <s v="Subway Mantras"/>
    <s v="A short book of practical mantras that can be used every day of the week. Mantras are cogwheels of universal engines."/>
    <x v="41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s v="US"/>
    <s v="USD"/>
    <n v="1491781648"/>
    <n v="1489193248"/>
    <b v="0"/>
    <n v="22"/>
    <b v="0"/>
    <s v="music/faith"/>
    <n v="20"/>
    <n v="114.82"/>
    <x v="2"/>
    <x v="21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s v="GB"/>
    <s v="GBP"/>
    <n v="1407065979"/>
    <n v="1404560379"/>
    <b v="1"/>
    <n v="39"/>
    <b v="0"/>
    <s v="photography/photobooks"/>
    <n v="20"/>
    <n v="55.28"/>
    <x v="6"/>
    <x v="9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s v="US"/>
    <s v="USD"/>
    <n v="1413417600"/>
    <n v="1410750855"/>
    <b v="1"/>
    <n v="108"/>
    <b v="0"/>
    <s v="photography/photobooks"/>
    <n v="20"/>
    <n v="44.94"/>
    <x v="6"/>
    <x v="9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x v="299"/>
    <n v="9460"/>
    <x v="3"/>
    <s v="GB"/>
    <s v="GBP"/>
    <n v="1476109970"/>
    <n v="1473517970"/>
    <b v="1"/>
    <n v="113"/>
    <b v="0"/>
    <s v="photography/photobooks"/>
    <n v="20"/>
    <n v="83.72"/>
    <x v="6"/>
    <x v="9"/>
    <x v="2516"/>
    <d v="2016-10-10T14:32:50"/>
    <x v="0"/>
  </r>
  <r>
    <n v="1880"/>
    <s v="Sim Betting Football"/>
    <s v="Sim Betting Football is the only football (soccer) betting simulation  game."/>
    <x v="2"/>
    <n v="1004"/>
    <x v="3"/>
    <s v="GB"/>
    <s v="GBP"/>
    <n v="1459341380"/>
    <n v="1456839380"/>
    <b v="0"/>
    <n v="24"/>
    <b v="0"/>
    <s v="games/mobile games"/>
    <n v="20"/>
    <n v="41.83"/>
    <x v="1"/>
    <x v="25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x v="79"/>
    <n v="7500"/>
    <x v="3"/>
    <s v="MX"/>
    <s v="MXN"/>
    <n v="1487613600"/>
    <n v="1482444295"/>
    <b v="0"/>
    <n v="15"/>
    <b v="0"/>
    <s v="theater/plays"/>
    <n v="20"/>
    <n v="500"/>
    <x v="3"/>
    <x v="4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x v="8"/>
    <n v="504"/>
    <x v="3"/>
    <s v="US"/>
    <s v="USD"/>
    <n v="1467604800"/>
    <n v="1465533672"/>
    <b v="0"/>
    <n v="10"/>
    <b v="0"/>
    <s v="theater/plays"/>
    <n v="20"/>
    <n v="50.4"/>
    <x v="3"/>
    <x v="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x v="171"/>
    <n v="40850"/>
    <x v="3"/>
    <s v="CA"/>
    <s v="CAD"/>
    <n v="1450297080"/>
    <n v="1448565459"/>
    <b v="0"/>
    <n v="202"/>
    <b v="0"/>
    <s v="theater/spaces"/>
    <n v="20"/>
    <n v="202.23"/>
    <x v="3"/>
    <x v="12"/>
    <x v="2520"/>
    <d v="2015-12-16T20:18:00"/>
    <x v="4"/>
  </r>
  <r>
    <n v="3063"/>
    <s v="Spec Haus"/>
    <s v="Members of the local Miami music scene are putting together a venue/creative space in Kendall!"/>
    <x v="32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  <x v="0"/>
  </r>
  <r>
    <n v="3107"/>
    <s v="Creating Cabaret"/>
    <s v="When opportunity knocks, we answer!  Help expand the ravishingly talented troupe into a new and exciting market and venue!"/>
    <x v="25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x v="22"/>
    <n v="100"/>
    <x v="3"/>
    <s v="GB"/>
    <s v="GBP"/>
    <n v="1416781749"/>
    <n v="1415053749"/>
    <b v="0"/>
    <n v="1"/>
    <b v="0"/>
    <s v="theater/musical"/>
    <n v="20"/>
    <n v="100"/>
    <x v="3"/>
    <x v="2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s v="GB"/>
    <s v="GBP"/>
    <n v="1468752468"/>
    <n v="1467024468"/>
    <b v="0"/>
    <n v="8"/>
    <b v="0"/>
    <s v="theater/plays"/>
    <n v="20"/>
    <n v="100.63"/>
    <x v="3"/>
    <x v="4"/>
    <x v="2524"/>
    <d v="2016-07-17T10:47:48"/>
    <x v="0"/>
  </r>
  <r>
    <n v="3803"/>
    <s v="Benjamin Button the Musical Concept Album"/>
    <s v="A fully orchestrated concept album of Benjamin Button the Musical!"/>
    <x v="18"/>
    <n v="2358"/>
    <x v="3"/>
    <s v="US"/>
    <s v="USD"/>
    <n v="1457133568"/>
    <n v="1454541568"/>
    <b v="0"/>
    <n v="40"/>
    <b v="0"/>
    <s v="theater/musical"/>
    <n v="20"/>
    <n v="58.95"/>
    <x v="3"/>
    <x v="20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s v="GB"/>
    <s v="GBP"/>
    <n v="1436297180"/>
    <n v="1431113180"/>
    <b v="0"/>
    <n v="5"/>
    <b v="0"/>
    <s v="theater/plays"/>
    <n v="20"/>
    <n v="34"/>
    <x v="3"/>
    <x v="4"/>
    <x v="2526"/>
    <d v="2015-07-07T19:26:20"/>
    <x v="4"/>
  </r>
  <r>
    <n v="3991"/>
    <s v="NTACTheatre - North Texas Actor's Collaborative Theatre"/>
    <s v="North Texas first actor-driven theatre company needs your help"/>
    <x v="22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  <x v="4"/>
  </r>
  <r>
    <n v="480"/>
    <s v="The CafÃ©"/>
    <s v="To court his muse, an artist must first outsmart her dog.  A short animated film collaboration by Dana and Terrence Masson."/>
    <x v="25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s v="US"/>
    <s v="USD"/>
    <n v="1424635753"/>
    <n v="1422043753"/>
    <b v="0"/>
    <n v="12"/>
    <b v="0"/>
    <s v="food/restaurants"/>
    <n v="19"/>
    <n v="77.5"/>
    <x v="7"/>
    <x v="40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x v="29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s v="US"/>
    <s v="USD"/>
    <n v="1454734740"/>
    <n v="1451684437"/>
    <b v="0"/>
    <n v="5"/>
    <b v="0"/>
    <s v="theater/plays"/>
    <n v="19"/>
    <n v="381.6"/>
    <x v="3"/>
    <x v="4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s v="AU"/>
    <s v="AUD"/>
    <n v="1430316426"/>
    <n v="1427724426"/>
    <b v="0"/>
    <n v="6"/>
    <b v="0"/>
    <s v="theater/plays"/>
    <n v="19"/>
    <n v="64.17"/>
    <x v="3"/>
    <x v="4"/>
    <x v="2535"/>
    <d v="2015-04-29T14:07:06"/>
    <x v="4"/>
  </r>
  <r>
    <n v="219"/>
    <s v="True Colors"/>
    <s v="An hour-long pilot about a group of suburban LGBT teens coming of age in the early 90's."/>
    <x v="16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s v="US"/>
    <s v="USD"/>
    <n v="1408831718"/>
    <n v="1406239718"/>
    <b v="0"/>
    <n v="5"/>
    <b v="0"/>
    <s v="film &amp; video/animation"/>
    <n v="18"/>
    <n v="28.2"/>
    <x v="4"/>
    <x v="28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s v="US"/>
    <s v="USD"/>
    <n v="1385123713"/>
    <n v="1382528113"/>
    <b v="0"/>
    <n v="48"/>
    <b v="0"/>
    <s v="music/jazz"/>
    <n v="18"/>
    <n v="52.92"/>
    <x v="2"/>
    <x v="27"/>
    <x v="2538"/>
    <d v="2013-11-22T12:35:13"/>
    <x v="3"/>
  </r>
  <r>
    <n v="866"/>
    <s v="California Dreamin' Tour 2015"/>
    <s v="Drivetime heads to Cali for summer tour supported by @Smoothjazz.com &amp; @JJZPhilly  #Spaghettini #The Roxy"/>
    <x v="27"/>
    <n v="640"/>
    <x v="3"/>
    <s v="US"/>
    <s v="USD"/>
    <n v="1425136200"/>
    <n v="1421853518"/>
    <b v="0"/>
    <n v="11"/>
    <b v="0"/>
    <s v="music/jazz"/>
    <n v="18"/>
    <n v="58.18"/>
    <x v="2"/>
    <x v="27"/>
    <x v="2539"/>
    <d v="2015-02-28T15:10:00"/>
    <x v="4"/>
  </r>
  <r>
    <n v="967"/>
    <s v="Better Beanie"/>
    <s v="Better Beanie is the new therapeutic wearable designed to assist you while keeping your hands free."/>
    <x v="12"/>
    <n v="3562"/>
    <x v="3"/>
    <s v="US"/>
    <s v="USD"/>
    <n v="1461301574"/>
    <n v="1456121174"/>
    <b v="0"/>
    <n v="81"/>
    <b v="0"/>
    <s v="technology/wearables"/>
    <n v="18"/>
    <n v="43.98"/>
    <x v="0"/>
    <x v="3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x v="52"/>
    <n v="3294.01"/>
    <x v="3"/>
    <s v="US"/>
    <s v="USD"/>
    <n v="1318180033"/>
    <n v="1315588033"/>
    <b v="0"/>
    <n v="27"/>
    <b v="0"/>
    <s v="games/video games"/>
    <n v="18"/>
    <n v="122"/>
    <x v="1"/>
    <x v="29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n v="1310049536"/>
    <b v="0"/>
    <n v="3"/>
    <b v="0"/>
    <s v="music/world music"/>
    <n v="18"/>
    <n v="59.33"/>
    <x v="2"/>
    <x v="33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x v="188"/>
    <n v="800"/>
    <x v="3"/>
    <s v="US"/>
    <s v="USD"/>
    <n v="1439741591"/>
    <n v="1436285591"/>
    <b v="0"/>
    <n v="9"/>
    <b v="0"/>
    <s v="publishing/translations"/>
    <n v="18"/>
    <n v="88.89"/>
    <x v="5"/>
    <x v="39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x v="212"/>
    <n v="3415"/>
    <x v="3"/>
    <s v="US"/>
    <s v="USD"/>
    <n v="1404348143"/>
    <n v="1401756143"/>
    <b v="0"/>
    <n v="27"/>
    <b v="0"/>
    <s v="technology/makerspaces"/>
    <n v="18"/>
    <n v="126.48"/>
    <x v="0"/>
    <x v="19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x v="27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6"/>
    <d v="2016-09-07T01:21:53"/>
    <x v="0"/>
  </r>
  <r>
    <n v="3738"/>
    <s v="'GULF' - a new play by PIVOT THEATRE"/>
    <s v="A filmic, fast-paced exploration of trust, making its debut at Camden People's Theatre this July."/>
    <x v="51"/>
    <n v="270"/>
    <x v="3"/>
    <s v="GB"/>
    <s v="GBP"/>
    <n v="1405461600"/>
    <n v="1403562705"/>
    <b v="0"/>
    <n v="6"/>
    <b v="0"/>
    <s v="theater/plays"/>
    <n v="18"/>
    <n v="45"/>
    <x v="3"/>
    <x v="4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s v="US"/>
    <s v="USD"/>
    <n v="1407808438"/>
    <n v="1405217355"/>
    <b v="0"/>
    <n v="14"/>
    <b v="0"/>
    <s v="theater/plays"/>
    <n v="18"/>
    <n v="25.57"/>
    <x v="3"/>
    <x v="4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s v="NZ"/>
    <s v="NZD"/>
    <n v="1420750683"/>
    <n v="1418158683"/>
    <b v="0"/>
    <n v="10"/>
    <b v="0"/>
    <s v="theater/plays"/>
    <n v="18"/>
    <n v="44"/>
    <x v="3"/>
    <x v="4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s v="US"/>
    <s v="USD"/>
    <n v="1404570147"/>
    <n v="1401978147"/>
    <b v="0"/>
    <n v="7"/>
    <b v="0"/>
    <s v="theater/plays"/>
    <n v="18"/>
    <n v="64.290000000000006"/>
    <x v="3"/>
    <x v="4"/>
    <x v="2551"/>
    <d v="2014-07-05T14:22:27"/>
    <x v="2"/>
  </r>
  <r>
    <n v="4048"/>
    <s v="Speechless"/>
    <s v="The unspoken story of growing up disabled with cerebral palsy and no speech. This inclusive company fights ignorance using dark humour."/>
    <x v="112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s v="GB"/>
    <s v="GBP"/>
    <n v="1403192031"/>
    <n v="1400600031"/>
    <b v="0"/>
    <n v="21"/>
    <b v="0"/>
    <s v="theater/plays"/>
    <n v="18"/>
    <n v="41.95"/>
    <x v="3"/>
    <x v="4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s v="US"/>
    <s v="USD"/>
    <n v="1439251926"/>
    <n v="1435363926"/>
    <b v="0"/>
    <n v="14"/>
    <b v="0"/>
    <s v="technology/wearables"/>
    <n v="17"/>
    <n v="110.29"/>
    <x v="0"/>
    <x v="3"/>
    <x v="2555"/>
    <d v="2015-08-11T00:12:06"/>
    <x v="4"/>
  </r>
  <r>
    <n v="989"/>
    <s v="Power Rope"/>
    <s v="The most useful phone charger you will ever buy"/>
    <x v="9"/>
    <n v="1677"/>
    <x v="3"/>
    <s v="US"/>
    <s v="USD"/>
    <n v="1475101495"/>
    <n v="1472509495"/>
    <b v="0"/>
    <n v="32"/>
    <b v="0"/>
    <s v="technology/wearables"/>
    <n v="17"/>
    <n v="52.41"/>
    <x v="0"/>
    <x v="3"/>
    <x v="2556"/>
    <d v="2016-09-28T22:24:55"/>
    <x v="0"/>
  </r>
  <r>
    <n v="1990"/>
    <s v="The Virgin of the Path"/>
    <s v="An art nude photography book that includes traditional black and white sepia nudes as well as experimiental color nudes."/>
    <x v="32"/>
    <n v="509"/>
    <x v="3"/>
    <s v="US"/>
    <s v="USD"/>
    <n v="1455338532"/>
    <n v="1454042532"/>
    <b v="0"/>
    <n v="5"/>
    <b v="0"/>
    <s v="photography/people"/>
    <n v="17"/>
    <n v="101.8"/>
    <x v="6"/>
    <x v="35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s v="GB"/>
    <s v="GBP"/>
    <n v="1475848800"/>
    <n v="1474027501"/>
    <b v="0"/>
    <n v="42"/>
    <b v="0"/>
    <s v="theater/spaces"/>
    <n v="17"/>
    <n v="40.83"/>
    <x v="3"/>
    <x v="12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s v="US"/>
    <s v="USD"/>
    <n v="1439662344"/>
    <n v="1434478344"/>
    <b v="0"/>
    <n v="8"/>
    <b v="0"/>
    <s v="theater/plays"/>
    <n v="17"/>
    <n v="315.5"/>
    <x v="3"/>
    <x v="4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s v="US"/>
    <s v="USD"/>
    <n v="1409514709"/>
    <n v="1406058798"/>
    <b v="0"/>
    <n v="14"/>
    <b v="0"/>
    <s v="theater/plays"/>
    <n v="17"/>
    <n v="82.57"/>
    <x v="3"/>
    <x v="4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x v="59"/>
    <n v="100"/>
    <x v="3"/>
    <s v="US"/>
    <s v="USD"/>
    <n v="1427168099"/>
    <n v="1424579699"/>
    <b v="0"/>
    <n v="3"/>
    <b v="0"/>
    <s v="theater/plays"/>
    <n v="17"/>
    <n v="33.33"/>
    <x v="3"/>
    <x v="4"/>
    <x v="2564"/>
    <d v="2015-03-24T03:34:59"/>
    <x v="4"/>
  </r>
  <r>
    <n v="4070"/>
    <s v="Southern Utah University: V-Day 2015"/>
    <s v="V-Day Southern Utah University 2015 and Second Studio Players presents: The Vagina Monologues"/>
    <x v="7"/>
    <n v="165"/>
    <x v="3"/>
    <s v="US"/>
    <s v="USD"/>
    <n v="1425178800"/>
    <n v="1422374420"/>
    <b v="0"/>
    <n v="6"/>
    <b v="0"/>
    <s v="theater/plays"/>
    <n v="17"/>
    <n v="27.5"/>
    <x v="3"/>
    <x v="4"/>
    <x v="2565"/>
    <d v="2015-03-01T03:00:00"/>
    <x v="4"/>
  </r>
  <r>
    <n v="162"/>
    <s v="See It My Way"/>
    <s v="This film follows a young man who has had only a troubled family life. He turns to all the wrong things and life falls apart."/>
    <x v="30"/>
    <n v="435"/>
    <x v="3"/>
    <s v="US"/>
    <s v="USD"/>
    <n v="1408232520"/>
    <n v="1405393356"/>
    <b v="0"/>
    <n v="10"/>
    <b v="0"/>
    <s v="film &amp; video/drama"/>
    <n v="16"/>
    <n v="43.5"/>
    <x v="4"/>
    <x v="30"/>
    <x v="2566"/>
    <d v="2014-08-16T23:42:00"/>
    <x v="2"/>
  </r>
  <r>
    <n v="187"/>
    <s v="The Imbalanced Heart of a Symmetric Mind (film)"/>
    <s v="A young man suffering from a severe case of OCD embarks on a road trip to find peace of mind."/>
    <x v="2"/>
    <n v="800"/>
    <x v="3"/>
    <s v="US"/>
    <s v="USD"/>
    <n v="1437461940"/>
    <n v="1435383457"/>
    <b v="0"/>
    <n v="5"/>
    <b v="0"/>
    <s v="film &amp; video/drama"/>
    <n v="16"/>
    <n v="160"/>
    <x v="4"/>
    <x v="30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s v="US"/>
    <s v="USD"/>
    <n v="1444144222"/>
    <n v="1441120222"/>
    <b v="0"/>
    <n v="17"/>
    <b v="0"/>
    <s v="film &amp; video/drama"/>
    <n v="16"/>
    <n v="76.47"/>
    <x v="4"/>
    <x v="30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s v="FR"/>
    <s v="EUR"/>
    <n v="1489680061"/>
    <n v="1487091661"/>
    <b v="0"/>
    <n v="15"/>
    <b v="0"/>
    <s v="technology/wearables"/>
    <n v="16"/>
    <n v="214.07"/>
    <x v="0"/>
    <x v="3"/>
    <x v="2569"/>
    <d v="2017-03-16T16:01:01"/>
    <x v="1"/>
  </r>
  <r>
    <n v="1310"/>
    <s v="k5-jkt.by kiger (Canceled)"/>
    <s v="An essential hoodie that holds all sized smart phones and keep your headphone wires tangle free."/>
    <x v="12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70"/>
    <d v="2016-08-19T16:00:50"/>
    <x v="0"/>
  </r>
  <r>
    <n v="1772"/>
    <s v="White Mountain"/>
    <s v="A photobook and a short documentary film telling the story of Holocaust in Northwestern Lithuania"/>
    <x v="63"/>
    <n v="858"/>
    <x v="3"/>
    <s v="GB"/>
    <s v="GBP"/>
    <n v="1404666836"/>
    <n v="1399482836"/>
    <b v="1"/>
    <n v="19"/>
    <b v="0"/>
    <s v="photography/photobooks"/>
    <n v="16"/>
    <n v="45.16"/>
    <x v="6"/>
    <x v="9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x v="2"/>
    <n v="796"/>
    <x v="3"/>
    <s v="US"/>
    <s v="USD"/>
    <n v="1471214743"/>
    <n v="1468622743"/>
    <b v="0"/>
    <n v="9"/>
    <b v="0"/>
    <s v="theater/spaces"/>
    <n v="16"/>
    <n v="88.44"/>
    <x v="3"/>
    <x v="12"/>
    <x v="2572"/>
    <d v="2016-08-14T22:45:43"/>
    <x v="0"/>
  </r>
  <r>
    <n v="3131"/>
    <s v="SNAKE EYES"/>
    <s v="A Staged Reading of &quot;Snake Eyes,&quot; a new play by Alex Rafala"/>
    <x v="300"/>
    <n v="645"/>
    <x v="2"/>
    <s v="US"/>
    <s v="USD"/>
    <n v="1491656045"/>
    <n v="1489067645"/>
    <b v="0"/>
    <n v="12"/>
    <b v="0"/>
    <s v="theater/plays"/>
    <n v="16"/>
    <n v="53.75"/>
    <x v="3"/>
    <x v="4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x v="2"/>
    <n v="821"/>
    <x v="3"/>
    <s v="US"/>
    <s v="USD"/>
    <n v="1457413140"/>
    <n v="1454996887"/>
    <b v="0"/>
    <n v="12"/>
    <b v="0"/>
    <s v="theater/musical"/>
    <n v="16"/>
    <n v="68.42"/>
    <x v="3"/>
    <x v="20"/>
    <x v="2574"/>
    <d v="2016-03-08T04:59:00"/>
    <x v="0"/>
  </r>
  <r>
    <n v="3847"/>
    <s v="Madame X"/>
    <s v="The production of the original play &quot;Madame X&quot; by Amanda Davison. Inspired by the painting by John Singer Sargent."/>
    <x v="223"/>
    <n v="1697"/>
    <x v="3"/>
    <s v="US"/>
    <s v="USD"/>
    <n v="1437283391"/>
    <n v="1433395391"/>
    <b v="1"/>
    <n v="9"/>
    <b v="0"/>
    <s v="theater/plays"/>
    <n v="16"/>
    <n v="188.56"/>
    <x v="3"/>
    <x v="4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s v="US"/>
    <s v="USD"/>
    <n v="1445196989"/>
    <n v="1442604989"/>
    <b v="1"/>
    <n v="43"/>
    <b v="0"/>
    <s v="theater/plays"/>
    <n v="16"/>
    <n v="49.51"/>
    <x v="3"/>
    <x v="4"/>
    <x v="2576"/>
    <d v="2015-10-18T19:36:29"/>
    <x v="4"/>
  </r>
  <r>
    <n v="3854"/>
    <s v="The Case Of Soghomon Tehlirian"/>
    <s v="A play dedicated to the 100th anniversary of the Armenian Genocide."/>
    <x v="4"/>
    <n v="1788"/>
    <x v="3"/>
    <s v="US"/>
    <s v="USD"/>
    <n v="1431206058"/>
    <n v="1428614058"/>
    <b v="0"/>
    <n v="20"/>
    <b v="0"/>
    <s v="theater/plays"/>
    <n v="16"/>
    <n v="89.4"/>
    <x v="3"/>
    <x v="4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s v="US"/>
    <s v="USD"/>
    <n v="1468716180"/>
    <n v="1466205262"/>
    <b v="0"/>
    <n v="12"/>
    <b v="0"/>
    <s v="theater/plays"/>
    <n v="16"/>
    <n v="91.83"/>
    <x v="3"/>
    <x v="4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s v="AU"/>
    <s v="AUD"/>
    <n v="1423623221"/>
    <n v="1421031221"/>
    <b v="0"/>
    <n v="32"/>
    <b v="0"/>
    <s v="theater/plays"/>
    <n v="16"/>
    <n v="49.28"/>
    <x v="3"/>
    <x v="4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x v="8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x v="301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x v="76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x v="302"/>
    <n v="8827"/>
    <x v="3"/>
    <s v="US"/>
    <s v="USD"/>
    <n v="1472920909"/>
    <n v="1467736909"/>
    <b v="0"/>
    <n v="94"/>
    <b v="0"/>
    <s v="technology/wearables"/>
    <n v="15"/>
    <n v="93.9"/>
    <x v="0"/>
    <x v="3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5"/>
    <d v="2014-09-18T02:00:00"/>
    <x v="2"/>
  </r>
  <r>
    <n v="714"/>
    <s v="Prep Packs Survival Belt"/>
    <s v="The Prep Packs Survival Belt allows you to carry all of the essentials for outdoor survival inside your belt buckle"/>
    <x v="38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6"/>
    <d v="2017-02-28T18:54:42"/>
    <x v="0"/>
  </r>
  <r>
    <n v="932"/>
    <s v="Mandy Harvey Christmas Album"/>
    <s v="Help me to create my 3rd album, a Christmas CD with 16 Holiday/Original favorites!"/>
    <x v="94"/>
    <n v="1381"/>
    <x v="3"/>
    <s v="US"/>
    <s v="USD"/>
    <n v="1363990545"/>
    <n v="1360106145"/>
    <b v="0"/>
    <n v="30"/>
    <b v="0"/>
    <s v="music/jazz"/>
    <n v="15"/>
    <n v="46.03"/>
    <x v="2"/>
    <x v="27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s v="US"/>
    <s v="USD"/>
    <n v="1475766932"/>
    <n v="1473174932"/>
    <b v="0"/>
    <n v="30"/>
    <b v="0"/>
    <s v="technology/wearables"/>
    <n v="15"/>
    <n v="59.2"/>
    <x v="0"/>
    <x v="3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s v="US"/>
    <s v="USD"/>
    <n v="1417387322"/>
    <n v="1413495722"/>
    <b v="0"/>
    <n v="31"/>
    <b v="0"/>
    <s v="technology/wearables"/>
    <n v="15"/>
    <n v="47.94"/>
    <x v="0"/>
    <x v="3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x v="25"/>
    <n v="6130"/>
    <x v="1"/>
    <s v="US"/>
    <s v="USD"/>
    <n v="1420938172"/>
    <n v="1418346172"/>
    <b v="0"/>
    <n v="135"/>
    <b v="0"/>
    <s v="technology/wearables"/>
    <n v="15"/>
    <n v="45.41"/>
    <x v="0"/>
    <x v="3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x v="175"/>
    <n v="876"/>
    <x v="1"/>
    <s v="GB"/>
    <s v="GBP"/>
    <n v="1405094400"/>
    <n v="1403810965"/>
    <b v="0"/>
    <n v="9"/>
    <b v="0"/>
    <s v="technology/wearables"/>
    <n v="15"/>
    <n v="97.33"/>
    <x v="0"/>
    <x v="3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s v="US"/>
    <s v="USD"/>
    <n v="1456062489"/>
    <n v="1453211289"/>
    <b v="1"/>
    <n v="76"/>
    <b v="0"/>
    <s v="photography/photobooks"/>
    <n v="15"/>
    <n v="71.34"/>
    <x v="6"/>
    <x v="9"/>
    <x v="2592"/>
    <d v="2016-02-21T13:48:09"/>
    <x v="0"/>
  </r>
  <r>
    <n v="1787"/>
    <s v="Alpamayo to Yerupaja"/>
    <s v="Raising awareness to the effects of global warming through photographs of the high mountains of Peru."/>
    <x v="9"/>
    <n v="1533"/>
    <x v="3"/>
    <s v="US"/>
    <s v="USD"/>
    <n v="1428158637"/>
    <n v="1425570237"/>
    <b v="1"/>
    <n v="24"/>
    <b v="0"/>
    <s v="photography/photobooks"/>
    <n v="15"/>
    <n v="63.88"/>
    <x v="6"/>
    <x v="9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s v="US"/>
    <s v="USD"/>
    <n v="1438616124"/>
    <n v="1433432124"/>
    <b v="0"/>
    <n v="3"/>
    <b v="0"/>
    <s v="technology/web"/>
    <n v="15"/>
    <n v="367"/>
    <x v="0"/>
    <x v="38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s v="US"/>
    <s v="USD"/>
    <n v="1415583695"/>
    <n v="1410396095"/>
    <b v="0"/>
    <n v="36"/>
    <b v="0"/>
    <s v="food/food trucks"/>
    <n v="15"/>
    <n v="69.47"/>
    <x v="7"/>
    <x v="37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s v="US"/>
    <s v="USD"/>
    <n v="1400301165"/>
    <n v="1397709165"/>
    <b v="0"/>
    <n v="9"/>
    <b v="0"/>
    <s v="theater/plays"/>
    <n v="15"/>
    <n v="83.33"/>
    <x v="3"/>
    <x v="4"/>
    <x v="2596"/>
    <d v="2014-05-17T04:32:45"/>
    <x v="2"/>
  </r>
  <r>
    <n v="3076"/>
    <s v="10,000 Hours"/>
    <s v="Helping female comedians get in their 10,000 Hours of practice!"/>
    <x v="9"/>
    <n v="1506"/>
    <x v="3"/>
    <s v="US"/>
    <s v="USD"/>
    <n v="1444405123"/>
    <n v="1439221123"/>
    <b v="0"/>
    <n v="50"/>
    <b v="0"/>
    <s v="theater/spaces"/>
    <n v="15"/>
    <n v="30.12"/>
    <x v="3"/>
    <x v="12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s v="US"/>
    <s v="USD"/>
    <n v="1413816975"/>
    <n v="1411224975"/>
    <b v="0"/>
    <n v="13"/>
    <b v="0"/>
    <s v="theater/spaces"/>
    <n v="15"/>
    <n v="140.54"/>
    <x v="3"/>
    <x v="12"/>
    <x v="2598"/>
    <d v="2014-10-20T14:56:15"/>
    <x v="2"/>
  </r>
  <r>
    <n v="3732"/>
    <s v="Elektra Bekent - Afstudeervoorstelling"/>
    <s v="Mijn solo voorstelling gaat over Elektra (Sophokles) en hoe zij als jongere alles beleeft en meemaakt!"/>
    <x v="53"/>
    <n v="131"/>
    <x v="3"/>
    <s v="NL"/>
    <s v="EUR"/>
    <n v="1422100800"/>
    <n v="1416932133"/>
    <b v="0"/>
    <n v="4"/>
    <b v="0"/>
    <s v="theater/plays"/>
    <n v="15"/>
    <n v="32.75"/>
    <x v="3"/>
    <x v="4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n v="1401768478"/>
    <b v="0"/>
    <n v="10"/>
    <b v="0"/>
    <s v="theater/musical"/>
    <n v="15"/>
    <n v="150"/>
    <x v="3"/>
    <x v="20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x v="7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s v="US"/>
    <s v="USD"/>
    <n v="1403823722"/>
    <n v="1401231722"/>
    <b v="0"/>
    <n v="40"/>
    <b v="0"/>
    <s v="theater/plays"/>
    <n v="15"/>
    <n v="57.25"/>
    <x v="3"/>
    <x v="4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x v="32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04"/>
    <d v="2016-07-05T20:54:43"/>
    <x v="0"/>
  </r>
  <r>
    <n v="513"/>
    <s v="Paradigm Spiral - The Animated Series"/>
    <s v="A sci-fi fantasy 2.5D anime styled series about some guys trying to save the world, probably..."/>
    <x v="16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5"/>
    <d v="2016-08-15T07:00:00"/>
    <x v="0"/>
  </r>
  <r>
    <n v="1088"/>
    <s v="Still Alive"/>
    <s v="A fresh twist on survival games. Intense, high-stakes 30 minute rounds for up to 10 players."/>
    <x v="126"/>
    <n v="6382.34"/>
    <x v="3"/>
    <s v="US"/>
    <s v="USD"/>
    <n v="1398366667"/>
    <n v="1395774667"/>
    <b v="0"/>
    <n v="147"/>
    <b v="0"/>
    <s v="games/video games"/>
    <n v="14"/>
    <n v="43.42"/>
    <x v="1"/>
    <x v="29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s v="CA"/>
    <s v="CAD"/>
    <n v="1455232937"/>
    <n v="1453936937"/>
    <b v="0"/>
    <n v="4"/>
    <b v="0"/>
    <s v="games/video games"/>
    <n v="14"/>
    <n v="10.56"/>
    <x v="1"/>
    <x v="29"/>
    <x v="2607"/>
    <d v="2016-02-11T23:22:17"/>
    <x v="0"/>
  </r>
  <r>
    <n v="1132"/>
    <s v="One"/>
    <s v="One is a simple mobile game about exploring the connections between all living things. Featuring hand-painted art."/>
    <x v="9"/>
    <n v="1438"/>
    <x v="3"/>
    <s v="CA"/>
    <s v="CAD"/>
    <n v="1483238771"/>
    <n v="1480646771"/>
    <b v="0"/>
    <n v="13"/>
    <b v="0"/>
    <s v="games/mobile games"/>
    <n v="14"/>
    <n v="110.62"/>
    <x v="1"/>
    <x v="25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n v="1304888771"/>
    <b v="0"/>
    <n v="38"/>
    <b v="0"/>
    <s v="music/world music"/>
    <n v="14"/>
    <n v="44.5"/>
    <x v="2"/>
    <x v="33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n v="1416360585"/>
    <b v="0"/>
    <n v="22"/>
    <b v="0"/>
    <s v="publishing/art books"/>
    <n v="14"/>
    <n v="155"/>
    <x v="5"/>
    <x v="36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x v="146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s v="US"/>
    <s v="USD"/>
    <n v="1454572233"/>
    <n v="1449388233"/>
    <b v="1"/>
    <n v="37"/>
    <b v="0"/>
    <s v="photography/photobooks"/>
    <n v="14"/>
    <n v="58.97"/>
    <x v="6"/>
    <x v="9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x v="112"/>
    <n v="2355"/>
    <x v="3"/>
    <s v="GB"/>
    <s v="GBP"/>
    <n v="1450181400"/>
    <n v="1447429868"/>
    <b v="1"/>
    <n v="37"/>
    <b v="0"/>
    <s v="photography/photobooks"/>
    <n v="14"/>
    <n v="63.65"/>
    <x v="6"/>
    <x v="9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s v="US"/>
    <s v="USD"/>
    <n v="1414059479"/>
    <n v="1411467479"/>
    <b v="0"/>
    <n v="38"/>
    <b v="0"/>
    <s v="technology/gadgets"/>
    <n v="14"/>
    <n v="129.97"/>
    <x v="0"/>
    <x v="31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6"/>
    <d v="2013-03-08T03:02:08"/>
    <x v="3"/>
  </r>
  <r>
    <n v="2912"/>
    <s v="Fair Play"/>
    <s v="Set in Iceland, Fair Play is a a dark comedy- a play within a play. An extravaganza, fueled by Absinthe, and touched by the Surreal."/>
    <x v="304"/>
    <n v="2030"/>
    <x v="3"/>
    <s v="US"/>
    <s v="USD"/>
    <n v="1452827374"/>
    <n v="1450235374"/>
    <b v="0"/>
    <n v="26"/>
    <b v="0"/>
    <s v="theater/plays"/>
    <n v="14"/>
    <n v="78.08"/>
    <x v="3"/>
    <x v="4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s v="US"/>
    <s v="USD"/>
    <n v="1455251591"/>
    <n v="1452659591"/>
    <b v="0"/>
    <n v="5"/>
    <b v="0"/>
    <s v="theater/spaces"/>
    <n v="14"/>
    <n v="55.6"/>
    <x v="3"/>
    <x v="12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s v="US"/>
    <s v="USD"/>
    <n v="1460608780"/>
    <n v="1455428380"/>
    <b v="0"/>
    <n v="4"/>
    <b v="0"/>
    <s v="theater/plays"/>
    <n v="14"/>
    <n v="71.25"/>
    <x v="3"/>
    <x v="4"/>
    <x v="2620"/>
    <d v="2016-04-14T04:39:40"/>
    <x v="0"/>
  </r>
  <r>
    <n v="4016"/>
    <s v="MENTAL Play"/>
    <s v="A new play and project exploring challenges faced by young adults struggling with mental health issues in contemporary Britain."/>
    <x v="22"/>
    <n v="70"/>
    <x v="3"/>
    <s v="GB"/>
    <s v="GBP"/>
    <n v="1410987400"/>
    <n v="1408395400"/>
    <b v="0"/>
    <n v="7"/>
    <b v="0"/>
    <s v="theater/plays"/>
    <n v="14"/>
    <n v="10"/>
    <x v="3"/>
    <x v="4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x v="7"/>
    <n v="130"/>
    <x v="3"/>
    <s v="US"/>
    <s v="USD"/>
    <n v="1427423940"/>
    <n v="1422383318"/>
    <b v="0"/>
    <n v="2"/>
    <b v="0"/>
    <s v="film &amp; video/drama"/>
    <n v="13"/>
    <n v="65"/>
    <x v="4"/>
    <x v="30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x v="16"/>
    <n v="6663"/>
    <x v="3"/>
    <s v="US"/>
    <s v="USD"/>
    <n v="1460988000"/>
    <n v="1458050450"/>
    <b v="0"/>
    <n v="96"/>
    <b v="0"/>
    <s v="technology/wearables"/>
    <n v="13"/>
    <n v="69.41"/>
    <x v="0"/>
    <x v="3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  <x v="4"/>
  </r>
  <r>
    <n v="987"/>
    <s v="Kidswatcher"/>
    <s v="Always know where your precious children are. Let them explore the world freely and in a secure way by using the Kidswatcher."/>
    <x v="16"/>
    <n v="6610"/>
    <x v="3"/>
    <s v="NL"/>
    <s v="EUR"/>
    <n v="1403507050"/>
    <n v="1400051050"/>
    <b v="0"/>
    <n v="41"/>
    <b v="0"/>
    <s v="technology/wearables"/>
    <n v="13"/>
    <n v="161.22"/>
    <x v="0"/>
    <x v="3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n v="1463754646"/>
    <b v="0"/>
    <n v="101"/>
    <b v="0"/>
    <s v="technology/wearables"/>
    <n v="13"/>
    <n v="65"/>
    <x v="0"/>
    <x v="3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s v="GB"/>
    <s v="GBP"/>
    <n v="1460313672"/>
    <n v="1457725272"/>
    <b v="0"/>
    <n v="2"/>
    <b v="0"/>
    <s v="games/video games"/>
    <n v="13"/>
    <n v="12.5"/>
    <x v="1"/>
    <x v="29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s v="GB"/>
    <s v="GBP"/>
    <n v="1463050034"/>
    <n v="1460458034"/>
    <b v="0"/>
    <n v="7"/>
    <b v="0"/>
    <s v="photography/nature"/>
    <n v="13"/>
    <n v="14.43"/>
    <x v="6"/>
    <x v="34"/>
    <x v="2629"/>
    <d v="2016-05-12T10:47:14"/>
    <x v="0"/>
  </r>
  <r>
    <n v="1576"/>
    <s v="The Obsessive Line Collection (Canceled)"/>
    <s v="For the publication of my first 3 books: an Art book, a graphic novel, and a coloring book"/>
    <x v="2"/>
    <n v="650"/>
    <x v="1"/>
    <s v="US"/>
    <s v="USD"/>
    <n v="1435698368"/>
    <n v="1431810368"/>
    <b v="0"/>
    <n v="10"/>
    <b v="0"/>
    <s v="publishing/art books"/>
    <n v="13"/>
    <n v="65"/>
    <x v="5"/>
    <x v="36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s v="GB"/>
    <s v="GBP"/>
    <n v="1467531536"/>
    <n v="1464939536"/>
    <b v="0"/>
    <n v="23"/>
    <b v="0"/>
    <s v="photography/photobooks"/>
    <n v="13"/>
    <n v="37.61"/>
    <x v="6"/>
    <x v="9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x v="2"/>
    <n v="625"/>
    <x v="3"/>
    <s v="CA"/>
    <s v="CAD"/>
    <n v="1452120613"/>
    <n v="1449528613"/>
    <b v="0"/>
    <n v="25"/>
    <b v="0"/>
    <s v="photography/people"/>
    <n v="13"/>
    <n v="25"/>
    <x v="6"/>
    <x v="35"/>
    <x v="2632"/>
    <d v="2016-01-06T22:50:13"/>
    <x v="4"/>
  </r>
  <r>
    <n v="2138"/>
    <s v="Tales Of Tameria - Dawning Light"/>
    <s v="A game with a mixture of a few genres from RPG, Simulation and to adventure elements."/>
    <x v="7"/>
    <n v="128"/>
    <x v="3"/>
    <s v="GB"/>
    <s v="GBP"/>
    <n v="1383959939"/>
    <n v="1381364339"/>
    <b v="0"/>
    <n v="12"/>
    <b v="0"/>
    <s v="games/video games"/>
    <n v="13"/>
    <n v="10.67"/>
    <x v="1"/>
    <x v="29"/>
    <x v="2633"/>
    <d v="2013-11-09T01:18:59"/>
    <x v="3"/>
  </r>
  <r>
    <n v="3735"/>
    <s v="Women Beware Women"/>
    <s v="Young Actor's taking on a Jacobean tragedy. Family, betrayal, love, lust, sex and death."/>
    <x v="20"/>
    <n v="20"/>
    <x v="3"/>
    <s v="GB"/>
    <s v="GBP"/>
    <n v="1432831089"/>
    <n v="1430239089"/>
    <b v="0"/>
    <n v="2"/>
    <b v="0"/>
    <s v="theater/plays"/>
    <n v="13"/>
    <n v="10"/>
    <x v="3"/>
    <x v="4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x v="29"/>
    <n v="251"/>
    <x v="3"/>
    <s v="US"/>
    <s v="USD"/>
    <n v="1466278339"/>
    <n v="1463686339"/>
    <b v="0"/>
    <n v="5"/>
    <b v="0"/>
    <s v="theater/plays"/>
    <n v="13"/>
    <n v="50.2"/>
    <x v="3"/>
    <x v="4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s v="GB"/>
    <s v="GBP"/>
    <n v="1406761200"/>
    <n v="1403724820"/>
    <b v="0"/>
    <n v="17"/>
    <b v="0"/>
    <s v="theater/musical"/>
    <n v="13"/>
    <n v="57.65"/>
    <x v="3"/>
    <x v="20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s v="US"/>
    <s v="USD"/>
    <n v="1444971540"/>
    <n v="1442593427"/>
    <b v="0"/>
    <n v="7"/>
    <b v="0"/>
    <s v="theater/plays"/>
    <n v="13"/>
    <n v="93"/>
    <x v="3"/>
    <x v="4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s v="US"/>
    <s v="USD"/>
    <n v="1421410151"/>
    <n v="1418818151"/>
    <b v="0"/>
    <n v="8"/>
    <b v="0"/>
    <s v="theater/plays"/>
    <n v="13"/>
    <n v="25.5"/>
    <x v="3"/>
    <x v="4"/>
    <x v="2638"/>
    <d v="2015-01-16T12:09:11"/>
    <x v="2"/>
  </r>
  <r>
    <n v="217"/>
    <s v="Bitch"/>
    <s v="A roadmovie by paw"/>
    <x v="24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x v="5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n v="1463469062"/>
    <b v="0"/>
    <n v="25"/>
    <b v="0"/>
    <s v="technology/web"/>
    <n v="12"/>
    <n v="49.8"/>
    <x v="0"/>
    <x v="38"/>
    <x v="2641"/>
    <d v="2016-06-17T23:00:00"/>
    <x v="0"/>
  </r>
  <r>
    <n v="690"/>
    <s v="BLOXSHIELD"/>
    <s v="A radiation shield for your fitness tracker, smartwatch or other wearable smart device"/>
    <x v="12"/>
    <n v="2468"/>
    <x v="3"/>
    <s v="US"/>
    <s v="USD"/>
    <n v="1473400800"/>
    <n v="1469718841"/>
    <b v="0"/>
    <n v="34"/>
    <b v="0"/>
    <s v="technology/wearables"/>
    <n v="12"/>
    <n v="72.59"/>
    <x v="0"/>
    <x v="3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x v="305"/>
    <n v="1040"/>
    <x v="3"/>
    <s v="US"/>
    <s v="USD"/>
    <n v="1365448657"/>
    <n v="1362860257"/>
    <b v="0"/>
    <n v="3"/>
    <b v="0"/>
    <s v="music/jazz"/>
    <n v="12"/>
    <n v="346.67"/>
    <x v="2"/>
    <x v="27"/>
    <x v="2643"/>
    <d v="2013-04-08T19:17:37"/>
    <x v="3"/>
  </r>
  <r>
    <n v="948"/>
    <s v="Led Shirt - WiFi Controlled"/>
    <s v="T-Shirt with Led panel controlled by Android app over WiFi. _x000a_Multiple shirts, games, text, video effects support,"/>
    <x v="6"/>
    <n v="480"/>
    <x v="3"/>
    <s v="NL"/>
    <s v="EUR"/>
    <n v="1457812364"/>
    <n v="1455220364"/>
    <b v="0"/>
    <n v="8"/>
    <b v="0"/>
    <s v="technology/wearables"/>
    <n v="12"/>
    <n v="60"/>
    <x v="0"/>
    <x v="3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x v="16"/>
    <n v="5875"/>
    <x v="3"/>
    <s v="US"/>
    <s v="USD"/>
    <n v="1403983314"/>
    <n v="1400786514"/>
    <b v="0"/>
    <n v="85"/>
    <b v="0"/>
    <s v="food/food trucks"/>
    <n v="12"/>
    <n v="69.12"/>
    <x v="7"/>
    <x v="37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46"/>
    <d v="2012-02-21T22:46:14"/>
    <x v="5"/>
  </r>
  <r>
    <n v="1307"/>
    <s v="VR Card - Customized Virtual Reality Viewer (Canceled)"/>
    <s v="Get VR to Everyone with Mailable, Ready to Use Viewers"/>
    <x v="16"/>
    <n v="5757"/>
    <x v="1"/>
    <s v="US"/>
    <s v="USD"/>
    <n v="1455710679"/>
    <n v="1453118679"/>
    <b v="0"/>
    <n v="45"/>
    <b v="0"/>
    <s v="technology/wearables"/>
    <n v="12"/>
    <n v="127.93"/>
    <x v="0"/>
    <x v="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x v="29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49"/>
    <d v="2016-03-10T00:35:00"/>
    <x v="0"/>
  </r>
  <r>
    <n v="2595"/>
    <s v="Food Truck for Little Fox Bakery"/>
    <s v="Looking to put the best baked goods in Bowling Green on wheels"/>
    <x v="38"/>
    <n v="1825"/>
    <x v="3"/>
    <s v="US"/>
    <s v="USD"/>
    <n v="1487915500"/>
    <n v="1485323500"/>
    <b v="0"/>
    <n v="19"/>
    <b v="0"/>
    <s v="food/food trucks"/>
    <n v="12"/>
    <n v="96.05"/>
    <x v="7"/>
    <x v="37"/>
    <x v="2650"/>
    <d v="2017-02-24T05:51:40"/>
    <x v="1"/>
  </r>
  <r>
    <n v="2653"/>
    <s v="Dream Rocket Project (Canceled)"/>
    <s v="DREAM BIG. Explore the universe through STEAM education. (Science, Technology, Engineering, Art, Mathematics)"/>
    <x v="306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s v="AU"/>
    <s v="AUD"/>
    <n v="1476095783"/>
    <n v="1474886183"/>
    <b v="0"/>
    <n v="6"/>
    <b v="0"/>
    <s v="publishing/children's books"/>
    <n v="12"/>
    <n v="39"/>
    <x v="5"/>
    <x v="32"/>
    <x v="2652"/>
    <d v="2016-10-10T10:36:23"/>
    <x v="0"/>
  </r>
  <r>
    <n v="3066"/>
    <s v="Gold Coast Wake Park"/>
    <s v="Our mission is to offer an innovative family watersports attraction that is fun, safe, economical and a leader in its field."/>
    <x v="307"/>
    <n v="41950"/>
    <x v="3"/>
    <s v="AU"/>
    <s v="AUD"/>
    <n v="1468128537"/>
    <n v="1465536537"/>
    <b v="0"/>
    <n v="15"/>
    <b v="0"/>
    <s v="theater/spaces"/>
    <n v="12"/>
    <n v="2796.67"/>
    <x v="3"/>
    <x v="12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x v="8"/>
    <n v="300"/>
    <x v="3"/>
    <s v="FR"/>
    <s v="EUR"/>
    <n v="1437033360"/>
    <n v="1434445937"/>
    <b v="0"/>
    <n v="12"/>
    <b v="0"/>
    <s v="theater/spaces"/>
    <n v="12"/>
    <n v="25"/>
    <x v="3"/>
    <x v="12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x v="50"/>
    <n v="6780"/>
    <x v="3"/>
    <s v="SE"/>
    <s v="SEK"/>
    <n v="1432455532"/>
    <n v="1429863532"/>
    <b v="0"/>
    <n v="19"/>
    <b v="0"/>
    <s v="theater/musical"/>
    <n v="12"/>
    <n v="356.84"/>
    <x v="3"/>
    <x v="20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s v="GB"/>
    <s v="GBP"/>
    <n v="1424474056"/>
    <n v="1420586056"/>
    <b v="0"/>
    <n v="24"/>
    <b v="0"/>
    <s v="theater/musical"/>
    <n v="12"/>
    <n v="24.46"/>
    <x v="3"/>
    <x v="20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s v="GB"/>
    <s v="GBP"/>
    <n v="1434063600"/>
    <n v="1430405903"/>
    <b v="0"/>
    <n v="7"/>
    <b v="0"/>
    <s v="theater/plays"/>
    <n v="12"/>
    <n v="24.71"/>
    <x v="3"/>
    <x v="4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s v="GB"/>
    <s v="GBP"/>
    <n v="1428622271"/>
    <n v="1426203071"/>
    <b v="0"/>
    <n v="17"/>
    <b v="0"/>
    <s v="theater/plays"/>
    <n v="12"/>
    <n v="81.41"/>
    <x v="3"/>
    <x v="4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x v="309"/>
    <n v="397"/>
    <x v="3"/>
    <s v="US"/>
    <s v="USD"/>
    <n v="1435441454"/>
    <n v="1432763054"/>
    <b v="0"/>
    <n v="5"/>
    <b v="0"/>
    <s v="theater/plays"/>
    <n v="12"/>
    <n v="79.400000000000006"/>
    <x v="3"/>
    <x v="4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s v="US"/>
    <s v="USD"/>
    <n v="1413573010"/>
    <n v="1408389010"/>
    <b v="0"/>
    <n v="4"/>
    <b v="0"/>
    <s v="theater/plays"/>
    <n v="12"/>
    <n v="75.25"/>
    <x v="3"/>
    <x v="4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s v="US"/>
    <s v="USD"/>
    <n v="1360795069"/>
    <n v="1358203069"/>
    <b v="0"/>
    <n v="15"/>
    <b v="0"/>
    <s v="music/jazz"/>
    <n v="11"/>
    <n v="21.8"/>
    <x v="2"/>
    <x v="27"/>
    <x v="2663"/>
    <d v="2013-02-13T22:37:49"/>
    <x v="3"/>
  </r>
  <r>
    <n v="928"/>
    <s v="In a Jazzy Motown"/>
    <s v="A real Motown Backup singer on 22 gold and platinum albums headlines her own Jazz CD of Motown songs."/>
    <x v="69"/>
    <n v="1575"/>
    <x v="3"/>
    <s v="US"/>
    <s v="USD"/>
    <n v="1353196800"/>
    <n v="1348864913"/>
    <b v="0"/>
    <n v="28"/>
    <b v="0"/>
    <s v="music/jazz"/>
    <n v="11"/>
    <n v="56.25"/>
    <x v="2"/>
    <x v="27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s v="US"/>
    <s v="USD"/>
    <n v="1428641940"/>
    <n v="1426792563"/>
    <b v="0"/>
    <n v="17"/>
    <b v="0"/>
    <s v="technology/wearables"/>
    <n v="11"/>
    <n v="51.82"/>
    <x v="0"/>
    <x v="3"/>
    <x v="2665"/>
    <d v="2015-04-10T04:59:00"/>
    <x v="4"/>
  </r>
  <r>
    <n v="1308"/>
    <s v="Boost Band: Wristband Phone Charger (Canceled)"/>
    <s v="Boost Band, a wristband that charges any device"/>
    <x v="9"/>
    <n v="1136"/>
    <x v="1"/>
    <s v="US"/>
    <s v="USD"/>
    <n v="1475937812"/>
    <n v="1472481812"/>
    <b v="0"/>
    <n v="38"/>
    <b v="0"/>
    <s v="technology/wearables"/>
    <n v="11"/>
    <n v="29.89"/>
    <x v="0"/>
    <x v="3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x v="310"/>
    <n v="14303"/>
    <x v="1"/>
    <s v="US"/>
    <s v="USD"/>
    <n v="1457721287"/>
    <n v="1455129287"/>
    <b v="0"/>
    <n v="276"/>
    <b v="0"/>
    <s v="technology/wearables"/>
    <n v="11"/>
    <n v="51.82"/>
    <x v="0"/>
    <x v="3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s v="US"/>
    <s v="USD"/>
    <n v="1409924340"/>
    <n v="1405181320"/>
    <b v="0"/>
    <n v="7"/>
    <b v="0"/>
    <s v="publishing/translations"/>
    <n v="11"/>
    <n v="225"/>
    <x v="5"/>
    <x v="39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s v="US"/>
    <s v="USD"/>
    <n v="1283392800"/>
    <n v="1281317691"/>
    <b v="0"/>
    <n v="4"/>
    <b v="0"/>
    <s v="publishing/art books"/>
    <n v="11"/>
    <n v="51.25"/>
    <x v="5"/>
    <x v="36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s v="US"/>
    <s v="USD"/>
    <n v="1409585434"/>
    <n v="1406907034"/>
    <b v="0"/>
    <n v="2"/>
    <b v="0"/>
    <s v="music/faith"/>
    <n v="11"/>
    <n v="525"/>
    <x v="2"/>
    <x v="21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x v="7"/>
    <n v="110"/>
    <x v="3"/>
    <s v="US"/>
    <s v="USD"/>
    <n v="1470598345"/>
    <n v="1468006345"/>
    <b v="0"/>
    <n v="2"/>
    <b v="0"/>
    <s v="music/faith"/>
    <n v="11"/>
    <n v="55"/>
    <x v="2"/>
    <x v="21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x v="68"/>
    <n v="997"/>
    <x v="3"/>
    <s v="US"/>
    <s v="USD"/>
    <n v="1423660422"/>
    <n v="1420636422"/>
    <b v="1"/>
    <n v="18"/>
    <b v="0"/>
    <s v="photography/photobooks"/>
    <n v="11"/>
    <n v="55.39"/>
    <x v="6"/>
    <x v="9"/>
    <x v="2672"/>
    <d v="2015-02-11T13:13:42"/>
    <x v="4"/>
  </r>
  <r>
    <n v="1807"/>
    <s v="Anywhere but Here"/>
    <s v="I want to explore alternative cultures and lifestyles in America."/>
    <x v="2"/>
    <n v="553"/>
    <x v="3"/>
    <s v="US"/>
    <s v="USD"/>
    <n v="1411868313"/>
    <n v="1409276313"/>
    <b v="1"/>
    <n v="8"/>
    <b v="0"/>
    <s v="photography/photobooks"/>
    <n v="11"/>
    <n v="69.13"/>
    <x v="6"/>
    <x v="9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x v="27"/>
    <n v="380"/>
    <x v="3"/>
    <s v="CA"/>
    <s v="CAD"/>
    <n v="1425246439"/>
    <n v="1422222439"/>
    <b v="1"/>
    <n v="9"/>
    <b v="0"/>
    <s v="photography/photobooks"/>
    <n v="11"/>
    <n v="42.22"/>
    <x v="6"/>
    <x v="9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s v="US"/>
    <s v="USD"/>
    <n v="1279738800"/>
    <n v="1275599812"/>
    <b v="0"/>
    <n v="5"/>
    <b v="0"/>
    <s v="games/video games"/>
    <n v="11"/>
    <n v="45"/>
    <x v="1"/>
    <x v="29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n v="1442839533"/>
    <b v="0"/>
    <n v="27"/>
    <b v="0"/>
    <s v="technology/web"/>
    <n v="11"/>
    <n v="97.41"/>
    <x v="0"/>
    <x v="38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x v="32"/>
    <n v="326.33"/>
    <x v="1"/>
    <s v="US"/>
    <s v="USD"/>
    <n v="1449785566"/>
    <n v="1447193566"/>
    <b v="0"/>
    <n v="4"/>
    <b v="0"/>
    <s v="technology/web"/>
    <n v="11"/>
    <n v="81.58"/>
    <x v="0"/>
    <x v="38"/>
    <x v="2677"/>
    <d v="2015-12-10T22:12:46"/>
    <x v="4"/>
  </r>
  <r>
    <n v="2581"/>
    <s v="A Flying Sausage Food Truck"/>
    <s v="Creating a Food Truck to bring gourmet sausage sliders to Jacksonville, FL for breakfast, lunch, and special events."/>
    <x v="2"/>
    <n v="530"/>
    <x v="3"/>
    <s v="US"/>
    <s v="USD"/>
    <n v="1447689898"/>
    <n v="1445094298"/>
    <b v="0"/>
    <n v="11"/>
    <b v="0"/>
    <s v="food/food trucks"/>
    <n v="11"/>
    <n v="48.18"/>
    <x v="7"/>
    <x v="37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79"/>
    <d v="2014-11-08T21:13:23"/>
    <x v="2"/>
  </r>
  <r>
    <n v="2656"/>
    <s v="MoonWatcher: A 24/7 Live Video of the Moon for Everyone (Canceled)"/>
    <s v="MoonWatcher will be bringing the Moon closer to all of us."/>
    <x v="173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s v="US"/>
    <s v="USD"/>
    <n v="1419017880"/>
    <n v="1416419916"/>
    <b v="1"/>
    <n v="84"/>
    <b v="0"/>
    <s v="technology/makerspaces"/>
    <n v="11"/>
    <n v="33.76"/>
    <x v="0"/>
    <x v="19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82"/>
    <d v="2015-06-03T02:31:16"/>
    <x v="4"/>
  </r>
  <r>
    <n v="2705"/>
    <s v="Fischer Theatre Marquee"/>
    <s v="Help light the lights at the historic Fischer Theatre in Danville, IL."/>
    <x v="312"/>
    <n v="1739"/>
    <x v="2"/>
    <s v="US"/>
    <s v="USD"/>
    <n v="1490389158"/>
    <n v="1486504758"/>
    <b v="0"/>
    <n v="8"/>
    <b v="0"/>
    <s v="theater/spaces"/>
    <n v="11"/>
    <n v="217.38"/>
    <x v="3"/>
    <x v="12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x v="146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s v="US"/>
    <s v="USD"/>
    <n v="1480525200"/>
    <n v="1477781724"/>
    <b v="0"/>
    <n v="6"/>
    <b v="0"/>
    <s v="theater/plays"/>
    <n v="11"/>
    <n v="108.33"/>
    <x v="3"/>
    <x v="4"/>
    <x v="2686"/>
    <d v="2016-11-30T17:00:00"/>
    <x v="0"/>
  </r>
  <r>
    <n v="3064"/>
    <s v="Kickstart the Crossroads Community"/>
    <s v="An epicenter for connection, creation and expression of the community."/>
    <x v="115"/>
    <n v="8471"/>
    <x v="3"/>
    <s v="US"/>
    <s v="USD"/>
    <n v="1448175540"/>
    <n v="1445483246"/>
    <b v="0"/>
    <n v="72"/>
    <b v="0"/>
    <s v="theater/spaces"/>
    <n v="11"/>
    <n v="117.65"/>
    <x v="3"/>
    <x v="12"/>
    <x v="2687"/>
    <d v="2015-11-22T06:59:00"/>
    <x v="4"/>
  </r>
  <r>
    <n v="3146"/>
    <s v="SoÃ±Ã© una ciudad amurallada"/>
    <s v="Somos... Podemos... Amamos... Nuestra muralla, nuestra utopÃ­a. Que el amor sea el lÃ­mite"/>
    <x v="16"/>
    <n v="5250"/>
    <x v="2"/>
    <s v="MX"/>
    <s v="MXN"/>
    <n v="1492356166"/>
    <n v="1488471766"/>
    <b v="0"/>
    <n v="12"/>
    <b v="0"/>
    <s v="theater/plays"/>
    <n v="11"/>
    <n v="437.5"/>
    <x v="3"/>
    <x v="4"/>
    <x v="2688"/>
    <d v="2017-04-16T15:22:46"/>
    <x v="1"/>
  </r>
  <r>
    <n v="3197"/>
    <s v="Mirror, mirror on the wall"/>
    <s v="This years most important stage project for young artists in our region. www.ungespor.no"/>
    <x v="9"/>
    <n v="1145"/>
    <x v="3"/>
    <s v="NO"/>
    <s v="NOK"/>
    <n v="1423050618"/>
    <n v="1420458618"/>
    <b v="0"/>
    <n v="4"/>
    <b v="0"/>
    <s v="theater/musical"/>
    <n v="11"/>
    <n v="286.25"/>
    <x v="3"/>
    <x v="20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x v="63"/>
    <n v="620"/>
    <x v="3"/>
    <s v="US"/>
    <s v="USD"/>
    <n v="1420860180"/>
    <n v="1418234646"/>
    <b v="0"/>
    <n v="12"/>
    <b v="0"/>
    <s v="theater/plays"/>
    <n v="11"/>
    <n v="51.67"/>
    <x v="3"/>
    <x v="4"/>
    <x v="2690"/>
    <d v="2015-01-10T03:23:00"/>
    <x v="2"/>
  </r>
  <r>
    <n v="3896"/>
    <s v="Yorick and Company"/>
    <s v="Yorick and Co. is a comedy about a struggling theatre company whose mysterious benefactor starts haunting the show!"/>
    <x v="136"/>
    <n v="170"/>
    <x v="3"/>
    <s v="US"/>
    <s v="USD"/>
    <n v="1402979778"/>
    <n v="1401770178"/>
    <b v="0"/>
    <n v="4"/>
    <b v="0"/>
    <s v="theater/plays"/>
    <n v="11"/>
    <n v="42.5"/>
    <x v="3"/>
    <x v="4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x v="2"/>
    <n v="550"/>
    <x v="3"/>
    <s v="US"/>
    <s v="USD"/>
    <n v="1443704400"/>
    <n v="1439827639"/>
    <b v="0"/>
    <n v="12"/>
    <b v="0"/>
    <s v="theater/plays"/>
    <n v="11"/>
    <n v="45.83"/>
    <x v="3"/>
    <x v="4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x v="2"/>
    <n v="527"/>
    <x v="3"/>
    <s v="US"/>
    <s v="USD"/>
    <n v="1463945673"/>
    <n v="1458761673"/>
    <b v="0"/>
    <n v="11"/>
    <b v="0"/>
    <s v="theater/plays"/>
    <n v="11"/>
    <n v="47.91"/>
    <x v="3"/>
    <x v="4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s v="US"/>
    <s v="USD"/>
    <n v="1422717953"/>
    <n v="1417533953"/>
    <b v="0"/>
    <n v="8"/>
    <b v="0"/>
    <s v="theater/plays"/>
    <n v="11"/>
    <n v="26.75"/>
    <x v="3"/>
    <x v="4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s v="US"/>
    <s v="USD"/>
    <n v="1464099900"/>
    <n v="1462585315"/>
    <b v="0"/>
    <n v="2"/>
    <b v="0"/>
    <s v="theater/plays"/>
    <n v="11"/>
    <n v="40"/>
    <x v="3"/>
    <x v="4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x v="29"/>
    <n v="216"/>
    <x v="3"/>
    <s v="GB"/>
    <s v="GBP"/>
    <n v="1421403960"/>
    <n v="1418827324"/>
    <b v="0"/>
    <n v="3"/>
    <b v="0"/>
    <s v="theater/plays"/>
    <n v="11"/>
    <n v="72"/>
    <x v="3"/>
    <x v="4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s v="GB"/>
    <s v="GBP"/>
    <n v="1488271860"/>
    <n v="1484484219"/>
    <b v="0"/>
    <n v="5"/>
    <b v="0"/>
    <s v="theater/plays"/>
    <n v="11"/>
    <n v="80"/>
    <x v="3"/>
    <x v="4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x v="81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x v="8"/>
    <n v="262"/>
    <x v="3"/>
    <s v="GB"/>
    <s v="GBP"/>
    <n v="1487365200"/>
    <n v="1483734100"/>
    <b v="0"/>
    <n v="8"/>
    <b v="0"/>
    <s v="film &amp; video/drama"/>
    <n v="10"/>
    <n v="32.75"/>
    <x v="4"/>
    <x v="30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x v="26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s v="IT"/>
    <s v="EUR"/>
    <n v="1477731463"/>
    <n v="1474275463"/>
    <b v="0"/>
    <n v="28"/>
    <b v="0"/>
    <s v="technology/wearables"/>
    <n v="10"/>
    <n v="178.93"/>
    <x v="0"/>
    <x v="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x v="13"/>
    <n v="715"/>
    <x v="3"/>
    <s v="US"/>
    <s v="USD"/>
    <n v="1417392000"/>
    <n v="1414511307"/>
    <b v="0"/>
    <n v="16"/>
    <b v="0"/>
    <s v="technology/wearables"/>
    <n v="10"/>
    <n v="44.69"/>
    <x v="0"/>
    <x v="3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x v="29"/>
    <n v="200"/>
    <x v="3"/>
    <s v="US"/>
    <s v="USD"/>
    <n v="1427920363"/>
    <n v="1425331963"/>
    <b v="0"/>
    <n v="5"/>
    <b v="0"/>
    <s v="music/indie rock"/>
    <n v="10"/>
    <n v="40"/>
    <x v="2"/>
    <x v="13"/>
    <x v="2704"/>
    <d v="2015-04-01T20:32:43"/>
    <x v="4"/>
  </r>
  <r>
    <n v="943"/>
    <s v="SleepMode"/>
    <s v="A mask for home or travel that will give you the best, undisturbed sleep of your life."/>
    <x v="32"/>
    <n v="289"/>
    <x v="3"/>
    <s v="US"/>
    <s v="USD"/>
    <n v="1480438905"/>
    <n v="1477843305"/>
    <b v="0"/>
    <n v="12"/>
    <b v="0"/>
    <s v="technology/wearables"/>
    <n v="10"/>
    <n v="24.08"/>
    <x v="0"/>
    <x v="3"/>
    <x v="2705"/>
    <d v="2016-11-29T17:01:45"/>
    <x v="0"/>
  </r>
  <r>
    <n v="1150"/>
    <s v="Chef Po's Food Truck"/>
    <s v="Bringing delicious authentic and fusion Taiwanese Food to the West Coast."/>
    <x v="8"/>
    <n v="252"/>
    <x v="3"/>
    <s v="US"/>
    <s v="USD"/>
    <n v="1452293675"/>
    <n v="1447109675"/>
    <b v="0"/>
    <n v="6"/>
    <b v="0"/>
    <s v="food/food trucks"/>
    <n v="10"/>
    <n v="42"/>
    <x v="7"/>
    <x v="37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n v="1473779552"/>
    <b v="0"/>
    <n v="90"/>
    <b v="0"/>
    <s v="technology/wearables"/>
    <n v="10"/>
    <n v="54.67"/>
    <x v="0"/>
    <x v="3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x v="313"/>
    <n v="8190"/>
    <x v="3"/>
    <s v="DK"/>
    <s v="DKK"/>
    <n v="1433775600"/>
    <n v="1431973478"/>
    <b v="0"/>
    <n v="11"/>
    <b v="0"/>
    <s v="publishing/translations"/>
    <n v="10"/>
    <n v="744.55"/>
    <x v="5"/>
    <x v="39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s v="US"/>
    <s v="USD"/>
    <n v="1459181895"/>
    <n v="1456593495"/>
    <b v="0"/>
    <n v="9"/>
    <b v="0"/>
    <s v="music/faith"/>
    <n v="10"/>
    <n v="54.11"/>
    <x v="2"/>
    <x v="2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x v="63"/>
    <n v="560"/>
    <x v="3"/>
    <s v="US"/>
    <s v="USD"/>
    <n v="1408922049"/>
    <n v="1406330049"/>
    <b v="0"/>
    <n v="9"/>
    <b v="0"/>
    <s v="music/faith"/>
    <n v="10"/>
    <n v="62.22"/>
    <x v="2"/>
    <x v="21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s v="US"/>
    <s v="USD"/>
    <n v="1454213820"/>
    <n v="1451723535"/>
    <b v="0"/>
    <n v="11"/>
    <b v="0"/>
    <s v="games/mobile games"/>
    <n v="10"/>
    <n v="32.82"/>
    <x v="1"/>
    <x v="25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s v="US"/>
    <s v="USD"/>
    <n v="1268636340"/>
    <n v="1263982307"/>
    <b v="0"/>
    <n v="5"/>
    <b v="0"/>
    <s v="games/video games"/>
    <n v="10"/>
    <n v="10"/>
    <x v="1"/>
    <x v="29"/>
    <x v="2712"/>
    <d v="2010-03-15T06:59:00"/>
    <x v="7"/>
  </r>
  <r>
    <n v="2124"/>
    <s v="AZAMAR"/>
    <s v="AZAMAR is a Role Playing Game world involving fantasy and high magic, based on the popular OpenD6 OGL using the Cinema6 RPG Framework."/>
    <x v="48"/>
    <n v="115"/>
    <x v="3"/>
    <s v="US"/>
    <s v="USD"/>
    <n v="1291093200"/>
    <n v="1286930435"/>
    <b v="0"/>
    <n v="5"/>
    <b v="0"/>
    <s v="games/video games"/>
    <n v="10"/>
    <n v="23"/>
    <x v="1"/>
    <x v="29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x v="2"/>
    <n v="478"/>
    <x v="3"/>
    <s v="US"/>
    <s v="USD"/>
    <n v="1349392033"/>
    <n v="1346800033"/>
    <b v="0"/>
    <n v="22"/>
    <b v="0"/>
    <s v="games/video games"/>
    <n v="10"/>
    <n v="21.73"/>
    <x v="1"/>
    <x v="29"/>
    <x v="2714"/>
    <d v="2012-10-04T23:07:13"/>
    <x v="5"/>
  </r>
  <r>
    <n v="2517"/>
    <s v="The Canteen"/>
    <s v="KICK START US! Chef-driven dining experience offering a multi-course tasteful and playful menu that hems in familiar seasonal comfort."/>
    <x v="52"/>
    <n v="1767"/>
    <x v="3"/>
    <s v="CA"/>
    <s v="CAD"/>
    <n v="1426788930"/>
    <n v="1424200530"/>
    <b v="0"/>
    <n v="33"/>
    <b v="0"/>
    <s v="food/restaurants"/>
    <n v="10"/>
    <n v="53.55"/>
    <x v="7"/>
    <x v="40"/>
    <x v="2715"/>
    <d v="2015-03-19T18:15:30"/>
    <x v="4"/>
  </r>
  <r>
    <n v="2756"/>
    <s v="The Most Basic of Truths"/>
    <s v="We all pray to the same God no matter what name we might refer to Him as.  Our children deserve to know this basic truth."/>
    <x v="9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x v="12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s v="US"/>
    <s v="USD"/>
    <n v="1439828159"/>
    <n v="1437236159"/>
    <b v="0"/>
    <n v="1"/>
    <b v="0"/>
    <s v="theater/plays"/>
    <n v="10"/>
    <n v="100"/>
    <x v="3"/>
    <x v="4"/>
    <x v="2718"/>
    <d v="2015-08-17T16:15:59"/>
    <x v="4"/>
  </r>
  <r>
    <n v="3745"/>
    <s v="Tyke Theatre Web Show"/>
    <s v="Tyke wants to expand her puppet theater show to weekly online web shows and is looking for backers."/>
    <x v="17"/>
    <n v="10"/>
    <x v="3"/>
    <s v="US"/>
    <s v="USD"/>
    <n v="1407689102"/>
    <n v="1405097102"/>
    <b v="0"/>
    <n v="1"/>
    <b v="0"/>
    <s v="theater/plays"/>
    <n v="10"/>
    <n v="10"/>
    <x v="3"/>
    <x v="4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20"/>
    <d v="2015-11-30T06:04:09"/>
    <x v="4"/>
  </r>
  <r>
    <n v="3925"/>
    <s v="Help Save High School Theater"/>
    <s v="Help Save High School Theater Program_x000a_Your donations will be used to purchase props, build sets, and costumes."/>
    <x v="20"/>
    <n v="15"/>
    <x v="3"/>
    <s v="US"/>
    <s v="USD"/>
    <n v="1406753639"/>
    <n v="1404161639"/>
    <b v="0"/>
    <n v="3"/>
    <b v="0"/>
    <s v="theater/plays"/>
    <n v="10"/>
    <n v="5"/>
    <x v="3"/>
    <x v="4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x v="2"/>
    <n v="488"/>
    <x v="3"/>
    <s v="GB"/>
    <s v="GBP"/>
    <n v="1462539840"/>
    <n v="1460034594"/>
    <b v="0"/>
    <n v="13"/>
    <b v="0"/>
    <s v="theater/plays"/>
    <n v="10"/>
    <n v="37.54"/>
    <x v="3"/>
    <x v="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x v="29"/>
    <n v="201"/>
    <x v="3"/>
    <s v="US"/>
    <s v="USD"/>
    <n v="1424009147"/>
    <n v="1421417147"/>
    <b v="0"/>
    <n v="2"/>
    <b v="0"/>
    <s v="theater/plays"/>
    <n v="10"/>
    <n v="100.5"/>
    <x v="3"/>
    <x v="4"/>
    <x v="2723"/>
    <d v="2015-02-15T14:05:47"/>
    <x v="4"/>
  </r>
  <r>
    <n v="4103"/>
    <s v="Weather Men"/>
    <s v="Weather Men is a play, written by Nathan Black.  A comedy/drama that explores the question of 'why people stay together?'"/>
    <x v="7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4"/>
    <d v="2015-08-26T18:32:00"/>
    <x v="4"/>
  </r>
  <r>
    <n v="438"/>
    <s v="In Game: The Animated Series"/>
    <s v="As Smyton pushes himself to become respected, he unlocks secrets about himself and the world around him."/>
    <x v="12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x v="3"/>
    <n v="2725"/>
    <x v="3"/>
    <s v="CA"/>
    <s v="CAD"/>
    <n v="1429207833"/>
    <n v="1426615833"/>
    <b v="0"/>
    <n v="7"/>
    <b v="0"/>
    <s v="technology/web"/>
    <n v="9"/>
    <n v="389.29"/>
    <x v="0"/>
    <x v="38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s v="US"/>
    <s v="USD"/>
    <n v="1455826460"/>
    <n v="1452716060"/>
    <b v="0"/>
    <n v="16"/>
    <b v="0"/>
    <s v="technology/wearables"/>
    <n v="9"/>
    <n v="41.75"/>
    <x v="0"/>
    <x v="3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n v="1429509855"/>
    <b v="0"/>
    <n v="292"/>
    <b v="0"/>
    <s v="journalism/audio"/>
    <n v="9"/>
    <n v="29.24"/>
    <x v="8"/>
    <x v="23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s v="US"/>
    <s v="USD"/>
    <n v="1373174903"/>
    <n v="1369286903"/>
    <b v="0"/>
    <n v="123"/>
    <b v="0"/>
    <s v="games/video games"/>
    <n v="9"/>
    <n v="65.67"/>
    <x v="1"/>
    <x v="29"/>
    <x v="2730"/>
    <d v="2013-07-07T05:28:23"/>
    <x v="3"/>
  </r>
  <r>
    <n v="1080"/>
    <s v="Skullforge: The Hunt"/>
    <s v="A fantasy action RPG which follows an elven ex-slave on a journey of magic, revenge, intrigue, and deceit."/>
    <x v="12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x v="26"/>
    <n v="530"/>
    <x v="3"/>
    <s v="US"/>
    <s v="USD"/>
    <n v="1399071173"/>
    <n v="1395787973"/>
    <b v="0"/>
    <n v="12"/>
    <b v="0"/>
    <s v="food/food trucks"/>
    <n v="9"/>
    <n v="44.17"/>
    <x v="7"/>
    <x v="37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34"/>
    <d v="2015-04-03T15:38:00"/>
    <x v="4"/>
  </r>
  <r>
    <n v="1548"/>
    <s v="Change the World through Color"/>
    <s v="Beauty is in the eye of the beholder and I want to inspire conservation through color."/>
    <x v="60"/>
    <n v="60"/>
    <x v="3"/>
    <s v="US"/>
    <s v="USD"/>
    <n v="1447020620"/>
    <n v="1444425020"/>
    <b v="0"/>
    <n v="1"/>
    <b v="0"/>
    <s v="photography/nature"/>
    <n v="9"/>
    <n v="60"/>
    <x v="6"/>
    <x v="34"/>
    <x v="2735"/>
    <d v="2015-11-08T22:10:20"/>
    <x v="4"/>
  </r>
  <r>
    <n v="1582"/>
    <s v="Scenes from New Orleans"/>
    <s v="I create canvas prints of images from in and around New Orleans"/>
    <x v="7"/>
    <n v="93"/>
    <x v="3"/>
    <s v="US"/>
    <s v="USD"/>
    <n v="1445894400"/>
    <n v="1440961053"/>
    <b v="0"/>
    <n v="3"/>
    <b v="0"/>
    <s v="photography/places"/>
    <n v="9"/>
    <n v="31"/>
    <x v="6"/>
    <x v="24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s v="GB"/>
    <s v="GBP"/>
    <n v="1491768000"/>
    <n v="1489097112"/>
    <b v="0"/>
    <n v="8"/>
    <b v="0"/>
    <s v="music/faith"/>
    <n v="9"/>
    <n v="35"/>
    <x v="2"/>
    <x v="21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s v="US"/>
    <s v="USD"/>
    <n v="1414814340"/>
    <n v="1413519073"/>
    <b v="0"/>
    <n v="2"/>
    <b v="0"/>
    <s v="technology/gadgets"/>
    <n v="9"/>
    <n v="30"/>
    <x v="0"/>
    <x v="31"/>
    <x v="2738"/>
    <d v="2014-11-01T03:59:00"/>
    <x v="2"/>
  </r>
  <r>
    <n v="2892"/>
    <s v="Something Precious"/>
    <s v="Something Precious is the world's first musical to alert folks to the harmful effects of technology on the human spirit."/>
    <x v="63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s v="US"/>
    <s v="USD"/>
    <n v="1438390800"/>
    <n v="1436888066"/>
    <b v="0"/>
    <n v="7"/>
    <b v="0"/>
    <s v="theater/plays"/>
    <n v="9"/>
    <n v="80.709999999999994"/>
    <x v="3"/>
    <x v="4"/>
    <x v="2740"/>
    <d v="2015-08-01T01:00:00"/>
    <x v="4"/>
  </r>
  <r>
    <n v="2919"/>
    <s v="While the Stars Fall"/>
    <s v="A full staged reading of a new play about a boy who learns how to be happy from the most unexpected person."/>
    <x v="59"/>
    <n v="51"/>
    <x v="3"/>
    <s v="US"/>
    <s v="USD"/>
    <n v="1407250329"/>
    <n v="1404658329"/>
    <b v="0"/>
    <n v="6"/>
    <b v="0"/>
    <s v="theater/plays"/>
    <n v="9"/>
    <n v="8.5"/>
    <x v="3"/>
    <x v="4"/>
    <x v="2741"/>
    <d v="2014-08-05T14:52:09"/>
    <x v="2"/>
  </r>
  <r>
    <n v="3075"/>
    <s v="The Little MAGIC Theatre"/>
    <s v="Magic Morgan &amp; Liliana are raising funds to expand their famed traveling magic show to a theater of magic."/>
    <x v="38"/>
    <n v="1296"/>
    <x v="3"/>
    <s v="US"/>
    <s v="USD"/>
    <n v="1471573640"/>
    <n v="1467253640"/>
    <b v="0"/>
    <n v="20"/>
    <b v="0"/>
    <s v="theater/spaces"/>
    <n v="9"/>
    <n v="64.8"/>
    <x v="3"/>
    <x v="12"/>
    <x v="2742"/>
    <d v="2016-08-19T02:27:20"/>
    <x v="0"/>
  </r>
  <r>
    <n v="3728"/>
    <s v="Bare Bones Shakespeare 2015-16 Season"/>
    <s v="Bare Bones Shakespeare's first season will start with a DFW school touring show: Romeo and Juliet."/>
    <x v="12"/>
    <n v="1862"/>
    <x v="3"/>
    <s v="US"/>
    <s v="USD"/>
    <n v="1439957176"/>
    <n v="1437365176"/>
    <b v="0"/>
    <n v="31"/>
    <b v="0"/>
    <s v="theater/plays"/>
    <n v="9"/>
    <n v="60.06"/>
    <x v="3"/>
    <x v="4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x v="2"/>
    <n v="426"/>
    <x v="3"/>
    <s v="US"/>
    <s v="USD"/>
    <n v="1420215216"/>
    <n v="1417536816"/>
    <b v="0"/>
    <n v="9"/>
    <b v="0"/>
    <s v="theater/musical"/>
    <n v="9"/>
    <n v="47.33"/>
    <x v="3"/>
    <x v="20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s v="US"/>
    <s v="USD"/>
    <n v="1405882287"/>
    <n v="1400698287"/>
    <b v="1"/>
    <n v="34"/>
    <b v="0"/>
    <s v="theater/plays"/>
    <n v="9"/>
    <n v="25.65"/>
    <x v="3"/>
    <x v="4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x v="11"/>
    <n v="65"/>
    <x v="3"/>
    <s v="US"/>
    <s v="USD"/>
    <n v="1406603696"/>
    <n v="1405307696"/>
    <b v="0"/>
    <n v="4"/>
    <b v="0"/>
    <s v="theater/plays"/>
    <n v="9"/>
    <n v="16.25"/>
    <x v="3"/>
    <x v="4"/>
    <x v="2746"/>
    <d v="2014-07-29T03:14:56"/>
    <x v="2"/>
  </r>
  <r>
    <n v="4018"/>
    <s v="Time Please Fringe"/>
    <s v="Funding for a production of Time Please at the Brighton Fringe 2017... and beyond."/>
    <x v="51"/>
    <n v="130"/>
    <x v="3"/>
    <s v="GB"/>
    <s v="GBP"/>
    <n v="1475877108"/>
    <n v="1473285108"/>
    <b v="0"/>
    <n v="4"/>
    <b v="0"/>
    <s v="theater/plays"/>
    <n v="9"/>
    <n v="32.5"/>
    <x v="3"/>
    <x v="4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s v="US"/>
    <s v="USD"/>
    <n v="1482339794"/>
    <n v="1479747794"/>
    <b v="0"/>
    <n v="6"/>
    <b v="0"/>
    <s v="theater/plays"/>
    <n v="9"/>
    <n v="222.5"/>
    <x v="3"/>
    <x v="4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x v="105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49"/>
    <d v="2015-08-11T13:00:52"/>
    <x v="4"/>
  </r>
  <r>
    <n v="458"/>
    <s v="DE_dust2: Hacker's Wrath"/>
    <s v="An animated parody of the game, Counter-Strike. The sequel to the very popular Counter-Strike: DE_dust2. Hacker is back!"/>
    <x v="9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0"/>
    <d v="2013-05-14T16:47:40"/>
    <x v="3"/>
  </r>
  <r>
    <n v="664"/>
    <s v="Oregon Babyâ„¢ Diapers"/>
    <s v="Save Oregon Babyâ„¢ Diapers, a handmade business, run by awesome moms in Southern Oregon, from permanently closing!"/>
    <x v="18"/>
    <n v="904"/>
    <x v="3"/>
    <s v="US"/>
    <s v="USD"/>
    <n v="1428940775"/>
    <n v="1426348775"/>
    <b v="0"/>
    <n v="29"/>
    <b v="0"/>
    <s v="technology/wearables"/>
    <n v="8"/>
    <n v="31.17"/>
    <x v="0"/>
    <x v="3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x v="173"/>
    <n v="11683"/>
    <x v="3"/>
    <s v="CA"/>
    <s v="CAD"/>
    <n v="1415865720"/>
    <n v="1413270690"/>
    <b v="0"/>
    <n v="40"/>
    <b v="0"/>
    <s v="technology/wearables"/>
    <n v="8"/>
    <n v="292.08"/>
    <x v="0"/>
    <x v="3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s v="US"/>
    <s v="USD"/>
    <n v="1311309721"/>
    <n v="1307421721"/>
    <b v="0"/>
    <n v="5"/>
    <b v="0"/>
    <s v="games/video games"/>
    <n v="8"/>
    <n v="9"/>
    <x v="1"/>
    <x v="29"/>
    <x v="2753"/>
    <d v="2011-07-22T04:42:01"/>
    <x v="6"/>
  </r>
  <r>
    <n v="1089"/>
    <s v="Farabel"/>
    <s v="Farabel is a single player turn-based fantasy strategy game for Mac/PC/Linux"/>
    <x v="38"/>
    <n v="1174"/>
    <x v="3"/>
    <s v="FR"/>
    <s v="EUR"/>
    <n v="1435293175"/>
    <n v="1432701175"/>
    <b v="0"/>
    <n v="49"/>
    <b v="0"/>
    <s v="games/video games"/>
    <n v="8"/>
    <n v="23.96"/>
    <x v="1"/>
    <x v="29"/>
    <x v="2754"/>
    <d v="2015-06-26T04:32:55"/>
    <x v="4"/>
  </r>
  <r>
    <n v="1117"/>
    <s v="Medieval Village"/>
    <s v="Experience the Medieval in your own village. Increase your village into a city and walk through the streets."/>
    <x v="7"/>
    <n v="83"/>
    <x v="3"/>
    <s v="DE"/>
    <s v="EUR"/>
    <n v="1451053313"/>
    <n v="1448461313"/>
    <b v="0"/>
    <n v="8"/>
    <b v="0"/>
    <s v="games/video games"/>
    <n v="8"/>
    <n v="10.38"/>
    <x v="1"/>
    <x v="29"/>
    <x v="2755"/>
    <d v="2015-12-25T14:21:53"/>
    <x v="4"/>
  </r>
  <r>
    <n v="1427"/>
    <s v="WHAT CAN I DO?..."/>
    <s v="The book with advices that can save many lives._x000a_You will find here many case studies, extreme situations and solutions."/>
    <x v="2"/>
    <n v="419"/>
    <x v="3"/>
    <s v="DE"/>
    <s v="EUR"/>
    <n v="1474230385"/>
    <n v="1471638385"/>
    <b v="0"/>
    <n v="4"/>
    <b v="0"/>
    <s v="publishing/translations"/>
    <n v="8"/>
    <n v="104.75"/>
    <x v="5"/>
    <x v="39"/>
    <x v="2756"/>
    <d v="2016-09-18T20:26:25"/>
    <x v="0"/>
  </r>
  <r>
    <n v="1430"/>
    <s v="Esoteric Project Management"/>
    <s v="Profesional translation and publishing of the book on unique synthesis of project management and meditation"/>
    <x v="2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57"/>
    <d v="2014-12-19T19:31:28"/>
    <x v="2"/>
  </r>
  <r>
    <n v="1491"/>
    <s v="Tales of guns, gold and a beagle in the Old West"/>
    <s v="What do you get when you take outlaws, guns, gold and and old beagle in the old west? Adventure!"/>
    <x v="34"/>
    <n v="100"/>
    <x v="3"/>
    <s v="US"/>
    <s v="USD"/>
    <n v="1424014680"/>
    <n v="1418922443"/>
    <b v="0"/>
    <n v="1"/>
    <b v="0"/>
    <s v="publishing/fiction"/>
    <n v="8"/>
    <n v="100"/>
    <x v="5"/>
    <x v="26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s v="US"/>
    <s v="USD"/>
    <n v="1430517761"/>
    <n v="1427925761"/>
    <b v="0"/>
    <n v="17"/>
    <b v="0"/>
    <s v="music/faith"/>
    <n v="8"/>
    <n v="115.71"/>
    <x v="2"/>
    <x v="21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s v="US"/>
    <s v="USD"/>
    <n v="1481295099"/>
    <n v="1477835499"/>
    <b v="0"/>
    <n v="3"/>
    <b v="0"/>
    <s v="music/faith"/>
    <n v="8"/>
    <n v="50"/>
    <x v="2"/>
    <x v="21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s v="US"/>
    <s v="USD"/>
    <n v="1488958200"/>
    <n v="1484912974"/>
    <b v="0"/>
    <n v="16"/>
    <b v="0"/>
    <s v="games/mobile games"/>
    <n v="8"/>
    <n v="90.94"/>
    <x v="1"/>
    <x v="25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x v="7"/>
    <n v="78"/>
    <x v="3"/>
    <s v="CA"/>
    <s v="CAD"/>
    <n v="1437082736"/>
    <n v="1435354736"/>
    <b v="0"/>
    <n v="3"/>
    <b v="0"/>
    <s v="photography/people"/>
    <n v="8"/>
    <n v="26"/>
    <x v="6"/>
    <x v="35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x v="7"/>
    <n v="80"/>
    <x v="2"/>
    <s v="US"/>
    <s v="USD"/>
    <n v="1490830331"/>
    <n v="1488241931"/>
    <b v="0"/>
    <n v="7"/>
    <b v="0"/>
    <s v="food/small batch"/>
    <n v="8"/>
    <n v="11.43"/>
    <x v="7"/>
    <x v="11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s v="US"/>
    <s v="USD"/>
    <n v="1415655289"/>
    <n v="1413059689"/>
    <b v="1"/>
    <n v="29"/>
    <b v="0"/>
    <s v="technology/makerspaces"/>
    <n v="8"/>
    <n v="65.41"/>
    <x v="0"/>
    <x v="19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66"/>
    <d v="2015-06-12T07:07:56"/>
    <x v="4"/>
  </r>
  <r>
    <n v="2916"/>
    <s v="An Interview With Gaddafi - The Stage Play"/>
    <s v="The moving dramatisation of one man's journey to find the truth behind the Libyan regime change."/>
    <x v="316"/>
    <n v="145"/>
    <x v="3"/>
    <s v="GB"/>
    <s v="GBP"/>
    <n v="1400498789"/>
    <n v="1398511589"/>
    <b v="0"/>
    <n v="7"/>
    <b v="0"/>
    <s v="theater/plays"/>
    <n v="8"/>
    <n v="20.71"/>
    <x v="3"/>
    <x v="4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s v="US"/>
    <s v="USD"/>
    <n v="1476676800"/>
    <n v="1473957239"/>
    <b v="0"/>
    <n v="8"/>
    <b v="0"/>
    <s v="theater/spaces"/>
    <n v="8"/>
    <n v="200.63"/>
    <x v="3"/>
    <x v="12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x v="54"/>
    <n v="19"/>
    <x v="3"/>
    <s v="GB"/>
    <s v="GBP"/>
    <n v="1422450278"/>
    <n v="1419858278"/>
    <b v="0"/>
    <n v="4"/>
    <b v="0"/>
    <s v="theater/plays"/>
    <n v="8"/>
    <n v="4.75"/>
    <x v="3"/>
    <x v="4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x v="317"/>
    <n v="460"/>
    <x v="3"/>
    <s v="US"/>
    <s v="USD"/>
    <n v="1413992210"/>
    <n v="1411400210"/>
    <b v="0"/>
    <n v="12"/>
    <b v="0"/>
    <s v="theater/plays"/>
    <n v="8"/>
    <n v="38.33"/>
    <x v="3"/>
    <x v="4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x v="32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72"/>
    <d v="2012-03-26T08:01:39"/>
    <x v="5"/>
  </r>
  <r>
    <n v="446"/>
    <s v="DisChord"/>
    <s v="A faith based animated short. (The same guy who said a picture is worth a thousand words also said a cartoon is worth two thousand.)"/>
    <x v="223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73"/>
    <d v="2015-03-04T02:00:20"/>
    <x v="4"/>
  </r>
  <r>
    <n v="684"/>
    <s v="Arcus Motion Analyzer | The Versatile Smart Ring"/>
    <s v="Arcus gives your fingers super powers."/>
    <x v="318"/>
    <n v="23948"/>
    <x v="3"/>
    <s v="US"/>
    <s v="USD"/>
    <n v="1406257200"/>
    <n v="1403176891"/>
    <b v="0"/>
    <n v="135"/>
    <b v="0"/>
    <s v="technology/wearables"/>
    <n v="7"/>
    <n v="177.39"/>
    <x v="0"/>
    <x v="3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s v="GB"/>
    <s v="GBP"/>
    <n v="1482397263"/>
    <n v="1479805263"/>
    <b v="0"/>
    <n v="201"/>
    <b v="0"/>
    <s v="technology/wearables"/>
    <n v="7"/>
    <n v="6.5"/>
    <x v="0"/>
    <x v="3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x v="7"/>
    <n v="72"/>
    <x v="3"/>
    <s v="US"/>
    <s v="USD"/>
    <n v="1314856800"/>
    <n v="1311789885"/>
    <b v="0"/>
    <n v="4"/>
    <b v="0"/>
    <s v="music/indie rock"/>
    <n v="7"/>
    <n v="18"/>
    <x v="2"/>
    <x v="13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s v="US"/>
    <s v="USD"/>
    <n v="1336188019"/>
    <n v="1333596019"/>
    <b v="0"/>
    <n v="24"/>
    <b v="0"/>
    <s v="music/jazz"/>
    <n v="7"/>
    <n v="82.58"/>
    <x v="2"/>
    <x v="27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s v="GB"/>
    <s v="GBP"/>
    <n v="1395007200"/>
    <n v="1392021502"/>
    <b v="0"/>
    <n v="7"/>
    <b v="0"/>
    <s v="music/jazz"/>
    <n v="7"/>
    <n v="18.71"/>
    <x v="2"/>
    <x v="27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s v="US"/>
    <s v="USD"/>
    <n v="1417276800"/>
    <n v="1415140480"/>
    <b v="0"/>
    <n v="9"/>
    <b v="0"/>
    <s v="technology/wearables"/>
    <n v="7"/>
    <n v="80.67"/>
    <x v="0"/>
    <x v="3"/>
    <x v="2779"/>
    <d v="2014-11-29T16:00:00"/>
    <x v="2"/>
  </r>
  <r>
    <n v="1098"/>
    <s v="Kick, Punch... Fireball"/>
    <s v="Kick, Punch... Fireball is an FPS type arena game set inside the fantasy world."/>
    <x v="19"/>
    <n v="1803"/>
    <x v="3"/>
    <s v="US"/>
    <s v="USD"/>
    <n v="1397413095"/>
    <n v="1394821095"/>
    <b v="0"/>
    <n v="22"/>
    <b v="0"/>
    <s v="games/video games"/>
    <n v="7"/>
    <n v="81.95"/>
    <x v="1"/>
    <x v="29"/>
    <x v="2780"/>
    <d v="2014-04-13T18:18:15"/>
    <x v="2"/>
  </r>
  <r>
    <n v="1154"/>
    <s v="Food Truck Funding"/>
    <s v="We're about to launch our first ever food truck to share our amazing food and we need your help! Be a part of our truck!"/>
    <x v="2"/>
    <n v="325"/>
    <x v="3"/>
    <s v="US"/>
    <s v="USD"/>
    <n v="1441507006"/>
    <n v="1438915006"/>
    <b v="0"/>
    <n v="3"/>
    <b v="0"/>
    <s v="food/food trucks"/>
    <n v="7"/>
    <n v="108.33"/>
    <x v="7"/>
    <x v="37"/>
    <x v="2781"/>
    <d v="2015-09-06T02:36:46"/>
    <x v="4"/>
  </r>
  <r>
    <n v="1224"/>
    <s v="&quot;I Dreamed Last Night&quot; Album (Canceled)"/>
    <s v="Modern Celtic influenced CD.  Help me finish what I started before the stroke."/>
    <x v="38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  <x v="2"/>
  </r>
  <r>
    <n v="1339"/>
    <s v="Linkoo (Canceled)"/>
    <s v="World's Smallest customizable Phone &amp; GPS Watch for kids !"/>
    <x v="16"/>
    <n v="3317"/>
    <x v="1"/>
    <s v="US"/>
    <s v="USD"/>
    <n v="1418056315"/>
    <n v="1414164715"/>
    <b v="0"/>
    <n v="37"/>
    <b v="0"/>
    <s v="technology/wearables"/>
    <n v="7"/>
    <n v="89.65"/>
    <x v="0"/>
    <x v="3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s v="GB"/>
    <s v="GBP"/>
    <n v="1447451756"/>
    <n v="1444856156"/>
    <b v="0"/>
    <n v="6"/>
    <b v="0"/>
    <s v="publishing/translations"/>
    <n v="7"/>
    <n v="12"/>
    <x v="5"/>
    <x v="39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s v="US"/>
    <s v="USD"/>
    <n v="1476010619"/>
    <n v="1473418619"/>
    <b v="0"/>
    <n v="10"/>
    <b v="0"/>
    <s v="publishing/translations"/>
    <n v="7"/>
    <n v="44.5"/>
    <x v="5"/>
    <x v="39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s v="IT"/>
    <s v="EUR"/>
    <n v="1481367600"/>
    <n v="1477839675"/>
    <b v="0"/>
    <n v="10"/>
    <b v="0"/>
    <s v="publishing/translations"/>
    <n v="7"/>
    <n v="80.5"/>
    <x v="5"/>
    <x v="39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x v="320"/>
    <n v="180"/>
    <x v="3"/>
    <s v="CA"/>
    <s v="CAD"/>
    <n v="1425758101"/>
    <n v="1423166101"/>
    <b v="0"/>
    <n v="6"/>
    <b v="0"/>
    <s v="publishing/translations"/>
    <n v="7"/>
    <n v="30"/>
    <x v="5"/>
    <x v="39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x v="2"/>
    <n v="367"/>
    <x v="3"/>
    <s v="US"/>
    <s v="USD"/>
    <n v="1405401060"/>
    <n v="1401585752"/>
    <b v="0"/>
    <n v="9"/>
    <b v="0"/>
    <s v="photography/places"/>
    <n v="7"/>
    <n v="40.78"/>
    <x v="6"/>
    <x v="24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s v="US"/>
    <s v="USD"/>
    <n v="1435730400"/>
    <n v="1430855315"/>
    <b v="0"/>
    <n v="3"/>
    <b v="0"/>
    <s v="music/faith"/>
    <n v="7"/>
    <n v="216.67"/>
    <x v="2"/>
    <x v="21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s v="GB"/>
    <s v="GBP"/>
    <n v="1414623471"/>
    <n v="1411513071"/>
    <b v="1"/>
    <n v="4"/>
    <b v="0"/>
    <s v="photography/photobooks"/>
    <n v="7"/>
    <n v="83.75"/>
    <x v="6"/>
    <x v="9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s v="US"/>
    <s v="USD"/>
    <n v="1427850090"/>
    <n v="1425261690"/>
    <b v="0"/>
    <n v="8"/>
    <b v="0"/>
    <s v="photography/photobooks"/>
    <n v="7"/>
    <n v="213.38"/>
    <x v="6"/>
    <x v="9"/>
    <x v="2791"/>
    <d v="2015-04-01T01:01:30"/>
    <x v="4"/>
  </r>
  <r>
    <n v="1991"/>
    <s v="Portraits of Resilience"/>
    <s v="Taking (and giving) professional portraits of survivors of human trafficking in Myanmar."/>
    <x v="29"/>
    <n v="140"/>
    <x v="3"/>
    <s v="US"/>
    <s v="USD"/>
    <n v="1435958786"/>
    <n v="1434144386"/>
    <b v="0"/>
    <n v="3"/>
    <b v="0"/>
    <s v="photography/people"/>
    <n v="7"/>
    <n v="46.67"/>
    <x v="6"/>
    <x v="35"/>
    <x v="2792"/>
    <d v="2015-07-03T21:26:26"/>
    <x v="4"/>
  </r>
  <r>
    <n v="2158"/>
    <s v="PerfectGolf"/>
    <s v="A next generation golf game with a course designer and a massively multiplayer online tour. Join the fun and help us create it"/>
    <x v="113"/>
    <n v="19770.11"/>
    <x v="3"/>
    <s v="US"/>
    <s v="USD"/>
    <n v="1360009774"/>
    <n v="1356121774"/>
    <b v="0"/>
    <n v="311"/>
    <b v="0"/>
    <s v="games/video games"/>
    <n v="7"/>
    <n v="63.57"/>
    <x v="1"/>
    <x v="29"/>
    <x v="2793"/>
    <d v="2013-02-04T20:29:34"/>
    <x v="5"/>
  </r>
  <r>
    <n v="2600"/>
    <s v="Help Buttz Return From the Ashes"/>
    <s v="On Sunday November 8, 2015 our food truck burned to the ground. Please help us get rebuilt."/>
    <x v="16"/>
    <n v="3466"/>
    <x v="3"/>
    <s v="US"/>
    <s v="USD"/>
    <n v="1458938200"/>
    <n v="1453757800"/>
    <b v="0"/>
    <n v="30"/>
    <b v="0"/>
    <s v="food/food trucks"/>
    <n v="7"/>
    <n v="115.53"/>
    <x v="7"/>
    <x v="37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x v="6"/>
    <n v="266"/>
    <x v="3"/>
    <s v="US"/>
    <s v="USD"/>
    <n v="1466363576"/>
    <n v="1461179576"/>
    <b v="0"/>
    <n v="9"/>
    <b v="0"/>
    <s v="theater/plays"/>
    <n v="7"/>
    <n v="29.56"/>
    <x v="3"/>
    <x v="4"/>
    <x v="2795"/>
    <d v="2016-06-19T19:12:56"/>
    <x v="0"/>
  </r>
  <r>
    <n v="3638"/>
    <s v="Project Hedwig and the Angry Inch"/>
    <s v="A rock and roll journey that explores love, loss, redemption, duality and ascension."/>
    <x v="120"/>
    <n v="216"/>
    <x v="3"/>
    <s v="CA"/>
    <s v="CAD"/>
    <n v="1429456132"/>
    <n v="1424275732"/>
    <b v="0"/>
    <n v="2"/>
    <b v="0"/>
    <s v="theater/musical"/>
    <n v="7"/>
    <n v="108"/>
    <x v="3"/>
    <x v="20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s v="US"/>
    <s v="USD"/>
    <n v="1427082912"/>
    <n v="1423198512"/>
    <b v="0"/>
    <n v="5"/>
    <b v="0"/>
    <s v="theater/plays"/>
    <n v="7"/>
    <n v="72.400000000000006"/>
    <x v="3"/>
    <x v="4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x v="321"/>
    <n v="211"/>
    <x v="3"/>
    <s v="US"/>
    <s v="USD"/>
    <n v="1472442900"/>
    <n v="1471638646"/>
    <b v="0"/>
    <n v="6"/>
    <b v="0"/>
    <s v="theater/plays"/>
    <n v="7"/>
    <n v="35.17"/>
    <x v="3"/>
    <x v="4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s v="US"/>
    <s v="USD"/>
    <n v="1487811600"/>
    <n v="1486077481"/>
    <b v="0"/>
    <n v="7"/>
    <b v="0"/>
    <s v="theater/plays"/>
    <n v="7"/>
    <n v="30.71"/>
    <x v="3"/>
    <x v="4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s v="US"/>
    <s v="USD"/>
    <n v="1450211116"/>
    <n v="1445023516"/>
    <b v="0"/>
    <n v="7"/>
    <b v="0"/>
    <s v="theater/plays"/>
    <n v="7"/>
    <n v="59"/>
    <x v="3"/>
    <x v="4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x v="323"/>
    <n v="2300"/>
    <x v="3"/>
    <s v="MX"/>
    <s v="MXN"/>
    <n v="1482711309"/>
    <n v="1479860109"/>
    <b v="0"/>
    <n v="6"/>
    <b v="0"/>
    <s v="theater/plays"/>
    <n v="7"/>
    <n v="383.33"/>
    <x v="3"/>
    <x v="4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x v="12"/>
    <n v="1297"/>
    <x v="3"/>
    <s v="GB"/>
    <s v="GBP"/>
    <n v="1409337611"/>
    <n v="1407177611"/>
    <b v="0"/>
    <n v="26"/>
    <b v="0"/>
    <s v="film &amp; video/drama"/>
    <n v="6"/>
    <n v="49.88"/>
    <x v="4"/>
    <x v="30"/>
    <x v="2804"/>
    <d v="2014-08-29T18:40:11"/>
    <x v="2"/>
  </r>
  <r>
    <n v="185"/>
    <s v="BLANK Short Movie"/>
    <s v="Love has no boundaries!"/>
    <x v="25"/>
    <n v="2200"/>
    <x v="3"/>
    <s v="NO"/>
    <s v="NOK"/>
    <n v="1471557139"/>
    <n v="1468965139"/>
    <b v="0"/>
    <n v="10"/>
    <b v="0"/>
    <s v="film &amp; video/drama"/>
    <n v="6"/>
    <n v="220"/>
    <x v="4"/>
    <x v="30"/>
    <x v="2805"/>
    <d v="2016-08-18T21:52:19"/>
    <x v="0"/>
  </r>
  <r>
    <n v="428"/>
    <s v="Little Clay Bible - Zacchaeus"/>
    <s v="Fresh, fun, entertaining Bible stories on YouTube, stop-motion style."/>
    <x v="18"/>
    <n v="676"/>
    <x v="3"/>
    <s v="US"/>
    <s v="USD"/>
    <n v="1402956000"/>
    <n v="1400523845"/>
    <b v="0"/>
    <n v="13"/>
    <b v="0"/>
    <s v="film &amp; video/animation"/>
    <n v="6"/>
    <n v="52"/>
    <x v="4"/>
    <x v="28"/>
    <x v="2806"/>
    <d v="2014-06-16T22:00:00"/>
    <x v="2"/>
  </r>
  <r>
    <n v="481"/>
    <s v="ERA"/>
    <s v="The year is 2043. Test subject David Beck has been augmented with psychokinetic abilities. He uses his newfound gifts to thwart evil."/>
    <x v="3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n v="1465670138"/>
    <b v="0"/>
    <n v="9"/>
    <b v="0"/>
    <s v="technology/web"/>
    <n v="6"/>
    <n v="37.89"/>
    <x v="0"/>
    <x v="38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s v="US"/>
    <s v="USD"/>
    <n v="1485905520"/>
    <n v="1481150949"/>
    <b v="0"/>
    <n v="7"/>
    <b v="0"/>
    <s v="technology/wearables"/>
    <n v="6"/>
    <n v="119.57"/>
    <x v="0"/>
    <x v="3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s v="US"/>
    <s v="USD"/>
    <n v="1330577940"/>
    <n v="1327853914"/>
    <b v="0"/>
    <n v="9"/>
    <b v="0"/>
    <s v="music/jazz"/>
    <n v="6"/>
    <n v="41.67"/>
    <x v="2"/>
    <x v="27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s v="US"/>
    <s v="USD"/>
    <n v="1399867409"/>
    <n v="1394683409"/>
    <b v="0"/>
    <n v="2"/>
    <b v="0"/>
    <s v="music/jazz"/>
    <n v="6"/>
    <n v="60"/>
    <x v="2"/>
    <x v="27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x v="113"/>
    <n v="16984"/>
    <x v="3"/>
    <s v="US"/>
    <s v="USD"/>
    <n v="1473750300"/>
    <n v="1470294300"/>
    <b v="0"/>
    <n v="93"/>
    <b v="0"/>
    <s v="technology/wearables"/>
    <n v="6"/>
    <n v="182.62"/>
    <x v="0"/>
    <x v="3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s v="DE"/>
    <s v="EUR"/>
    <n v="1451602800"/>
    <n v="1449011610"/>
    <b v="0"/>
    <n v="23"/>
    <b v="0"/>
    <s v="technology/wearables"/>
    <n v="6"/>
    <n v="82.09"/>
    <x v="0"/>
    <x v="3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n v="1417654672"/>
    <b v="0"/>
    <n v="8"/>
    <b v="0"/>
    <s v="technology/wearables"/>
    <n v="6"/>
    <n v="29.25"/>
    <x v="0"/>
    <x v="3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x v="324"/>
    <n v="3407"/>
    <x v="3"/>
    <s v="US"/>
    <s v="USD"/>
    <n v="1388808545"/>
    <n v="1386216545"/>
    <b v="0"/>
    <n v="30"/>
    <b v="0"/>
    <s v="games/video games"/>
    <n v="6"/>
    <n v="113.57"/>
    <x v="1"/>
    <x v="29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x v="325"/>
    <n v="270"/>
    <x v="3"/>
    <s v="FR"/>
    <s v="EUR"/>
    <n v="1450541229"/>
    <n v="1447949229"/>
    <b v="0"/>
    <n v="6"/>
    <b v="0"/>
    <s v="games/mobile games"/>
    <n v="6"/>
    <n v="45"/>
    <x v="1"/>
    <x v="25"/>
    <x v="2816"/>
    <d v="2015-12-19T16:07:09"/>
    <x v="4"/>
  </r>
  <r>
    <n v="1152"/>
    <s v="Peruvian King Food Truck"/>
    <s v="Peruvian food truck with an LA twist."/>
    <x v="83"/>
    <n v="911"/>
    <x v="3"/>
    <s v="US"/>
    <s v="USD"/>
    <n v="1431709312"/>
    <n v="1429117312"/>
    <b v="0"/>
    <n v="15"/>
    <b v="0"/>
    <s v="food/food trucks"/>
    <n v="6"/>
    <n v="60.73"/>
    <x v="7"/>
    <x v="37"/>
    <x v="2817"/>
    <d v="2015-05-15T17:01:52"/>
    <x v="4"/>
  </r>
  <r>
    <n v="1168"/>
    <s v="SiMpLy FreSH fOoD TrUck"/>
    <s v="Simply fresh farm to table on wheels working close with local farms to ensure the highest of quality of product ."/>
    <x v="52"/>
    <n v="1020"/>
    <x v="3"/>
    <s v="US"/>
    <s v="USD"/>
    <n v="1474507065"/>
    <n v="1471915065"/>
    <b v="0"/>
    <n v="3"/>
    <b v="0"/>
    <s v="food/food trucks"/>
    <n v="6"/>
    <n v="340"/>
    <x v="7"/>
    <x v="37"/>
    <x v="2818"/>
    <d v="2016-09-22T01:17:45"/>
    <x v="0"/>
  </r>
  <r>
    <n v="1174"/>
    <s v="Give The Black Burro a Stable Stable"/>
    <s v="Help me purchase a parking space to be the Burro's permanant home, I need your help to raise $15,000!"/>
    <x v="38"/>
    <n v="886"/>
    <x v="3"/>
    <s v="US"/>
    <s v="USD"/>
    <n v="1462738327"/>
    <n v="1460146327"/>
    <b v="0"/>
    <n v="19"/>
    <b v="0"/>
    <s v="food/food trucks"/>
    <n v="6"/>
    <n v="46.63"/>
    <x v="7"/>
    <x v="37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s v="DK"/>
    <s v="DKK"/>
    <n v="1469109600"/>
    <n v="1464586746"/>
    <b v="0"/>
    <n v="19"/>
    <b v="0"/>
    <s v="technology/wearables"/>
    <n v="6"/>
    <n v="603.53"/>
    <x v="0"/>
    <x v="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x v="6"/>
    <n v="225"/>
    <x v="3"/>
    <s v="US"/>
    <s v="USD"/>
    <n v="1415562471"/>
    <n v="1412966871"/>
    <b v="0"/>
    <n v="8"/>
    <b v="0"/>
    <s v="music/faith"/>
    <n v="6"/>
    <n v="28.13"/>
    <x v="2"/>
    <x v="21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s v="US"/>
    <s v="USD"/>
    <n v="1421691298"/>
    <n v="1417803298"/>
    <b v="1"/>
    <n v="19"/>
    <b v="0"/>
    <s v="photography/photobooks"/>
    <n v="6"/>
    <n v="98.79"/>
    <x v="6"/>
    <x v="9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x v="223"/>
    <n v="601"/>
    <x v="3"/>
    <s v="DE"/>
    <s v="EUR"/>
    <n v="1451494210"/>
    <n v="1449075010"/>
    <b v="0"/>
    <n v="12"/>
    <b v="0"/>
    <s v="games/video games"/>
    <n v="6"/>
    <n v="50.08"/>
    <x v="1"/>
    <x v="29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s v="GB"/>
    <s v="GBP"/>
    <n v="1466323917"/>
    <n v="1463731917"/>
    <b v="0"/>
    <n v="7"/>
    <b v="0"/>
    <s v="food/food trucks"/>
    <n v="6"/>
    <n v="12.14"/>
    <x v="7"/>
    <x v="37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3"/>
    <s v="AU"/>
    <s v="AUD"/>
    <n v="1406593780"/>
    <n v="1404174580"/>
    <b v="1"/>
    <n v="60"/>
    <b v="0"/>
    <s v="technology/makerspaces"/>
    <n v="6"/>
    <n v="41.58"/>
    <x v="0"/>
    <x v="19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x v="64"/>
    <n v="3390"/>
    <x v="3"/>
    <s v="US"/>
    <s v="USD"/>
    <n v="1419538560"/>
    <n v="1416600960"/>
    <b v="0"/>
    <n v="38"/>
    <b v="0"/>
    <s v="food/food trucks"/>
    <n v="6"/>
    <n v="89.21"/>
    <x v="7"/>
    <x v="37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x v="91"/>
    <n v="1145"/>
    <x v="2"/>
    <s v="US"/>
    <s v="USD"/>
    <n v="1491421314"/>
    <n v="1487709714"/>
    <b v="0"/>
    <n v="7"/>
    <b v="0"/>
    <s v="theater/spaces"/>
    <n v="6"/>
    <n v="163.57"/>
    <x v="3"/>
    <x v="12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s v="GB"/>
    <s v="GBP"/>
    <n v="1475258327"/>
    <n v="1471370327"/>
    <b v="0"/>
    <n v="2"/>
    <b v="0"/>
    <s v="theater/musical"/>
    <n v="6"/>
    <n v="15"/>
    <x v="3"/>
    <x v="20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x v="29"/>
    <n v="126"/>
    <x v="3"/>
    <s v="US"/>
    <s v="USD"/>
    <n v="1429460386"/>
    <n v="1424279986"/>
    <b v="0"/>
    <n v="3"/>
    <b v="0"/>
    <s v="theater/plays"/>
    <n v="6"/>
    <n v="42"/>
    <x v="3"/>
    <x v="4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x v="51"/>
    <n v="95"/>
    <x v="3"/>
    <s v="GB"/>
    <s v="GBP"/>
    <n v="1415404800"/>
    <n v="1412809644"/>
    <b v="0"/>
    <n v="10"/>
    <b v="0"/>
    <s v="theater/plays"/>
    <n v="6"/>
    <n v="9.5"/>
    <x v="3"/>
    <x v="4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s v="GB"/>
    <s v="GBP"/>
    <n v="1437606507"/>
    <n v="1435014507"/>
    <b v="0"/>
    <n v="4"/>
    <b v="0"/>
    <s v="theater/plays"/>
    <n v="6"/>
    <n v="15"/>
    <x v="3"/>
    <x v="4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x v="31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33"/>
    <d v="2014-08-03T02:59:56"/>
    <x v="2"/>
  </r>
  <r>
    <n v="191"/>
    <s v="Trillion: Feature Film"/>
    <s v="A young boy passionate about Astronomy and Chemistry tracks down an astroid that scientists said would never hit earth."/>
    <x v="2"/>
    <n v="250"/>
    <x v="3"/>
    <s v="AU"/>
    <s v="AUD"/>
    <n v="1443782138"/>
    <n v="1440326138"/>
    <b v="0"/>
    <n v="3"/>
    <b v="0"/>
    <s v="film &amp; video/drama"/>
    <n v="5"/>
    <n v="83.33"/>
    <x v="4"/>
    <x v="30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s v="US"/>
    <s v="USD"/>
    <n v="1385931702"/>
    <n v="1383076902"/>
    <b v="0"/>
    <n v="2"/>
    <b v="0"/>
    <s v="film &amp; video/animation"/>
    <n v="5"/>
    <n v="62.5"/>
    <x v="4"/>
    <x v="28"/>
    <x v="2835"/>
    <d v="2013-12-01T21:01:42"/>
    <x v="3"/>
  </r>
  <r>
    <n v="444"/>
    <s v="Discovering the Other Woman"/>
    <s v="An upcoming animated web sitcom series centered around dealing with life, love, and relationships."/>
    <x v="7"/>
    <n v="50"/>
    <x v="3"/>
    <s v="US"/>
    <s v="USD"/>
    <n v="1329342361"/>
    <n v="1324158361"/>
    <b v="0"/>
    <n v="1"/>
    <b v="0"/>
    <s v="film &amp; video/animation"/>
    <n v="5"/>
    <n v="50"/>
    <x v="4"/>
    <x v="28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x v="327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x v="115"/>
    <n v="3781"/>
    <x v="3"/>
    <s v="US"/>
    <s v="USD"/>
    <n v="1438451580"/>
    <n v="1434609424"/>
    <b v="0"/>
    <n v="28"/>
    <b v="0"/>
    <s v="technology/web"/>
    <n v="5"/>
    <n v="135.04"/>
    <x v="0"/>
    <x v="38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s v="US"/>
    <s v="USD"/>
    <n v="1431374222"/>
    <n v="1427486222"/>
    <b v="0"/>
    <n v="25"/>
    <b v="0"/>
    <s v="technology/wearables"/>
    <n v="5"/>
    <n v="27.36"/>
    <x v="0"/>
    <x v="3"/>
    <x v="2839"/>
    <d v="2015-05-11T19:57:02"/>
    <x v="4"/>
  </r>
  <r>
    <n v="715"/>
    <s v="Mouse^3"/>
    <s v="Mouse^3 is the next generation of input devices. With cursor control and customized gesture recognition, its applications are endless!"/>
    <x v="328"/>
    <n v="1389"/>
    <x v="3"/>
    <s v="US"/>
    <s v="USD"/>
    <n v="1446693040"/>
    <n v="1443233440"/>
    <b v="0"/>
    <n v="12"/>
    <b v="0"/>
    <s v="technology/wearables"/>
    <n v="5"/>
    <n v="115.75"/>
    <x v="0"/>
    <x v="3"/>
    <x v="2840"/>
    <d v="2015-11-05T03:10:40"/>
    <x v="4"/>
  </r>
  <r>
    <n v="761"/>
    <s v="DONE WITH DEATH"/>
    <s v="The day Chuck died was the day everything changed. Now he has to save the afterlife from extinction or die again trying."/>
    <x v="2"/>
    <n v="235"/>
    <x v="3"/>
    <s v="US"/>
    <s v="USD"/>
    <n v="1391364126"/>
    <n v="1388772126"/>
    <b v="0"/>
    <n v="6"/>
    <b v="0"/>
    <s v="publishing/fiction"/>
    <n v="5"/>
    <n v="39.17"/>
    <x v="5"/>
    <x v="26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x v="29"/>
    <n v="90"/>
    <x v="3"/>
    <s v="US"/>
    <s v="USD"/>
    <n v="1329014966"/>
    <n v="1326422966"/>
    <b v="0"/>
    <n v="5"/>
    <b v="0"/>
    <s v="music/jazz"/>
    <n v="5"/>
    <n v="18"/>
    <x v="2"/>
    <x v="27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s v="US"/>
    <s v="USD"/>
    <n v="1385735295"/>
    <n v="1383139695"/>
    <b v="0"/>
    <n v="12"/>
    <b v="0"/>
    <s v="music/jazz"/>
    <n v="5"/>
    <n v="27.08"/>
    <x v="2"/>
    <x v="27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s v="GB"/>
    <s v="GBP"/>
    <n v="1417474761"/>
    <n v="1414879161"/>
    <b v="0"/>
    <n v="10"/>
    <b v="0"/>
    <s v="music/jazz"/>
    <n v="5"/>
    <n v="19.600000000000001"/>
    <x v="2"/>
    <x v="27"/>
    <x v="2844"/>
    <d v="2014-12-01T22:59:21"/>
    <x v="2"/>
  </r>
  <r>
    <n v="1075"/>
    <s v="Towers Of The Apocalypse"/>
    <s v="Fully 3D, post Apocalyptic themed tower defense video game. New take on the genre."/>
    <x v="7"/>
    <n v="45"/>
    <x v="3"/>
    <s v="US"/>
    <s v="USD"/>
    <n v="1336340516"/>
    <n v="1333748516"/>
    <b v="0"/>
    <n v="3"/>
    <b v="0"/>
    <s v="games/video games"/>
    <n v="5"/>
    <n v="15"/>
    <x v="1"/>
    <x v="29"/>
    <x v="2845"/>
    <d v="2012-05-06T21:41:56"/>
    <x v="5"/>
  </r>
  <r>
    <n v="1095"/>
    <s v="Project Snowstorm"/>
    <s v="MMORPG with Real-Time Pet Battles, Expansive 3D World and Ranked Individual &amp; Guild PvP arenas all on your mobile device!"/>
    <x v="315"/>
    <n v="25174"/>
    <x v="3"/>
    <s v="US"/>
    <s v="USD"/>
    <n v="1377867220"/>
    <n v="1375275220"/>
    <b v="0"/>
    <n v="94"/>
    <b v="0"/>
    <s v="games/video games"/>
    <n v="5"/>
    <n v="267.81"/>
    <x v="1"/>
    <x v="29"/>
    <x v="2846"/>
    <d v="2013-08-30T12:53:40"/>
    <x v="3"/>
  </r>
  <r>
    <n v="1102"/>
    <s v="Runers"/>
    <s v="Runers is a top-down rogue-like shooter where as you advance you create more powerful spells and fight fierce monsters and bosses."/>
    <x v="14"/>
    <n v="425"/>
    <x v="3"/>
    <s v="US"/>
    <s v="USD"/>
    <n v="1386568740"/>
    <n v="1383095125"/>
    <b v="0"/>
    <n v="24"/>
    <b v="0"/>
    <s v="games/video games"/>
    <n v="5"/>
    <n v="17.71"/>
    <x v="1"/>
    <x v="29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s v="GB"/>
    <s v="GBP"/>
    <n v="1402480221"/>
    <n v="1399888221"/>
    <b v="0"/>
    <n v="37"/>
    <b v="0"/>
    <s v="games/video games"/>
    <n v="5"/>
    <n v="80.3"/>
    <x v="1"/>
    <x v="29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x v="7"/>
    <n v="50"/>
    <x v="3"/>
    <s v="DE"/>
    <s v="EUR"/>
    <n v="1470527094"/>
    <n v="1467935094"/>
    <b v="0"/>
    <n v="1"/>
    <b v="0"/>
    <s v="games/mobile games"/>
    <n v="5"/>
    <n v="50"/>
    <x v="1"/>
    <x v="25"/>
    <x v="2849"/>
    <d v="2016-08-06T23:44:54"/>
    <x v="0"/>
  </r>
  <r>
    <n v="1179"/>
    <s v="El Camion Roja"/>
    <s v="Mexican Style Food Truck, run by a Red Seal Chef, in a town with NO MEXICAN FOOD! That is a culinary emergency situation!"/>
    <x v="64"/>
    <n v="3200"/>
    <x v="3"/>
    <s v="CA"/>
    <s v="CAD"/>
    <n v="1446052627"/>
    <n v="1443460627"/>
    <b v="0"/>
    <n v="5"/>
    <b v="0"/>
    <s v="food/food trucks"/>
    <n v="5"/>
    <n v="640"/>
    <x v="7"/>
    <x v="37"/>
    <x v="2850"/>
    <d v="2015-10-28T17:17:07"/>
    <x v="4"/>
  </r>
  <r>
    <n v="1412"/>
    <s v="For overseas shogi fans! Shogi novel translation project"/>
    <s v="â€œClimbing Silver!â€- An English translation of the Young Adult Shogi novella"/>
    <x v="13"/>
    <n v="320"/>
    <x v="3"/>
    <s v="US"/>
    <s v="USD"/>
    <n v="1417656699"/>
    <n v="1415064699"/>
    <b v="0"/>
    <n v="13"/>
    <b v="0"/>
    <s v="publishing/translations"/>
    <n v="5"/>
    <n v="24.62"/>
    <x v="5"/>
    <x v="39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s v="IT"/>
    <s v="EUR"/>
    <n v="1455964170"/>
    <n v="1450780170"/>
    <b v="0"/>
    <n v="1"/>
    <b v="0"/>
    <s v="publishing/translations"/>
    <n v="5"/>
    <n v="100"/>
    <x v="5"/>
    <x v="39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s v="ES"/>
    <s v="EUR"/>
    <n v="1459584417"/>
    <n v="1456996017"/>
    <b v="0"/>
    <n v="3"/>
    <b v="0"/>
    <s v="publishing/translations"/>
    <n v="5"/>
    <n v="15"/>
    <x v="5"/>
    <x v="39"/>
    <x v="2853"/>
    <d v="2016-04-02T08:06:57"/>
    <x v="0"/>
  </r>
  <r>
    <n v="1558"/>
    <s v="Lucy Wood's Calendar - English Countryside 2016"/>
    <s v="A large 2016 wall-calendar (A3 when open) featuring 12 stunning photographs by Lucy Wood."/>
    <x v="11"/>
    <n v="35"/>
    <x v="3"/>
    <s v="GB"/>
    <s v="GBP"/>
    <n v="1440763920"/>
    <n v="1435656759"/>
    <b v="0"/>
    <n v="3"/>
    <b v="0"/>
    <s v="photography/nature"/>
    <n v="5"/>
    <n v="11.67"/>
    <x v="6"/>
    <x v="34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n v="1454546859"/>
    <b v="0"/>
    <n v="3"/>
    <b v="0"/>
    <s v="publishing/art books"/>
    <n v="5"/>
    <n v="41.67"/>
    <x v="5"/>
    <x v="36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n v="1421187329"/>
    <b v="0"/>
    <n v="6"/>
    <b v="0"/>
    <s v="publishing/art books"/>
    <n v="5"/>
    <n v="84.33"/>
    <x v="5"/>
    <x v="36"/>
    <x v="2856"/>
    <d v="2015-02-17T22:15:29"/>
    <x v="4"/>
  </r>
  <r>
    <n v="1709"/>
    <s v="Psalms"/>
    <s v="A project to set psalms to music. The psalms are taken from the English Standard Version (ESV) of the Bible."/>
    <x v="149"/>
    <n v="85"/>
    <x v="3"/>
    <s v="US"/>
    <s v="USD"/>
    <n v="1409513940"/>
    <n v="1405949514"/>
    <b v="0"/>
    <n v="4"/>
    <b v="0"/>
    <s v="music/faith"/>
    <n v="5"/>
    <n v="21.25"/>
    <x v="2"/>
    <x v="21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x v="323"/>
    <n v="1636"/>
    <x v="3"/>
    <s v="US"/>
    <s v="USD"/>
    <n v="1423152678"/>
    <n v="1420560678"/>
    <b v="1"/>
    <n v="15"/>
    <b v="0"/>
    <s v="photography/photobooks"/>
    <n v="5"/>
    <n v="109.07"/>
    <x v="6"/>
    <x v="9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x v="19"/>
    <n v="1217"/>
    <x v="3"/>
    <s v="US"/>
    <s v="USD"/>
    <n v="1450166340"/>
    <n v="1448044925"/>
    <b v="0"/>
    <n v="17"/>
    <b v="0"/>
    <s v="games/mobile games"/>
    <n v="5"/>
    <n v="71.59"/>
    <x v="1"/>
    <x v="25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s v="CA"/>
    <s v="CAD"/>
    <n v="1404926665"/>
    <n v="1402334665"/>
    <b v="0"/>
    <n v="12"/>
    <b v="0"/>
    <s v="photography/people"/>
    <n v="5"/>
    <n v="31.75"/>
    <x v="6"/>
    <x v="35"/>
    <x v="2860"/>
    <d v="2014-07-09T17:24:25"/>
    <x v="2"/>
  </r>
  <r>
    <n v="2131"/>
    <s v="Scout's Honor"/>
    <s v="From frightened girl to empowered woman, Scout's Honor is a tale about facing your fears and overcoming odds."/>
    <x v="22"/>
    <n v="25"/>
    <x v="3"/>
    <s v="US"/>
    <s v="USD"/>
    <n v="1436677091"/>
    <n v="1434085091"/>
    <b v="0"/>
    <n v="3"/>
    <b v="0"/>
    <s v="games/video games"/>
    <n v="5"/>
    <n v="8.33"/>
    <x v="1"/>
    <x v="29"/>
    <x v="2861"/>
    <d v="2015-07-12T04:58:11"/>
    <x v="4"/>
  </r>
  <r>
    <n v="2139"/>
    <s v="Manorkept"/>
    <s v="An adventuring RPG with ghosts, mysteries, and flexible gameplay paths, Manorkept is a game that promises an unforgettable experience."/>
    <x v="3"/>
    <n v="1626"/>
    <x v="3"/>
    <s v="US"/>
    <s v="USD"/>
    <n v="1478196008"/>
    <n v="1475604008"/>
    <b v="0"/>
    <n v="56"/>
    <b v="0"/>
    <s v="games/video games"/>
    <n v="5"/>
    <n v="29.04"/>
    <x v="1"/>
    <x v="29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s v="AT"/>
    <s v="EUR"/>
    <n v="1483535180"/>
    <n v="1480943180"/>
    <b v="0"/>
    <n v="1"/>
    <b v="0"/>
    <s v="theater/plays"/>
    <n v="5"/>
    <n v="30"/>
    <x v="3"/>
    <x v="4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x v="32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x v="9"/>
    <n v="467"/>
    <x v="3"/>
    <s v="US"/>
    <s v="USD"/>
    <n v="1419183813"/>
    <n v="1417455813"/>
    <b v="0"/>
    <n v="13"/>
    <b v="0"/>
    <s v="theater/plays"/>
    <n v="5"/>
    <n v="35.92"/>
    <x v="3"/>
    <x v="4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x v="2"/>
    <n v="271"/>
    <x v="3"/>
    <s v="US"/>
    <s v="USD"/>
    <n v="1484684186"/>
    <n v="1482092186"/>
    <b v="0"/>
    <n v="3"/>
    <b v="0"/>
    <s v="theater/plays"/>
    <n v="5"/>
    <n v="90.33"/>
    <x v="3"/>
    <x v="4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s v="US"/>
    <s v="USD"/>
    <n v="1442635140"/>
    <n v="1442243484"/>
    <b v="0"/>
    <n v="1"/>
    <b v="0"/>
    <s v="theater/plays"/>
    <n v="5"/>
    <n v="10"/>
    <x v="3"/>
    <x v="4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s v="US"/>
    <s v="USD"/>
    <n v="1403470800"/>
    <n v="1403356792"/>
    <b v="0"/>
    <n v="4"/>
    <b v="0"/>
    <s v="theater/plays"/>
    <n v="5"/>
    <n v="5.75"/>
    <x v="3"/>
    <x v="4"/>
    <x v="2869"/>
    <d v="2014-06-22T21:00:00"/>
    <x v="2"/>
  </r>
  <r>
    <n v="2897"/>
    <s v="CAYCE"/>
    <s v="A unique stage play about the epic struggle of psychic Edgar Cayce to deal with his extraordinary abilities and find his place in life."/>
    <x v="18"/>
    <n v="550"/>
    <x v="3"/>
    <s v="US"/>
    <s v="USD"/>
    <n v="1444577345"/>
    <n v="1441985458"/>
    <b v="0"/>
    <n v="3"/>
    <b v="0"/>
    <s v="theater/plays"/>
    <n v="5"/>
    <n v="183.33"/>
    <x v="3"/>
    <x v="4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x v="51"/>
    <n v="75"/>
    <x v="3"/>
    <s v="GB"/>
    <s v="GBP"/>
    <n v="1415534400"/>
    <n v="1414538031"/>
    <b v="0"/>
    <n v="4"/>
    <b v="0"/>
    <s v="theater/plays"/>
    <n v="5"/>
    <n v="18.75"/>
    <x v="3"/>
    <x v="4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x v="329"/>
    <n v="11432"/>
    <x v="3"/>
    <s v="US"/>
    <s v="USD"/>
    <n v="1430505545"/>
    <n v="1425325145"/>
    <b v="0"/>
    <n v="9"/>
    <b v="0"/>
    <s v="theater/spaces"/>
    <n v="5"/>
    <n v="1270.22"/>
    <x v="3"/>
    <x v="12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x v="4"/>
    <n v="521"/>
    <x v="3"/>
    <s v="US"/>
    <s v="USD"/>
    <n v="1477968934"/>
    <n v="1472784934"/>
    <b v="0"/>
    <n v="9"/>
    <b v="0"/>
    <s v="theater/spaces"/>
    <n v="5"/>
    <n v="57.89"/>
    <x v="3"/>
    <x v="12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s v="MX"/>
    <s v="MXN"/>
    <n v="1490416380"/>
    <n v="1487485760"/>
    <b v="0"/>
    <n v="6"/>
    <b v="0"/>
    <s v="theater/plays"/>
    <n v="5"/>
    <n v="450"/>
    <x v="3"/>
    <x v="4"/>
    <x v="2874"/>
    <d v="2017-03-25T04:33:00"/>
    <x v="1"/>
  </r>
  <r>
    <n v="3646"/>
    <s v="Our Sacred Honor"/>
    <s v="Develop demo materials for new, true story of teen Revolutionary War heroes - for hybrid film/live stage musical"/>
    <x v="9"/>
    <n v="481"/>
    <x v="3"/>
    <s v="US"/>
    <s v="USD"/>
    <n v="1434497400"/>
    <n v="1431770802"/>
    <b v="0"/>
    <n v="8"/>
    <b v="0"/>
    <s v="theater/musical"/>
    <n v="5"/>
    <n v="60.13"/>
    <x v="3"/>
    <x v="20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x v="2"/>
    <n v="260"/>
    <x v="3"/>
    <s v="US"/>
    <s v="USD"/>
    <n v="1406913120"/>
    <n v="1404927690"/>
    <b v="0"/>
    <n v="4"/>
    <b v="0"/>
    <s v="theater/plays"/>
    <n v="5"/>
    <n v="65"/>
    <x v="3"/>
    <x v="4"/>
    <x v="2876"/>
    <d v="2014-08-01T17:12:00"/>
    <x v="2"/>
  </r>
  <r>
    <n v="3861"/>
    <s v="READY OR NOT HERE I COME"/>
    <s v="THE COMING OF THE LORD!"/>
    <x v="29"/>
    <n v="100"/>
    <x v="3"/>
    <s v="US"/>
    <s v="USD"/>
    <n v="1415828820"/>
    <n v="1412258977"/>
    <b v="0"/>
    <n v="1"/>
    <b v="0"/>
    <s v="theater/plays"/>
    <n v="5"/>
    <n v="100"/>
    <x v="3"/>
    <x v="4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b v="0"/>
    <n v="14"/>
    <b v="0"/>
    <s v="theater/musical"/>
    <n v="5"/>
    <n v="88.64"/>
    <x v="3"/>
    <x v="20"/>
    <x v="2878"/>
    <d v="2016-12-08T16:15:52"/>
    <x v="0"/>
  </r>
  <r>
    <n v="3881"/>
    <s v="My Real Mother's Name is... (Canceled)"/>
    <s v="A musical journey coming to the Blue Venue at the 2017 Orlando Fringe Festival!"/>
    <x v="22"/>
    <n v="25"/>
    <x v="1"/>
    <s v="US"/>
    <s v="USD"/>
    <n v="1487550399"/>
    <n v="1484958399"/>
    <b v="0"/>
    <n v="1"/>
    <b v="0"/>
    <s v="theater/musical"/>
    <n v="5"/>
    <n v="25"/>
    <x v="3"/>
    <x v="20"/>
    <x v="2879"/>
    <d v="2017-02-20T00:26:39"/>
    <x v="1"/>
  </r>
  <r>
    <n v="3895"/>
    <s v="Vestige"/>
    <s v="A Transgender makeup artist calls into question the loyalty of her best friend in a 1980's circus while dealing with her dying mother."/>
    <x v="7"/>
    <n v="50"/>
    <x v="3"/>
    <s v="US"/>
    <s v="USD"/>
    <n v="1425103218"/>
    <n v="1422424818"/>
    <b v="0"/>
    <n v="1"/>
    <b v="0"/>
    <s v="theater/plays"/>
    <n v="5"/>
    <n v="50"/>
    <x v="3"/>
    <x v="4"/>
    <x v="2880"/>
    <d v="2015-02-28T06:00:18"/>
    <x v="4"/>
  </r>
  <r>
    <n v="3900"/>
    <s v="HUB Theatre Group presents John Logan's RED"/>
    <s v="HUB Theatre Group collaborates with local artists to present John Logan's RED to the community."/>
    <x v="8"/>
    <n v="135"/>
    <x v="3"/>
    <s v="US"/>
    <s v="USD"/>
    <n v="1433988791"/>
    <n v="1431396791"/>
    <b v="0"/>
    <n v="5"/>
    <b v="0"/>
    <s v="theater/plays"/>
    <n v="5"/>
    <n v="27"/>
    <x v="3"/>
    <x v="4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x v="8"/>
    <n v="135"/>
    <x v="3"/>
    <s v="GB"/>
    <s v="GBP"/>
    <n v="1479032260"/>
    <n v="1476436660"/>
    <b v="0"/>
    <n v="3"/>
    <b v="0"/>
    <s v="theater/plays"/>
    <n v="5"/>
    <n v="45"/>
    <x v="3"/>
    <x v="4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x v="9"/>
    <n v="541"/>
    <x v="3"/>
    <s v="US"/>
    <s v="USD"/>
    <n v="1449876859"/>
    <n v="1444689259"/>
    <b v="0"/>
    <n v="9"/>
    <b v="0"/>
    <s v="theater/plays"/>
    <n v="5"/>
    <n v="60.11"/>
    <x v="3"/>
    <x v="4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s v="FR"/>
    <s v="EUR"/>
    <n v="1437889336"/>
    <n v="1432705336"/>
    <b v="0"/>
    <n v="4"/>
    <b v="0"/>
    <s v="theater/plays"/>
    <n v="5"/>
    <n v="62.5"/>
    <x v="3"/>
    <x v="4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x v="7"/>
    <n v="47"/>
    <x v="3"/>
    <s v="US"/>
    <s v="USD"/>
    <n v="1448078400"/>
    <n v="1445985299"/>
    <b v="0"/>
    <n v="5"/>
    <b v="0"/>
    <s v="theater/plays"/>
    <n v="5"/>
    <n v="9.4"/>
    <x v="3"/>
    <x v="4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s v="US"/>
    <s v="USD"/>
    <n v="1433093700"/>
    <n v="1430242488"/>
    <b v="0"/>
    <n v="8"/>
    <b v="0"/>
    <s v="theater/plays"/>
    <n v="5"/>
    <n v="30"/>
    <x v="3"/>
    <x v="4"/>
    <x v="2886"/>
    <d v="2015-05-31T17:35:00"/>
    <x v="4"/>
  </r>
  <r>
    <n v="168"/>
    <s v="Moving On"/>
    <s v="A homeless Gulf War 2 vet, and Congressional Medal of Honor recipient fights for his sanity on the mean streets of Albuquerque."/>
    <x v="14"/>
    <n v="325"/>
    <x v="3"/>
    <s v="US"/>
    <s v="USD"/>
    <n v="1426791770"/>
    <n v="1424203370"/>
    <b v="0"/>
    <n v="3"/>
    <b v="0"/>
    <s v="film &amp; video/drama"/>
    <n v="4"/>
    <n v="108.33"/>
    <x v="4"/>
    <x v="30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s v="GB"/>
    <s v="GBP"/>
    <n v="1454936460"/>
    <n v="1452259131"/>
    <b v="0"/>
    <n v="9"/>
    <b v="0"/>
    <s v="technology/web"/>
    <n v="4"/>
    <n v="24.78"/>
    <x v="0"/>
    <x v="3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s v="US"/>
    <s v="USD"/>
    <n v="1408029623"/>
    <n v="1405437623"/>
    <b v="0"/>
    <n v="13"/>
    <b v="0"/>
    <s v="technology/web"/>
    <n v="4"/>
    <n v="45.39"/>
    <x v="0"/>
    <x v="38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s v="US"/>
    <s v="USD"/>
    <n v="1432178810"/>
    <n v="1429586810"/>
    <b v="0"/>
    <n v="3"/>
    <b v="0"/>
    <s v="publishing/fiction"/>
    <n v="4"/>
    <n v="59"/>
    <x v="5"/>
    <x v="26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s v="US"/>
    <s v="USD"/>
    <n v="1385055979"/>
    <n v="1382460379"/>
    <b v="0"/>
    <n v="4"/>
    <b v="0"/>
    <s v="music/indie rock"/>
    <n v="4"/>
    <n v="31.25"/>
    <x v="2"/>
    <x v="13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s v="GB"/>
    <s v="GBP"/>
    <n v="1468349460"/>
    <n v="1466186988"/>
    <b v="0"/>
    <n v="7"/>
    <b v="0"/>
    <s v="technology/wearables"/>
    <n v="4"/>
    <n v="30.29"/>
    <x v="0"/>
    <x v="3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s v="US"/>
    <s v="USD"/>
    <n v="1484239320"/>
    <n v="1482609088"/>
    <b v="0"/>
    <n v="4"/>
    <b v="0"/>
    <s v="food/food trucks"/>
    <n v="4"/>
    <n v="10.5"/>
    <x v="7"/>
    <x v="37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8"/>
    <n v="100"/>
    <x v="3"/>
    <s v="US"/>
    <s v="USD"/>
    <n v="1478059140"/>
    <n v="1476391223"/>
    <b v="0"/>
    <n v="3"/>
    <b v="0"/>
    <s v="food/food trucks"/>
    <n v="4"/>
    <n v="33.33"/>
    <x v="7"/>
    <x v="37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s v="US"/>
    <s v="USD"/>
    <n v="1382478278"/>
    <n v="1377294278"/>
    <b v="0"/>
    <n v="3"/>
    <b v="0"/>
    <s v="music/world music"/>
    <n v="4"/>
    <n v="44"/>
    <x v="2"/>
    <x v="33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n v="1395089981"/>
    <b v="0"/>
    <n v="40"/>
    <b v="0"/>
    <s v="music/world music"/>
    <n v="4"/>
    <n v="48.43"/>
    <x v="2"/>
    <x v="33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s v="US"/>
    <s v="USD"/>
    <n v="1432916235"/>
    <n v="1430324235"/>
    <b v="0"/>
    <n v="41"/>
    <b v="0"/>
    <s v="technology/wearables"/>
    <n v="4"/>
    <n v="41.59"/>
    <x v="0"/>
    <x v="3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x v="22"/>
    <n v="20"/>
    <x v="3"/>
    <s v="CA"/>
    <s v="CAD"/>
    <n v="1435708500"/>
    <n v="1434412500"/>
    <b v="0"/>
    <n v="1"/>
    <b v="0"/>
    <s v="photography/nature"/>
    <n v="4"/>
    <n v="20"/>
    <x v="6"/>
    <x v="34"/>
    <x v="2901"/>
    <d v="2015-06-30T23:55:00"/>
    <x v="4"/>
  </r>
  <r>
    <n v="1557"/>
    <s v="Reflecting Light Photo"/>
    <s v="I have always been captivated by photography, Now I am trying to set up my own company and publish my pictures."/>
    <x v="8"/>
    <n v="100"/>
    <x v="3"/>
    <s v="US"/>
    <s v="USD"/>
    <n v="1411227633"/>
    <n v="1408549233"/>
    <b v="0"/>
    <n v="1"/>
    <b v="0"/>
    <s v="photography/nature"/>
    <n v="4"/>
    <n v="100"/>
    <x v="6"/>
    <x v="34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x v="8"/>
    <n v="94"/>
    <x v="3"/>
    <s v="US"/>
    <s v="USD"/>
    <n v="1415842193"/>
    <n v="1414110593"/>
    <b v="0"/>
    <n v="4"/>
    <b v="0"/>
    <s v="photography/nature"/>
    <n v="4"/>
    <n v="23.5"/>
    <x v="6"/>
    <x v="34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x v="130"/>
    <n v="350"/>
    <x v="1"/>
    <s v="US"/>
    <s v="USD"/>
    <n v="1392595200"/>
    <n v="1391293745"/>
    <b v="0"/>
    <n v="13"/>
    <b v="0"/>
    <s v="publishing/art books"/>
    <n v="4"/>
    <n v="26.92"/>
    <x v="5"/>
    <x v="36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x v="331"/>
    <n v="216"/>
    <x v="2"/>
    <s v="US"/>
    <s v="USD"/>
    <n v="1491943445"/>
    <n v="1489351445"/>
    <b v="0"/>
    <n v="4"/>
    <b v="0"/>
    <s v="music/faith"/>
    <n v="4"/>
    <n v="54"/>
    <x v="2"/>
    <x v="21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x v="2"/>
    <n v="187"/>
    <x v="3"/>
    <s v="US"/>
    <s v="USD"/>
    <n v="1411824444"/>
    <n v="1406640444"/>
    <b v="1"/>
    <n v="15"/>
    <b v="0"/>
    <s v="photography/photobooks"/>
    <n v="4"/>
    <n v="12.47"/>
    <x v="6"/>
    <x v="9"/>
    <x v="2906"/>
    <d v="2014-09-27T13:27:24"/>
    <x v="2"/>
  </r>
  <r>
    <n v="1791"/>
    <s v="disCover: Napoli"/>
    <s v="For the love of street photography and the beauty of traditional cultures in southern Italy."/>
    <x v="32"/>
    <n v="107"/>
    <x v="3"/>
    <s v="GB"/>
    <s v="GBP"/>
    <n v="1422553565"/>
    <n v="1417369565"/>
    <b v="1"/>
    <n v="4"/>
    <b v="0"/>
    <s v="photography/photobooks"/>
    <n v="4"/>
    <n v="26.75"/>
    <x v="6"/>
    <x v="9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x v="323"/>
    <n v="1419"/>
    <x v="3"/>
    <s v="US"/>
    <s v="USD"/>
    <n v="1472799600"/>
    <n v="1470874618"/>
    <b v="0"/>
    <n v="16"/>
    <b v="0"/>
    <s v="photography/people"/>
    <n v="4"/>
    <n v="88.69"/>
    <x v="6"/>
    <x v="35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n v="1421976107"/>
    <b v="0"/>
    <n v="3"/>
    <b v="0"/>
    <s v="technology/web"/>
    <n v="4"/>
    <n v="145"/>
    <x v="0"/>
    <x v="38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s v="US"/>
    <s v="USD"/>
    <n v="1427807640"/>
    <n v="1423325626"/>
    <b v="0"/>
    <n v="8"/>
    <b v="0"/>
    <s v="food/food trucks"/>
    <n v="4"/>
    <n v="29.13"/>
    <x v="7"/>
    <x v="37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s v="US"/>
    <s v="USD"/>
    <n v="1409962211"/>
    <n v="1407370211"/>
    <b v="0"/>
    <n v="13"/>
    <b v="0"/>
    <s v="theater/plays"/>
    <n v="4"/>
    <n v="23.92"/>
    <x v="3"/>
    <x v="4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x v="41"/>
    <n v="316"/>
    <x v="3"/>
    <s v="US"/>
    <s v="USD"/>
    <n v="1446307053"/>
    <n v="1443715053"/>
    <b v="0"/>
    <n v="12"/>
    <b v="0"/>
    <s v="theater/plays"/>
    <n v="4"/>
    <n v="26.33"/>
    <x v="3"/>
    <x v="4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s v="US"/>
    <s v="USD"/>
    <n v="1480007460"/>
    <n v="1475760567"/>
    <b v="0"/>
    <n v="13"/>
    <b v="0"/>
    <s v="theater/spaces"/>
    <n v="4"/>
    <n v="82.46"/>
    <x v="3"/>
    <x v="12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s v="US"/>
    <s v="USD"/>
    <n v="1432151326"/>
    <n v="1429559326"/>
    <b v="0"/>
    <n v="14"/>
    <b v="0"/>
    <s v="theater/spaces"/>
    <n v="4"/>
    <n v="56.79"/>
    <x v="3"/>
    <x v="12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x v="332"/>
    <n v="1758"/>
    <x v="3"/>
    <s v="US"/>
    <s v="USD"/>
    <n v="1454890620"/>
    <n v="1450724449"/>
    <b v="0"/>
    <n v="27"/>
    <b v="0"/>
    <s v="theater/spaces"/>
    <n v="4"/>
    <n v="65.11"/>
    <x v="3"/>
    <x v="12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s v="GB"/>
    <s v="GBP"/>
    <n v="1442440800"/>
    <n v="1440497876"/>
    <b v="0"/>
    <n v="4"/>
    <b v="0"/>
    <s v="theater/spaces"/>
    <n v="4"/>
    <n v="10.25"/>
    <x v="3"/>
    <x v="12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x v="333"/>
    <n v="4635"/>
    <x v="3"/>
    <s v="US"/>
    <s v="USD"/>
    <n v="1429291982"/>
    <n v="1426699982"/>
    <b v="0"/>
    <n v="37"/>
    <b v="0"/>
    <s v="theater/spaces"/>
    <n v="4"/>
    <n v="125.27"/>
    <x v="3"/>
    <x v="12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n v="1456532762"/>
    <b v="0"/>
    <n v="17"/>
    <b v="0"/>
    <s v="theater/spaces"/>
    <n v="4"/>
    <n v="61.18"/>
    <x v="3"/>
    <x v="12"/>
    <x v="2918"/>
    <d v="2016-03-27T23:26:02"/>
    <x v="0"/>
  </r>
  <r>
    <n v="3130"/>
    <s v="MEDEA | A New Vision"/>
    <s v="A shockingly relevant modern take on a 2,000-year-old tragedy that confronts current gender politics."/>
    <x v="9"/>
    <n v="375"/>
    <x v="2"/>
    <s v="US"/>
    <s v="USD"/>
    <n v="1492145940"/>
    <n v="1489504916"/>
    <b v="0"/>
    <n v="4"/>
    <b v="0"/>
    <s v="theater/plays"/>
    <n v="4"/>
    <n v="93.75"/>
    <x v="3"/>
    <x v="4"/>
    <x v="2919"/>
    <d v="2017-04-14T04:59:00"/>
    <x v="1"/>
  </r>
  <r>
    <n v="3191"/>
    <s v="Decree 770: Europa"/>
    <s v="A brand new musical about the ban of contraception and abortion in Romania and the revolution that ended it all in 1989."/>
    <x v="202"/>
    <n v="151"/>
    <x v="3"/>
    <s v="US"/>
    <s v="USD"/>
    <n v="1471370869"/>
    <n v="1466186869"/>
    <b v="0"/>
    <n v="4"/>
    <b v="0"/>
    <s v="theater/musical"/>
    <n v="4"/>
    <n v="37.75"/>
    <x v="3"/>
    <x v="20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x v="115"/>
    <n v="3185"/>
    <x v="3"/>
    <s v="CA"/>
    <s v="CAD"/>
    <n v="1484366340"/>
    <n v="1480219174"/>
    <b v="0"/>
    <n v="18"/>
    <b v="0"/>
    <s v="theater/musical"/>
    <n v="4"/>
    <n v="176.94"/>
    <x v="3"/>
    <x v="20"/>
    <x v="2921"/>
    <d v="2017-01-14T03:59:00"/>
    <x v="0"/>
  </r>
  <r>
    <n v="3799"/>
    <s v="A Story Once Told"/>
    <s v="An original musical on it's way to the stage in Minneapolis, MN. Feel free to ask any questions."/>
    <x v="9"/>
    <n v="402"/>
    <x v="3"/>
    <s v="US"/>
    <s v="USD"/>
    <n v="1457734843"/>
    <n v="1455142843"/>
    <b v="0"/>
    <n v="4"/>
    <b v="0"/>
    <s v="theater/musical"/>
    <n v="4"/>
    <n v="100.5"/>
    <x v="3"/>
    <x v="20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s v="US"/>
    <s v="USD"/>
    <n v="1420952340"/>
    <n v="1418146883"/>
    <b v="0"/>
    <n v="16"/>
    <b v="0"/>
    <s v="theater/musical"/>
    <n v="4"/>
    <n v="55.06"/>
    <x v="3"/>
    <x v="20"/>
    <x v="2923"/>
    <d v="2015-01-11T04:59:00"/>
    <x v="2"/>
  </r>
  <r>
    <n v="3850"/>
    <s v="The Vagina Monologues 2015"/>
    <s v="V-Day is a global activist movement to end violence against women and girls."/>
    <x v="7"/>
    <n v="38"/>
    <x v="3"/>
    <s v="US"/>
    <s v="USD"/>
    <n v="1420081143"/>
    <n v="1417489143"/>
    <b v="1"/>
    <n v="4"/>
    <b v="0"/>
    <s v="theater/plays"/>
    <n v="4"/>
    <n v="9.5"/>
    <x v="3"/>
    <x v="4"/>
    <x v="2924"/>
    <d v="2015-01-01T02:59:03"/>
    <x v="2"/>
  </r>
  <r>
    <n v="3981"/>
    <s v="BEIRUT, LADY OF LEBANON"/>
    <s v="A Theatrical Production Celebrating the Lebanese Culture and the Human Spirit in Time of War."/>
    <x v="3"/>
    <n v="1225"/>
    <x v="3"/>
    <s v="US"/>
    <s v="USD"/>
    <n v="1468729149"/>
    <n v="1463545149"/>
    <b v="0"/>
    <n v="7"/>
    <b v="0"/>
    <s v="theater/plays"/>
    <n v="4"/>
    <n v="175"/>
    <x v="3"/>
    <x v="4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s v="GB"/>
    <s v="GBP"/>
    <n v="1456934893"/>
    <n v="1454342893"/>
    <b v="0"/>
    <n v="3"/>
    <b v="0"/>
    <s v="theater/plays"/>
    <n v="4"/>
    <n v="23"/>
    <x v="3"/>
    <x v="4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x v="334"/>
    <n v="75"/>
    <x v="3"/>
    <s v="GB"/>
    <s v="GBP"/>
    <n v="1410281360"/>
    <n v="1406825360"/>
    <b v="0"/>
    <n v="3"/>
    <b v="0"/>
    <s v="theater/plays"/>
    <n v="4"/>
    <n v="25"/>
    <x v="3"/>
    <x v="4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x v="173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x v="51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x v="9"/>
    <n v="325"/>
    <x v="3"/>
    <s v="US"/>
    <s v="USD"/>
    <n v="1440912480"/>
    <n v="1438385283"/>
    <b v="0"/>
    <n v="10"/>
    <b v="0"/>
    <s v="film &amp; video/drama"/>
    <n v="3"/>
    <n v="32.5"/>
    <x v="4"/>
    <x v="30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x v="51"/>
    <n v="51"/>
    <x v="3"/>
    <s v="CA"/>
    <s v="CAD"/>
    <n v="1409543940"/>
    <n v="1404586762"/>
    <b v="0"/>
    <n v="2"/>
    <b v="0"/>
    <s v="film &amp; video/drama"/>
    <n v="3"/>
    <n v="25.5"/>
    <x v="4"/>
    <x v="30"/>
    <x v="2931"/>
    <d v="2014-09-01T03:59:00"/>
    <x v="2"/>
  </r>
  <r>
    <n v="232"/>
    <s v="#noblurredlines"/>
    <s v="A high-impact, high-quality resource to address, for young people and youth-related professionals, the issue of sexual consent."/>
    <x v="6"/>
    <n v="110"/>
    <x v="3"/>
    <s v="GB"/>
    <s v="GBP"/>
    <n v="1425066546"/>
    <n v="1422474546"/>
    <b v="0"/>
    <n v="7"/>
    <b v="0"/>
    <s v="film &amp; video/drama"/>
    <n v="3"/>
    <n v="15.71"/>
    <x v="4"/>
    <x v="30"/>
    <x v="2932"/>
    <d v="2015-02-27T19:49:06"/>
    <x v="4"/>
  </r>
  <r>
    <n v="448"/>
    <s v="The Last Mice"/>
    <s v="Max is a pessimistic mouse, always fantasizing about the end of the world. In The Last Mice, Max's fantasy becomes a real nightmare."/>
    <x v="8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s v="US"/>
    <s v="USD"/>
    <n v="1273356960"/>
    <n v="1268255751"/>
    <b v="0"/>
    <n v="4"/>
    <b v="0"/>
    <s v="film &amp; video/animation"/>
    <n v="3"/>
    <n v="53.75"/>
    <x v="4"/>
    <x v="28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x v="12"/>
    <n v="640"/>
    <x v="3"/>
    <s v="US"/>
    <s v="USD"/>
    <n v="1350687657"/>
    <n v="1346799657"/>
    <b v="0"/>
    <n v="10"/>
    <b v="0"/>
    <s v="film &amp; video/animation"/>
    <n v="3"/>
    <n v="64"/>
    <x v="4"/>
    <x v="28"/>
    <x v="2936"/>
    <d v="2012-10-19T23:00:57"/>
    <x v="5"/>
  </r>
  <r>
    <n v="511"/>
    <s v="Stuck On An Eyeland"/>
    <s v="A project that incorporates animation and comic art into a relevant story. 4 boys, 1 eyeland, and a whole lot of drama!!!"/>
    <x v="2"/>
    <n v="150"/>
    <x v="3"/>
    <s v="US"/>
    <s v="USD"/>
    <n v="1365228982"/>
    <n v="1362640582"/>
    <b v="0"/>
    <n v="5"/>
    <b v="0"/>
    <s v="film &amp; video/animation"/>
    <n v="3"/>
    <n v="30"/>
    <x v="4"/>
    <x v="28"/>
    <x v="2937"/>
    <d v="2013-04-06T06:16:22"/>
    <x v="3"/>
  </r>
  <r>
    <n v="514"/>
    <s v="I'm Sticking With You."/>
    <s v="A film created entirely out of paper, visual effects and found objects depicts how one man created a new life for himself."/>
    <x v="51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s v="GB"/>
    <s v="GBP"/>
    <n v="1436368622"/>
    <n v="1433776622"/>
    <b v="0"/>
    <n v="8"/>
    <b v="0"/>
    <s v="technology/web"/>
    <n v="3"/>
    <n v="8.5"/>
    <x v="0"/>
    <x v="38"/>
    <x v="2939"/>
    <d v="2015-07-08T15:17:02"/>
    <x v="4"/>
  </r>
  <r>
    <n v="556"/>
    <s v="Braille Academy"/>
    <s v="An educational platform for learning Unified English Braille Code"/>
    <x v="14"/>
    <n v="200"/>
    <x v="3"/>
    <s v="US"/>
    <s v="USD"/>
    <n v="1452112717"/>
    <n v="1449520717"/>
    <b v="0"/>
    <n v="1"/>
    <b v="0"/>
    <s v="technology/web"/>
    <n v="3"/>
    <n v="200"/>
    <x v="0"/>
    <x v="38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s v="IT"/>
    <s v="EUR"/>
    <n v="1479410886"/>
    <n v="1474223286"/>
    <b v="0"/>
    <n v="2"/>
    <b v="0"/>
    <s v="technology/web"/>
    <n v="3"/>
    <n v="150.5"/>
    <x v="0"/>
    <x v="38"/>
    <x v="2941"/>
    <d v="2016-11-17T19:28:06"/>
    <x v="0"/>
  </r>
  <r>
    <n v="592"/>
    <s v="Go Start A Biz"/>
    <s v="Together, we can build a FREE, business start-up system that will help aspiring entrepreneurs change their economic circumstances."/>
    <x v="41"/>
    <n v="250"/>
    <x v="3"/>
    <s v="US"/>
    <s v="USD"/>
    <n v="1417584860"/>
    <n v="1414992860"/>
    <b v="0"/>
    <n v="1"/>
    <b v="0"/>
    <s v="technology/web"/>
    <n v="3"/>
    <n v="250"/>
    <x v="0"/>
    <x v="38"/>
    <x v="2942"/>
    <d v="2014-12-03T05:34:20"/>
    <x v="2"/>
  </r>
  <r>
    <n v="605"/>
    <s v="Teach Your Parents iPad (Canceled)"/>
    <s v="An iPad support care package for your parents / seniors."/>
    <x v="2"/>
    <n v="131"/>
    <x v="1"/>
    <s v="US"/>
    <s v="USD"/>
    <n v="1440318908"/>
    <n v="1436430908"/>
    <b v="0"/>
    <n v="8"/>
    <b v="0"/>
    <s v="technology/web"/>
    <n v="3"/>
    <n v="16.38"/>
    <x v="0"/>
    <x v="38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s v="GB"/>
    <s v="GBP"/>
    <n v="1431072843"/>
    <n v="1427184843"/>
    <b v="0"/>
    <n v="3"/>
    <b v="0"/>
    <s v="technology/web"/>
    <n v="3"/>
    <n v="20"/>
    <x v="0"/>
    <x v="38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s v="US"/>
    <s v="USD"/>
    <n v="1415558879"/>
    <n v="1412963279"/>
    <b v="0"/>
    <n v="18"/>
    <b v="0"/>
    <s v="technology/wearables"/>
    <n v="3"/>
    <n v="84.94"/>
    <x v="0"/>
    <x v="3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s v="ES"/>
    <s v="EUR"/>
    <n v="1484065881"/>
    <n v="1481473881"/>
    <b v="0"/>
    <n v="31"/>
    <b v="0"/>
    <s v="technology/wearables"/>
    <n v="3"/>
    <n v="13"/>
    <x v="0"/>
    <x v="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s v="US"/>
    <s v="USD"/>
    <n v="1257047940"/>
    <n v="1252718519"/>
    <b v="0"/>
    <n v="1"/>
    <b v="0"/>
    <s v="publishing/fiction"/>
    <n v="3"/>
    <n v="50"/>
    <x v="5"/>
    <x v="26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x v="38"/>
    <n v="400"/>
    <x v="3"/>
    <s v="US"/>
    <s v="USD"/>
    <n v="1287115200"/>
    <n v="1284567905"/>
    <b v="0"/>
    <n v="6"/>
    <b v="0"/>
    <s v="publishing/fiction"/>
    <n v="3"/>
    <n v="66.67"/>
    <x v="5"/>
    <x v="26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x v="335"/>
    <n v="113"/>
    <x v="3"/>
    <s v="US"/>
    <s v="USD"/>
    <n v="1351582938"/>
    <n v="1348731738"/>
    <b v="0"/>
    <n v="8"/>
    <b v="0"/>
    <s v="music/indie rock"/>
    <n v="3"/>
    <n v="14.13"/>
    <x v="2"/>
    <x v="13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x v="14"/>
    <n v="260"/>
    <x v="3"/>
    <s v="US"/>
    <s v="USD"/>
    <n v="1408581930"/>
    <n v="1405989930"/>
    <b v="0"/>
    <n v="9"/>
    <b v="0"/>
    <s v="music/indie rock"/>
    <n v="3"/>
    <n v="28.89"/>
    <x v="2"/>
    <x v="13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x v="8"/>
    <n v="70"/>
    <x v="3"/>
    <s v="US"/>
    <s v="USD"/>
    <n v="1326651110"/>
    <n v="1322763110"/>
    <b v="0"/>
    <n v="2"/>
    <b v="0"/>
    <s v="music/indie rock"/>
    <n v="3"/>
    <n v="35"/>
    <x v="2"/>
    <x v="13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x v="2"/>
    <n v="160"/>
    <x v="3"/>
    <s v="US"/>
    <s v="USD"/>
    <n v="1348367100"/>
    <n v="1346180780"/>
    <b v="0"/>
    <n v="4"/>
    <b v="0"/>
    <s v="music/jazz"/>
    <n v="3"/>
    <n v="40"/>
    <x v="2"/>
    <x v="27"/>
    <x v="2952"/>
    <d v="2012-09-23T02:25:00"/>
    <x v="5"/>
  </r>
  <r>
    <n v="905"/>
    <s v="Jazz For Everyone!"/>
    <s v="Working hard to get into the studio to record, produce, and edit my break out CD. I hope to realize my vision!"/>
    <x v="67"/>
    <n v="196"/>
    <x v="3"/>
    <s v="US"/>
    <s v="USD"/>
    <n v="1295847926"/>
    <n v="1290663926"/>
    <b v="0"/>
    <n v="6"/>
    <b v="0"/>
    <s v="music/jazz"/>
    <n v="3"/>
    <n v="32.67"/>
    <x v="2"/>
    <x v="27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s v="US"/>
    <s v="USD"/>
    <n v="1343016000"/>
    <n v="1340296440"/>
    <b v="0"/>
    <n v="8"/>
    <b v="0"/>
    <s v="music/jazz"/>
    <n v="3"/>
    <n v="65"/>
    <x v="2"/>
    <x v="27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s v="US"/>
    <s v="USD"/>
    <n v="1385590111"/>
    <n v="1382994511"/>
    <b v="0"/>
    <n v="5"/>
    <b v="0"/>
    <s v="music/jazz"/>
    <n v="3"/>
    <n v="32"/>
    <x v="2"/>
    <x v="27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s v="US"/>
    <s v="USD"/>
    <n v="1467132185"/>
    <n v="1461948185"/>
    <b v="0"/>
    <n v="24"/>
    <b v="0"/>
    <s v="technology/wearables"/>
    <n v="3"/>
    <n v="108.63"/>
    <x v="0"/>
    <x v="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x v="68"/>
    <n v="240"/>
    <x v="1"/>
    <s v="CH"/>
    <s v="CHF"/>
    <n v="1448489095"/>
    <n v="1445893495"/>
    <b v="0"/>
    <n v="6"/>
    <b v="0"/>
    <s v="technology/wearables"/>
    <n v="3"/>
    <n v="40"/>
    <x v="0"/>
    <x v="3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58"/>
    <d v="2016-04-07T01:34:16"/>
    <x v="0"/>
  </r>
  <r>
    <n v="1018"/>
    <s v="Owl (Canceled)"/>
    <s v="Owl is a fitness tracker along with an accompanying iOS app, that is both fun and interactive for children."/>
    <x v="12"/>
    <n v="621"/>
    <x v="1"/>
    <s v="US"/>
    <s v="USD"/>
    <n v="1468496933"/>
    <n v="1465904933"/>
    <b v="0"/>
    <n v="7"/>
    <b v="0"/>
    <s v="technology/wearables"/>
    <n v="3"/>
    <n v="88.71"/>
    <x v="0"/>
    <x v="3"/>
    <x v="2959"/>
    <d v="2016-07-14T11:48:53"/>
    <x v="0"/>
  </r>
  <r>
    <n v="1045"/>
    <s v="In Case Of Emergency (Canceled)"/>
    <s v="In Case Of Emergency is a radio talk show for preppers, beginning preppers, and with preparedness in mind."/>
    <x v="9"/>
    <n v="266"/>
    <x v="1"/>
    <s v="US"/>
    <s v="USD"/>
    <n v="1408827550"/>
    <n v="1406235550"/>
    <b v="0"/>
    <n v="8"/>
    <b v="0"/>
    <s v="journalism/audio"/>
    <n v="3"/>
    <n v="33.25"/>
    <x v="8"/>
    <x v="23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s v="AU"/>
    <s v="AUD"/>
    <n v="1392800922"/>
    <n v="1390381722"/>
    <b v="0"/>
    <n v="5"/>
    <b v="0"/>
    <s v="games/video games"/>
    <n v="3"/>
    <n v="16.2"/>
    <x v="1"/>
    <x v="29"/>
    <x v="2961"/>
    <d v="2014-02-19T09:08:42"/>
    <x v="2"/>
  </r>
  <r>
    <n v="1066"/>
    <s v="So I'm A Dark Lord"/>
    <s v="A parody of old school RPGs where you are a new Dark Lord on a quest to amass monsters and allies on your side."/>
    <x v="173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x v="252"/>
    <n v="678"/>
    <x v="3"/>
    <s v="DE"/>
    <s v="EUR"/>
    <n v="1463232936"/>
    <n v="1461072936"/>
    <b v="0"/>
    <n v="18"/>
    <b v="0"/>
    <s v="games/video games"/>
    <n v="3"/>
    <n v="37.67"/>
    <x v="1"/>
    <x v="29"/>
    <x v="2963"/>
    <d v="2016-05-14T13:35:36"/>
    <x v="0"/>
  </r>
  <r>
    <n v="1085"/>
    <s v="Sun Dryd Studios"/>
    <s v="The new kid on the block. Re-imagining old games and creating new ones. Ship, Lazer, Rock is first."/>
    <x v="3"/>
    <n v="1026"/>
    <x v="3"/>
    <s v="CA"/>
    <s v="CAD"/>
    <n v="1457967975"/>
    <n v="1455379575"/>
    <b v="0"/>
    <n v="9"/>
    <b v="0"/>
    <s v="games/video games"/>
    <n v="3"/>
    <n v="114"/>
    <x v="1"/>
    <x v="29"/>
    <x v="2964"/>
    <d v="2016-03-14T15:06:15"/>
    <x v="0"/>
  </r>
  <r>
    <n v="1100"/>
    <s v="Aeldengald Saga Book I"/>
    <s v="A retro style puzzle rpg with a dark story. Your decisions will influence the world and decide the outcome of the story."/>
    <x v="6"/>
    <n v="100"/>
    <x v="3"/>
    <s v="DE"/>
    <s v="EUR"/>
    <n v="1455417571"/>
    <n v="1452825571"/>
    <b v="0"/>
    <n v="10"/>
    <b v="0"/>
    <s v="games/video games"/>
    <n v="3"/>
    <n v="10"/>
    <x v="1"/>
    <x v="29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x v="19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x v="12"/>
    <n v="585"/>
    <x v="3"/>
    <s v="US"/>
    <s v="USD"/>
    <n v="1436981339"/>
    <n v="1434389339"/>
    <b v="0"/>
    <n v="9"/>
    <b v="0"/>
    <s v="food/food trucks"/>
    <n v="3"/>
    <n v="65"/>
    <x v="7"/>
    <x v="37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x v="336"/>
    <n v="210"/>
    <x v="1"/>
    <s v="US"/>
    <s v="USD"/>
    <n v="1387077299"/>
    <n v="1383621299"/>
    <b v="0"/>
    <n v="6"/>
    <b v="0"/>
    <s v="music/world music"/>
    <n v="3"/>
    <n v="35"/>
    <x v="2"/>
    <x v="33"/>
    <x v="2968"/>
    <d v="2013-12-15T03:14:59"/>
    <x v="3"/>
  </r>
  <r>
    <n v="1240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70"/>
    <d v="2015-08-02T19:17:13"/>
    <x v="4"/>
  </r>
  <r>
    <n v="1420"/>
    <s v="Shakespeare in the Hood - Romeo and Juliet"/>
    <s v="Help me butcher Shakespeare in a satirical fashion."/>
    <x v="49"/>
    <n v="3"/>
    <x v="3"/>
    <s v="US"/>
    <s v="USD"/>
    <n v="1467129686"/>
    <n v="1464969686"/>
    <b v="0"/>
    <n v="3"/>
    <b v="0"/>
    <s v="publishing/translations"/>
    <n v="3"/>
    <n v="1"/>
    <x v="5"/>
    <x v="39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s v="DK"/>
    <s v="DKK"/>
    <n v="1461765300"/>
    <n v="1459198499"/>
    <b v="0"/>
    <n v="8"/>
    <b v="0"/>
    <s v="publishing/translations"/>
    <n v="3"/>
    <n v="75"/>
    <x v="5"/>
    <x v="39"/>
    <x v="2972"/>
    <d v="2016-04-27T13:55:00"/>
    <x v="0"/>
  </r>
  <r>
    <n v="1456"/>
    <s v="Sometimes you don't need love (Canceled)"/>
    <s v="English Version of my auto-published novel"/>
    <x v="2"/>
    <n v="145"/>
    <x v="1"/>
    <s v="IT"/>
    <s v="EUR"/>
    <n v="1483459365"/>
    <n v="1480867365"/>
    <b v="0"/>
    <n v="3"/>
    <b v="0"/>
    <s v="publishing/translations"/>
    <n v="3"/>
    <n v="48.33"/>
    <x v="5"/>
    <x v="39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n v="1304962261"/>
    <b v="0"/>
    <n v="1"/>
    <b v="0"/>
    <s v="publishing/art books"/>
    <n v="3"/>
    <n v="100"/>
    <x v="5"/>
    <x v="36"/>
    <x v="2974"/>
    <d v="2011-06-08T17:31:01"/>
    <x v="6"/>
  </r>
  <r>
    <n v="1769"/>
    <s v="Navajo Textile Project"/>
    <s v="To create a publication, and exhibition documenting the collection of Jamie Ross, longtime collector of Navajo Textiles"/>
    <x v="25"/>
    <n v="1081"/>
    <x v="3"/>
    <s v="US"/>
    <s v="USD"/>
    <n v="1421177959"/>
    <n v="1418585959"/>
    <b v="1"/>
    <n v="22"/>
    <b v="0"/>
    <s v="photography/photobooks"/>
    <n v="3"/>
    <n v="49.14"/>
    <x v="6"/>
    <x v="9"/>
    <x v="2975"/>
    <d v="2015-01-13T19:39:19"/>
    <x v="2"/>
  </r>
  <r>
    <n v="1806"/>
    <s v="American Presidents Naked"/>
    <s v="Join me in publishing an amazing and unprecedented book with full frontal photopraphs of 8 American Presidents Naked"/>
    <x v="12"/>
    <n v="591"/>
    <x v="3"/>
    <s v="GB"/>
    <s v="GBP"/>
    <n v="1412090349"/>
    <n v="1409066349"/>
    <b v="1"/>
    <n v="8"/>
    <b v="0"/>
    <s v="photography/photobooks"/>
    <n v="3"/>
    <n v="73.88"/>
    <x v="6"/>
    <x v="9"/>
    <x v="2976"/>
    <d v="2014-09-30T15:19:09"/>
    <x v="2"/>
  </r>
  <r>
    <n v="1810"/>
    <s v="Film Speed"/>
    <s v="Film Speed is a series of Zines focusing on architecture shot completely on 35 and 120mm film."/>
    <x v="133"/>
    <n v="15"/>
    <x v="3"/>
    <s v="US"/>
    <s v="USD"/>
    <n v="1408657826"/>
    <n v="1407621026"/>
    <b v="0"/>
    <n v="2"/>
    <b v="0"/>
    <s v="photography/photobooks"/>
    <n v="3"/>
    <n v="7.5"/>
    <x v="6"/>
    <x v="9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3"/>
    <s v="GB"/>
    <s v="GBP"/>
    <n v="1432299600"/>
    <n v="1429707729"/>
    <b v="0"/>
    <n v="25"/>
    <b v="0"/>
    <s v="technology/gadgets"/>
    <n v="3"/>
    <n v="106.8"/>
    <x v="0"/>
    <x v="31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s v="GB"/>
    <s v="GBP"/>
    <n v="1470178800"/>
    <n v="1467650771"/>
    <b v="0"/>
    <n v="4"/>
    <b v="0"/>
    <s v="photography/people"/>
    <n v="3"/>
    <n v="12.75"/>
    <x v="6"/>
    <x v="35"/>
    <x v="2979"/>
    <d v="2016-08-02T23:00:00"/>
    <x v="0"/>
  </r>
  <r>
    <n v="2156"/>
    <s v="Beyond Black Space"/>
    <s v="Captain and manage your ship along with your crew in this deep space adventure! (PC/Linux/Mac)"/>
    <x v="338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x v="108"/>
    <n v="85"/>
    <x v="2"/>
    <s v="US"/>
    <s v="USD"/>
    <n v="1491769769"/>
    <n v="1489181369"/>
    <b v="0"/>
    <n v="4"/>
    <b v="0"/>
    <s v="food/small batch"/>
    <n v="3"/>
    <n v="21.25"/>
    <x v="7"/>
    <x v="11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n v="1447962505"/>
    <b v="0"/>
    <n v="1"/>
    <b v="0"/>
    <s v="technology/web"/>
    <n v="3"/>
    <n v="300"/>
    <x v="0"/>
    <x v="38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s v="AU"/>
    <s v="AUD"/>
    <n v="1429839571"/>
    <n v="1427247571"/>
    <b v="0"/>
    <n v="6"/>
    <b v="0"/>
    <s v="technology/web"/>
    <n v="3"/>
    <n v="30"/>
    <x v="0"/>
    <x v="38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x v="32"/>
    <n v="75"/>
    <x v="1"/>
    <s v="US"/>
    <s v="USD"/>
    <n v="1438662603"/>
    <n v="1436502603"/>
    <b v="0"/>
    <n v="2"/>
    <b v="0"/>
    <s v="technology/web"/>
    <n v="3"/>
    <n v="37.5"/>
    <x v="0"/>
    <x v="38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s v="CA"/>
    <s v="CAD"/>
    <n v="1443379104"/>
    <n v="1440787104"/>
    <b v="0"/>
    <n v="7"/>
    <b v="0"/>
    <s v="food/restaurants"/>
    <n v="3"/>
    <n v="40.14"/>
    <x v="7"/>
    <x v="40"/>
    <x v="2986"/>
    <d v="2015-09-27T18:38:24"/>
    <x v="4"/>
  </r>
  <r>
    <n v="2659"/>
    <s v="test (Canceled)"/>
    <s v="test"/>
    <x v="282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s v="US"/>
    <s v="USD"/>
    <n v="1323994754"/>
    <n v="1321402754"/>
    <b v="0"/>
    <n v="2"/>
    <b v="0"/>
    <s v="publishing/children's books"/>
    <n v="3"/>
    <n v="75"/>
    <x v="5"/>
    <x v="32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x v="9"/>
    <n v="273"/>
    <x v="3"/>
    <s v="US"/>
    <s v="USD"/>
    <n v="1460751128"/>
    <n v="1455570728"/>
    <b v="0"/>
    <n v="10"/>
    <b v="0"/>
    <s v="theater/plays"/>
    <n v="3"/>
    <n v="27.3"/>
    <x v="3"/>
    <x v="4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s v="US"/>
    <s v="USD"/>
    <n v="1465407219"/>
    <n v="1462815219"/>
    <b v="0"/>
    <n v="5"/>
    <b v="0"/>
    <s v="theater/plays"/>
    <n v="3"/>
    <n v="52.8"/>
    <x v="3"/>
    <x v="4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s v="US"/>
    <s v="USD"/>
    <n v="1447965917"/>
    <n v="1445370317"/>
    <b v="0"/>
    <n v="2"/>
    <b v="0"/>
    <s v="theater/spaces"/>
    <n v="3"/>
    <n v="12.5"/>
    <x v="3"/>
    <x v="12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s v="US"/>
    <s v="USD"/>
    <n v="1407536846"/>
    <n v="1404944846"/>
    <b v="0"/>
    <n v="11"/>
    <b v="0"/>
    <s v="theater/spaces"/>
    <n v="3"/>
    <n v="41"/>
    <x v="3"/>
    <x v="12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s v="NZ"/>
    <s v="NZD"/>
    <n v="1441837879"/>
    <n v="1439245879"/>
    <b v="0"/>
    <n v="1"/>
    <b v="0"/>
    <s v="theater/spaces"/>
    <n v="3"/>
    <n v="200"/>
    <x v="3"/>
    <x v="12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s v="GB"/>
    <s v="GBP"/>
    <n v="1481132169"/>
    <n v="1479317769"/>
    <b v="0"/>
    <n v="16"/>
    <b v="0"/>
    <s v="theater/spaces"/>
    <n v="3"/>
    <n v="20.88"/>
    <x v="3"/>
    <x v="12"/>
    <x v="2994"/>
    <d v="2016-12-07T17:36:09"/>
    <x v="0"/>
  </r>
  <r>
    <n v="3115"/>
    <s v="spoken word pop-up:"/>
    <s v="We are creating a mobile community devoted to the spreading and sharing of spoken word and other kinds of storytelling."/>
    <x v="9"/>
    <n v="300"/>
    <x v="3"/>
    <s v="SE"/>
    <s v="SEK"/>
    <n v="1465123427"/>
    <n v="1462531427"/>
    <b v="0"/>
    <n v="1"/>
    <b v="0"/>
    <s v="theater/spaces"/>
    <n v="3"/>
    <n v="300"/>
    <x v="3"/>
    <x v="12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x v="51"/>
    <n v="50"/>
    <x v="2"/>
    <s v="US"/>
    <s v="USD"/>
    <n v="1493838720"/>
    <n v="1489439669"/>
    <b v="0"/>
    <n v="1"/>
    <b v="0"/>
    <s v="theater/plays"/>
    <n v="3"/>
    <n v="50"/>
    <x v="3"/>
    <x v="4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s v="GB"/>
    <s v="GBP"/>
    <n v="1430470772"/>
    <n v="1427878772"/>
    <b v="0"/>
    <n v="12"/>
    <b v="0"/>
    <s v="theater/musical"/>
    <n v="3"/>
    <n v="22.75"/>
    <x v="3"/>
    <x v="20"/>
    <x v="2997"/>
    <d v="2015-05-01T08:59:32"/>
    <x v="4"/>
  </r>
  <r>
    <n v="3789"/>
    <s v="Austen a New Musical Play"/>
    <s v="This fabulous new play explores the little known love life of England's most famous romantic novelist, Jane Austen."/>
    <x v="340"/>
    <n v="116"/>
    <x v="3"/>
    <s v="GB"/>
    <s v="GBP"/>
    <n v="1434395418"/>
    <n v="1431630618"/>
    <b v="0"/>
    <n v="4"/>
    <b v="0"/>
    <s v="theater/musical"/>
    <n v="3"/>
    <n v="29"/>
    <x v="3"/>
    <x v="20"/>
    <x v="2998"/>
    <d v="2015-06-15T19:10:18"/>
    <x v="4"/>
  </r>
  <r>
    <n v="3846"/>
    <s v="My Insane Shakespeare"/>
    <s v="My Insane Shakespeare. An original play by Arthur Elbakyan premiering October 13th at United Solo, New York City."/>
    <x v="13"/>
    <n v="189"/>
    <x v="3"/>
    <s v="US"/>
    <s v="USD"/>
    <n v="1412405940"/>
    <n v="1409721542"/>
    <b v="1"/>
    <n v="8"/>
    <b v="0"/>
    <s v="theater/plays"/>
    <n v="3"/>
    <n v="23.63"/>
    <x v="3"/>
    <x v="4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s v="US"/>
    <s v="USD"/>
    <n v="1427408271"/>
    <n v="1424819871"/>
    <b v="0"/>
    <n v="1"/>
    <b v="0"/>
    <s v="theater/plays"/>
    <n v="3"/>
    <n v="25"/>
    <x v="3"/>
    <x v="4"/>
    <x v="3000"/>
    <d v="2015-03-26T22:17:51"/>
    <x v="4"/>
  </r>
  <r>
    <n v="3869"/>
    <s v="The Masturbation Musical (Canceled)"/>
    <s v="A Musical about 3 women who pursue their Pleasure and end up finding themselves."/>
    <x v="341"/>
    <n v="452"/>
    <x v="1"/>
    <s v="US"/>
    <s v="USD"/>
    <n v="1426302660"/>
    <n v="1423761792"/>
    <b v="0"/>
    <n v="15"/>
    <b v="0"/>
    <s v="theater/musical"/>
    <n v="3"/>
    <n v="30.13"/>
    <x v="3"/>
    <x v="20"/>
    <x v="3001"/>
    <d v="2015-03-14T03:11:00"/>
    <x v="4"/>
  </r>
  <r>
    <n v="3871"/>
    <s v="Pocket Monsters: A Musical Parody (Canceled)"/>
    <s v="Our musical is finally ready to come to life, and we're raising funds to help make that happen!"/>
    <x v="51"/>
    <n v="40"/>
    <x v="1"/>
    <s v="US"/>
    <s v="USD"/>
    <n v="1490809450"/>
    <n v="1485629050"/>
    <b v="0"/>
    <n v="3"/>
    <b v="0"/>
    <s v="theater/musical"/>
    <n v="3"/>
    <n v="13.33"/>
    <x v="3"/>
    <x v="20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s v="US"/>
    <s v="USD"/>
    <n v="1481000340"/>
    <n v="1478386812"/>
    <b v="0"/>
    <n v="11"/>
    <b v="0"/>
    <s v="theater/plays"/>
    <n v="3"/>
    <n v="47.27"/>
    <x v="3"/>
    <x v="4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s v="US"/>
    <s v="USD"/>
    <n v="1441649397"/>
    <n v="1439057397"/>
    <b v="0"/>
    <n v="3"/>
    <b v="0"/>
    <s v="theater/plays"/>
    <n v="3"/>
    <n v="61.67"/>
    <x v="3"/>
    <x v="4"/>
    <x v="3004"/>
    <d v="2015-09-07T18:09:57"/>
    <x v="4"/>
  </r>
  <r>
    <n v="3946"/>
    <s v="DR. Mecurio's Mythical Marvels &amp; Beastiry"/>
    <s v="Dr. Mecurio's is an original work of fantasy designed and written for the stage."/>
    <x v="26"/>
    <n v="195"/>
    <x v="3"/>
    <s v="US"/>
    <s v="USD"/>
    <n v="1425110400"/>
    <n v="1422388822"/>
    <b v="0"/>
    <n v="5"/>
    <b v="0"/>
    <s v="theater/plays"/>
    <n v="3"/>
    <n v="39"/>
    <x v="3"/>
    <x v="4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x v="32"/>
    <n v="101"/>
    <x v="3"/>
    <s v="US"/>
    <s v="USD"/>
    <n v="1475378744"/>
    <n v="1472786744"/>
    <b v="0"/>
    <n v="2"/>
    <b v="0"/>
    <s v="theater/plays"/>
    <n v="3"/>
    <n v="50.5"/>
    <x v="3"/>
    <x v="4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83"/>
    <n v="45"/>
    <x v="3"/>
    <s v="GB"/>
    <s v="GBP"/>
    <n v="1448722494"/>
    <n v="1446562494"/>
    <b v="0"/>
    <n v="3"/>
    <b v="0"/>
    <s v="theater/plays"/>
    <n v="3"/>
    <n v="15"/>
    <x v="3"/>
    <x v="4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x v="202"/>
    <n v="95"/>
    <x v="3"/>
    <s v="US"/>
    <s v="USD"/>
    <n v="1459483140"/>
    <n v="1458178044"/>
    <b v="0"/>
    <n v="4"/>
    <b v="0"/>
    <s v="theater/plays"/>
    <n v="3"/>
    <n v="23.75"/>
    <x v="3"/>
    <x v="4"/>
    <x v="3008"/>
    <d v="2016-04-01T03:59:00"/>
    <x v="0"/>
  </r>
  <r>
    <n v="4059"/>
    <s v="The Million Dollar Shot"/>
    <s v="A very Canadian children's play inspired by the tradition of British pantomimes like Aladdin, and the Nutcracker."/>
    <x v="9"/>
    <n v="250"/>
    <x v="3"/>
    <s v="CA"/>
    <s v="CAD"/>
    <n v="1410836400"/>
    <n v="1408116152"/>
    <b v="0"/>
    <n v="7"/>
    <b v="0"/>
    <s v="theater/plays"/>
    <n v="3"/>
    <n v="35.71"/>
    <x v="3"/>
    <x v="4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s v="CA"/>
    <s v="CAD"/>
    <n v="1403539200"/>
    <n v="1400604056"/>
    <b v="0"/>
    <n v="5"/>
    <b v="0"/>
    <s v="theater/plays"/>
    <n v="3"/>
    <n v="57"/>
    <x v="3"/>
    <x v="4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x v="7"/>
    <n v="32"/>
    <x v="3"/>
    <s v="US"/>
    <s v="USD"/>
    <n v="1438959600"/>
    <n v="1437754137"/>
    <b v="0"/>
    <n v="3"/>
    <b v="0"/>
    <s v="theater/plays"/>
    <n v="3"/>
    <n v="10.67"/>
    <x v="3"/>
    <x v="4"/>
    <x v="3011"/>
    <d v="2015-08-07T15:00:00"/>
    <x v="4"/>
  </r>
  <r>
    <n v="4095"/>
    <s v="LOPE ENAMORADO"/>
    <s v="Proyecto teatral dirigido por MartÃ­n Acosta que habla y reflexiona sobre el amor y su naturaleza."/>
    <x v="3"/>
    <n v="800"/>
    <x v="3"/>
    <s v="MX"/>
    <s v="MXN"/>
    <n v="1482108350"/>
    <n v="1479516350"/>
    <b v="0"/>
    <n v="1"/>
    <b v="0"/>
    <s v="theater/plays"/>
    <n v="3"/>
    <n v="800"/>
    <x v="3"/>
    <x v="4"/>
    <x v="3012"/>
    <d v="2016-12-19T00:45:50"/>
    <x v="0"/>
  </r>
  <r>
    <n v="4111"/>
    <s v="REBORN IN LOVE"/>
    <s v="REBORN IN LOVE is the sequel to REBORN FROM ABOVE: A Tale of Eternal Love.  This is part two, of a One-Act play series."/>
    <x v="32"/>
    <n v="94"/>
    <x v="3"/>
    <s v="US"/>
    <s v="USD"/>
    <n v="1424747740"/>
    <n v="1422155740"/>
    <b v="0"/>
    <n v="6"/>
    <b v="0"/>
    <s v="theater/plays"/>
    <n v="3"/>
    <n v="15.67"/>
    <x v="3"/>
    <x v="4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14"/>
    <d v="2015-04-03T13:59:01"/>
    <x v="4"/>
  </r>
  <r>
    <n v="128"/>
    <s v="Ralphi3 (Canceled)"/>
    <s v="A Science Fiction film filled with entertainment and Excitement"/>
    <x v="24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s v="US"/>
    <s v="USD"/>
    <n v="1431702289"/>
    <n v="1426518289"/>
    <b v="0"/>
    <n v="1"/>
    <b v="0"/>
    <s v="film &amp; video/drama"/>
    <n v="2"/>
    <n v="100"/>
    <x v="4"/>
    <x v="30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x v="38"/>
    <n v="301"/>
    <x v="3"/>
    <s v="US"/>
    <s v="USD"/>
    <n v="1440157656"/>
    <n v="1434973656"/>
    <b v="0"/>
    <n v="6"/>
    <b v="0"/>
    <s v="film &amp; video/animation"/>
    <n v="2"/>
    <n v="50.17"/>
    <x v="4"/>
    <x v="28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s v="US"/>
    <s v="USD"/>
    <n v="1378866867"/>
    <n v="1377570867"/>
    <b v="0"/>
    <n v="5"/>
    <b v="0"/>
    <s v="film &amp; video/animation"/>
    <n v="2"/>
    <n v="4.8"/>
    <x v="4"/>
    <x v="28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x v="29"/>
    <n v="45"/>
    <x v="3"/>
    <s v="GB"/>
    <s v="GBP"/>
    <n v="1382017085"/>
    <n v="1379425085"/>
    <b v="0"/>
    <n v="5"/>
    <b v="0"/>
    <s v="film &amp; video/animation"/>
    <n v="2"/>
    <n v="9"/>
    <x v="4"/>
    <x v="28"/>
    <x v="3019"/>
    <d v="2013-10-17T13:38:05"/>
    <x v="3"/>
  </r>
  <r>
    <n v="463"/>
    <s v="Tuskegee Redtails"/>
    <s v="Depicts the contribution the Tuskegee airmen made in certain historical events that helped turn the tide in World War II."/>
    <x v="5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0"/>
    <d v="2011-09-24T17:02:33"/>
    <x v="6"/>
  </r>
  <r>
    <n v="476"/>
    <s v="Sight Word Music Videos"/>
    <s v="Animated Music Videos that teach kids how to read."/>
    <x v="342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x v="67"/>
    <n v="114"/>
    <x v="3"/>
    <s v="GB"/>
    <s v="GBP"/>
    <n v="1421498303"/>
    <n v="1418906303"/>
    <b v="0"/>
    <n v="9"/>
    <b v="0"/>
    <s v="film &amp; video/animation"/>
    <n v="2"/>
    <n v="12.67"/>
    <x v="4"/>
    <x v="28"/>
    <x v="3022"/>
    <d v="2015-01-17T12:38:23"/>
    <x v="2"/>
  </r>
  <r>
    <n v="600"/>
    <s v="Anaheim California here we come but we need your help."/>
    <s v="Science Technology Engineering and Math + youth = a brighter tomorrow."/>
    <x v="2"/>
    <n v="100"/>
    <x v="1"/>
    <s v="US"/>
    <s v="USD"/>
    <n v="1431198562"/>
    <n v="1426014562"/>
    <b v="0"/>
    <n v="1"/>
    <b v="0"/>
    <s v="technology/web"/>
    <n v="2"/>
    <n v="100"/>
    <x v="0"/>
    <x v="38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x v="9"/>
    <n v="170"/>
    <x v="3"/>
    <s v="US"/>
    <s v="USD"/>
    <n v="1323998795"/>
    <n v="1321406795"/>
    <b v="0"/>
    <n v="5"/>
    <b v="0"/>
    <s v="publishing/fiction"/>
    <n v="2"/>
    <n v="34"/>
    <x v="5"/>
    <x v="26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x v="105"/>
    <n v="101"/>
    <x v="3"/>
    <s v="US"/>
    <s v="USD"/>
    <n v="1474067404"/>
    <n v="1471475404"/>
    <b v="0"/>
    <n v="2"/>
    <b v="0"/>
    <s v="music/jazz"/>
    <n v="2"/>
    <n v="50.5"/>
    <x v="2"/>
    <x v="27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s v="US"/>
    <s v="USD"/>
    <n v="1358361197"/>
    <n v="1353177197"/>
    <b v="0"/>
    <n v="2"/>
    <b v="0"/>
    <s v="music/jazz"/>
    <n v="2"/>
    <n v="22.5"/>
    <x v="2"/>
    <x v="27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s v="US"/>
    <s v="USD"/>
    <n v="1287975829"/>
    <n v="1284087829"/>
    <b v="0"/>
    <n v="7"/>
    <b v="0"/>
    <s v="music/indie rock"/>
    <n v="2"/>
    <n v="27.86"/>
    <x v="2"/>
    <x v="13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s v="US"/>
    <s v="USD"/>
    <n v="1416614523"/>
    <n v="1414018923"/>
    <b v="0"/>
    <n v="6"/>
    <b v="0"/>
    <s v="music/jazz"/>
    <n v="2"/>
    <n v="55"/>
    <x v="2"/>
    <x v="27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9"/>
    <d v="2017-02-10T02:19:05"/>
    <x v="1"/>
  </r>
  <r>
    <n v="945"/>
    <s v="CT BAND"/>
    <s v="Make your watch Smart ! CT Band is an ultra-thin, high-tech smart watch-strap awarded twice at CES 2017 las vegas"/>
    <x v="24"/>
    <n v="2484"/>
    <x v="3"/>
    <s v="FR"/>
    <s v="EUR"/>
    <n v="1487462340"/>
    <n v="1482958626"/>
    <b v="0"/>
    <n v="16"/>
    <b v="0"/>
    <s v="technology/wearables"/>
    <n v="2"/>
    <n v="155.25"/>
    <x v="0"/>
    <x v="3"/>
    <x v="3030"/>
    <d v="2017-02-18T23:59:00"/>
    <x v="0"/>
  </r>
  <r>
    <n v="946"/>
    <s v="OmniTrade Apron"/>
    <s v="Soft edged-Hard working. The perfect wearable organization for the home and professional shop."/>
    <x v="38"/>
    <n v="286"/>
    <x v="3"/>
    <s v="US"/>
    <s v="USD"/>
    <n v="1473444048"/>
    <n v="1470852048"/>
    <b v="0"/>
    <n v="5"/>
    <b v="0"/>
    <s v="technology/wearables"/>
    <n v="2"/>
    <n v="57.2"/>
    <x v="0"/>
    <x v="3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x v="16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  <x v="4"/>
  </r>
  <r>
    <n v="957"/>
    <s v="DUALBAND, the Leather NFC Smart Watch Band"/>
    <s v="A Leather Smart watch Band, that NEVER needs to be charged for only $37!"/>
    <x v="18"/>
    <n v="233"/>
    <x v="3"/>
    <s v="US"/>
    <s v="USD"/>
    <n v="1479392133"/>
    <n v="1476710133"/>
    <b v="0"/>
    <n v="7"/>
    <b v="0"/>
    <s v="technology/wearables"/>
    <n v="2"/>
    <n v="33.29"/>
    <x v="0"/>
    <x v="3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s v="US"/>
    <s v="USD"/>
    <n v="1447032093"/>
    <n v="1441844493"/>
    <b v="0"/>
    <n v="8"/>
    <b v="0"/>
    <s v="technology/wearables"/>
    <n v="2"/>
    <n v="51.38"/>
    <x v="0"/>
    <x v="3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x v="173"/>
    <n v="2889"/>
    <x v="3"/>
    <s v="AU"/>
    <s v="AUD"/>
    <n v="1439515497"/>
    <n v="1435627497"/>
    <b v="0"/>
    <n v="18"/>
    <b v="0"/>
    <s v="technology/wearables"/>
    <n v="2"/>
    <n v="160.5"/>
    <x v="0"/>
    <x v="3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s v="US"/>
    <s v="USD"/>
    <n v="1417388340"/>
    <n v="1412835530"/>
    <b v="0"/>
    <n v="11"/>
    <b v="0"/>
    <s v="technology/wearables"/>
    <n v="2"/>
    <n v="424.45"/>
    <x v="0"/>
    <x v="3"/>
    <x v="3036"/>
    <d v="2014-11-30T22:59:00"/>
    <x v="2"/>
  </r>
  <r>
    <n v="996"/>
    <s v="Social behavior in technical communities"/>
    <s v="Study the behaviour of technical communities by tracking their movement  through wearables"/>
    <x v="6"/>
    <n v="65"/>
    <x v="3"/>
    <s v="US"/>
    <s v="USD"/>
    <n v="1406474820"/>
    <n v="1403902060"/>
    <b v="0"/>
    <n v="5"/>
    <b v="0"/>
    <s v="technology/wearables"/>
    <n v="2"/>
    <n v="13"/>
    <x v="0"/>
    <x v="3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s v="US"/>
    <s v="USD"/>
    <n v="1489537560"/>
    <n v="1484357160"/>
    <b v="0"/>
    <n v="6"/>
    <b v="0"/>
    <s v="technology/wearables"/>
    <n v="2"/>
    <n v="3304"/>
    <x v="0"/>
    <x v="3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x v="43"/>
    <n v="10"/>
    <x v="1"/>
    <s v="US"/>
    <s v="USD"/>
    <n v="1410516000"/>
    <n v="1406824948"/>
    <b v="0"/>
    <n v="1"/>
    <b v="0"/>
    <s v="journalism/audio"/>
    <n v="2"/>
    <n v="10"/>
    <x v="8"/>
    <x v="23"/>
    <x v="3039"/>
    <d v="2014-09-12T10:00:00"/>
    <x v="2"/>
  </r>
  <r>
    <n v="1103"/>
    <s v="The Morgue"/>
    <s v="&quot;I go to work... I classify the bodies and store them accordingly... Sometimes I here noises... Other times is see her..."/>
    <x v="38"/>
    <n v="243"/>
    <x v="3"/>
    <s v="US"/>
    <s v="USD"/>
    <n v="1466227190"/>
    <n v="1461043190"/>
    <b v="0"/>
    <n v="15"/>
    <b v="0"/>
    <s v="games/video games"/>
    <n v="2"/>
    <n v="16.2"/>
    <x v="1"/>
    <x v="29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x v="105"/>
    <n v="109"/>
    <x v="3"/>
    <s v="AU"/>
    <s v="AUD"/>
    <n v="1396666779"/>
    <n v="1394078379"/>
    <b v="0"/>
    <n v="3"/>
    <b v="0"/>
    <s v="games/video games"/>
    <n v="2"/>
    <n v="36.33"/>
    <x v="1"/>
    <x v="29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x v="31"/>
    <n v="585"/>
    <x v="3"/>
    <s v="US"/>
    <s v="USD"/>
    <n v="1416000600"/>
    <n v="1413318600"/>
    <b v="0"/>
    <n v="23"/>
    <b v="0"/>
    <s v="games/mobile games"/>
    <n v="2"/>
    <n v="25.43"/>
    <x v="1"/>
    <x v="25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s v="US"/>
    <s v="USD"/>
    <n v="1417795480"/>
    <n v="1412607880"/>
    <b v="0"/>
    <n v="3"/>
    <b v="0"/>
    <s v="food/food trucks"/>
    <n v="2"/>
    <n v="50.33"/>
    <x v="7"/>
    <x v="37"/>
    <x v="3043"/>
    <d v="2014-12-05T16:04:40"/>
    <x v="2"/>
  </r>
  <r>
    <n v="1167"/>
    <s v="Empanada Express Food Truck"/>
    <s v="A mobile food truck serving up a Latino-inspired fusion cuisine using fresh, local, &amp; organic ingredients!"/>
    <x v="64"/>
    <n v="979"/>
    <x v="3"/>
    <s v="US"/>
    <s v="USD"/>
    <n v="1410543495"/>
    <n v="1407865095"/>
    <b v="0"/>
    <n v="16"/>
    <b v="0"/>
    <s v="food/food trucks"/>
    <n v="2"/>
    <n v="61.19"/>
    <x v="7"/>
    <x v="37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s v="US"/>
    <s v="USD"/>
    <n v="1483063435"/>
    <n v="1480471435"/>
    <b v="0"/>
    <n v="8"/>
    <b v="0"/>
    <s v="technology/wearables"/>
    <n v="2"/>
    <n v="60.75"/>
    <x v="0"/>
    <x v="3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x v="115"/>
    <n v="1748"/>
    <x v="1"/>
    <s v="US"/>
    <s v="USD"/>
    <n v="1476458734"/>
    <n v="1472570734"/>
    <b v="0"/>
    <n v="15"/>
    <b v="0"/>
    <s v="technology/wearables"/>
    <n v="2"/>
    <n v="116.53"/>
    <x v="0"/>
    <x v="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x v="69"/>
    <n v="241"/>
    <x v="3"/>
    <s v="GB"/>
    <s v="GBP"/>
    <n v="1424607285"/>
    <n v="1422447285"/>
    <b v="1"/>
    <n v="5"/>
    <b v="0"/>
    <s v="publishing/translations"/>
    <n v="2"/>
    <n v="48.2"/>
    <x v="5"/>
    <x v="39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s v="CA"/>
    <s v="CAD"/>
    <n v="1383430145"/>
    <n v="1380838145"/>
    <b v="0"/>
    <n v="6"/>
    <b v="0"/>
    <s v="publishing/fiction"/>
    <n v="2"/>
    <n v="17.5"/>
    <x v="5"/>
    <x v="26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x v="88"/>
    <n v="150"/>
    <x v="3"/>
    <s v="US"/>
    <s v="USD"/>
    <n v="1434827173"/>
    <n v="1430939173"/>
    <b v="0"/>
    <n v="3"/>
    <b v="0"/>
    <s v="publishing/fiction"/>
    <n v="2"/>
    <n v="50"/>
    <x v="5"/>
    <x v="26"/>
    <x v="3049"/>
    <d v="2015-06-20T19:06:13"/>
    <x v="4"/>
  </r>
  <r>
    <n v="1488"/>
    <s v="Nanolution"/>
    <s v="A blockbuster sci-fi adventure. What would you do if one day your life changed to beyond the imaginable?"/>
    <x v="38"/>
    <n v="360"/>
    <x v="3"/>
    <s v="AU"/>
    <s v="AUD"/>
    <n v="1388928660"/>
    <n v="1386336660"/>
    <b v="0"/>
    <n v="6"/>
    <b v="0"/>
    <s v="publishing/fiction"/>
    <n v="2"/>
    <n v="60"/>
    <x v="5"/>
    <x v="26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s v="US"/>
    <s v="USD"/>
    <n v="1409787378"/>
    <n v="1405899378"/>
    <b v="0"/>
    <n v="3"/>
    <b v="0"/>
    <s v="publishing/fiction"/>
    <n v="2"/>
    <n v="19"/>
    <x v="5"/>
    <x v="26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  <x v="1"/>
  </r>
  <r>
    <n v="1590"/>
    <s v="An Italian Adventure"/>
    <s v="Discover Italy through photography."/>
    <x v="64"/>
    <n v="1020"/>
    <x v="3"/>
    <s v="IT"/>
    <s v="EUR"/>
    <n v="1443040464"/>
    <n v="1440448464"/>
    <b v="0"/>
    <n v="2"/>
    <b v="0"/>
    <s v="photography/places"/>
    <n v="2"/>
    <n v="510"/>
    <x v="6"/>
    <x v="24"/>
    <x v="3053"/>
    <d v="2015-09-23T20:34:24"/>
    <x v="4"/>
  </r>
  <r>
    <n v="1596"/>
    <s v="The Town We Live In"/>
    <s v="London is beautiful. I want to create a book of stunning images from in and around our great city"/>
    <x v="218"/>
    <n v="75"/>
    <x v="3"/>
    <s v="GB"/>
    <s v="GBP"/>
    <n v="1418469569"/>
    <n v="1414577969"/>
    <b v="0"/>
    <n v="3"/>
    <b v="0"/>
    <s v="photography/places"/>
    <n v="2"/>
    <n v="25"/>
    <x v="6"/>
    <x v="24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x v="32"/>
    <n v="50"/>
    <x v="3"/>
    <s v="US"/>
    <s v="USD"/>
    <n v="1412536412"/>
    <n v="1409944412"/>
    <b v="0"/>
    <n v="1"/>
    <b v="0"/>
    <s v="music/faith"/>
    <n v="2"/>
    <n v="50"/>
    <x v="2"/>
    <x v="21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s v="US"/>
    <s v="USD"/>
    <n v="1427485395"/>
    <n v="1423600995"/>
    <b v="1"/>
    <n v="15"/>
    <b v="0"/>
    <s v="photography/photobooks"/>
    <n v="2"/>
    <n v="66.33"/>
    <x v="6"/>
    <x v="9"/>
    <x v="3056"/>
    <d v="2015-03-27T19:43:15"/>
    <x v="4"/>
  </r>
  <r>
    <n v="1799"/>
    <s v="The UnDiscovered Image"/>
    <s v="The UnDiscovered Image, a monthly publication dedicated to photographers."/>
    <x v="6"/>
    <n v="69.83"/>
    <x v="3"/>
    <s v="GB"/>
    <s v="GBP"/>
    <n v="1415740408"/>
    <n v="1414008808"/>
    <b v="1"/>
    <n v="6"/>
    <b v="0"/>
    <s v="photography/photobooks"/>
    <n v="2"/>
    <n v="11.64"/>
    <x v="6"/>
    <x v="9"/>
    <x v="3057"/>
    <d v="2014-11-11T21:13:28"/>
    <x v="2"/>
  </r>
  <r>
    <n v="1816"/>
    <s v="Moments of Passion"/>
    <s v="A unique Photographic Book Project about the Passionate Moments and Strong Emotions that lie within Karate"/>
    <x v="19"/>
    <n v="509"/>
    <x v="3"/>
    <s v="CH"/>
    <s v="CHF"/>
    <n v="1469473200"/>
    <n v="1467061303"/>
    <b v="0"/>
    <n v="6"/>
    <b v="0"/>
    <s v="photography/photobooks"/>
    <n v="2"/>
    <n v="84.83"/>
    <x v="6"/>
    <x v="9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s v="US"/>
    <s v="USD"/>
    <n v="1406743396"/>
    <n v="1404151396"/>
    <b v="0"/>
    <n v="4"/>
    <b v="0"/>
    <s v="photography/photobooks"/>
    <n v="2"/>
    <n v="6.25"/>
    <x v="6"/>
    <x v="9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s v="US"/>
    <s v="USD"/>
    <n v="1483048900"/>
    <n v="1480456900"/>
    <b v="0"/>
    <n v="4"/>
    <b v="0"/>
    <s v="technology/gadgets"/>
    <n v="2"/>
    <n v="108.25"/>
    <x v="0"/>
    <x v="31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x v="22"/>
    <n v="8"/>
    <x v="3"/>
    <s v="US"/>
    <s v="USD"/>
    <n v="1409620222"/>
    <n v="1407892222"/>
    <b v="0"/>
    <n v="4"/>
    <b v="0"/>
    <s v="technology/gadgets"/>
    <n v="2"/>
    <n v="2"/>
    <x v="0"/>
    <x v="31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x v="24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s v="US"/>
    <s v="USD"/>
    <n v="1303628340"/>
    <n v="1300328399"/>
    <b v="0"/>
    <n v="3"/>
    <b v="0"/>
    <s v="games/video games"/>
    <n v="2"/>
    <n v="5.33"/>
    <x v="1"/>
    <x v="29"/>
    <x v="3063"/>
    <d v="2011-04-24T06:59:00"/>
    <x v="6"/>
  </r>
  <r>
    <n v="2134"/>
    <s v="Prehistoric Landing"/>
    <s v="1st person Action Survivalist Rpg game. You get sent to a deadly Island to die not knowing that your not alone on the island."/>
    <x v="26"/>
    <n v="104"/>
    <x v="3"/>
    <s v="US"/>
    <s v="USD"/>
    <n v="1367097391"/>
    <n v="1364505391"/>
    <b v="0"/>
    <n v="3"/>
    <b v="0"/>
    <s v="games/video games"/>
    <n v="2"/>
    <n v="34.67"/>
    <x v="1"/>
    <x v="29"/>
    <x v="3064"/>
    <d v="2013-04-27T21:16:31"/>
    <x v="3"/>
  </r>
  <r>
    <n v="2144"/>
    <s v="Project Starborn"/>
    <s v="A thousand community-built sandbox games (and more!) with a fully-customizable game engine."/>
    <x v="344"/>
    <n v="607"/>
    <x v="3"/>
    <s v="US"/>
    <s v="USD"/>
    <n v="1379164040"/>
    <n v="1376399240"/>
    <b v="0"/>
    <n v="24"/>
    <b v="0"/>
    <s v="games/video games"/>
    <n v="2"/>
    <n v="25.29"/>
    <x v="1"/>
    <x v="29"/>
    <x v="3065"/>
    <d v="2013-09-14T13:07:20"/>
    <x v="3"/>
  </r>
  <r>
    <n v="2148"/>
    <s v="ZomBlock's"/>
    <s v="zomblock's is a online zombie survival game where you can craft new weapons,find food and water to keep yourself alive."/>
    <x v="17"/>
    <n v="2"/>
    <x v="3"/>
    <s v="GB"/>
    <s v="GBP"/>
    <n v="1427992582"/>
    <n v="1425404182"/>
    <b v="0"/>
    <n v="2"/>
    <b v="0"/>
    <s v="games/video games"/>
    <n v="2"/>
    <n v="1"/>
    <x v="1"/>
    <x v="29"/>
    <x v="3066"/>
    <d v="2015-04-02T16:36:22"/>
    <x v="4"/>
  </r>
  <r>
    <n v="2155"/>
    <s v="VoxelMaze"/>
    <s v="A Level Editor, Turned up to eleven. Infinite creativity in one package, solo or with up to 16 of your friends."/>
    <x v="2"/>
    <n v="115"/>
    <x v="3"/>
    <s v="GB"/>
    <s v="GBP"/>
    <n v="1459443385"/>
    <n v="1456854985"/>
    <b v="0"/>
    <n v="5"/>
    <b v="0"/>
    <s v="games/video games"/>
    <n v="2"/>
    <n v="23"/>
    <x v="1"/>
    <x v="29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n v="1469543676"/>
    <b v="0"/>
    <n v="1"/>
    <b v="0"/>
    <s v="technology/web"/>
    <n v="2"/>
    <n v="15"/>
    <x v="0"/>
    <x v="38"/>
    <x v="3068"/>
    <d v="2016-08-25T14:34:36"/>
    <x v="0"/>
  </r>
  <r>
    <n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n v="1426112848"/>
    <b v="0"/>
    <n v="7"/>
    <b v="0"/>
    <s v="technology/web"/>
    <n v="2"/>
    <n v="224.43"/>
    <x v="0"/>
    <x v="38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x v="19"/>
    <n v="460"/>
    <x v="3"/>
    <s v="US"/>
    <s v="USD"/>
    <n v="1439931675"/>
    <n v="1437339675"/>
    <b v="0"/>
    <n v="6"/>
    <b v="0"/>
    <s v="food/food trucks"/>
    <n v="2"/>
    <n v="76.67"/>
    <x v="7"/>
    <x v="37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x v="18"/>
    <n v="210"/>
    <x v="3"/>
    <s v="US"/>
    <s v="USD"/>
    <n v="1408526477"/>
    <n v="1407057677"/>
    <b v="0"/>
    <n v="4"/>
    <b v="0"/>
    <s v="food/restaurants"/>
    <n v="2"/>
    <n v="52.5"/>
    <x v="7"/>
    <x v="40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x v="67"/>
    <n v="145"/>
    <x v="1"/>
    <s v="US"/>
    <s v="USD"/>
    <n v="1442457112"/>
    <n v="1439865112"/>
    <b v="0"/>
    <n v="2"/>
    <b v="0"/>
    <s v="food/food trucks"/>
    <n v="2"/>
    <n v="72.5"/>
    <x v="7"/>
    <x v="37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s v="US"/>
    <s v="USD"/>
    <n v="1451491953"/>
    <n v="1448899953"/>
    <b v="0"/>
    <n v="6"/>
    <b v="0"/>
    <s v="food/food trucks"/>
    <n v="2"/>
    <n v="202.83"/>
    <x v="7"/>
    <x v="37"/>
    <x v="3073"/>
    <d v="2015-12-30T16:12:33"/>
    <x v="4"/>
  </r>
  <r>
    <n v="2591"/>
    <s v="patent pending"/>
    <s v="Hi everyone I am a 26 year old single mom trying to start her own food business! I need to first afford the patent to reveal more!"/>
    <x v="51"/>
    <n v="26"/>
    <x v="3"/>
    <s v="US"/>
    <s v="USD"/>
    <n v="1457901924"/>
    <n v="1452721524"/>
    <b v="0"/>
    <n v="2"/>
    <b v="0"/>
    <s v="food/food trucks"/>
    <n v="2"/>
    <n v="13"/>
    <x v="7"/>
    <x v="37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76"/>
    <d v="2015-12-17T19:20:09"/>
    <x v="4"/>
  </r>
  <r>
    <n v="2766"/>
    <s v="Jambie"/>
    <s v="Jambie is a children's book geared towards kids ages 4-9 years of age. This book teaches young children about making wise decisions."/>
    <x v="2"/>
    <n v="100"/>
    <x v="3"/>
    <s v="US"/>
    <s v="USD"/>
    <n v="1313078518"/>
    <n v="1310486518"/>
    <b v="0"/>
    <n v="4"/>
    <b v="0"/>
    <s v="publishing/children's books"/>
    <n v="2"/>
    <n v="25"/>
    <x v="5"/>
    <x v="32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s v="US"/>
    <s v="USD"/>
    <n v="1448204621"/>
    <n v="1445609021"/>
    <b v="0"/>
    <n v="1"/>
    <b v="0"/>
    <s v="publishing/children's books"/>
    <n v="2"/>
    <n v="53"/>
    <x v="5"/>
    <x v="32"/>
    <x v="3078"/>
    <d v="2015-11-22T15:03:41"/>
    <x v="4"/>
  </r>
  <r>
    <n v="2852"/>
    <s v="Freedom Train"/>
    <s v="Just one time back to the past on the Freedom Train will open your eyes and your lives will never ever be the same!"/>
    <x v="2"/>
    <n v="95"/>
    <x v="3"/>
    <s v="US"/>
    <s v="USD"/>
    <n v="1403312703"/>
    <n v="1400720703"/>
    <b v="0"/>
    <n v="6"/>
    <b v="0"/>
    <s v="theater/plays"/>
    <n v="2"/>
    <n v="15.83"/>
    <x v="3"/>
    <x v="4"/>
    <x v="3079"/>
    <d v="2014-06-21T01:05:03"/>
    <x v="2"/>
  </r>
  <r>
    <n v="2859"/>
    <s v="Grover Theatre Company (GTC)"/>
    <s v="A theatre company that will create works to inspire young people and get everyone involved."/>
    <x v="29"/>
    <n v="35"/>
    <x v="3"/>
    <s v="AU"/>
    <s v="AUD"/>
    <n v="1444984904"/>
    <n v="1439800904"/>
    <b v="0"/>
    <n v="1"/>
    <b v="0"/>
    <s v="theater/plays"/>
    <n v="2"/>
    <n v="35"/>
    <x v="3"/>
    <x v="4"/>
    <x v="3080"/>
    <d v="2015-10-16T08:41:44"/>
    <x v="4"/>
  </r>
  <r>
    <n v="2864"/>
    <s v="'Haunting Julia' by Alan Ayckbourn"/>
    <s v="Accessible, original theatre for all!"/>
    <x v="8"/>
    <n v="40"/>
    <x v="3"/>
    <s v="GB"/>
    <s v="GBP"/>
    <n v="1437139080"/>
    <n v="1434552207"/>
    <b v="0"/>
    <n v="3"/>
    <b v="0"/>
    <s v="theater/plays"/>
    <n v="2"/>
    <n v="13.33"/>
    <x v="3"/>
    <x v="4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s v="GB"/>
    <s v="GBP"/>
    <n v="1435934795"/>
    <n v="1430750795"/>
    <b v="0"/>
    <n v="4"/>
    <b v="0"/>
    <s v="theater/plays"/>
    <n v="2"/>
    <n v="15.75"/>
    <x v="3"/>
    <x v="4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x v="38"/>
    <n v="280"/>
    <x v="1"/>
    <s v="US"/>
    <s v="USD"/>
    <n v="1427498172"/>
    <n v="1422317772"/>
    <b v="0"/>
    <n v="3"/>
    <b v="0"/>
    <s v="theater/spaces"/>
    <n v="2"/>
    <n v="93.33"/>
    <x v="3"/>
    <x v="12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s v="US"/>
    <s v="USD"/>
    <n v="1443561159"/>
    <n v="1440969159"/>
    <b v="0"/>
    <n v="9"/>
    <b v="0"/>
    <s v="theater/spaces"/>
    <n v="2"/>
    <n v="67.78"/>
    <x v="3"/>
    <x v="12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x v="21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x v="60"/>
    <n v="15"/>
    <x v="3"/>
    <s v="DE"/>
    <s v="EUR"/>
    <n v="1448902800"/>
    <n v="1445369727"/>
    <b v="0"/>
    <n v="2"/>
    <b v="0"/>
    <s v="theater/musical"/>
    <n v="2"/>
    <n v="7.5"/>
    <x v="3"/>
    <x v="20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x v="2"/>
    <n v="100"/>
    <x v="3"/>
    <s v="US"/>
    <s v="USD"/>
    <n v="1409980144"/>
    <n v="1407388144"/>
    <b v="0"/>
    <n v="4"/>
    <b v="0"/>
    <s v="theater/plays"/>
    <n v="2"/>
    <n v="25"/>
    <x v="3"/>
    <x v="4"/>
    <x v="3088"/>
    <d v="2014-09-06T05:09:04"/>
    <x v="2"/>
  </r>
  <r>
    <n v="3746"/>
    <s v="Stage Play Production - &quot;I Love You to Death&quot;"/>
    <s v="Generational curses CAN be broken...right?"/>
    <x v="130"/>
    <n v="202"/>
    <x v="3"/>
    <s v="US"/>
    <s v="USD"/>
    <n v="1475918439"/>
    <n v="1473326439"/>
    <b v="0"/>
    <n v="1"/>
    <b v="0"/>
    <s v="theater/plays"/>
    <n v="2"/>
    <n v="202"/>
    <x v="3"/>
    <x v="4"/>
    <x v="3089"/>
    <d v="2016-10-08T09:20:39"/>
    <x v="0"/>
  </r>
  <r>
    <n v="3795"/>
    <s v="Duodeca"/>
    <s v="Poppin Productions are currently entering the development stage of their very first production -  &quot;Duodeca&quot;."/>
    <x v="59"/>
    <n v="10"/>
    <x v="3"/>
    <s v="GB"/>
    <s v="GBP"/>
    <n v="1440801000"/>
    <n v="1437042490"/>
    <b v="0"/>
    <n v="2"/>
    <b v="0"/>
    <s v="theater/musical"/>
    <n v="2"/>
    <n v="5"/>
    <x v="3"/>
    <x v="20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s v="US"/>
    <s v="USD"/>
    <n v="1443711774"/>
    <n v="1441119774"/>
    <b v="1"/>
    <n v="12"/>
    <b v="0"/>
    <s v="theater/plays"/>
    <n v="2"/>
    <n v="70.17"/>
    <x v="3"/>
    <x v="4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s v="GB"/>
    <s v="GBP"/>
    <n v="1432328400"/>
    <n v="1430734844"/>
    <b v="0"/>
    <n v="1"/>
    <b v="0"/>
    <s v="theater/plays"/>
    <n v="2"/>
    <n v="10"/>
    <x v="3"/>
    <x v="4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s v="US"/>
    <s v="USD"/>
    <n v="1430517600"/>
    <n v="1426538129"/>
    <b v="0"/>
    <n v="2"/>
    <b v="0"/>
    <s v="theater/musical"/>
    <n v="2"/>
    <n v="17.5"/>
    <x v="3"/>
    <x v="20"/>
    <x v="3093"/>
    <d v="2015-05-01T22:00:00"/>
    <x v="4"/>
  </r>
  <r>
    <n v="3919"/>
    <s v="After The Blue"/>
    <s v="Two sisters living in a Cornish seaside town attempt to hide and escape from a life- circle of deceit, abuse, incest and revenge."/>
    <x v="2"/>
    <n v="90"/>
    <x v="3"/>
    <s v="GB"/>
    <s v="GBP"/>
    <n v="1453075200"/>
    <n v="1450628773"/>
    <b v="0"/>
    <n v="3"/>
    <b v="0"/>
    <s v="theater/plays"/>
    <n v="2"/>
    <n v="30"/>
    <x v="3"/>
    <x v="4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s v="US"/>
    <s v="USD"/>
    <n v="1474228265"/>
    <n v="1471636265"/>
    <b v="0"/>
    <n v="14"/>
    <b v="0"/>
    <s v="theater/plays"/>
    <n v="2"/>
    <n v="32.36"/>
    <x v="3"/>
    <x v="4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x v="32"/>
    <n v="45"/>
    <x v="3"/>
    <s v="US"/>
    <s v="USD"/>
    <n v="1451852256"/>
    <n v="1449260256"/>
    <b v="0"/>
    <n v="4"/>
    <b v="0"/>
    <s v="theater/plays"/>
    <n v="2"/>
    <n v="11.25"/>
    <x v="3"/>
    <x v="4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s v="GB"/>
    <s v="GBP"/>
    <n v="1427659200"/>
    <n v="1425678057"/>
    <b v="0"/>
    <n v="6"/>
    <b v="0"/>
    <s v="theater/plays"/>
    <n v="2"/>
    <n v="18.329999999999998"/>
    <x v="3"/>
    <x v="4"/>
    <x v="3097"/>
    <d v="2015-03-29T20:00:00"/>
    <x v="4"/>
  </r>
  <r>
    <n v="3988"/>
    <s v="Folk-Tales: What Stories Do Your Folks Tell?"/>
    <s v="An evening of of stories based both in myth and truth."/>
    <x v="51"/>
    <n v="32"/>
    <x v="3"/>
    <s v="US"/>
    <s v="USD"/>
    <n v="1440813413"/>
    <n v="1439517413"/>
    <b v="0"/>
    <n v="4"/>
    <b v="0"/>
    <s v="theater/plays"/>
    <n v="2"/>
    <n v="8"/>
    <x v="3"/>
    <x v="4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x v="118"/>
    <n v="23"/>
    <x v="3"/>
    <s v="US"/>
    <s v="USD"/>
    <n v="1411779761"/>
    <n v="1409187761"/>
    <b v="0"/>
    <n v="4"/>
    <b v="0"/>
    <s v="theater/plays"/>
    <n v="2"/>
    <n v="5.75"/>
    <x v="3"/>
    <x v="4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s v="US"/>
    <s v="USD"/>
    <n v="1420938000"/>
    <n v="1418862743"/>
    <b v="0"/>
    <n v="4"/>
    <b v="0"/>
    <s v="theater/plays"/>
    <n v="2"/>
    <n v="27.5"/>
    <x v="3"/>
    <x v="4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s v="US"/>
    <s v="USD"/>
    <n v="1467481468"/>
    <n v="1464889468"/>
    <b v="0"/>
    <n v="3"/>
    <b v="0"/>
    <s v="theater/plays"/>
    <n v="2"/>
    <n v="163.33000000000001"/>
    <x v="3"/>
    <x v="4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s v="US"/>
    <s v="USD"/>
    <n v="1447542000"/>
    <n v="1446179553"/>
    <b v="0"/>
    <n v="2"/>
    <b v="0"/>
    <s v="theater/plays"/>
    <n v="2"/>
    <n v="1.5"/>
    <x v="3"/>
    <x v="4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s v="GB"/>
    <s v="GBP"/>
    <n v="1440272093"/>
    <n v="1435088093"/>
    <b v="0"/>
    <n v="4"/>
    <b v="0"/>
    <s v="theater/plays"/>
    <n v="2"/>
    <n v="15"/>
    <x v="3"/>
    <x v="4"/>
    <x v="3103"/>
    <d v="2015-08-22T19:34:53"/>
    <x v="4"/>
  </r>
  <r>
    <n v="4107"/>
    <s v="Sacrifice"/>
    <s v="A new dramatic comedy dealing with a father's unwillingness to let go of his past causes major problems for the future of his daughter."/>
    <x v="29"/>
    <n v="41"/>
    <x v="3"/>
    <s v="US"/>
    <s v="USD"/>
    <n v="1411596001"/>
    <n v="1409608801"/>
    <b v="0"/>
    <n v="4"/>
    <b v="0"/>
    <s v="theater/plays"/>
    <n v="2"/>
    <n v="10.25"/>
    <x v="3"/>
    <x v="4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x v="32"/>
    <n v="59"/>
    <x v="3"/>
    <s v="US"/>
    <s v="USD"/>
    <n v="1488517200"/>
    <n v="1485909937"/>
    <b v="0"/>
    <n v="1"/>
    <b v="0"/>
    <s v="theater/plays"/>
    <n v="2"/>
    <n v="59"/>
    <x v="3"/>
    <x v="4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107"/>
    <d v="2014-12-25T08:00:00"/>
    <x v="2"/>
  </r>
  <r>
    <n v="153"/>
    <s v="Awakening (Canceled)"/>
    <s v="What would you do if you face something beyond your understanding? If someone you loved disappeared without a trace?"/>
    <x v="16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08"/>
    <d v="2014-12-02T15:04:04"/>
    <x v="2"/>
  </r>
  <r>
    <n v="164"/>
    <s v="Angelix"/>
    <s v="Two cousins are caught up in the private war between warrior class angels and demons. You may be caught up too and not realize it yet."/>
    <x v="347"/>
    <n v="640"/>
    <x v="3"/>
    <s v="US"/>
    <s v="USD"/>
    <n v="1411150701"/>
    <n v="1405966701"/>
    <b v="0"/>
    <n v="7"/>
    <b v="0"/>
    <s v="film &amp; video/drama"/>
    <n v="1"/>
    <n v="91.43"/>
    <x v="4"/>
    <x v="30"/>
    <x v="3109"/>
    <d v="2014-09-19T18:18:21"/>
    <x v="2"/>
  </r>
  <r>
    <n v="198"/>
    <s v="Nine Lives"/>
    <s v="Nine Lives is a story of one woman's survival of EIGHT near deaths and her love for one man as an influence to fight for the NINTH."/>
    <x v="19"/>
    <n v="279"/>
    <x v="3"/>
    <s v="US"/>
    <s v="USD"/>
    <n v="1412500322"/>
    <n v="1409908322"/>
    <b v="0"/>
    <n v="6"/>
    <b v="0"/>
    <s v="film &amp; video/drama"/>
    <n v="1"/>
    <n v="46.5"/>
    <x v="4"/>
    <x v="30"/>
    <x v="3110"/>
    <d v="2014-10-05T09:12:02"/>
    <x v="2"/>
  </r>
  <r>
    <n v="220"/>
    <s v="LA VIE"/>
    <s v="A Freelancer abandons everything to chase after his dream of being &quot;great&quot; escape to Bangkok and return to his home-world."/>
    <x v="16"/>
    <n v="360"/>
    <x v="3"/>
    <s v="US"/>
    <s v="USD"/>
    <n v="1440101160"/>
    <n v="1436542030"/>
    <b v="0"/>
    <n v="3"/>
    <b v="0"/>
    <s v="film &amp; video/drama"/>
    <n v="1"/>
    <n v="120"/>
    <x v="4"/>
    <x v="30"/>
    <x v="3111"/>
    <d v="2015-08-20T20:06:00"/>
    <x v="4"/>
  </r>
  <r>
    <n v="226"/>
    <s v="MAGGIE Film"/>
    <s v="A TRUE STORY OF DOMESTIC VILOLENCE THAT SEEKS TO OFFER THE VIEWER OUTLEST OF SUPPORT."/>
    <x v="330"/>
    <n v="250"/>
    <x v="3"/>
    <s v="GB"/>
    <s v="GBP"/>
    <n v="1433064540"/>
    <n v="1428854344"/>
    <b v="0"/>
    <n v="2"/>
    <b v="0"/>
    <s v="film &amp; video/drama"/>
    <n v="1"/>
    <n v="125"/>
    <x v="4"/>
    <x v="30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x v="12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x v="9"/>
    <n v="133"/>
    <x v="3"/>
    <s v="US"/>
    <s v="USD"/>
    <n v="1456851914"/>
    <n v="1454259914"/>
    <b v="0"/>
    <n v="8"/>
    <b v="0"/>
    <s v="film &amp; video/animation"/>
    <n v="1"/>
    <n v="16.63"/>
    <x v="4"/>
    <x v="28"/>
    <x v="3115"/>
    <d v="2016-03-01T17:05:14"/>
    <x v="0"/>
  </r>
  <r>
    <n v="450"/>
    <s v="DreamAfrica"/>
    <s v="Why do the moon and stars receive their light from the sun? Africa has a story to tell. Ananse and Kweku appear in this great folktale."/>
    <x v="16"/>
    <n v="396"/>
    <x v="3"/>
    <s v="US"/>
    <s v="USD"/>
    <n v="1392417800"/>
    <n v="1389825800"/>
    <b v="0"/>
    <n v="7"/>
    <b v="0"/>
    <s v="film &amp; video/animation"/>
    <n v="1"/>
    <n v="56.57"/>
    <x v="4"/>
    <x v="28"/>
    <x v="3116"/>
    <d v="2014-02-14T22:43:20"/>
    <x v="2"/>
  </r>
  <r>
    <n v="454"/>
    <s v="Super Hi-Speed Road Strikers"/>
    <s v="Itâ€™s an Action/Adventure Anime for The Yuusha Brave series, G1 Transformer, and the Fast and the Furious Fans!"/>
    <x v="9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x v="9"/>
    <n v="76"/>
    <x v="3"/>
    <s v="US"/>
    <s v="USD"/>
    <n v="1347057464"/>
    <n v="1344465464"/>
    <b v="0"/>
    <n v="5"/>
    <b v="0"/>
    <s v="film &amp; video/animation"/>
    <n v="1"/>
    <n v="15.2"/>
    <x v="4"/>
    <x v="28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s v="US"/>
    <s v="USD"/>
    <n v="1389844800"/>
    <n v="1385524889"/>
    <b v="0"/>
    <n v="2"/>
    <b v="0"/>
    <s v="film &amp; video/animation"/>
    <n v="1"/>
    <n v="25.5"/>
    <x v="4"/>
    <x v="28"/>
    <x v="3120"/>
    <d v="2014-01-16T04:00:00"/>
    <x v="3"/>
  </r>
  <r>
    <n v="497"/>
    <s v="Galaxy Probe Kids"/>
    <s v="live-action/animated series pilot."/>
    <x v="349"/>
    <n v="30"/>
    <x v="3"/>
    <s v="US"/>
    <s v="USD"/>
    <n v="1419483600"/>
    <n v="1414889665"/>
    <b v="0"/>
    <n v="3"/>
    <b v="0"/>
    <s v="film &amp; video/animation"/>
    <n v="1"/>
    <n v="10"/>
    <x v="4"/>
    <x v="28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x v="12"/>
    <n v="230"/>
    <x v="3"/>
    <s v="US"/>
    <s v="USD"/>
    <n v="1332073025"/>
    <n v="1329484625"/>
    <b v="0"/>
    <n v="4"/>
    <b v="0"/>
    <s v="film &amp; video/animation"/>
    <n v="1"/>
    <n v="57.5"/>
    <x v="4"/>
    <x v="28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s v="US"/>
    <s v="USD"/>
    <n v="1334097387"/>
    <n v="1328916987"/>
    <b v="0"/>
    <n v="5"/>
    <b v="0"/>
    <s v="film &amp; video/animation"/>
    <n v="1"/>
    <n v="67"/>
    <x v="4"/>
    <x v="28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s v="US"/>
    <s v="USD"/>
    <n v="1486046761"/>
    <n v="1483454761"/>
    <b v="0"/>
    <n v="3"/>
    <b v="0"/>
    <s v="film &amp; video/animation"/>
    <n v="1"/>
    <n v="68.33"/>
    <x v="4"/>
    <x v="28"/>
    <x v="3125"/>
    <d v="2017-02-02T14:46:01"/>
    <x v="1"/>
  </r>
  <r>
    <n v="541"/>
    <s v="Deviations"/>
    <s v="A website dedicated to local Kink Communities; to find others with matching interests and bring them together."/>
    <x v="105"/>
    <n v="25"/>
    <x v="3"/>
    <s v="US"/>
    <s v="USD"/>
    <n v="1446080834"/>
    <n v="1443488834"/>
    <b v="0"/>
    <n v="1"/>
    <b v="0"/>
    <s v="technology/web"/>
    <n v="1"/>
    <n v="25"/>
    <x v="0"/>
    <x v="38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s v="US"/>
    <s v="USD"/>
    <n v="1467647160"/>
    <n v="1465055160"/>
    <b v="0"/>
    <n v="2"/>
    <b v="0"/>
    <s v="technology/web"/>
    <n v="1"/>
    <n v="3"/>
    <x v="0"/>
    <x v="38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s v="CA"/>
    <s v="CAD"/>
    <n v="1485838800"/>
    <n v="1484756245"/>
    <b v="0"/>
    <n v="4"/>
    <b v="0"/>
    <s v="technology/web"/>
    <n v="1"/>
    <n v="8.75"/>
    <x v="0"/>
    <x v="38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x v="173"/>
    <n v="1366"/>
    <x v="3"/>
    <s v="DE"/>
    <s v="EUR"/>
    <n v="1480721803"/>
    <n v="1478126203"/>
    <b v="0"/>
    <n v="20"/>
    <b v="0"/>
    <s v="technology/web"/>
    <n v="1"/>
    <n v="68.3"/>
    <x v="0"/>
    <x v="38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s v="NZ"/>
    <s v="NZD"/>
    <n v="1452942000"/>
    <n v="1449785223"/>
    <b v="0"/>
    <n v="5"/>
    <b v="0"/>
    <s v="technology/web"/>
    <n v="1"/>
    <n v="49"/>
    <x v="0"/>
    <x v="38"/>
    <x v="3130"/>
    <d v="2016-01-16T11:00:00"/>
    <x v="4"/>
  </r>
  <r>
    <n v="569"/>
    <s v="Mioti"/>
    <s v="Mioti is an indie game marketplace that doubles as a community for developers to join networks and discuss projects."/>
    <x v="8"/>
    <n v="20"/>
    <x v="3"/>
    <s v="CA"/>
    <s v="CAD"/>
    <n v="1451679612"/>
    <n v="1449087612"/>
    <b v="0"/>
    <n v="1"/>
    <b v="0"/>
    <s v="technology/web"/>
    <n v="1"/>
    <n v="20"/>
    <x v="0"/>
    <x v="38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x v="350"/>
    <n v="80"/>
    <x v="3"/>
    <s v="GB"/>
    <s v="GBP"/>
    <n v="1476873507"/>
    <n v="1474281507"/>
    <b v="0"/>
    <n v="4"/>
    <b v="0"/>
    <s v="technology/web"/>
    <n v="1"/>
    <n v="20"/>
    <x v="0"/>
    <x v="38"/>
    <x v="3132"/>
    <d v="2016-10-19T10:38:27"/>
    <x v="0"/>
  </r>
  <r>
    <n v="579"/>
    <s v="Course: Learn Cryptography"/>
    <s v="Learn classic and public key cryptography with a full proof-of-concept system in JavaScript."/>
    <x v="18"/>
    <n v="175"/>
    <x v="3"/>
    <s v="US"/>
    <s v="USD"/>
    <n v="1419539223"/>
    <n v="1416947223"/>
    <b v="0"/>
    <n v="5"/>
    <b v="0"/>
    <s v="technology/web"/>
    <n v="1"/>
    <n v="35"/>
    <x v="0"/>
    <x v="38"/>
    <x v="3133"/>
    <d v="2014-12-25T20:27:03"/>
    <x v="2"/>
  </r>
  <r>
    <n v="584"/>
    <s v="scriptCall - The Personal Presentation Platform"/>
    <s v="Script Call takes your presentation from the wall to your audience; from your device to theirs."/>
    <x v="7"/>
    <n v="10"/>
    <x v="3"/>
    <s v="US"/>
    <s v="USD"/>
    <n v="1426522316"/>
    <n v="1423933916"/>
    <b v="0"/>
    <n v="2"/>
    <b v="0"/>
    <s v="technology/web"/>
    <n v="1"/>
    <n v="5"/>
    <x v="0"/>
    <x v="38"/>
    <x v="3134"/>
    <d v="2015-03-16T16:11:56"/>
    <x v="4"/>
  </r>
  <r>
    <n v="586"/>
    <s v="Employ College 2K"/>
    <s v="Employ College is a movement for companies to hire college graduates from their respected institutions."/>
    <x v="9"/>
    <n v="56"/>
    <x v="3"/>
    <s v="US"/>
    <s v="USD"/>
    <n v="1424032207"/>
    <n v="1421440207"/>
    <b v="0"/>
    <n v="4"/>
    <b v="0"/>
    <s v="technology/web"/>
    <n v="1"/>
    <n v="14"/>
    <x v="0"/>
    <x v="38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n v="1417034139"/>
    <b v="0"/>
    <n v="6"/>
    <b v="0"/>
    <s v="technology/web"/>
    <n v="1"/>
    <n v="23.33"/>
    <x v="0"/>
    <x v="38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x v="173"/>
    <n v="1461"/>
    <x v="1"/>
    <s v="US"/>
    <s v="USD"/>
    <n v="1434405980"/>
    <n v="1431813980"/>
    <b v="0"/>
    <n v="5"/>
    <b v="0"/>
    <s v="technology/web"/>
    <n v="1"/>
    <n v="292.2"/>
    <x v="0"/>
    <x v="38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x v="351"/>
    <n v="5"/>
    <x v="1"/>
    <s v="GB"/>
    <s v="GBP"/>
    <n v="1448761744"/>
    <n v="1446166144"/>
    <b v="0"/>
    <n v="1"/>
    <b v="0"/>
    <s v="technology/web"/>
    <n v="1"/>
    <n v="5"/>
    <x v="0"/>
    <x v="38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n v="1405098738"/>
    <b v="0"/>
    <n v="1"/>
    <b v="0"/>
    <s v="technology/web"/>
    <n v="1"/>
    <n v="300"/>
    <x v="0"/>
    <x v="38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n v="1465342937"/>
    <b v="0"/>
    <n v="3"/>
    <b v="0"/>
    <s v="technology/web"/>
    <n v="1"/>
    <n v="87"/>
    <x v="0"/>
    <x v="38"/>
    <x v="3140"/>
    <d v="2016-07-07T23:42:17"/>
    <x v="0"/>
  </r>
  <r>
    <n v="63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n v="1461954729"/>
    <b v="0"/>
    <n v="9"/>
    <b v="0"/>
    <s v="technology/web"/>
    <n v="1"/>
    <n v="76.67"/>
    <x v="0"/>
    <x v="38"/>
    <x v="3141"/>
    <d v="2016-05-28T18:32:09"/>
    <x v="0"/>
  </r>
  <r>
    <n v="661"/>
    <s v="AirString"/>
    <s v="AirString keeps your AirPods from getting lost by keeping the pair together with a  durable and premium quality string."/>
    <x v="9"/>
    <n v="95"/>
    <x v="3"/>
    <s v="US"/>
    <s v="USD"/>
    <n v="1477236559"/>
    <n v="1474644559"/>
    <b v="0"/>
    <n v="9"/>
    <b v="0"/>
    <s v="technology/wearables"/>
    <n v="1"/>
    <n v="10.56"/>
    <x v="0"/>
    <x v="3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s v="CA"/>
    <s v="CAD"/>
    <n v="1423333581"/>
    <n v="1420741581"/>
    <b v="0"/>
    <n v="24"/>
    <b v="0"/>
    <s v="technology/wearables"/>
    <n v="1"/>
    <n v="61.29"/>
    <x v="0"/>
    <x v="3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s v="US"/>
    <s v="USD"/>
    <n v="1477949764"/>
    <n v="1474493764"/>
    <b v="0"/>
    <n v="3"/>
    <b v="0"/>
    <s v="technology/wearables"/>
    <n v="1"/>
    <n v="99.33"/>
    <x v="0"/>
    <x v="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s v="US"/>
    <s v="USD"/>
    <n v="1435711246"/>
    <n v="1433292046"/>
    <b v="0"/>
    <n v="10"/>
    <b v="0"/>
    <s v="technology/wearables"/>
    <n v="1"/>
    <n v="26"/>
    <x v="0"/>
    <x v="3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s v="US"/>
    <s v="USD"/>
    <n v="1414758620"/>
    <n v="1412166620"/>
    <b v="0"/>
    <n v="7"/>
    <b v="0"/>
    <s v="technology/wearables"/>
    <n v="1"/>
    <n v="90.86"/>
    <x v="0"/>
    <x v="3"/>
    <x v="3146"/>
    <d v="2014-10-31T12:30:20"/>
    <x v="2"/>
  </r>
  <r>
    <n v="704"/>
    <s v="ZNITCH- The Evolution in Helmet Safety"/>
    <s v="Turn you helmet into the safest helmet and don't worry about a thing,you will always have the right fit!!"/>
    <x v="50"/>
    <n v="481"/>
    <x v="3"/>
    <s v="CA"/>
    <s v="CAD"/>
    <n v="1487565468"/>
    <n v="1482381468"/>
    <b v="0"/>
    <n v="4"/>
    <b v="0"/>
    <s v="technology/wearables"/>
    <n v="1"/>
    <n v="120.25"/>
    <x v="0"/>
    <x v="3"/>
    <x v="3147"/>
    <d v="2017-02-20T04:37:48"/>
    <x v="0"/>
  </r>
  <r>
    <n v="705"/>
    <s v="SomnoScope"/>
    <s v="The closest thing ever to the Holy Grail of wearables technology"/>
    <x v="24"/>
    <n v="977"/>
    <x v="3"/>
    <s v="NL"/>
    <s v="EUR"/>
    <n v="1484999278"/>
    <n v="1482407278"/>
    <b v="0"/>
    <n v="5"/>
    <b v="0"/>
    <s v="technology/wearables"/>
    <n v="1"/>
    <n v="195.4"/>
    <x v="0"/>
    <x v="3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s v="IT"/>
    <s v="EUR"/>
    <n v="1465130532"/>
    <n v="1462538532"/>
    <b v="0"/>
    <n v="1"/>
    <b v="0"/>
    <s v="technology/wearables"/>
    <n v="1"/>
    <n v="199"/>
    <x v="0"/>
    <x v="3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x v="18"/>
    <n v="90"/>
    <x v="3"/>
    <s v="US"/>
    <s v="USD"/>
    <n v="1487397540"/>
    <n v="1484684247"/>
    <b v="0"/>
    <n v="4"/>
    <b v="0"/>
    <s v="technology/wearables"/>
    <n v="1"/>
    <n v="22.5"/>
    <x v="0"/>
    <x v="3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x v="352"/>
    <n v="32"/>
    <x v="3"/>
    <s v="GB"/>
    <s v="GBP"/>
    <n v="1431298860"/>
    <n v="1428341985"/>
    <b v="0"/>
    <n v="2"/>
    <b v="0"/>
    <s v="publishing/fiction"/>
    <n v="1"/>
    <n v="16"/>
    <x v="5"/>
    <x v="26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s v="US"/>
    <s v="USD"/>
    <n v="1375313577"/>
    <n v="1372721577"/>
    <b v="0"/>
    <n v="3"/>
    <b v="0"/>
    <s v="publishing/fiction"/>
    <n v="1"/>
    <n v="7"/>
    <x v="5"/>
    <x v="26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s v="US"/>
    <s v="USD"/>
    <n v="1299786527"/>
    <n v="1295898527"/>
    <b v="0"/>
    <n v="2"/>
    <b v="0"/>
    <s v="music/jazz"/>
    <n v="1"/>
    <n v="32.5"/>
    <x v="2"/>
    <x v="27"/>
    <x v="3154"/>
    <d v="2011-03-10T19:48:47"/>
    <x v="6"/>
  </r>
  <r>
    <n v="873"/>
    <s v="The Dreamer-An Original Jazz CD"/>
    <s v="Fall in love with &quot;The Dreamer&quot;, new original music from trumpeter Freddie Dunn!"/>
    <x v="27"/>
    <n v="45"/>
    <x v="3"/>
    <s v="US"/>
    <s v="USD"/>
    <n v="1352610040"/>
    <n v="1349150440"/>
    <b v="0"/>
    <n v="5"/>
    <b v="0"/>
    <s v="music/jazz"/>
    <n v="1"/>
    <n v="9"/>
    <x v="2"/>
    <x v="27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x v="2"/>
    <n v="65"/>
    <x v="3"/>
    <s v="US"/>
    <s v="USD"/>
    <n v="1293082524"/>
    <n v="1290490524"/>
    <b v="0"/>
    <n v="2"/>
    <b v="0"/>
    <s v="music/jazz"/>
    <n v="1"/>
    <n v="32.5"/>
    <x v="2"/>
    <x v="27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x v="202"/>
    <n v="30"/>
    <x v="3"/>
    <s v="US"/>
    <s v="USD"/>
    <n v="1326520886"/>
    <n v="1322632886"/>
    <b v="0"/>
    <n v="1"/>
    <b v="0"/>
    <s v="music/indie rock"/>
    <n v="1"/>
    <n v="30"/>
    <x v="2"/>
    <x v="13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x v="29"/>
    <n v="20"/>
    <x v="3"/>
    <s v="US"/>
    <s v="USD"/>
    <n v="1336789860"/>
    <n v="1331666146"/>
    <b v="0"/>
    <n v="2"/>
    <b v="0"/>
    <s v="music/indie rock"/>
    <n v="1"/>
    <n v="10"/>
    <x v="2"/>
    <x v="13"/>
    <x v="3158"/>
    <d v="2012-05-12T02:31:00"/>
    <x v="5"/>
  </r>
  <r>
    <n v="912"/>
    <s v="Triad a new album by James Murrell"/>
    <s v="My new album will be called Triad, an album of original music performed by me &amp; guest musical artists."/>
    <x v="27"/>
    <n v="30"/>
    <x v="3"/>
    <s v="US"/>
    <s v="USD"/>
    <n v="1355197047"/>
    <n v="1350009447"/>
    <b v="0"/>
    <n v="2"/>
    <b v="0"/>
    <s v="music/jazz"/>
    <n v="1"/>
    <n v="15"/>
    <x v="2"/>
    <x v="27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s v="US"/>
    <s v="USD"/>
    <n v="1405305000"/>
    <n v="1402612730"/>
    <b v="0"/>
    <n v="1"/>
    <b v="0"/>
    <s v="music/jazz"/>
    <n v="1"/>
    <n v="30"/>
    <x v="2"/>
    <x v="27"/>
    <x v="3160"/>
    <d v="2014-07-14T02:30:00"/>
    <x v="2"/>
  </r>
  <r>
    <n v="919"/>
    <s v="Jazz CD:  Out of The Blue"/>
    <s v="Cool jazz with a New Orleans flavor."/>
    <x v="12"/>
    <n v="100"/>
    <x v="3"/>
    <s v="US"/>
    <s v="USD"/>
    <n v="1355930645"/>
    <n v="1352906645"/>
    <b v="0"/>
    <n v="1"/>
    <b v="0"/>
    <s v="music/jazz"/>
    <n v="1"/>
    <n v="100"/>
    <x v="2"/>
    <x v="27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x v="27"/>
    <n v="50"/>
    <x v="3"/>
    <s v="US"/>
    <s v="USD"/>
    <n v="1454054429"/>
    <n v="1451462429"/>
    <b v="0"/>
    <n v="2"/>
    <b v="0"/>
    <s v="music/jazz"/>
    <n v="1"/>
    <n v="25"/>
    <x v="2"/>
    <x v="27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s v="US"/>
    <s v="USD"/>
    <n v="1383509357"/>
    <n v="1380913757"/>
    <b v="0"/>
    <n v="2"/>
    <b v="0"/>
    <s v="music/jazz"/>
    <n v="1"/>
    <n v="20"/>
    <x v="2"/>
    <x v="27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s v="US"/>
    <s v="USD"/>
    <n v="1372622280"/>
    <n v="1369246738"/>
    <b v="0"/>
    <n v="2"/>
    <b v="0"/>
    <s v="music/jazz"/>
    <n v="1"/>
    <n v="20"/>
    <x v="2"/>
    <x v="27"/>
    <x v="3164"/>
    <d v="2013-06-30T19:58:00"/>
    <x v="3"/>
  </r>
  <r>
    <n v="949"/>
    <s v="INBED"/>
    <s v="Der INBED ist ein innovatives Multisensor-Wearable fÃ¼r die SturzprÃ¤vention motorisch eingeschrÃ¤nkter Personen."/>
    <x v="12"/>
    <n v="273"/>
    <x v="3"/>
    <s v="DE"/>
    <s v="EUR"/>
    <n v="1456016576"/>
    <n v="1450832576"/>
    <b v="0"/>
    <n v="7"/>
    <b v="0"/>
    <s v="technology/wearables"/>
    <n v="1"/>
    <n v="39"/>
    <x v="0"/>
    <x v="3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s v="US"/>
    <s v="USD"/>
    <n v="1422158199"/>
    <n v="1419566199"/>
    <b v="0"/>
    <n v="5"/>
    <b v="0"/>
    <s v="technology/wearables"/>
    <n v="1"/>
    <n v="25.2"/>
    <x v="0"/>
    <x v="3"/>
    <x v="3166"/>
    <d v="2015-01-25T03:56:39"/>
    <x v="2"/>
  </r>
  <r>
    <n v="963"/>
    <s v="The Ultimate Learning Center"/>
    <s v="WE are molding an educated, motivated, non violent GENERATION!"/>
    <x v="31"/>
    <n v="377"/>
    <x v="3"/>
    <s v="US"/>
    <s v="USD"/>
    <n v="1476717319"/>
    <n v="1473693319"/>
    <b v="0"/>
    <n v="9"/>
    <b v="0"/>
    <s v="technology/wearables"/>
    <n v="1"/>
    <n v="41.89"/>
    <x v="0"/>
    <x v="3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s v="CA"/>
    <s v="CAD"/>
    <n v="1441119919"/>
    <n v="1437663919"/>
    <b v="0"/>
    <n v="29"/>
    <b v="0"/>
    <s v="technology/wearables"/>
    <n v="1"/>
    <n v="30.31"/>
    <x v="0"/>
    <x v="3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s v="US"/>
    <s v="USD"/>
    <n v="1477454340"/>
    <n v="1474676646"/>
    <b v="0"/>
    <n v="6"/>
    <b v="0"/>
    <s v="technology/wearables"/>
    <n v="1"/>
    <n v="49.67"/>
    <x v="0"/>
    <x v="3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s v="US"/>
    <s v="USD"/>
    <n v="1408134034"/>
    <n v="1405542034"/>
    <b v="0"/>
    <n v="4"/>
    <b v="0"/>
    <s v="technology/wearables"/>
    <n v="1"/>
    <n v="26.5"/>
    <x v="0"/>
    <x v="3"/>
    <x v="3170"/>
    <d v="2014-08-15T20:20:34"/>
    <x v="2"/>
  </r>
  <r>
    <n v="974"/>
    <s v="KneeJack"/>
    <s v="The device that allows those with artificial knees or arthritic knees to kneel down without putting pressure on their knees."/>
    <x v="16"/>
    <n v="280"/>
    <x v="3"/>
    <s v="US"/>
    <s v="USD"/>
    <n v="1458925156"/>
    <n v="1456336756"/>
    <b v="0"/>
    <n v="3"/>
    <b v="0"/>
    <s v="technology/wearables"/>
    <n v="1"/>
    <n v="93.33"/>
    <x v="0"/>
    <x v="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s v="US"/>
    <s v="USD"/>
    <n v="1427507208"/>
    <n v="1424918808"/>
    <b v="0"/>
    <n v="3"/>
    <b v="0"/>
    <s v="technology/wearables"/>
    <n v="1"/>
    <n v="35.33"/>
    <x v="0"/>
    <x v="3"/>
    <x v="3172"/>
    <d v="2015-03-28T01:46:48"/>
    <x v="4"/>
  </r>
  <r>
    <n v="997"/>
    <s v="iPhanny"/>
    <s v="The iPhanny keeps your iPhone 6 safe from bending in those dangerous pants pockets."/>
    <x v="2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s v="US"/>
    <s v="USD"/>
    <n v="1474766189"/>
    <n v="1471310189"/>
    <b v="0"/>
    <n v="4"/>
    <b v="0"/>
    <s v="journalism/audio"/>
    <n v="1"/>
    <n v="53"/>
    <x v="8"/>
    <x v="2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s v="US"/>
    <s v="USD"/>
    <n v="1488773332"/>
    <n v="1486613332"/>
    <b v="0"/>
    <n v="1"/>
    <b v="0"/>
    <s v="journalism/audio"/>
    <n v="1"/>
    <n v="15"/>
    <x v="8"/>
    <x v="23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n v="1426542893"/>
    <b v="0"/>
    <n v="1"/>
    <b v="0"/>
    <s v="journalism/audio"/>
    <n v="1"/>
    <n v="50"/>
    <x v="8"/>
    <x v="23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s v="US"/>
    <s v="USD"/>
    <n v="1349050622"/>
    <n v="1347322622"/>
    <b v="0"/>
    <n v="2"/>
    <b v="0"/>
    <s v="games/video games"/>
    <n v="1"/>
    <n v="35"/>
    <x v="1"/>
    <x v="29"/>
    <x v="3177"/>
    <d v="2012-10-01T00:17:02"/>
    <x v="5"/>
  </r>
  <r>
    <n v="1073"/>
    <s v="Rainbow Ball to the Iphone"/>
    <s v="We want to bring our Game Rainbow Ball to the iphone and to do that we need a little help"/>
    <x v="11"/>
    <n v="10"/>
    <x v="3"/>
    <s v="US"/>
    <s v="USD"/>
    <n v="1318806541"/>
    <n v="1316214541"/>
    <b v="0"/>
    <n v="1"/>
    <b v="0"/>
    <s v="games/video games"/>
    <n v="1"/>
    <n v="10"/>
    <x v="1"/>
    <x v="29"/>
    <x v="3178"/>
    <d v="2011-10-16T23:09:01"/>
    <x v="6"/>
  </r>
  <r>
    <n v="1082"/>
    <s v="T-Fighter: Code Name M - Mobile Edition"/>
    <s v="Challenge your trivia skills in this action oriented game against several opponents across time."/>
    <x v="9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s v="CA"/>
    <s v="CAD"/>
    <n v="1406994583"/>
    <n v="1401810583"/>
    <b v="0"/>
    <n v="1"/>
    <b v="0"/>
    <s v="games/video games"/>
    <n v="1"/>
    <n v="410"/>
    <x v="1"/>
    <x v="29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s v="US"/>
    <s v="USD"/>
    <n v="1357432638"/>
    <n v="1354840638"/>
    <b v="0"/>
    <n v="7"/>
    <b v="0"/>
    <s v="games/video games"/>
    <n v="1"/>
    <n v="3"/>
    <x v="1"/>
    <x v="29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x v="2"/>
    <n v="25"/>
    <x v="3"/>
    <s v="GB"/>
    <s v="GBP"/>
    <n v="1431547468"/>
    <n v="1428955468"/>
    <b v="0"/>
    <n v="1"/>
    <b v="0"/>
    <s v="games/video games"/>
    <n v="1"/>
    <n v="25"/>
    <x v="1"/>
    <x v="29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x v="16"/>
    <n v="255"/>
    <x v="3"/>
    <s v="US"/>
    <s v="USD"/>
    <n v="1354919022"/>
    <n v="1352327022"/>
    <b v="0"/>
    <n v="11"/>
    <b v="0"/>
    <s v="games/video games"/>
    <n v="1"/>
    <n v="23.18"/>
    <x v="1"/>
    <x v="29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x v="7"/>
    <n v="5"/>
    <x v="3"/>
    <s v="GB"/>
    <s v="GBP"/>
    <n v="1408058820"/>
    <n v="1405466820"/>
    <b v="0"/>
    <n v="1"/>
    <b v="0"/>
    <s v="games/video games"/>
    <n v="1"/>
    <n v="5"/>
    <x v="1"/>
    <x v="29"/>
    <x v="3184"/>
    <d v="2014-08-14T23:27:00"/>
    <x v="2"/>
  </r>
  <r>
    <n v="1126"/>
    <s v="GAMING TO LEARN"/>
    <s v="Imagine a science class where the teacher walks in a says &quot;Take out your cell phone and play a game.&quot;"/>
    <x v="29"/>
    <n v="10"/>
    <x v="3"/>
    <s v="US"/>
    <s v="USD"/>
    <n v="1468482694"/>
    <n v="1465890694"/>
    <b v="0"/>
    <n v="2"/>
    <b v="0"/>
    <s v="games/mobile games"/>
    <n v="1"/>
    <n v="5"/>
    <x v="1"/>
    <x v="25"/>
    <x v="3185"/>
    <d v="2016-07-14T07:51:34"/>
    <x v="0"/>
  </r>
  <r>
    <n v="1133"/>
    <s v="Ping"/>
    <s v="Ping is a simple game currently in the design process, where the player lives off of the power of their connection to the internet."/>
    <x v="32"/>
    <n v="20"/>
    <x v="3"/>
    <s v="GB"/>
    <s v="GBP"/>
    <n v="1406799981"/>
    <n v="1404207981"/>
    <b v="0"/>
    <n v="1"/>
    <b v="0"/>
    <s v="games/mobile games"/>
    <n v="1"/>
    <n v="20"/>
    <x v="1"/>
    <x v="25"/>
    <x v="3186"/>
    <d v="2014-07-31T09:46:21"/>
    <x v="2"/>
  </r>
  <r>
    <n v="1153"/>
    <s v="The Cold Spot Mobile Trailer"/>
    <s v="A mobile concession trailer for snow cones, ice cream, smoothies and more"/>
    <x v="14"/>
    <n v="50"/>
    <x v="3"/>
    <s v="US"/>
    <s v="USD"/>
    <n v="1434647305"/>
    <n v="1432055305"/>
    <b v="0"/>
    <n v="1"/>
    <b v="0"/>
    <s v="food/food trucks"/>
    <n v="1"/>
    <n v="50"/>
    <x v="7"/>
    <x v="37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s v="US"/>
    <s v="USD"/>
    <n v="1408040408"/>
    <n v="1405448408"/>
    <b v="0"/>
    <n v="8"/>
    <b v="0"/>
    <s v="food/food trucks"/>
    <n v="1"/>
    <n v="23.5"/>
    <x v="7"/>
    <x v="37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s v="US"/>
    <s v="USD"/>
    <n v="1334592000"/>
    <n v="1331982127"/>
    <b v="0"/>
    <n v="1"/>
    <b v="0"/>
    <s v="music/world music"/>
    <n v="1"/>
    <n v="25"/>
    <x v="2"/>
    <x v="33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n v="1377030070"/>
    <b v="0"/>
    <n v="1"/>
    <b v="0"/>
    <s v="music/world music"/>
    <n v="1"/>
    <n v="40"/>
    <x v="2"/>
    <x v="33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x v="353"/>
    <n v="5"/>
    <x v="1"/>
    <s v="US"/>
    <s v="USD"/>
    <n v="1315747080"/>
    <n v="1314417502"/>
    <b v="0"/>
    <n v="1"/>
    <b v="0"/>
    <s v="music/world music"/>
    <n v="1"/>
    <n v="5"/>
    <x v="2"/>
    <x v="33"/>
    <x v="3191"/>
    <d v="2011-09-11T13:18:00"/>
    <x v="6"/>
  </r>
  <r>
    <n v="1312"/>
    <s v="GoSolo Hat for GoPro (Canceled)"/>
    <s v="People loved the original Black and Gray GoSolo hats and asked for more. So we received sample for 3 more colors!"/>
    <x v="160"/>
    <n v="28"/>
    <x v="1"/>
    <s v="US"/>
    <s v="USD"/>
    <n v="1429375922"/>
    <n v="1426783922"/>
    <b v="0"/>
    <n v="1"/>
    <b v="0"/>
    <s v="technology/wearables"/>
    <n v="1"/>
    <n v="28"/>
    <x v="0"/>
    <x v="3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x v="354"/>
    <n v="2028"/>
    <x v="1"/>
    <s v="US"/>
    <s v="USD"/>
    <n v="1477065860"/>
    <n v="1471881860"/>
    <b v="0"/>
    <n v="11"/>
    <b v="0"/>
    <s v="technology/wearables"/>
    <n v="1"/>
    <n v="184.36"/>
    <x v="0"/>
    <x v="3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n v="1480610046"/>
    <b v="0"/>
    <n v="3"/>
    <b v="0"/>
    <s v="technology/wearables"/>
    <n v="1"/>
    <n v="167.67"/>
    <x v="0"/>
    <x v="3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s v="SE"/>
    <s v="SEK"/>
    <n v="1482515937"/>
    <n v="1479923937"/>
    <b v="0"/>
    <n v="7"/>
    <b v="0"/>
    <s v="technology/wearables"/>
    <n v="1"/>
    <n v="859.86"/>
    <x v="0"/>
    <x v="3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n v="1417460428"/>
    <b v="0"/>
    <n v="11"/>
    <b v="0"/>
    <s v="technology/wearables"/>
    <n v="1"/>
    <n v="102.73"/>
    <x v="0"/>
    <x v="3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n v="1414041545"/>
    <b v="0"/>
    <n v="9"/>
    <b v="0"/>
    <s v="technology/wearables"/>
    <n v="1"/>
    <n v="45.33"/>
    <x v="0"/>
    <x v="3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s v="US"/>
    <s v="USD"/>
    <n v="1471435554"/>
    <n v="1468843554"/>
    <b v="0"/>
    <n v="34"/>
    <b v="0"/>
    <s v="technology/wearables"/>
    <n v="1"/>
    <n v="100.5"/>
    <x v="0"/>
    <x v="3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s v="US"/>
    <s v="USD"/>
    <n v="1407847978"/>
    <n v="1405687978"/>
    <b v="0"/>
    <n v="2"/>
    <b v="0"/>
    <s v="publishing/translations"/>
    <n v="1"/>
    <n v="7.5"/>
    <x v="5"/>
    <x v="39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x v="105"/>
    <n v="55"/>
    <x v="3"/>
    <s v="US"/>
    <s v="USD"/>
    <n v="1442315460"/>
    <n v="1439696174"/>
    <b v="0"/>
    <n v="2"/>
    <b v="0"/>
    <s v="publishing/translations"/>
    <n v="1"/>
    <n v="27.5"/>
    <x v="5"/>
    <x v="39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s v="DE"/>
    <s v="EUR"/>
    <n v="1456043057"/>
    <n v="1453451057"/>
    <b v="0"/>
    <n v="2"/>
    <b v="0"/>
    <s v="publishing/translations"/>
    <n v="1"/>
    <n v="38.5"/>
    <x v="5"/>
    <x v="39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x v="354"/>
    <n v="2020"/>
    <x v="3"/>
    <s v="GB"/>
    <s v="GBP"/>
    <n v="1441995769"/>
    <n v="1436811769"/>
    <b v="0"/>
    <n v="3"/>
    <b v="0"/>
    <s v="publishing/translations"/>
    <n v="1"/>
    <n v="673.33"/>
    <x v="5"/>
    <x v="39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s v="ES"/>
    <s v="EUR"/>
    <n v="1461535140"/>
    <n v="1459716480"/>
    <b v="0"/>
    <n v="1"/>
    <b v="0"/>
    <s v="publishing/translations"/>
    <n v="1"/>
    <n v="15"/>
    <x v="5"/>
    <x v="39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x v="13"/>
    <n v="50"/>
    <x v="3"/>
    <s v="US"/>
    <s v="USD"/>
    <n v="1469162275"/>
    <n v="1467002275"/>
    <b v="0"/>
    <n v="2"/>
    <b v="0"/>
    <s v="publishing/fiction"/>
    <n v="1"/>
    <n v="25"/>
    <x v="5"/>
    <x v="26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s v="US"/>
    <s v="USD"/>
    <n v="1308431646"/>
    <n v="1305839646"/>
    <b v="0"/>
    <n v="2"/>
    <b v="0"/>
    <s v="publishing/fiction"/>
    <n v="1"/>
    <n v="15"/>
    <x v="5"/>
    <x v="26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n v="1381194003"/>
    <b v="0"/>
    <n v="1"/>
    <b v="0"/>
    <s v="publishing/art books"/>
    <n v="1"/>
    <n v="67"/>
    <x v="5"/>
    <x v="36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n v="1389635351"/>
    <b v="0"/>
    <n v="2"/>
    <b v="0"/>
    <s v="publishing/art books"/>
    <n v="1"/>
    <n v="42.5"/>
    <x v="5"/>
    <x v="36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x v="356"/>
    <n v="80"/>
    <x v="1"/>
    <s v="GB"/>
    <s v="GBP"/>
    <n v="1434738483"/>
    <n v="1432146483"/>
    <b v="0"/>
    <n v="4"/>
    <b v="0"/>
    <s v="publishing/art books"/>
    <n v="1"/>
    <n v="20"/>
    <x v="5"/>
    <x v="36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n v="1337977248"/>
    <b v="0"/>
    <n v="2"/>
    <b v="0"/>
    <s v="publishing/art books"/>
    <n v="1"/>
    <n v="27.5"/>
    <x v="5"/>
    <x v="36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x v="357"/>
    <n v="28"/>
    <x v="1"/>
    <s v="US"/>
    <s v="USD"/>
    <n v="1377734091"/>
    <n v="1374882891"/>
    <b v="0"/>
    <n v="2"/>
    <b v="0"/>
    <s v="publishing/art books"/>
    <n v="1"/>
    <n v="14"/>
    <x v="5"/>
    <x v="36"/>
    <x v="3210"/>
    <d v="2013-08-28T23:54:51"/>
    <x v="3"/>
  </r>
  <r>
    <n v="1581"/>
    <s v="The Sharper Image"/>
    <s v="Photographic canvas prints depicting different scenes from around the globe, including local images taken in Sussex England."/>
    <x v="7"/>
    <n v="5"/>
    <x v="3"/>
    <s v="GB"/>
    <s v="GBP"/>
    <n v="1450521990"/>
    <n v="1447757190"/>
    <b v="0"/>
    <n v="1"/>
    <b v="0"/>
    <s v="photography/places"/>
    <n v="1"/>
    <n v="5"/>
    <x v="6"/>
    <x v="24"/>
    <x v="3211"/>
    <d v="2015-12-19T10:46:30"/>
    <x v="4"/>
  </r>
  <r>
    <n v="1703"/>
    <s v="Joy Full Noise!"/>
    <s v="I would love for you to be a part of helping me raise money for music and video production to launch my first Worship album!"/>
    <x v="2"/>
    <n v="51"/>
    <x v="3"/>
    <s v="US"/>
    <s v="USD"/>
    <n v="1441003537"/>
    <n v="1435819537"/>
    <b v="0"/>
    <n v="2"/>
    <b v="0"/>
    <s v="music/faith"/>
    <n v="1"/>
    <n v="25.5"/>
    <x v="2"/>
    <x v="21"/>
    <x v="3212"/>
    <d v="2015-08-31T06:45:37"/>
    <x v="4"/>
  </r>
  <r>
    <n v="1710"/>
    <s v="Producing a live album of our upcoming Europe tour"/>
    <s v="We want to create a gospel live album which has never been produced before."/>
    <x v="2"/>
    <n v="34"/>
    <x v="3"/>
    <s v="DE"/>
    <s v="EUR"/>
    <n v="1453122000"/>
    <n v="1449151888"/>
    <b v="0"/>
    <n v="1"/>
    <b v="0"/>
    <s v="music/faith"/>
    <n v="1"/>
    <n v="34"/>
    <x v="2"/>
    <x v="21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s v="US"/>
    <s v="USD"/>
    <n v="1410958191"/>
    <n v="1408366191"/>
    <b v="0"/>
    <n v="3"/>
    <b v="0"/>
    <s v="music/faith"/>
    <n v="1"/>
    <n v="11.67"/>
    <x v="2"/>
    <x v="21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s v="US"/>
    <s v="USD"/>
    <n v="1414707762"/>
    <n v="1412115762"/>
    <b v="0"/>
    <n v="4"/>
    <b v="0"/>
    <s v="music/faith"/>
    <n v="1"/>
    <n v="8.75"/>
    <x v="2"/>
    <x v="21"/>
    <x v="3215"/>
    <d v="2014-10-30T22:22:42"/>
    <x v="2"/>
  </r>
  <r>
    <n v="1736"/>
    <s v="In His Presence"/>
    <s v="A unique meditative album reflecting on the life of Christ, inviting Him into your presence"/>
    <x v="32"/>
    <n v="22"/>
    <x v="3"/>
    <s v="US"/>
    <s v="USD"/>
    <n v="1447018833"/>
    <n v="1444423233"/>
    <b v="0"/>
    <n v="1"/>
    <b v="0"/>
    <s v="music/faith"/>
    <n v="1"/>
    <n v="22"/>
    <x v="2"/>
    <x v="21"/>
    <x v="3216"/>
    <d v="2015-11-08T21:40:33"/>
    <x v="4"/>
  </r>
  <r>
    <n v="1788"/>
    <s v="Beyond the Pale"/>
    <s v="A photo book celebrating Goths, exploring their lives and giving an insight into what Goth is for them."/>
    <x v="63"/>
    <n v="76"/>
    <x v="3"/>
    <s v="GB"/>
    <s v="GBP"/>
    <n v="1414795542"/>
    <n v="1412203542"/>
    <b v="1"/>
    <n v="4"/>
    <b v="0"/>
    <s v="photography/photobooks"/>
    <n v="1"/>
    <n v="19"/>
    <x v="6"/>
    <x v="9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x v="14"/>
    <n v="40"/>
    <x v="3"/>
    <s v="US"/>
    <s v="USD"/>
    <n v="1421042403"/>
    <n v="1415858403"/>
    <b v="1"/>
    <n v="4"/>
    <b v="0"/>
    <s v="photography/photobooks"/>
    <n v="1"/>
    <n v="10"/>
    <x v="6"/>
    <x v="9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s v="AU"/>
    <s v="AUD"/>
    <n v="1417127040"/>
    <n v="1414531440"/>
    <b v="1"/>
    <n v="2"/>
    <b v="0"/>
    <s v="photography/photobooks"/>
    <n v="1"/>
    <n v="20"/>
    <x v="6"/>
    <x v="9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s v="US"/>
    <s v="USD"/>
    <n v="1488340800"/>
    <n v="1483768497"/>
    <b v="0"/>
    <n v="2"/>
    <b v="0"/>
    <s v="games/mobile games"/>
    <n v="1"/>
    <n v="62.5"/>
    <x v="1"/>
    <x v="25"/>
    <x v="3220"/>
    <d v="2017-03-01T04:00:00"/>
    <x v="1"/>
  </r>
  <r>
    <n v="1872"/>
    <s v="ZombieTime!"/>
    <s v="A Top-View Action game where you play as Bob, the FIRST zombie to rise from the grave. Bring chaos to town, feast and don't die again."/>
    <x v="12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221"/>
    <d v="2015-06-30T03:06:42"/>
    <x v="4"/>
  </r>
  <r>
    <n v="1875"/>
    <s v="Claws &amp; Fins"/>
    <s v="Sea opposition of Crab's family and angry fishes. Who is going to win, and who is going to loose ?!"/>
    <x v="9"/>
    <n v="51"/>
    <x v="3"/>
    <s v="US"/>
    <s v="USD"/>
    <n v="1470519308"/>
    <n v="1465335308"/>
    <b v="0"/>
    <n v="3"/>
    <b v="0"/>
    <s v="games/mobile games"/>
    <n v="1"/>
    <n v="17"/>
    <x v="1"/>
    <x v="25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x v="7"/>
    <n v="12"/>
    <x v="3"/>
    <s v="NL"/>
    <s v="EUR"/>
    <n v="1425495447"/>
    <n v="1422903447"/>
    <b v="0"/>
    <n v="3"/>
    <b v="0"/>
    <s v="technology/gadgets"/>
    <n v="1"/>
    <n v="4"/>
    <x v="0"/>
    <x v="31"/>
    <x v="3223"/>
    <d v="2015-03-04T18:57:27"/>
    <x v="4"/>
  </r>
  <r>
    <n v="1913"/>
    <s v="Tibio - Spreading warmth in everyones home"/>
    <s v="Tibio is a revolutionary new product designed to solve an age old problem."/>
    <x v="86"/>
    <n v="637"/>
    <x v="3"/>
    <s v="GB"/>
    <s v="GBP"/>
    <n v="1412770578"/>
    <n v="1410178578"/>
    <b v="0"/>
    <n v="26"/>
    <b v="0"/>
    <s v="technology/gadgets"/>
    <n v="1"/>
    <n v="24.5"/>
    <x v="0"/>
    <x v="31"/>
    <x v="3224"/>
    <d v="2014-10-08T12:16:18"/>
    <x v="2"/>
  </r>
  <r>
    <n v="1916"/>
    <s v="The Paint Can Holder by U.S. Green Products"/>
    <s v="The Paint Can Holder Makes Painting Easier and Safer on Extension Ladders."/>
    <x v="12"/>
    <n v="102"/>
    <x v="3"/>
    <s v="US"/>
    <s v="USD"/>
    <n v="1478542375"/>
    <n v="1476378775"/>
    <b v="0"/>
    <n v="6"/>
    <b v="0"/>
    <s v="technology/gadgets"/>
    <n v="1"/>
    <n v="17"/>
    <x v="0"/>
    <x v="31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s v="US"/>
    <s v="USD"/>
    <n v="1407869851"/>
    <n v="1404845851"/>
    <b v="0"/>
    <n v="9"/>
    <b v="0"/>
    <s v="technology/gadgets"/>
    <n v="1"/>
    <n v="28.89"/>
    <x v="0"/>
    <x v="31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x v="2"/>
    <n v="50"/>
    <x v="3"/>
    <s v="US"/>
    <s v="USD"/>
    <n v="1481473208"/>
    <n v="1478881208"/>
    <b v="0"/>
    <n v="1"/>
    <b v="0"/>
    <s v="photography/people"/>
    <n v="1"/>
    <n v="50"/>
    <x v="6"/>
    <x v="35"/>
    <x v="3227"/>
    <d v="2016-12-11T16:20:08"/>
    <x v="0"/>
  </r>
  <r>
    <n v="1999"/>
    <s v="Planet Venus"/>
    <s v="This is a portrait photo project aiming to inspire women to explore themselves and live their passion"/>
    <x v="241"/>
    <n v="236"/>
    <x v="3"/>
    <s v="GB"/>
    <s v="GBP"/>
    <n v="1415882108"/>
    <n v="1413286508"/>
    <b v="0"/>
    <n v="7"/>
    <b v="0"/>
    <s v="photography/people"/>
    <n v="1"/>
    <n v="33.71"/>
    <x v="6"/>
    <x v="35"/>
    <x v="3228"/>
    <d v="2014-11-13T12:35:08"/>
    <x v="2"/>
  </r>
  <r>
    <n v="2121"/>
    <s v="Legend of Decay"/>
    <s v="Join us on an epic journey to discover a millennia old secret which will change the world forever."/>
    <x v="16"/>
    <n v="284"/>
    <x v="3"/>
    <s v="CH"/>
    <s v="CHF"/>
    <n v="1484156948"/>
    <n v="1481564948"/>
    <b v="0"/>
    <n v="10"/>
    <b v="0"/>
    <s v="games/video games"/>
    <n v="1"/>
    <n v="28.4"/>
    <x v="1"/>
    <x v="29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x v="64"/>
    <n v="852"/>
    <x v="3"/>
    <s v="US"/>
    <s v="USD"/>
    <n v="1438734833"/>
    <n v="1436142833"/>
    <b v="0"/>
    <n v="27"/>
    <b v="0"/>
    <s v="games/video games"/>
    <n v="1"/>
    <n v="31.56"/>
    <x v="1"/>
    <x v="29"/>
    <x v="3230"/>
    <d v="2015-08-05T00:33:53"/>
    <x v="4"/>
  </r>
  <r>
    <n v="2147"/>
    <s v="Johnny Rocketfingers 3"/>
    <s v="A Point and Click Adventure on Steroids."/>
    <x v="274"/>
    <n v="2716"/>
    <x v="3"/>
    <s v="US"/>
    <s v="USD"/>
    <n v="1416125148"/>
    <n v="1413356748"/>
    <b v="0"/>
    <n v="55"/>
    <b v="0"/>
    <s v="games/video games"/>
    <n v="1"/>
    <n v="49.38"/>
    <x v="1"/>
    <x v="29"/>
    <x v="3231"/>
    <d v="2014-11-16T08:05:48"/>
    <x v="2"/>
  </r>
  <r>
    <n v="2150"/>
    <s v="The Unknown Door"/>
    <s v="A pixel styled open world detective game."/>
    <x v="16"/>
    <n v="405"/>
    <x v="3"/>
    <s v="NO"/>
    <s v="NOK"/>
    <n v="1468392599"/>
    <n v="1465800599"/>
    <b v="0"/>
    <n v="4"/>
    <b v="0"/>
    <s v="games/video games"/>
    <n v="1"/>
    <n v="101.25"/>
    <x v="1"/>
    <x v="29"/>
    <x v="3232"/>
    <d v="2016-07-13T06:49:59"/>
    <x v="0"/>
  </r>
  <r>
    <n v="2154"/>
    <s v="Demigods - Rise of the Children - Part 1 (Design)"/>
    <s v="A Real Time Strategy game based on Greek mythology in a fictional world."/>
    <x v="54"/>
    <n v="2"/>
    <x v="3"/>
    <s v="US"/>
    <s v="USD"/>
    <n v="1390921827"/>
    <n v="1389193827"/>
    <b v="0"/>
    <n v="2"/>
    <b v="0"/>
    <s v="games/video games"/>
    <n v="1"/>
    <n v="1"/>
    <x v="1"/>
    <x v="29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s v="US"/>
    <s v="USD"/>
    <n v="1310837574"/>
    <n v="1308245574"/>
    <b v="0"/>
    <n v="2"/>
    <b v="0"/>
    <s v="games/video games"/>
    <n v="1"/>
    <n v="13"/>
    <x v="1"/>
    <x v="29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x v="9"/>
    <n v="85"/>
    <x v="3"/>
    <s v="US"/>
    <s v="USD"/>
    <n v="1337447105"/>
    <n v="1334855105"/>
    <b v="0"/>
    <n v="16"/>
    <b v="0"/>
    <s v="games/video games"/>
    <n v="1"/>
    <n v="5.31"/>
    <x v="1"/>
    <x v="29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s v="US"/>
    <s v="USD"/>
    <n v="1493571600"/>
    <n v="1489106948"/>
    <b v="0"/>
    <n v="1"/>
    <b v="0"/>
    <s v="food/small batch"/>
    <n v="1"/>
    <n v="108"/>
    <x v="7"/>
    <x v="11"/>
    <x v="3236"/>
    <d v="2017-04-30T17:00:00"/>
    <x v="1"/>
  </r>
  <r>
    <n v="2351"/>
    <s v="NZ Auction site.  No listing or success fees. Only $2 p/m"/>
    <s v="Donate $30 or more and receive a free selfie stick."/>
    <x v="358"/>
    <n v="108"/>
    <x v="1"/>
    <s v="NZ"/>
    <s v="NZD"/>
    <n v="1430360739"/>
    <n v="1427768739"/>
    <b v="0"/>
    <n v="7"/>
    <b v="0"/>
    <s v="technology/web"/>
    <n v="1"/>
    <n v="15.43"/>
    <x v="0"/>
    <x v="38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n v="1428012136"/>
    <b v="0"/>
    <n v="2"/>
    <b v="0"/>
    <s v="technology/web"/>
    <n v="1"/>
    <n v="27.5"/>
    <x v="0"/>
    <x v="38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n v="1456442216"/>
    <b v="0"/>
    <n v="14"/>
    <b v="0"/>
    <s v="technology/web"/>
    <n v="1"/>
    <n v="47.86"/>
    <x v="0"/>
    <x v="38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n v="1413337043"/>
    <b v="0"/>
    <n v="8"/>
    <b v="0"/>
    <s v="technology/web"/>
    <n v="1"/>
    <n v="1"/>
    <x v="0"/>
    <x v="38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s v="US"/>
    <s v="USD"/>
    <n v="1438793432"/>
    <n v="1436201432"/>
    <b v="0"/>
    <n v="7"/>
    <b v="0"/>
    <s v="technology/web"/>
    <n v="1"/>
    <n v="112.57"/>
    <x v="0"/>
    <x v="38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x v="173"/>
    <n v="1026"/>
    <x v="1"/>
    <s v="US"/>
    <s v="USD"/>
    <n v="1469199740"/>
    <n v="1465311740"/>
    <b v="0"/>
    <n v="3"/>
    <b v="0"/>
    <s v="technology/web"/>
    <n v="1"/>
    <n v="342"/>
    <x v="0"/>
    <x v="38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359"/>
    <n v="463"/>
    <x v="1"/>
    <s v="US"/>
    <s v="USD"/>
    <n v="1421350140"/>
    <n v="1418761759"/>
    <b v="0"/>
    <n v="8"/>
    <b v="0"/>
    <s v="technology/web"/>
    <n v="1"/>
    <n v="57.88"/>
    <x v="0"/>
    <x v="38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s v="US"/>
    <s v="USD"/>
    <n v="1457207096"/>
    <n v="1452023096"/>
    <b v="0"/>
    <n v="9"/>
    <b v="0"/>
    <s v="food/food trucks"/>
    <n v="1"/>
    <n v="22.33"/>
    <x v="7"/>
    <x v="37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x v="19"/>
    <n v="151"/>
    <x v="3"/>
    <s v="US"/>
    <s v="USD"/>
    <n v="1440524082"/>
    <n v="1437932082"/>
    <b v="0"/>
    <n v="3"/>
    <b v="0"/>
    <s v="food/food trucks"/>
    <n v="1"/>
    <n v="50.33"/>
    <x v="7"/>
    <x v="37"/>
    <x v="3245"/>
    <d v="2015-08-25T17:34:42"/>
    <x v="4"/>
  </r>
  <r>
    <n v="2413"/>
    <s v="Lone Pine Coffee Brewery"/>
    <s v="Lone Pine Coffee Brewery will be a portable third-wave coffee shop available for wedding receptions and other events!"/>
    <x v="32"/>
    <n v="25"/>
    <x v="3"/>
    <s v="US"/>
    <s v="USD"/>
    <n v="1401579000"/>
    <n v="1398911882"/>
    <b v="0"/>
    <n v="3"/>
    <b v="0"/>
    <s v="food/food trucks"/>
    <n v="1"/>
    <n v="8.33"/>
    <x v="7"/>
    <x v="37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x v="64"/>
    <n v="335"/>
    <x v="3"/>
    <s v="US"/>
    <s v="USD"/>
    <n v="1468615346"/>
    <n v="1466023346"/>
    <b v="0"/>
    <n v="6"/>
    <b v="0"/>
    <s v="food/food trucks"/>
    <n v="1"/>
    <n v="55.83"/>
    <x v="7"/>
    <x v="37"/>
    <x v="3247"/>
    <d v="2016-07-15T20:42:26"/>
    <x v="0"/>
  </r>
  <r>
    <n v="2424"/>
    <s v="Lily and Memphs"/>
    <s v="Great and creative food from the heart in the form of a sweet food truck!"/>
    <x v="19"/>
    <n v="310"/>
    <x v="3"/>
    <s v="US"/>
    <s v="USD"/>
    <n v="1414445108"/>
    <n v="1411853108"/>
    <b v="0"/>
    <n v="9"/>
    <b v="0"/>
    <s v="food/food trucks"/>
    <n v="1"/>
    <n v="34.44"/>
    <x v="7"/>
    <x v="37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s v="NO"/>
    <s v="NOK"/>
    <n v="1486313040"/>
    <n v="1483131966"/>
    <b v="0"/>
    <n v="4"/>
    <b v="0"/>
    <s v="food/food trucks"/>
    <n v="1"/>
    <n v="501.25"/>
    <x v="7"/>
    <x v="37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s v="US"/>
    <s v="USD"/>
    <n v="1455246504"/>
    <n v="1452654504"/>
    <b v="0"/>
    <n v="2"/>
    <b v="0"/>
    <s v="food/food trucks"/>
    <n v="1"/>
    <n v="10.5"/>
    <x v="7"/>
    <x v="37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x v="2"/>
    <n v="30"/>
    <x v="3"/>
    <s v="GB"/>
    <s v="GBP"/>
    <n v="1443906000"/>
    <n v="1441955269"/>
    <b v="0"/>
    <n v="2"/>
    <b v="0"/>
    <s v="food/restaurants"/>
    <n v="1"/>
    <n v="15"/>
    <x v="7"/>
    <x v="40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x v="279"/>
    <n v="1000"/>
    <x v="3"/>
    <s v="GB"/>
    <s v="GBP"/>
    <n v="1429554349"/>
    <n v="1424719549"/>
    <b v="0"/>
    <n v="28"/>
    <b v="0"/>
    <s v="food/restaurants"/>
    <n v="1"/>
    <n v="35.71"/>
    <x v="7"/>
    <x v="40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n v="1471005339"/>
    <b v="0"/>
    <n v="3"/>
    <b v="0"/>
    <s v="food/food trucks"/>
    <n v="1"/>
    <n v="25"/>
    <x v="7"/>
    <x v="37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n v="1457710589"/>
    <b v="0"/>
    <n v="1"/>
    <b v="0"/>
    <s v="food/food trucks"/>
    <n v="1"/>
    <n v="100"/>
    <x v="7"/>
    <x v="37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n v="1470153594"/>
    <b v="0"/>
    <n v="1"/>
    <b v="0"/>
    <s v="food/food trucks"/>
    <n v="1"/>
    <n v="50"/>
    <x v="7"/>
    <x v="37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n v="1483998035"/>
    <b v="0"/>
    <n v="2"/>
    <b v="0"/>
    <s v="food/food trucks"/>
    <n v="1"/>
    <n v="29.5"/>
    <x v="7"/>
    <x v="37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x v="130"/>
    <n v="51"/>
    <x v="1"/>
    <s v="US"/>
    <s v="USD"/>
    <n v="1431745200"/>
    <n v="1429170603"/>
    <b v="0"/>
    <n v="2"/>
    <b v="0"/>
    <s v="food/food trucks"/>
    <n v="1"/>
    <n v="25.5"/>
    <x v="7"/>
    <x v="37"/>
    <x v="3257"/>
    <d v="2015-05-16T03:00:00"/>
    <x v="4"/>
  </r>
  <r>
    <n v="2583"/>
    <s v="Crazy Daisy Food Truck"/>
    <s v="Crazy Daisy will become the newest member of the food truck distributors in Kansas City, Missouri."/>
    <x v="7"/>
    <n v="5"/>
    <x v="3"/>
    <s v="US"/>
    <s v="USD"/>
    <n v="1426526880"/>
    <n v="1421346480"/>
    <b v="0"/>
    <n v="5"/>
    <b v="0"/>
    <s v="food/food trucks"/>
    <n v="1"/>
    <n v="1"/>
    <x v="7"/>
    <x v="37"/>
    <x v="3258"/>
    <d v="2015-03-16T17:28:00"/>
    <x v="4"/>
  </r>
  <r>
    <n v="2599"/>
    <s v="Empty Ramekins Catering Group"/>
    <s v="The Empty Ramekins Catering Group is looking for your help to start up in Miami Florida!!!!"/>
    <x v="361"/>
    <n v="90"/>
    <x v="3"/>
    <s v="US"/>
    <s v="USD"/>
    <n v="1407089147"/>
    <n v="1403201147"/>
    <b v="0"/>
    <n v="5"/>
    <b v="0"/>
    <s v="food/food trucks"/>
    <n v="1"/>
    <n v="18"/>
    <x v="7"/>
    <x v="37"/>
    <x v="3259"/>
    <d v="2014-08-03T18:05:47"/>
    <x v="2"/>
  </r>
  <r>
    <n v="2641"/>
    <s v="Build Flying Saucer Artificial Intelligent from sea shell"/>
    <s v="Building a Flying saucer that has Artificial Intelligent made from sea shell."/>
    <x v="51"/>
    <n v="15"/>
    <x v="3"/>
    <s v="US"/>
    <s v="USD"/>
    <n v="1410811740"/>
    <n v="1409341863"/>
    <b v="0"/>
    <n v="1"/>
    <b v="0"/>
    <s v="technology/space exploration"/>
    <n v="1"/>
    <n v="15"/>
    <x v="0"/>
    <x v="5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n v="1436941019"/>
    <b v="0"/>
    <n v="3"/>
    <b v="0"/>
    <s v="technology/space exploration"/>
    <n v="1"/>
    <n v="12"/>
    <x v="0"/>
    <x v="5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264"/>
    <d v="2014-12-10T03:48:45"/>
    <x v="2"/>
  </r>
  <r>
    <n v="2680"/>
    <s v="iHeart Pillow"/>
    <s v="iHeartPillow, Connecting loved ones"/>
    <x v="228"/>
    <n v="276"/>
    <x v="3"/>
    <s v="ES"/>
    <s v="EUR"/>
    <n v="1459915491"/>
    <n v="1457327091"/>
    <b v="0"/>
    <n v="4"/>
    <b v="0"/>
    <s v="technology/makerspaces"/>
    <n v="1"/>
    <n v="69"/>
    <x v="0"/>
    <x v="19"/>
    <x v="3265"/>
    <d v="2016-04-06T04:04:51"/>
    <x v="0"/>
  </r>
  <r>
    <n v="2681"/>
    <s v="Jolly's Hot Dogs An All-Beef Coney Dog"/>
    <s v="Jolly's Hot Dogs: A beef hot dog topped with deliciously seasoned ground beef, mustard and minced onions."/>
    <x v="14"/>
    <n v="55"/>
    <x v="3"/>
    <s v="US"/>
    <s v="USD"/>
    <n v="1405027750"/>
    <n v="1402867750"/>
    <b v="0"/>
    <n v="2"/>
    <b v="0"/>
    <s v="food/food trucks"/>
    <n v="1"/>
    <n v="27.5"/>
    <x v="7"/>
    <x v="37"/>
    <x v="3266"/>
    <d v="2014-07-10T21:29:10"/>
    <x v="2"/>
  </r>
  <r>
    <n v="2684"/>
    <s v="Ain't No Thang..."/>
    <s v="Not all wings are created equal. We believe ours take flight above the rest. Come judge for yourself. To us it Ain't No Thang..."/>
    <x v="166"/>
    <n v="800"/>
    <x v="3"/>
    <s v="US"/>
    <s v="USD"/>
    <n v="1407621425"/>
    <n v="1404165425"/>
    <b v="0"/>
    <n v="4"/>
    <b v="0"/>
    <s v="food/food trucks"/>
    <n v="1"/>
    <n v="200"/>
    <x v="7"/>
    <x v="37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s v="US"/>
    <s v="USD"/>
    <n v="1427266860"/>
    <n v="1424678460"/>
    <b v="0"/>
    <n v="1"/>
    <b v="0"/>
    <s v="food/food trucks"/>
    <n v="1"/>
    <n v="25"/>
    <x v="7"/>
    <x v="37"/>
    <x v="3268"/>
    <d v="2015-03-25T07:01:00"/>
    <x v="4"/>
  </r>
  <r>
    <n v="2693"/>
    <s v="Chili dog"/>
    <s v="I want to start a food truck that specializes in chili cheese dogs, using new kinds of meats, cheeses and toppings you wouldn't imagine"/>
    <x v="2"/>
    <n v="40"/>
    <x v="3"/>
    <s v="US"/>
    <s v="USD"/>
    <n v="1407899966"/>
    <n v="1405307966"/>
    <b v="0"/>
    <n v="3"/>
    <b v="0"/>
    <s v="food/food trucks"/>
    <n v="1"/>
    <n v="13.33"/>
    <x v="7"/>
    <x v="37"/>
    <x v="3269"/>
    <d v="2014-08-13T03:19:26"/>
    <x v="2"/>
  </r>
  <r>
    <n v="2700"/>
    <s v="Holly's Hot Stuff"/>
    <s v="I currently own and operate a hot dog cart. I am hoping to purchase a used food truck so I can do business year round!"/>
    <x v="10"/>
    <n v="70"/>
    <x v="3"/>
    <s v="US"/>
    <s v="USD"/>
    <n v="1411073972"/>
    <n v="1408481972"/>
    <b v="0"/>
    <n v="4"/>
    <b v="0"/>
    <s v="food/food trucks"/>
    <n v="1"/>
    <n v="17.5"/>
    <x v="7"/>
    <x v="37"/>
    <x v="3270"/>
    <d v="2014-09-18T20:59:32"/>
    <x v="2"/>
  </r>
  <r>
    <n v="2748"/>
    <s v="Native American Language Book for Children"/>
    <s v="Interactive Book with Audio to learn the Ojibwe Language for Children.  Website, Ebook and more!"/>
    <x v="2"/>
    <n v="53"/>
    <x v="3"/>
    <s v="US"/>
    <s v="USD"/>
    <n v="1472835802"/>
    <n v="1470243802"/>
    <b v="0"/>
    <n v="4"/>
    <b v="0"/>
    <s v="publishing/children's books"/>
    <n v="1"/>
    <n v="13.25"/>
    <x v="5"/>
    <x v="32"/>
    <x v="3271"/>
    <d v="2016-09-02T17:03:22"/>
    <x v="0"/>
  </r>
  <r>
    <n v="2749"/>
    <s v="A Tree is a Tree, no matter what you see.  CHILDREN'S BOOK"/>
    <s v="Self-publishing my children's book."/>
    <x v="9"/>
    <n v="110"/>
    <x v="3"/>
    <s v="US"/>
    <s v="USD"/>
    <n v="1428171037"/>
    <n v="1425582637"/>
    <b v="0"/>
    <n v="2"/>
    <b v="0"/>
    <s v="publishing/children's books"/>
    <n v="1"/>
    <n v="55"/>
    <x v="5"/>
    <x v="32"/>
    <x v="3272"/>
    <d v="2015-04-04T18:10:37"/>
    <x v="4"/>
  </r>
  <r>
    <n v="2757"/>
    <s v="C is for Crooked"/>
    <s v="A children's letter book that Lampoons Hillary Clinton"/>
    <x v="51"/>
    <n v="10"/>
    <x v="3"/>
    <s v="US"/>
    <s v="USD"/>
    <n v="1470498332"/>
    <n v="1469202332"/>
    <b v="0"/>
    <n v="2"/>
    <b v="0"/>
    <s v="publishing/children's books"/>
    <n v="1"/>
    <n v="5"/>
    <x v="5"/>
    <x v="32"/>
    <x v="3273"/>
    <d v="2016-08-06T15:45:32"/>
    <x v="0"/>
  </r>
  <r>
    <n v="2761"/>
    <s v="Learn U.S. Geography: Dreaming my way across The U.S."/>
    <s v="Help me give away 500 copies of my picture book so more kids will know US geography!"/>
    <x v="2"/>
    <n v="36"/>
    <x v="3"/>
    <s v="US"/>
    <s v="USD"/>
    <n v="1357176693"/>
    <n v="1354584693"/>
    <b v="0"/>
    <n v="4"/>
    <b v="0"/>
    <s v="publishing/children's books"/>
    <n v="1"/>
    <n v="9"/>
    <x v="5"/>
    <x v="32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218"/>
    <n v="25"/>
    <x v="3"/>
    <s v="US"/>
    <s v="USD"/>
    <n v="1332114795"/>
    <n v="1326934395"/>
    <b v="0"/>
    <n v="1"/>
    <b v="0"/>
    <s v="publishing/children's books"/>
    <n v="1"/>
    <n v="25"/>
    <x v="5"/>
    <x v="32"/>
    <x v="3275"/>
    <d v="2012-03-18T23:53:15"/>
    <x v="5"/>
  </r>
  <r>
    <n v="2764"/>
    <s v="A Growing Adventure"/>
    <s v="My Budding Bears are four teddy bears living in an enchanted garden sharing friendship, tea parties and delightful adventures."/>
    <x v="6"/>
    <n v="45"/>
    <x v="3"/>
    <s v="US"/>
    <s v="USD"/>
    <n v="1338404400"/>
    <n v="1335855631"/>
    <b v="0"/>
    <n v="4"/>
    <b v="0"/>
    <s v="publishing/children's books"/>
    <n v="1"/>
    <n v="11.25"/>
    <x v="5"/>
    <x v="32"/>
    <x v="3276"/>
    <d v="2012-05-30T19:00:00"/>
    <x v="5"/>
  </r>
  <r>
    <n v="2767"/>
    <s v="the Giant Turnip"/>
    <s v="An animated bedtime story with Dedka, Babka and the rest of the family working together on a BIG problem"/>
    <x v="6"/>
    <n v="34"/>
    <x v="3"/>
    <s v="CA"/>
    <s v="CAD"/>
    <n v="1439766050"/>
    <n v="1434582050"/>
    <b v="0"/>
    <n v="3"/>
    <b v="0"/>
    <s v="publishing/children's books"/>
    <n v="1"/>
    <n v="11.33"/>
    <x v="5"/>
    <x v="32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x v="7"/>
    <n v="10"/>
    <x v="3"/>
    <s v="GB"/>
    <s v="GBP"/>
    <n v="1450032297"/>
    <n v="1444844697"/>
    <b v="0"/>
    <n v="1"/>
    <b v="0"/>
    <s v="theater/plays"/>
    <n v="1"/>
    <n v="10"/>
    <x v="3"/>
    <x v="4"/>
    <x v="3278"/>
    <d v="2015-12-13T18:44:57"/>
    <x v="4"/>
  </r>
  <r>
    <n v="2849"/>
    <s v="100, Acre Wood"/>
    <s v="NonSens!cal tackles the struggles of four people with mental health issues/disorders inspired by A.A Milne's Winnie the Pooh"/>
    <x v="22"/>
    <n v="5"/>
    <x v="3"/>
    <s v="GB"/>
    <s v="GBP"/>
    <n v="1461406600"/>
    <n v="1458814600"/>
    <b v="0"/>
    <n v="1"/>
    <b v="0"/>
    <s v="theater/plays"/>
    <n v="1"/>
    <n v="5"/>
    <x v="3"/>
    <x v="4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s v="US"/>
    <s v="USD"/>
    <n v="1476482400"/>
    <n v="1473893721"/>
    <b v="0"/>
    <n v="2"/>
    <b v="0"/>
    <s v="theater/plays"/>
    <n v="1"/>
    <n v="22.5"/>
    <x v="3"/>
    <x v="4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s v="US"/>
    <s v="USD"/>
    <n v="1468937681"/>
    <n v="1466345681"/>
    <b v="0"/>
    <n v="5"/>
    <b v="0"/>
    <s v="theater/plays"/>
    <n v="1"/>
    <n v="35.4"/>
    <x v="3"/>
    <x v="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x v="29"/>
    <n v="21"/>
    <x v="3"/>
    <s v="US"/>
    <s v="USD"/>
    <n v="1407553200"/>
    <n v="1405100992"/>
    <b v="0"/>
    <n v="3"/>
    <b v="0"/>
    <s v="theater/plays"/>
    <n v="1"/>
    <n v="7"/>
    <x v="3"/>
    <x v="4"/>
    <x v="3282"/>
    <d v="2014-08-09T03:00:00"/>
    <x v="2"/>
  </r>
  <r>
    <n v="2893"/>
    <s v="REDISCOVERING KIA THE PLAY"/>
    <s v="Fundraising for REDISCOVERING KIA THE PLAY"/>
    <x v="2"/>
    <n v="25"/>
    <x v="3"/>
    <s v="US"/>
    <s v="USD"/>
    <n v="1420768800"/>
    <n v="1415644395"/>
    <b v="0"/>
    <n v="2"/>
    <b v="0"/>
    <s v="theater/plays"/>
    <n v="1"/>
    <n v="12.5"/>
    <x v="3"/>
    <x v="4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x v="11"/>
    <n v="6"/>
    <x v="3"/>
    <s v="US"/>
    <s v="USD"/>
    <n v="1423345339"/>
    <n v="1418161339"/>
    <b v="0"/>
    <n v="2"/>
    <b v="0"/>
    <s v="theater/plays"/>
    <n v="1"/>
    <n v="3"/>
    <x v="3"/>
    <x v="4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s v="US"/>
    <s v="USD"/>
    <n v="1441771218"/>
    <n v="1436587218"/>
    <b v="0"/>
    <n v="4"/>
    <b v="0"/>
    <s v="theater/plays"/>
    <n v="1"/>
    <n v="9.75"/>
    <x v="3"/>
    <x v="4"/>
    <x v="3285"/>
    <d v="2015-09-09T04:00:18"/>
    <x v="4"/>
  </r>
  <r>
    <n v="2944"/>
    <s v="Guardian Theatre, Arts in Education Theatre"/>
    <s v="Our vision: build and operate a Theater Arts Center for south-central Washington state in Goldendale."/>
    <x v="9"/>
    <n v="100"/>
    <x v="3"/>
    <s v="US"/>
    <s v="USD"/>
    <n v="1433714198"/>
    <n v="1431122198"/>
    <b v="0"/>
    <n v="1"/>
    <b v="0"/>
    <s v="theater/spaces"/>
    <n v="1"/>
    <n v="100"/>
    <x v="3"/>
    <x v="12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x v="362"/>
    <n v="11226"/>
    <x v="3"/>
    <s v="US"/>
    <s v="USD"/>
    <n v="1427040435"/>
    <n v="1424452035"/>
    <b v="0"/>
    <n v="27"/>
    <b v="0"/>
    <s v="theater/spaces"/>
    <n v="1"/>
    <n v="415.78"/>
    <x v="3"/>
    <x v="12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s v="US"/>
    <s v="USD"/>
    <n v="1482294990"/>
    <n v="1477107390"/>
    <b v="0"/>
    <n v="2"/>
    <b v="0"/>
    <s v="theater/spaces"/>
    <n v="1"/>
    <n v="62.5"/>
    <x v="3"/>
    <x v="12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s v="US"/>
    <s v="USD"/>
    <n v="1444946400"/>
    <n v="1441723912"/>
    <b v="0"/>
    <n v="21"/>
    <b v="0"/>
    <s v="theater/spaces"/>
    <n v="1"/>
    <n v="56.34"/>
    <x v="3"/>
    <x v="12"/>
    <x v="3289"/>
    <d v="2015-10-15T22:00:00"/>
    <x v="4"/>
  </r>
  <r>
    <n v="3121"/>
    <s v="Ant Farm Theatre Project (Canceled)"/>
    <s v="I going to build a theatre for a local ant farm so that Ants can put on their theatre productions."/>
    <x v="51"/>
    <n v="10"/>
    <x v="1"/>
    <s v="CA"/>
    <s v="CAD"/>
    <n v="1411748335"/>
    <n v="1406564335"/>
    <b v="0"/>
    <n v="1"/>
    <b v="0"/>
    <s v="theater/spaces"/>
    <n v="1"/>
    <n v="10"/>
    <x v="3"/>
    <x v="12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s v="US"/>
    <s v="USD"/>
    <n v="1492542819"/>
    <n v="1489090419"/>
    <b v="0"/>
    <n v="1"/>
    <b v="0"/>
    <s v="theater/plays"/>
    <n v="1"/>
    <n v="10"/>
    <x v="3"/>
    <x v="4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s v="FR"/>
    <s v="EUR"/>
    <n v="1491581703"/>
    <n v="1488993303"/>
    <b v="0"/>
    <n v="4"/>
    <b v="0"/>
    <s v="theater/plays"/>
    <n v="1"/>
    <n v="24"/>
    <x v="3"/>
    <x v="4"/>
    <x v="3292"/>
    <d v="2017-04-07T16:15:03"/>
    <x v="1"/>
  </r>
  <r>
    <n v="3192"/>
    <s v="Arts in Conflict"/>
    <s v="This project challenges social issues affecting young people in areas of deprivation within the Belfast area (Northern Ireland)."/>
    <x v="9"/>
    <n v="102"/>
    <x v="3"/>
    <s v="GB"/>
    <s v="GBP"/>
    <n v="1425160800"/>
    <n v="1421274859"/>
    <b v="0"/>
    <n v="8"/>
    <b v="0"/>
    <s v="theater/musical"/>
    <n v="1"/>
    <n v="12.75"/>
    <x v="3"/>
    <x v="20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x v="29"/>
    <n v="25"/>
    <x v="3"/>
    <s v="GB"/>
    <s v="GBP"/>
    <n v="1409509477"/>
    <n v="1407695077"/>
    <b v="0"/>
    <n v="2"/>
    <b v="0"/>
    <s v="theater/musical"/>
    <n v="1"/>
    <n v="12.5"/>
    <x v="3"/>
    <x v="20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x v="51"/>
    <n v="10"/>
    <x v="3"/>
    <s v="GB"/>
    <s v="GBP"/>
    <n v="1427133600"/>
    <n v="1423847093"/>
    <b v="0"/>
    <n v="1"/>
    <b v="0"/>
    <s v="theater/plays"/>
    <n v="1"/>
    <n v="10"/>
    <x v="3"/>
    <x v="4"/>
    <x v="3295"/>
    <d v="2015-03-23T18:00:00"/>
    <x v="4"/>
  </r>
  <r>
    <n v="3747"/>
    <s v="Counting Stars"/>
    <s v="The world premiere of an astonishing new play by acclaimed writer Atiha Sen Gupta."/>
    <x v="8"/>
    <n v="25"/>
    <x v="3"/>
    <s v="GB"/>
    <s v="GBP"/>
    <n v="1436137140"/>
    <n v="1433833896"/>
    <b v="0"/>
    <n v="1"/>
    <b v="0"/>
    <s v="theater/plays"/>
    <n v="1"/>
    <n v="25"/>
    <x v="3"/>
    <x v="4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115"/>
    <n v="500"/>
    <x v="3"/>
    <s v="US"/>
    <s v="USD"/>
    <n v="1450887480"/>
    <n v="1448469719"/>
    <b v="0"/>
    <n v="1"/>
    <b v="0"/>
    <s v="theater/musical"/>
    <n v="1"/>
    <n v="500"/>
    <x v="3"/>
    <x v="20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s v="GB"/>
    <s v="GBP"/>
    <n v="1433685354"/>
    <n v="1431093354"/>
    <b v="0"/>
    <n v="1"/>
    <b v="0"/>
    <s v="theater/musical"/>
    <n v="1"/>
    <n v="50"/>
    <x v="3"/>
    <x v="20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s v="US"/>
    <s v="USD"/>
    <n v="1407691248"/>
    <n v="1405099248"/>
    <b v="0"/>
    <n v="5"/>
    <b v="0"/>
    <s v="theater/musical"/>
    <n v="1"/>
    <n v="205"/>
    <x v="3"/>
    <x v="20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x v="2"/>
    <n v="60"/>
    <x v="3"/>
    <s v="US"/>
    <s v="USD"/>
    <n v="1447799054"/>
    <n v="1445203454"/>
    <b v="0"/>
    <n v="3"/>
    <b v="0"/>
    <s v="theater/plays"/>
    <n v="1"/>
    <n v="20"/>
    <x v="3"/>
    <x v="4"/>
    <x v="3300"/>
    <d v="2015-11-17T22:24:14"/>
    <x v="4"/>
  </r>
  <r>
    <n v="3866"/>
    <s v="a feminine ending, brought to you by the East End Theatre Co"/>
    <s v="A funny, moving, witty piece about a girl, her oboe, and her dreams."/>
    <x v="29"/>
    <n v="11"/>
    <x v="3"/>
    <s v="US"/>
    <s v="USD"/>
    <n v="1458703740"/>
    <n v="1454453021"/>
    <b v="0"/>
    <n v="2"/>
    <b v="0"/>
    <s v="theater/plays"/>
    <n v="1"/>
    <n v="5.5"/>
    <x v="3"/>
    <x v="4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x v="14"/>
    <n v="118"/>
    <x v="3"/>
    <s v="US"/>
    <s v="USD"/>
    <n v="1420413960"/>
    <n v="1417651630"/>
    <b v="0"/>
    <n v="9"/>
    <b v="0"/>
    <s v="theater/plays"/>
    <n v="1"/>
    <n v="13.11"/>
    <x v="3"/>
    <x v="4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x v="9"/>
    <n v="125"/>
    <x v="3"/>
    <s v="US"/>
    <s v="USD"/>
    <n v="1407868561"/>
    <n v="1406140561"/>
    <b v="0"/>
    <n v="2"/>
    <b v="0"/>
    <s v="theater/plays"/>
    <n v="1"/>
    <n v="62.5"/>
    <x v="3"/>
    <x v="4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s v="US"/>
    <s v="USD"/>
    <n v="1450554599"/>
    <n v="1447098599"/>
    <b v="0"/>
    <n v="1"/>
    <b v="0"/>
    <s v="theater/plays"/>
    <n v="1"/>
    <n v="25"/>
    <x v="3"/>
    <x v="4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s v="GB"/>
    <s v="GBP"/>
    <n v="1407565504"/>
    <n v="1404973504"/>
    <b v="0"/>
    <n v="2"/>
    <b v="0"/>
    <s v="theater/plays"/>
    <n v="1"/>
    <n v="12.5"/>
    <x v="3"/>
    <x v="4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s v="US"/>
    <s v="USD"/>
    <n v="1416877200"/>
    <n v="1414505137"/>
    <b v="0"/>
    <n v="2"/>
    <b v="0"/>
    <s v="theater/plays"/>
    <n v="1"/>
    <n v="25"/>
    <x v="3"/>
    <x v="4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s v="US"/>
    <s v="USD"/>
    <n v="1460140500"/>
    <n v="1457628680"/>
    <b v="0"/>
    <n v="1"/>
    <b v="0"/>
    <s v="theater/plays"/>
    <n v="1"/>
    <n v="25"/>
    <x v="3"/>
    <x v="4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x v="41"/>
    <n v="45"/>
    <x v="3"/>
    <s v="US"/>
    <s v="USD"/>
    <n v="1406170740"/>
    <n v="1402506278"/>
    <b v="0"/>
    <n v="2"/>
    <b v="0"/>
    <s v="theater/plays"/>
    <n v="1"/>
    <n v="22.5"/>
    <x v="3"/>
    <x v="4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s v="US"/>
    <s v="USD"/>
    <n v="1405947126"/>
    <n v="1403355126"/>
    <b v="0"/>
    <n v="6"/>
    <b v="0"/>
    <s v="theater/plays"/>
    <n v="1"/>
    <n v="22.67"/>
    <x v="3"/>
    <x v="4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s v="US"/>
    <s v="USD"/>
    <n v="1469213732"/>
    <n v="1466621732"/>
    <b v="0"/>
    <n v="6"/>
    <b v="0"/>
    <s v="theater/plays"/>
    <n v="1"/>
    <n v="217.5"/>
    <x v="3"/>
    <x v="4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x v="32"/>
    <n v="40"/>
    <x v="3"/>
    <s v="US"/>
    <s v="USD"/>
    <n v="1413832985"/>
    <n v="1408648985"/>
    <b v="0"/>
    <n v="2"/>
    <b v="0"/>
    <s v="theater/plays"/>
    <n v="1"/>
    <n v="20"/>
    <x v="3"/>
    <x v="4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x v="29"/>
    <n v="26"/>
    <x v="3"/>
    <s v="US"/>
    <s v="USD"/>
    <n v="1424070823"/>
    <n v="1421478823"/>
    <b v="0"/>
    <n v="2"/>
    <b v="0"/>
    <s v="theater/plays"/>
    <n v="1"/>
    <n v="13"/>
    <x v="3"/>
    <x v="4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s v="US"/>
    <s v="USD"/>
    <n v="1409846874"/>
    <n v="1407254874"/>
    <b v="0"/>
    <n v="2"/>
    <b v="0"/>
    <s v="theater/plays"/>
    <n v="1"/>
    <n v="52.5"/>
    <x v="3"/>
    <x v="4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x v="27"/>
    <n v="29"/>
    <x v="3"/>
    <s v="US"/>
    <s v="USD"/>
    <n v="1460737680"/>
    <n v="1455725596"/>
    <b v="0"/>
    <n v="4"/>
    <b v="0"/>
    <s v="theater/plays"/>
    <n v="1"/>
    <n v="7.25"/>
    <x v="3"/>
    <x v="4"/>
    <x v="3314"/>
    <d v="2016-04-15T16:28:00"/>
    <x v="0"/>
  </r>
  <r>
    <n v="4021"/>
    <s v="Angels in Houston"/>
    <s v="Help a group of actors end bigotry in Houston, TX by supporting a  full production of Angels in America."/>
    <x v="38"/>
    <n v="125"/>
    <x v="3"/>
    <s v="US"/>
    <s v="USD"/>
    <n v="1414360358"/>
    <n v="1409176358"/>
    <b v="0"/>
    <n v="2"/>
    <b v="0"/>
    <s v="theater/plays"/>
    <n v="1"/>
    <n v="62.5"/>
    <x v="3"/>
    <x v="4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s v="US"/>
    <s v="USD"/>
    <n v="1441037097"/>
    <n v="1438445097"/>
    <b v="0"/>
    <n v="1"/>
    <b v="0"/>
    <s v="theater/plays"/>
    <n v="1"/>
    <n v="10"/>
    <x v="3"/>
    <x v="4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x v="363"/>
    <n v="200"/>
    <x v="3"/>
    <s v="US"/>
    <s v="USD"/>
    <n v="1428097450"/>
    <n v="1425509050"/>
    <b v="0"/>
    <n v="2"/>
    <b v="0"/>
    <s v="theater/plays"/>
    <n v="1"/>
    <n v="100"/>
    <x v="3"/>
    <x v="4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x v="94"/>
    <n v="135"/>
    <x v="3"/>
    <s v="GB"/>
    <s v="GBP"/>
    <n v="1403886084"/>
    <n v="1401294084"/>
    <b v="0"/>
    <n v="9"/>
    <b v="0"/>
    <s v="theater/plays"/>
    <n v="1"/>
    <n v="15"/>
    <x v="3"/>
    <x v="4"/>
    <x v="3318"/>
    <d v="2014-06-27T16:21:24"/>
    <x v="2"/>
  </r>
  <r>
    <n v="4065"/>
    <s v="A Midsummer's Night's Dream"/>
    <s v="A classical/ fantasy version of midsummers done by professionally trained actors in Tulsa!"/>
    <x v="6"/>
    <n v="27"/>
    <x v="3"/>
    <s v="US"/>
    <s v="USD"/>
    <n v="1407883811"/>
    <n v="1405291811"/>
    <b v="0"/>
    <n v="4"/>
    <b v="0"/>
    <s v="theater/plays"/>
    <n v="1"/>
    <n v="6.75"/>
    <x v="3"/>
    <x v="4"/>
    <x v="3319"/>
    <d v="2014-08-12T22:50:11"/>
    <x v="2"/>
  </r>
  <r>
    <n v="4068"/>
    <s v="Produce BELLE DAME SANS MERCI a stage play"/>
    <s v="Be a PRODUCER of the Original stage play BELLE DAME SANS MERCI by Michael Fenlason! :-) :-( !"/>
    <x v="364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s v="US"/>
    <s v="USD"/>
    <n v="1431144000"/>
    <n v="1426407426"/>
    <b v="0"/>
    <n v="2"/>
    <b v="0"/>
    <s v="theater/plays"/>
    <n v="1"/>
    <n v="18.5"/>
    <x v="3"/>
    <x v="4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s v="US"/>
    <s v="USD"/>
    <n v="1472847873"/>
    <n v="1468959873"/>
    <b v="0"/>
    <n v="1"/>
    <b v="0"/>
    <s v="theater/plays"/>
    <n v="1"/>
    <n v="50"/>
    <x v="3"/>
    <x v="4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x v="32"/>
    <n v="1"/>
    <x v="1"/>
    <s v="US"/>
    <s v="USD"/>
    <n v="1429352160"/>
    <n v="1427993710"/>
    <b v="0"/>
    <n v="1"/>
    <b v="0"/>
    <s v="film &amp; video/science fiction"/>
    <n v="0"/>
    <n v="1"/>
    <x v="4"/>
    <x v="22"/>
    <x v="3324"/>
    <d v="2015-04-18T10:16:00"/>
    <x v="4"/>
  </r>
  <r>
    <n v="122"/>
    <s v="The Time Jumper (Canceled)"/>
    <s v="My ambition for this knows no bounds.  Seeing Sephoria in a live-action is a dream of mine."/>
    <x v="365"/>
    <n v="0"/>
    <x v="1"/>
    <s v="US"/>
    <s v="USD"/>
    <n v="1476094907"/>
    <n v="1470910907"/>
    <b v="0"/>
    <n v="0"/>
    <b v="0"/>
    <s v="film &amp; video/science fiction"/>
    <n v="0"/>
    <n v="0"/>
    <x v="4"/>
    <x v="22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n v="1429568242"/>
    <b v="0"/>
    <n v="0"/>
    <b v="0"/>
    <s v="film &amp; video/science fiction"/>
    <n v="0"/>
    <n v="0"/>
    <x v="4"/>
    <x v="22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s v="US"/>
    <s v="USD"/>
    <n v="1414708183"/>
    <n v="1409524183"/>
    <b v="0"/>
    <n v="0"/>
    <b v="0"/>
    <s v="film &amp; video/science fiction"/>
    <n v="0"/>
    <n v="0"/>
    <x v="4"/>
    <x v="22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59"/>
    <n v="0"/>
    <x v="1"/>
    <s v="GB"/>
    <s v="GBP"/>
    <n v="1402949760"/>
    <n v="1400536692"/>
    <b v="0"/>
    <n v="0"/>
    <b v="0"/>
    <s v="film &amp; video/science fiction"/>
    <n v="0"/>
    <n v="0"/>
    <x v="4"/>
    <x v="22"/>
    <x v="3329"/>
    <d v="2014-06-16T20:16:00"/>
    <x v="2"/>
  </r>
  <r>
    <n v="131"/>
    <s v="I (Canceled)"/>
    <s v="I"/>
    <x v="34"/>
    <n v="0"/>
    <x v="1"/>
    <s v="US"/>
    <s v="USD"/>
    <n v="1467763200"/>
    <n v="1466453161"/>
    <b v="0"/>
    <n v="0"/>
    <b v="0"/>
    <s v="film &amp; video/science fiction"/>
    <n v="0"/>
    <n v="0"/>
    <x v="4"/>
    <x v="22"/>
    <x v="3330"/>
    <d v="2016-07-06T00:00:00"/>
    <x v="0"/>
  </r>
  <r>
    <n v="133"/>
    <s v="Demon Women from outer space (Canceled)"/>
    <s v="Invasion from outer space sights, to weird to imagine destruction too monstrous to escape"/>
    <x v="366"/>
    <n v="0"/>
    <x v="1"/>
    <s v="US"/>
    <s v="USD"/>
    <n v="1464715860"/>
    <n v="1462130584"/>
    <b v="0"/>
    <n v="0"/>
    <b v="0"/>
    <s v="film &amp; video/science fiction"/>
    <n v="0"/>
    <n v="0"/>
    <x v="4"/>
    <x v="22"/>
    <x v="3331"/>
    <d v="2016-05-31T17:31:00"/>
    <x v="0"/>
  </r>
  <r>
    <n v="134"/>
    <s v="MARLEY'S GHOST (AMBASSADORS OF STEAM) (Canceled)"/>
    <s v="steampunk  remake of &quot;a Christmas carol&quot;"/>
    <x v="2"/>
    <n v="0"/>
    <x v="1"/>
    <s v="US"/>
    <s v="USD"/>
    <n v="1441386000"/>
    <n v="1438811418"/>
    <b v="0"/>
    <n v="0"/>
    <b v="0"/>
    <s v="film &amp; video/science fiction"/>
    <n v="0"/>
    <n v="0"/>
    <x v="4"/>
    <x v="22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x v="32"/>
    <n v="0"/>
    <x v="1"/>
    <s v="US"/>
    <s v="USD"/>
    <n v="1431771360"/>
    <n v="1427968234"/>
    <b v="0"/>
    <n v="0"/>
    <b v="0"/>
    <s v="film &amp; video/science fiction"/>
    <n v="0"/>
    <n v="0"/>
    <x v="4"/>
    <x v="22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50"/>
    <n v="0"/>
    <x v="1"/>
    <s v="DK"/>
    <s v="DKK"/>
    <n v="1444657593"/>
    <n v="1440337593"/>
    <b v="0"/>
    <n v="0"/>
    <b v="0"/>
    <s v="film &amp; video/science fiction"/>
    <n v="0"/>
    <n v="0"/>
    <x v="4"/>
    <x v="22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x v="171"/>
    <n v="0"/>
    <x v="1"/>
    <s v="US"/>
    <s v="USD"/>
    <n v="1426823132"/>
    <n v="1424234732"/>
    <b v="0"/>
    <n v="0"/>
    <b v="0"/>
    <s v="film &amp; video/science fiction"/>
    <n v="0"/>
    <n v="0"/>
    <x v="4"/>
    <x v="22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x v="32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s v="AU"/>
    <s v="AUD"/>
    <n v="1472882100"/>
    <n v="1467941542"/>
    <b v="0"/>
    <n v="0"/>
    <b v="0"/>
    <s v="film &amp; video/science fiction"/>
    <n v="0"/>
    <n v="0"/>
    <x v="4"/>
    <x v="22"/>
    <x v="3337"/>
    <d v="2016-09-03T05:55:00"/>
    <x v="0"/>
  </r>
  <r>
    <n v="147"/>
    <s v="Consumed (Static Air) (Canceled)"/>
    <s v="Film makers catch live footage beyond their wildest dreams."/>
    <x v="13"/>
    <n v="0"/>
    <x v="1"/>
    <s v="GB"/>
    <s v="GBP"/>
    <n v="1420741080"/>
    <n v="1417026340"/>
    <b v="0"/>
    <n v="0"/>
    <b v="0"/>
    <s v="film &amp; video/science fiction"/>
    <n v="0"/>
    <n v="0"/>
    <x v="4"/>
    <x v="22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40"/>
    <d v="2015-06-18T13:13:11"/>
    <x v="4"/>
  </r>
  <r>
    <n v="152"/>
    <s v="The Great Dark (Canceled)"/>
    <s v="The Great Dark is a journey through the unimaginable...and un foreseeable..."/>
    <x v="367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x v="368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x v="369"/>
    <n v="8"/>
    <x v="1"/>
    <s v="US"/>
    <s v="USD"/>
    <n v="1456523572"/>
    <n v="1453931572"/>
    <b v="0"/>
    <n v="2"/>
    <b v="0"/>
    <s v="film &amp; video/science fiction"/>
    <n v="0"/>
    <n v="4"/>
    <x v="4"/>
    <x v="22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n v="1411350628"/>
    <b v="0"/>
    <n v="0"/>
    <b v="0"/>
    <s v="film &amp; video/science fiction"/>
    <n v="0"/>
    <n v="0"/>
    <x v="4"/>
    <x v="22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s v="US"/>
    <s v="USD"/>
    <n v="1439675691"/>
    <n v="1434491691"/>
    <b v="0"/>
    <n v="0"/>
    <b v="0"/>
    <s v="film &amp; video/drama"/>
    <n v="0"/>
    <n v="0"/>
    <x v="4"/>
    <x v="30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x v="16"/>
    <n v="5"/>
    <x v="3"/>
    <s v="US"/>
    <s v="USD"/>
    <n v="1404318595"/>
    <n v="1401726595"/>
    <b v="0"/>
    <n v="1"/>
    <b v="0"/>
    <s v="film &amp; video/drama"/>
    <n v="0"/>
    <n v="5"/>
    <x v="4"/>
    <x v="30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x v="370"/>
    <n v="0"/>
    <x v="3"/>
    <s v="US"/>
    <s v="USD"/>
    <n v="1443657600"/>
    <n v="1440716654"/>
    <b v="0"/>
    <n v="0"/>
    <b v="0"/>
    <s v="film &amp; video/drama"/>
    <n v="0"/>
    <n v="0"/>
    <x v="4"/>
    <x v="30"/>
    <x v="3348"/>
    <d v="2015-10-01T00:00:00"/>
    <x v="4"/>
  </r>
  <r>
    <n v="165"/>
    <s v="NET"/>
    <s v="A teacher. A boy. The beach and a heatwave that drove them all insane."/>
    <x v="112"/>
    <n v="0"/>
    <x v="3"/>
    <s v="GB"/>
    <s v="GBP"/>
    <n v="1452613724"/>
    <n v="1450021724"/>
    <b v="0"/>
    <n v="0"/>
    <b v="0"/>
    <s v="film &amp; video/drama"/>
    <n v="0"/>
    <n v="0"/>
    <x v="4"/>
    <x v="30"/>
    <x v="3349"/>
    <d v="2016-01-12T15:48:44"/>
    <x v="4"/>
  </r>
  <r>
    <n v="167"/>
    <s v="Past"/>
    <s v="A young man experiences a tragedy and has the opportunity to go back and learn from his mistakes and find out his true self."/>
    <x v="270"/>
    <n v="11"/>
    <x v="3"/>
    <s v="US"/>
    <s v="USD"/>
    <n v="1438726535"/>
    <n v="1433542535"/>
    <b v="0"/>
    <n v="2"/>
    <b v="0"/>
    <s v="film &amp; video/drama"/>
    <n v="0"/>
    <n v="5.5"/>
    <x v="4"/>
    <x v="30"/>
    <x v="3350"/>
    <d v="2015-08-04T22:15:35"/>
    <x v="4"/>
  </r>
  <r>
    <n v="171"/>
    <s v="IRL: Gamers Unite"/>
    <s v="Team Mayhem, a local small town gang of gamers who are enlisted   to save the world from the new great evil known as Prowler."/>
    <x v="16"/>
    <n v="1"/>
    <x v="3"/>
    <s v="US"/>
    <s v="USD"/>
    <n v="1470975614"/>
    <n v="1465791614"/>
    <b v="0"/>
    <n v="1"/>
    <b v="0"/>
    <s v="film &amp; video/drama"/>
    <n v="0"/>
    <n v="1"/>
    <x v="4"/>
    <x v="30"/>
    <x v="3351"/>
    <d v="2016-08-12T04:20:14"/>
    <x v="0"/>
  </r>
  <r>
    <n v="172"/>
    <s v="The Blind Dolphin Story"/>
    <s v="A short film on the rarest mammal and the second most endangered freshwater river dolphin, in Pakistan."/>
    <x v="279"/>
    <n v="0"/>
    <x v="3"/>
    <s v="US"/>
    <s v="USD"/>
    <n v="1426753723"/>
    <n v="1423733323"/>
    <b v="0"/>
    <n v="0"/>
    <b v="0"/>
    <s v="film &amp; video/drama"/>
    <n v="0"/>
    <n v="0"/>
    <x v="4"/>
    <x v="30"/>
    <x v="3352"/>
    <d v="2015-03-19T08:28:43"/>
    <x v="4"/>
  </r>
  <r>
    <n v="173"/>
    <s v="7 Sins"/>
    <s v="This is a film inspired by Quentin Tarantino, I want to make a film thats entertaining yet gritty. 7 Sins is in pre-production."/>
    <x v="371"/>
    <n v="0"/>
    <x v="3"/>
    <s v="GB"/>
    <s v="GBP"/>
    <n v="1425131108"/>
    <n v="1422539108"/>
    <b v="0"/>
    <n v="0"/>
    <b v="0"/>
    <s v="film &amp; video/drama"/>
    <n v="0"/>
    <n v="0"/>
    <x v="4"/>
    <x v="30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x v="26"/>
    <n v="0"/>
    <x v="3"/>
    <s v="NL"/>
    <s v="EUR"/>
    <n v="1431108776"/>
    <n v="1425924776"/>
    <b v="0"/>
    <n v="0"/>
    <b v="0"/>
    <s v="film &amp; video/drama"/>
    <n v="0"/>
    <n v="0"/>
    <x v="4"/>
    <x v="30"/>
    <x v="3354"/>
    <d v="2015-05-08T18:12:56"/>
    <x v="4"/>
  </r>
  <r>
    <n v="176"/>
    <s v="Silent Monster"/>
    <s v="I'm seeking funding to finish my short film, Silent Monster, to bring awareness to teenage bullying as well as teenage violence."/>
    <x v="51"/>
    <n v="0"/>
    <x v="3"/>
    <s v="US"/>
    <s v="USD"/>
    <n v="1438803999"/>
    <n v="1436211999"/>
    <b v="0"/>
    <n v="0"/>
    <b v="0"/>
    <s v="film &amp; video/drama"/>
    <n v="0"/>
    <n v="0"/>
    <x v="4"/>
    <x v="30"/>
    <x v="3355"/>
    <d v="2015-08-05T19:46:39"/>
    <x v="4"/>
  </r>
  <r>
    <n v="178"/>
    <s v="El viaje de LucÃ­a"/>
    <s v="El viaje de LucÃ­a es un largometraje de ficciÃ³n con temÃ¡tica sobre el cÃ¡ncer infantil."/>
    <x v="315"/>
    <n v="0"/>
    <x v="3"/>
    <s v="ES"/>
    <s v="EUR"/>
    <n v="1448582145"/>
    <n v="1445986545"/>
    <b v="0"/>
    <n v="0"/>
    <b v="0"/>
    <s v="film &amp; video/drama"/>
    <n v="0"/>
    <n v="0"/>
    <x v="4"/>
    <x v="30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s v="US"/>
    <s v="USD"/>
    <n v="1483748232"/>
    <n v="1481156232"/>
    <b v="0"/>
    <n v="0"/>
    <b v="0"/>
    <s v="film &amp; video/drama"/>
    <n v="0"/>
    <n v="0"/>
    <x v="4"/>
    <x v="3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x v="2"/>
    <n v="0"/>
    <x v="3"/>
    <s v="US"/>
    <s v="USD"/>
    <n v="1488571200"/>
    <n v="1485977434"/>
    <b v="0"/>
    <n v="0"/>
    <b v="0"/>
    <s v="film &amp; video/drama"/>
    <n v="0"/>
    <n v="0"/>
    <x v="4"/>
    <x v="30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x v="51"/>
    <n v="0"/>
    <x v="3"/>
    <s v="US"/>
    <s v="USD"/>
    <n v="1409891015"/>
    <n v="1407299015"/>
    <b v="0"/>
    <n v="0"/>
    <b v="0"/>
    <s v="film &amp; video/drama"/>
    <n v="0"/>
    <n v="0"/>
    <x v="4"/>
    <x v="30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x v="315"/>
    <n v="345"/>
    <x v="3"/>
    <s v="US"/>
    <s v="USD"/>
    <n v="1472920477"/>
    <n v="1467736477"/>
    <b v="0"/>
    <n v="5"/>
    <b v="0"/>
    <s v="film &amp; video/drama"/>
    <n v="0"/>
    <n v="69"/>
    <x v="4"/>
    <x v="30"/>
    <x v="3360"/>
    <d v="2016-09-03T16:34:37"/>
    <x v="0"/>
  </r>
  <r>
    <n v="190"/>
    <s v="REGIONRAT, the movie"/>
    <s v="Because hope can be a 4 letter word"/>
    <x v="18"/>
    <n v="50"/>
    <x v="3"/>
    <s v="US"/>
    <s v="USD"/>
    <n v="1466091446"/>
    <n v="1465227446"/>
    <b v="0"/>
    <n v="1"/>
    <b v="0"/>
    <s v="film &amp; video/drama"/>
    <n v="0"/>
    <n v="50"/>
    <x v="4"/>
    <x v="3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s v="US"/>
    <s v="USD"/>
    <n v="1413572432"/>
    <n v="1410980432"/>
    <b v="0"/>
    <n v="3"/>
    <b v="0"/>
    <s v="film &amp; video/drama"/>
    <n v="0"/>
    <n v="5.67"/>
    <x v="4"/>
    <x v="30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s v="GB"/>
    <s v="GBP"/>
    <n v="1417217166"/>
    <n v="1412029566"/>
    <b v="0"/>
    <n v="0"/>
    <b v="0"/>
    <s v="film &amp; video/drama"/>
    <n v="0"/>
    <n v="0"/>
    <x v="4"/>
    <x v="30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x v="8"/>
    <n v="3"/>
    <x v="3"/>
    <s v="GB"/>
    <s v="GBP"/>
    <n v="1457308531"/>
    <n v="1452124531"/>
    <b v="0"/>
    <n v="3"/>
    <b v="0"/>
    <s v="film &amp; video/drama"/>
    <n v="0"/>
    <n v="1"/>
    <x v="4"/>
    <x v="30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370"/>
    <n v="0"/>
    <x v="3"/>
    <s v="US"/>
    <s v="USD"/>
    <n v="1436544332"/>
    <n v="1431360332"/>
    <b v="0"/>
    <n v="0"/>
    <b v="0"/>
    <s v="film &amp; video/drama"/>
    <n v="0"/>
    <n v="0"/>
    <x v="4"/>
    <x v="30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s v="US"/>
    <s v="USD"/>
    <n v="1472698702"/>
    <n v="1470106702"/>
    <b v="0"/>
    <n v="0"/>
    <b v="0"/>
    <s v="film &amp; video/drama"/>
    <n v="0"/>
    <n v="0"/>
    <x v="4"/>
    <x v="30"/>
    <x v="3366"/>
    <d v="2016-09-01T02:58:22"/>
    <x v="0"/>
  </r>
  <r>
    <n v="202"/>
    <s v="Modern Gangsters"/>
    <s v="new web series created by jonney terry"/>
    <x v="26"/>
    <n v="0"/>
    <x v="3"/>
    <s v="US"/>
    <s v="USD"/>
    <n v="1444337940"/>
    <n v="1441750564"/>
    <b v="0"/>
    <n v="0"/>
    <b v="0"/>
    <s v="film &amp; video/drama"/>
    <n v="0"/>
    <n v="0"/>
    <x v="4"/>
    <x v="30"/>
    <x v="3367"/>
    <d v="2015-10-08T20:59:00"/>
    <x v="4"/>
  </r>
  <r>
    <n v="206"/>
    <s v="Blood Bond Movie Development"/>
    <s v="A love story featuring adoption,struggle,dysfunction,grace, healing, and restoration."/>
    <x v="372"/>
    <n v="0"/>
    <x v="3"/>
    <s v="US"/>
    <s v="USD"/>
    <n v="1470441983"/>
    <n v="1468627583"/>
    <b v="0"/>
    <n v="0"/>
    <b v="0"/>
    <s v="film &amp; video/drama"/>
    <n v="0"/>
    <n v="0"/>
    <x v="4"/>
    <x v="30"/>
    <x v="3368"/>
    <d v="2016-08-06T00:06:23"/>
    <x v="0"/>
  </r>
  <r>
    <n v="208"/>
    <s v="OLIVIA"/>
    <s v="A young woman's journey from Africa to Australia where she finds heaven on earth, love and tragedy. Within her tragedy she saves lives."/>
    <x v="16"/>
    <n v="0"/>
    <x v="3"/>
    <s v="AU"/>
    <s v="AUD"/>
    <n v="1418719967"/>
    <n v="1416127967"/>
    <b v="0"/>
    <n v="0"/>
    <b v="0"/>
    <s v="film &amp; video/drama"/>
    <n v="0"/>
    <n v="0"/>
    <x v="4"/>
    <x v="30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s v="US"/>
    <s v="USD"/>
    <n v="1436566135"/>
    <n v="1433974135"/>
    <b v="0"/>
    <n v="0"/>
    <b v="0"/>
    <s v="film &amp; video/drama"/>
    <n v="0"/>
    <n v="0"/>
    <x v="4"/>
    <x v="30"/>
    <x v="3370"/>
    <d v="2015-07-10T22:08:55"/>
    <x v="4"/>
  </r>
  <r>
    <n v="212"/>
    <s v="The Ecstasy of Vengeance - Feature Length Film"/>
    <s v="This film is a fictional crime drama following the events of a heist that ended in bloodshed."/>
    <x v="319"/>
    <n v="1"/>
    <x v="3"/>
    <s v="US"/>
    <s v="USD"/>
    <n v="1460837320"/>
    <n v="1455656920"/>
    <b v="0"/>
    <n v="1"/>
    <b v="0"/>
    <s v="film &amp; video/drama"/>
    <n v="0"/>
    <n v="1"/>
    <x v="4"/>
    <x v="30"/>
    <x v="3371"/>
    <d v="2016-04-16T20:08:40"/>
    <x v="0"/>
  </r>
  <r>
    <n v="213"/>
    <s v="Hart Blvd. A feature film by Andrew Greve"/>
    <s v="A family dramedy about a grandfather  and grandson who are both on their path to redemption."/>
    <x v="16"/>
    <n v="20"/>
    <x v="3"/>
    <s v="US"/>
    <s v="USD"/>
    <n v="1439734001"/>
    <n v="1437142547"/>
    <b v="0"/>
    <n v="1"/>
    <b v="0"/>
    <s v="film &amp; video/drama"/>
    <n v="0"/>
    <n v="20"/>
    <x v="4"/>
    <x v="30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s v="US"/>
    <s v="USD"/>
    <n v="1425655349"/>
    <n v="1420471349"/>
    <b v="0"/>
    <n v="1"/>
    <b v="0"/>
    <s v="film &amp; video/drama"/>
    <n v="0"/>
    <n v="1"/>
    <x v="4"/>
    <x v="30"/>
    <x v="3373"/>
    <d v="2015-03-06T15:22:29"/>
    <x v="4"/>
  </r>
  <r>
    <n v="215"/>
    <s v="Invisible Scars"/>
    <s v="A short drama based on a true events. Story of a British Soldier who comes back home suffering from Post Traumatic Stress Disorder."/>
    <x v="188"/>
    <n v="10"/>
    <x v="3"/>
    <s v="GB"/>
    <s v="GBP"/>
    <n v="1455753540"/>
    <n v="1452058282"/>
    <b v="0"/>
    <n v="1"/>
    <b v="0"/>
    <s v="film &amp; video/drama"/>
    <n v="0"/>
    <n v="10"/>
    <x v="4"/>
    <x v="30"/>
    <x v="3374"/>
    <d v="2016-02-17T23:59:00"/>
    <x v="0"/>
  </r>
  <r>
    <n v="221"/>
    <s v="Archetypes"/>
    <s v="Film about Schizophrenia with Surreal Twists!"/>
    <x v="16"/>
    <n v="0"/>
    <x v="3"/>
    <s v="US"/>
    <s v="USD"/>
    <n v="1427569564"/>
    <n v="1422389164"/>
    <b v="0"/>
    <n v="0"/>
    <b v="0"/>
    <s v="film &amp; video/drama"/>
    <n v="0"/>
    <n v="0"/>
    <x v="4"/>
    <x v="30"/>
    <x v="3375"/>
    <d v="2015-03-28T19:06:04"/>
    <x v="4"/>
  </r>
  <r>
    <n v="223"/>
    <s v="The Pass"/>
    <s v="An old man, a U.S Marine Corps veteran remembers his combat experience in the battle of Toktong Pass 1950, during the Korean War."/>
    <x v="373"/>
    <n v="0"/>
    <x v="3"/>
    <s v="US"/>
    <s v="USD"/>
    <n v="1463879100"/>
    <n v="1461287350"/>
    <b v="0"/>
    <n v="0"/>
    <b v="0"/>
    <s v="film &amp; video/drama"/>
    <n v="0"/>
    <n v="0"/>
    <x v="4"/>
    <x v="3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374"/>
    <n v="0"/>
    <x v="3"/>
    <s v="AU"/>
    <s v="AUD"/>
    <n v="1436506726"/>
    <n v="1431322726"/>
    <b v="0"/>
    <n v="0"/>
    <b v="0"/>
    <s v="film &amp; video/drama"/>
    <n v="0"/>
    <n v="0"/>
    <x v="4"/>
    <x v="30"/>
    <x v="3377"/>
    <d v="2015-07-10T05:38:46"/>
    <x v="4"/>
  </r>
  <r>
    <n v="225"/>
    <s v="Backpage Shawty"/>
    <s v="I'm creating a &quot;Lifetime&quot; type drama film about a girl who uses backpage for money, but trying to turn her life around."/>
    <x v="61"/>
    <n v="0"/>
    <x v="3"/>
    <s v="US"/>
    <s v="USD"/>
    <n v="1460153054"/>
    <n v="1457564654"/>
    <b v="0"/>
    <n v="0"/>
    <b v="0"/>
    <s v="film &amp; video/drama"/>
    <n v="0"/>
    <n v="0"/>
    <x v="4"/>
    <x v="3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x v="237"/>
    <n v="0"/>
    <x v="3"/>
    <s v="US"/>
    <s v="USD"/>
    <n v="1436477241"/>
    <n v="1433885241"/>
    <b v="0"/>
    <n v="0"/>
    <b v="0"/>
    <s v="film &amp; video/drama"/>
    <n v="0"/>
    <n v="0"/>
    <x v="4"/>
    <x v="30"/>
    <x v="3379"/>
    <d v="2015-07-09T21:27:21"/>
    <x v="4"/>
  </r>
  <r>
    <n v="228"/>
    <s v="Facets of a Geek life"/>
    <s v="I am making a film from one one of my books called facets of a Geek life."/>
    <x v="14"/>
    <n v="0"/>
    <x v="3"/>
    <s v="GB"/>
    <s v="GBP"/>
    <n v="1433176105"/>
    <n v="1427992105"/>
    <b v="0"/>
    <n v="0"/>
    <b v="0"/>
    <s v="film &amp; video/drama"/>
    <n v="0"/>
    <n v="0"/>
    <x v="4"/>
    <x v="30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x v="32"/>
    <n v="0"/>
    <x v="3"/>
    <s v="DE"/>
    <s v="EUR"/>
    <n v="1455402297"/>
    <n v="1452810297"/>
    <b v="0"/>
    <n v="0"/>
    <b v="0"/>
    <s v="film &amp; video/drama"/>
    <n v="0"/>
    <n v="0"/>
    <x v="4"/>
    <x v="3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x v="38"/>
    <n v="60"/>
    <x v="3"/>
    <s v="US"/>
    <s v="USD"/>
    <n v="1433443151"/>
    <n v="1430851151"/>
    <b v="0"/>
    <n v="2"/>
    <b v="0"/>
    <s v="film &amp; video/drama"/>
    <n v="0"/>
    <n v="30"/>
    <x v="4"/>
    <x v="30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x v="373"/>
    <n v="0"/>
    <x v="3"/>
    <s v="US"/>
    <s v="USD"/>
    <n v="1451775651"/>
    <n v="1449183651"/>
    <b v="0"/>
    <n v="0"/>
    <b v="0"/>
    <s v="film &amp; video/drama"/>
    <n v="0"/>
    <n v="0"/>
    <x v="4"/>
    <x v="30"/>
    <x v="3383"/>
    <d v="2016-01-02T23:00:51"/>
    <x v="4"/>
  </r>
  <r>
    <n v="233"/>
    <s v="Area 4 - The Film"/>
    <s v="â€œArea 4â€ revolves around Frank Hammond, a counselor at a high school, who discovers the scandals that took place."/>
    <x v="307"/>
    <n v="0"/>
    <x v="3"/>
    <s v="US"/>
    <s v="USD"/>
    <n v="1475185972"/>
    <n v="1472593972"/>
    <b v="0"/>
    <n v="0"/>
    <b v="0"/>
    <s v="film &amp; video/drama"/>
    <n v="0"/>
    <n v="0"/>
    <x v="4"/>
    <x v="3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x v="9"/>
    <n v="0"/>
    <x v="3"/>
    <s v="US"/>
    <s v="USD"/>
    <n v="1436478497"/>
    <n v="1433886497"/>
    <b v="0"/>
    <n v="0"/>
    <b v="0"/>
    <s v="film &amp; video/drama"/>
    <n v="0"/>
    <n v="0"/>
    <x v="4"/>
    <x v="30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173"/>
    <n v="0"/>
    <x v="3"/>
    <s v="US"/>
    <s v="USD"/>
    <n v="1451952000"/>
    <n v="1447380099"/>
    <b v="0"/>
    <n v="0"/>
    <b v="0"/>
    <s v="film &amp; video/drama"/>
    <n v="0"/>
    <n v="0"/>
    <x v="4"/>
    <x v="30"/>
    <x v="3386"/>
    <d v="2016-01-05T00:00:00"/>
    <x v="4"/>
  </r>
  <r>
    <n v="237"/>
    <s v="Making The Choice"/>
    <s v="Making The Choice is a christian short film series."/>
    <x v="38"/>
    <n v="50"/>
    <x v="3"/>
    <s v="US"/>
    <s v="USD"/>
    <n v="1457445069"/>
    <n v="1452261069"/>
    <b v="0"/>
    <n v="1"/>
    <b v="0"/>
    <s v="film &amp; video/drama"/>
    <n v="0"/>
    <n v="50"/>
    <x v="4"/>
    <x v="3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x v="252"/>
    <n v="0"/>
    <x v="3"/>
    <s v="US"/>
    <s v="USD"/>
    <n v="1483088400"/>
    <n v="1481324760"/>
    <b v="0"/>
    <n v="0"/>
    <b v="0"/>
    <s v="film &amp; video/drama"/>
    <n v="0"/>
    <n v="0"/>
    <x v="4"/>
    <x v="3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s v="US"/>
    <s v="USD"/>
    <n v="1394772031"/>
    <n v="1392183631"/>
    <b v="0"/>
    <n v="3"/>
    <b v="0"/>
    <s v="film &amp; video/animation"/>
    <n v="0"/>
    <n v="4.83"/>
    <x v="4"/>
    <x v="28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x v="16"/>
    <n v="6"/>
    <x v="3"/>
    <s v="US"/>
    <s v="USD"/>
    <n v="1448660404"/>
    <n v="1443472804"/>
    <b v="0"/>
    <n v="2"/>
    <b v="0"/>
    <s v="film &amp; video/animation"/>
    <n v="0"/>
    <n v="3"/>
    <x v="4"/>
    <x v="28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s v="US"/>
    <s v="USD"/>
    <n v="1445540340"/>
    <n v="1444340940"/>
    <b v="0"/>
    <n v="0"/>
    <b v="0"/>
    <s v="film &amp; video/animation"/>
    <n v="0"/>
    <n v="0"/>
    <x v="4"/>
    <x v="28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2"/>
    <n v="0"/>
    <x v="3"/>
    <s v="US"/>
    <s v="USD"/>
    <n v="1259297940"/>
    <n v="1252964282"/>
    <b v="0"/>
    <n v="0"/>
    <b v="0"/>
    <s v="film &amp; video/animation"/>
    <n v="0"/>
    <n v="0"/>
    <x v="4"/>
    <x v="28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s v="US"/>
    <s v="USD"/>
    <n v="1444576022"/>
    <n v="1439392022"/>
    <b v="0"/>
    <n v="0"/>
    <b v="0"/>
    <s v="film &amp; video/animation"/>
    <n v="0"/>
    <n v="0"/>
    <x v="4"/>
    <x v="28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x v="270"/>
    <n v="3"/>
    <x v="3"/>
    <s v="US"/>
    <s v="USD"/>
    <n v="1379094980"/>
    <n v="1376502980"/>
    <b v="0"/>
    <n v="3"/>
    <b v="0"/>
    <s v="film &amp; video/animation"/>
    <n v="0"/>
    <n v="1"/>
    <x v="4"/>
    <x v="28"/>
    <x v="3394"/>
    <d v="2013-09-13T17:56:20"/>
    <x v="3"/>
  </r>
  <r>
    <n v="436"/>
    <s v="Blinky"/>
    <s v="Blinky is the story of a naÃ¯ve simpleton who suddenly finds himself struggling to adapt to changes within his environment."/>
    <x v="7"/>
    <n v="0"/>
    <x v="3"/>
    <s v="US"/>
    <s v="USD"/>
    <n v="1375260113"/>
    <n v="1372668113"/>
    <b v="0"/>
    <n v="0"/>
    <b v="0"/>
    <s v="film &amp; video/animation"/>
    <n v="0"/>
    <n v="0"/>
    <x v="4"/>
    <x v="28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s v="CA"/>
    <s v="CAD"/>
    <n v="1475912326"/>
    <n v="1470728326"/>
    <b v="0"/>
    <n v="0"/>
    <b v="0"/>
    <s v="film &amp; video/animation"/>
    <n v="0"/>
    <n v="0"/>
    <x v="4"/>
    <x v="28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x v="133"/>
    <n v="0"/>
    <x v="3"/>
    <s v="US"/>
    <s v="USD"/>
    <n v="1413569818"/>
    <n v="1412705818"/>
    <b v="0"/>
    <n v="0"/>
    <b v="0"/>
    <s v="film &amp; video/animation"/>
    <n v="0"/>
    <n v="0"/>
    <x v="4"/>
    <x v="28"/>
    <x v="3397"/>
    <d v="2014-10-17T18:16:58"/>
    <x v="2"/>
  </r>
  <r>
    <n v="440"/>
    <s v="Consumed"/>
    <s v="A stop-motion animation made by a one girl team, with a camera, creativity, and a lot of determination."/>
    <x v="2"/>
    <n v="5"/>
    <x v="3"/>
    <s v="US"/>
    <s v="USD"/>
    <n v="1458859153"/>
    <n v="1456270753"/>
    <b v="0"/>
    <n v="1"/>
    <b v="0"/>
    <s v="film &amp; video/animation"/>
    <n v="0"/>
    <n v="5"/>
    <x v="4"/>
    <x v="28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x v="46"/>
    <n v="0"/>
    <x v="3"/>
    <s v="GB"/>
    <s v="GBP"/>
    <n v="1383418996"/>
    <n v="1380826996"/>
    <b v="0"/>
    <n v="0"/>
    <b v="0"/>
    <s v="film &amp; video/animation"/>
    <n v="0"/>
    <n v="0"/>
    <x v="4"/>
    <x v="28"/>
    <x v="3399"/>
    <d v="2013-11-02T19:03:16"/>
    <x v="3"/>
  </r>
  <r>
    <n v="443"/>
    <s v="Bad Teddy Studios"/>
    <s v="We love cartoons!! We want to make more but it costs money to so. Be apart of your daily dose of WTF!?! Pledge now!!"/>
    <x v="9"/>
    <n v="10"/>
    <x v="3"/>
    <s v="CA"/>
    <s v="CAD"/>
    <n v="1391991701"/>
    <n v="1389399701"/>
    <b v="0"/>
    <n v="2"/>
    <b v="0"/>
    <s v="film &amp; video/animation"/>
    <n v="0"/>
    <n v="5"/>
    <x v="4"/>
    <x v="28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s v="US"/>
    <s v="USD"/>
    <n v="1432195375"/>
    <n v="1430899375"/>
    <b v="0"/>
    <n v="2"/>
    <b v="0"/>
    <s v="film &amp; video/animation"/>
    <n v="0"/>
    <n v="1"/>
    <x v="4"/>
    <x v="28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x v="3"/>
    <n v="5"/>
    <x v="3"/>
    <s v="GB"/>
    <s v="GBP"/>
    <n v="1364041163"/>
    <n v="1361884763"/>
    <b v="0"/>
    <n v="1"/>
    <b v="0"/>
    <s v="film &amp; video/animation"/>
    <n v="0"/>
    <n v="5"/>
    <x v="4"/>
    <x v="28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x v="12"/>
    <n v="0"/>
    <x v="3"/>
    <s v="US"/>
    <s v="USD"/>
    <n v="1390669791"/>
    <n v="1388077791"/>
    <b v="0"/>
    <n v="0"/>
    <b v="0"/>
    <s v="film &amp; video/animation"/>
    <n v="0"/>
    <n v="0"/>
    <x v="4"/>
    <x v="28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x v="375"/>
    <n v="26"/>
    <x v="3"/>
    <s v="US"/>
    <s v="USD"/>
    <n v="1424375279"/>
    <n v="1422992879"/>
    <b v="0"/>
    <n v="2"/>
    <b v="0"/>
    <s v="film &amp; video/animation"/>
    <n v="0"/>
    <n v="13"/>
    <x v="4"/>
    <x v="28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x v="128"/>
    <n v="45"/>
    <x v="3"/>
    <s v="US"/>
    <s v="USD"/>
    <n v="1334622660"/>
    <n v="1330733022"/>
    <b v="0"/>
    <n v="2"/>
    <b v="0"/>
    <s v="film &amp; video/animation"/>
    <n v="0"/>
    <n v="22.5"/>
    <x v="4"/>
    <x v="28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x v="12"/>
    <n v="0"/>
    <x v="3"/>
    <s v="CA"/>
    <s v="CAD"/>
    <n v="1408213512"/>
    <n v="1405621512"/>
    <b v="0"/>
    <n v="0"/>
    <b v="0"/>
    <s v="film &amp; video/animation"/>
    <n v="0"/>
    <n v="0"/>
    <x v="4"/>
    <x v="28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x v="376"/>
    <n v="25"/>
    <x v="3"/>
    <s v="US"/>
    <s v="USD"/>
    <n v="1321201327"/>
    <n v="1316013727"/>
    <b v="0"/>
    <n v="1"/>
    <b v="0"/>
    <s v="film &amp; video/animation"/>
    <n v="0"/>
    <n v="25"/>
    <x v="4"/>
    <x v="28"/>
    <x v="3407"/>
    <d v="2011-11-13T16:22:07"/>
    <x v="6"/>
  </r>
  <r>
    <n v="460"/>
    <s v="Darwin's Kiss"/>
    <s v="An animated web series about biological evolution gone haywire."/>
    <x v="130"/>
    <n v="25"/>
    <x v="3"/>
    <s v="US"/>
    <s v="USD"/>
    <n v="1401595200"/>
    <n v="1398862875"/>
    <b v="0"/>
    <n v="2"/>
    <b v="0"/>
    <s v="film &amp; video/animation"/>
    <n v="0"/>
    <n v="12.5"/>
    <x v="4"/>
    <x v="28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s v="GB"/>
    <s v="GBP"/>
    <n v="1370204367"/>
    <n v="1368476367"/>
    <b v="0"/>
    <n v="0"/>
    <b v="0"/>
    <s v="film &amp; video/animation"/>
    <n v="0"/>
    <n v="0"/>
    <x v="4"/>
    <x v="28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x v="24"/>
    <n v="0"/>
    <x v="3"/>
    <s v="US"/>
    <s v="USD"/>
    <n v="1312945341"/>
    <n v="1307761341"/>
    <b v="0"/>
    <n v="0"/>
    <b v="0"/>
    <s v="film &amp; video/animation"/>
    <n v="0"/>
    <n v="0"/>
    <x v="4"/>
    <x v="28"/>
    <x v="3410"/>
    <d v="2011-08-10T03:02:21"/>
    <x v="6"/>
  </r>
  <r>
    <n v="464"/>
    <s v="PokÃ©Movie - A PokÃ©monâ„¢ school project"/>
    <s v="We are three students that want to make a short PokÃ©mon movie as a school project!"/>
    <x v="377"/>
    <n v="1"/>
    <x v="3"/>
    <s v="DE"/>
    <s v="EUR"/>
    <n v="1463602935"/>
    <n v="1461874935"/>
    <b v="0"/>
    <n v="1"/>
    <b v="0"/>
    <s v="film &amp; video/animation"/>
    <n v="0"/>
    <n v="1"/>
    <x v="4"/>
    <x v="28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s v="US"/>
    <s v="USD"/>
    <n v="1341978665"/>
    <n v="1336795283"/>
    <b v="0"/>
    <n v="0"/>
    <b v="0"/>
    <s v="film &amp; video/animation"/>
    <n v="0"/>
    <n v="0"/>
    <x v="4"/>
    <x v="28"/>
    <x v="3412"/>
    <d v="2012-07-11T03:51:05"/>
    <x v="5"/>
  </r>
  <r>
    <n v="469"/>
    <s v="Dreamland PERSONALISED Animated Shorts Film"/>
    <s v="Create a personalised animation film using your child's name and photo."/>
    <x v="26"/>
    <n v="0"/>
    <x v="3"/>
    <s v="GB"/>
    <s v="GBP"/>
    <n v="1409960724"/>
    <n v="1404776724"/>
    <b v="0"/>
    <n v="0"/>
    <b v="0"/>
    <s v="film &amp; video/animation"/>
    <n v="0"/>
    <n v="0"/>
    <x v="4"/>
    <x v="28"/>
    <x v="3413"/>
    <d v="2014-09-05T23:45:24"/>
    <x v="2"/>
  </r>
  <r>
    <n v="474"/>
    <s v="TAO Mr. Fantastic!!"/>
    <s v="Time travel the light Mr. Fantastic!  Spin the dimensions toward other continuums and worlds.  Hold onto your panties."/>
    <x v="120"/>
    <n v="1"/>
    <x v="3"/>
    <s v="US"/>
    <s v="USD"/>
    <n v="1487318029"/>
    <n v="1484726029"/>
    <b v="0"/>
    <n v="1"/>
    <b v="0"/>
    <s v="film &amp; video/animation"/>
    <n v="0"/>
    <n v="1"/>
    <x v="4"/>
    <x v="28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s v="US"/>
    <s v="USD"/>
    <n v="1430877843"/>
    <n v="1428285843"/>
    <b v="0"/>
    <n v="0"/>
    <b v="0"/>
    <s v="film &amp; video/animation"/>
    <n v="0"/>
    <n v="0"/>
    <x v="4"/>
    <x v="28"/>
    <x v="3415"/>
    <d v="2015-05-06T02:04:03"/>
    <x v="4"/>
  </r>
  <r>
    <n v="477"/>
    <s v="Hymn of Unity"/>
    <s v="A Comedy-drama animation revolving around a man who finds a problematic pair of headphones that literally take over his whole life."/>
    <x v="51"/>
    <n v="0"/>
    <x v="3"/>
    <s v="US"/>
    <s v="USD"/>
    <n v="1337371334"/>
    <n v="1332187334"/>
    <b v="0"/>
    <n v="0"/>
    <b v="0"/>
    <s v="film &amp; video/animation"/>
    <n v="0"/>
    <n v="0"/>
    <x v="4"/>
    <x v="28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s v="US"/>
    <s v="USD"/>
    <n v="1427921509"/>
    <n v="1425333109"/>
    <b v="0"/>
    <n v="0"/>
    <b v="0"/>
    <s v="film &amp; video/animation"/>
    <n v="0"/>
    <n v="0"/>
    <x v="4"/>
    <x v="28"/>
    <x v="3417"/>
    <d v="2015-04-01T20:51:49"/>
    <x v="4"/>
  </r>
  <r>
    <n v="482"/>
    <s v="Animated Stand-up Routines Shenanigans"/>
    <s v="Help me quit my day job and also create animated Stand-up routines from local up and coming comedians."/>
    <x v="9"/>
    <n v="10"/>
    <x v="3"/>
    <s v="US"/>
    <s v="USD"/>
    <n v="1460644440"/>
    <n v="1458336690"/>
    <b v="0"/>
    <n v="1"/>
    <b v="0"/>
    <s v="film &amp; video/animation"/>
    <n v="0"/>
    <n v="10"/>
    <x v="4"/>
    <x v="28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s v="GB"/>
    <s v="GBP"/>
    <n v="1446766372"/>
    <n v="1443220372"/>
    <b v="0"/>
    <n v="11"/>
    <b v="0"/>
    <s v="film &amp; video/animation"/>
    <n v="0"/>
    <n v="13.55"/>
    <x v="4"/>
    <x v="28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s v="AU"/>
    <s v="AUD"/>
    <n v="1401662239"/>
    <n v="1399070239"/>
    <b v="0"/>
    <n v="1"/>
    <b v="0"/>
    <s v="film &amp; video/animation"/>
    <n v="0"/>
    <n v="50"/>
    <x v="4"/>
    <x v="28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x v="16"/>
    <n v="0"/>
    <x v="3"/>
    <s v="CA"/>
    <s v="CAD"/>
    <n v="1482678994"/>
    <n v="1477491394"/>
    <b v="0"/>
    <n v="0"/>
    <b v="0"/>
    <s v="film &amp; video/animation"/>
    <n v="0"/>
    <n v="0"/>
    <x v="4"/>
    <x v="28"/>
    <x v="3421"/>
    <d v="2016-12-25T15:16:34"/>
    <x v="0"/>
  </r>
  <r>
    <n v="488"/>
    <s v="City Animals independent cartoon series"/>
    <s v="When humans left the earth, the animals took over the city. What could go wrong? Well...everything!"/>
    <x v="18"/>
    <n v="0"/>
    <x v="3"/>
    <s v="US"/>
    <s v="USD"/>
    <n v="1483924700"/>
    <n v="1481332700"/>
    <b v="0"/>
    <n v="0"/>
    <b v="0"/>
    <s v="film &amp; video/animation"/>
    <n v="0"/>
    <n v="0"/>
    <x v="4"/>
    <x v="28"/>
    <x v="3422"/>
    <d v="2017-01-09T01:18:20"/>
    <x v="0"/>
  </r>
  <r>
    <n v="489"/>
    <s v="THE GUINEAS SHOW"/>
    <s v="Help America's favorite dysfunctional immigrant family THE GUINEAS launch the first season of their animated web series."/>
    <x v="379"/>
    <n v="215"/>
    <x v="3"/>
    <s v="US"/>
    <s v="USD"/>
    <n v="1325763180"/>
    <n v="1323084816"/>
    <b v="0"/>
    <n v="3"/>
    <b v="0"/>
    <s v="film &amp; video/animation"/>
    <n v="0"/>
    <n v="71.67"/>
    <x v="4"/>
    <x v="28"/>
    <x v="3423"/>
    <d v="2012-01-05T11:33:00"/>
    <x v="6"/>
  </r>
  <r>
    <n v="490"/>
    <s v="PROJECT IS CANCELLED"/>
    <s v="Cancelled"/>
    <x v="7"/>
    <n v="0"/>
    <x v="3"/>
    <s v="US"/>
    <s v="USD"/>
    <n v="1345677285"/>
    <n v="1343085285"/>
    <b v="0"/>
    <n v="0"/>
    <b v="0"/>
    <s v="film &amp; video/animation"/>
    <n v="0"/>
    <n v="0"/>
    <x v="4"/>
    <x v="28"/>
    <x v="3424"/>
    <d v="2012-08-22T23:14:45"/>
    <x v="5"/>
  </r>
  <r>
    <n v="491"/>
    <s v="Guess What? Gus"/>
    <s v="&quot;Guess What? Gus&quot; is a magical animated comedy that follow a new kid who playful antics for attention make the news."/>
    <x v="9"/>
    <n v="0"/>
    <x v="3"/>
    <s v="US"/>
    <s v="USD"/>
    <n v="1453937699"/>
    <n v="1451345699"/>
    <b v="0"/>
    <n v="0"/>
    <b v="0"/>
    <s v="film &amp; video/animation"/>
    <n v="0"/>
    <n v="0"/>
    <x v="4"/>
    <x v="28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380"/>
    <n v="0"/>
    <x v="3"/>
    <s v="SE"/>
    <s v="SEK"/>
    <n v="1476319830"/>
    <n v="1471135830"/>
    <b v="0"/>
    <n v="0"/>
    <b v="0"/>
    <s v="film &amp; video/animation"/>
    <n v="0"/>
    <n v="0"/>
    <x v="4"/>
    <x v="28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x v="3"/>
    <n v="0"/>
    <x v="3"/>
    <s v="GB"/>
    <s v="GBP"/>
    <n v="1432142738"/>
    <n v="1429550738"/>
    <b v="0"/>
    <n v="0"/>
    <b v="0"/>
    <s v="film &amp; video/animation"/>
    <n v="0"/>
    <n v="0"/>
    <x v="4"/>
    <x v="28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x v="12"/>
    <n v="31"/>
    <x v="3"/>
    <s v="US"/>
    <s v="USD"/>
    <n v="1404356400"/>
    <n v="1402343765"/>
    <b v="0"/>
    <n v="3"/>
    <b v="0"/>
    <s v="film &amp; video/animation"/>
    <n v="0"/>
    <n v="10.33"/>
    <x v="4"/>
    <x v="28"/>
    <x v="3428"/>
    <d v="2014-07-03T03:00:00"/>
    <x v="2"/>
  </r>
  <r>
    <n v="495"/>
    <s v="Average Heroes pilot"/>
    <s v="two friends set out to conquer and reach the level cap of the quest watch, how will they do it when they're 2 teenage idiots"/>
    <x v="13"/>
    <n v="0"/>
    <x v="3"/>
    <s v="US"/>
    <s v="USD"/>
    <n v="1437076305"/>
    <n v="1434484305"/>
    <b v="0"/>
    <n v="0"/>
    <b v="0"/>
    <s v="film &amp; video/animation"/>
    <n v="0"/>
    <n v="0"/>
    <x v="4"/>
    <x v="28"/>
    <x v="3429"/>
    <d v="2015-07-16T19:51:45"/>
    <x v="4"/>
  </r>
  <r>
    <n v="496"/>
    <s v="Airships and Anatasia: The Movie"/>
    <s v="The movie is about the adventures of Ethan, Danna, The mysterious inventor and more."/>
    <x v="64"/>
    <n v="1"/>
    <x v="3"/>
    <s v="US"/>
    <s v="USD"/>
    <n v="1392070874"/>
    <n v="1386886874"/>
    <b v="0"/>
    <n v="1"/>
    <b v="0"/>
    <s v="film &amp; video/animation"/>
    <n v="0"/>
    <n v="1"/>
    <x v="4"/>
    <x v="28"/>
    <x v="3430"/>
    <d v="2014-02-10T22:21:14"/>
    <x v="3"/>
  </r>
  <r>
    <n v="501"/>
    <s v="World War 4"/>
    <s v="Based on the invention portfolio of a patented inventor World War Four is a look into the future of warfare and humanity as a whole"/>
    <x v="9"/>
    <n v="0"/>
    <x v="3"/>
    <s v="US"/>
    <s v="USD"/>
    <n v="1310189851"/>
    <n v="1307597851"/>
    <b v="0"/>
    <n v="0"/>
    <b v="0"/>
    <s v="film &amp; video/animation"/>
    <n v="0"/>
    <n v="0"/>
    <x v="4"/>
    <x v="28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x v="18"/>
    <n v="52"/>
    <x v="3"/>
    <s v="US"/>
    <s v="USD"/>
    <n v="1451010086"/>
    <n v="1447122086"/>
    <b v="0"/>
    <n v="14"/>
    <b v="0"/>
    <s v="film &amp; video/animation"/>
    <n v="0"/>
    <n v="3.71"/>
    <x v="4"/>
    <x v="28"/>
    <x v="3432"/>
    <d v="2015-12-25T02:21:26"/>
    <x v="4"/>
  </r>
  <r>
    <n v="506"/>
    <s v="Age of Spirit: The Battle in Heaven"/>
    <s v="A feature-length 3D animation that depicts what happened when the Son of the Morning rebelled against God."/>
    <x v="171"/>
    <n v="250"/>
    <x v="3"/>
    <s v="US"/>
    <s v="USD"/>
    <n v="1376140520"/>
    <n v="1373548520"/>
    <b v="0"/>
    <n v="1"/>
    <b v="0"/>
    <s v="film &amp; video/animation"/>
    <n v="0"/>
    <n v="250"/>
    <x v="4"/>
    <x v="28"/>
    <x v="3433"/>
    <d v="2013-08-10T13:15:20"/>
    <x v="3"/>
  </r>
  <r>
    <n v="509"/>
    <s v="Indian in Chelsea - Web Animated series"/>
    <s v="A hilarious comedy podcast being turned into an animated series  about an indian servant and his boss."/>
    <x v="2"/>
    <n v="10"/>
    <x v="3"/>
    <s v="GB"/>
    <s v="GBP"/>
    <n v="1435504170"/>
    <n v="1432912170"/>
    <b v="0"/>
    <n v="1"/>
    <b v="0"/>
    <s v="film &amp; video/animation"/>
    <n v="0"/>
    <n v="10"/>
    <x v="4"/>
    <x v="28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x v="76"/>
    <n v="0"/>
    <x v="3"/>
    <s v="US"/>
    <s v="USD"/>
    <n v="1456805639"/>
    <n v="1454213639"/>
    <b v="0"/>
    <n v="0"/>
    <b v="0"/>
    <s v="film &amp; video/animation"/>
    <n v="0"/>
    <n v="0"/>
    <x v="4"/>
    <x v="28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x v="14"/>
    <n v="11"/>
    <x v="3"/>
    <s v="US"/>
    <s v="USD"/>
    <n v="1479667727"/>
    <n v="1475776127"/>
    <b v="0"/>
    <n v="2"/>
    <b v="0"/>
    <s v="film &amp; video/animation"/>
    <n v="0"/>
    <n v="5.5"/>
    <x v="4"/>
    <x v="28"/>
    <x v="3436"/>
    <d v="2016-11-20T18:48:47"/>
    <x v="0"/>
  </r>
  <r>
    <n v="516"/>
    <s v="Shipmates"/>
    <s v="A big brother style comedy animation series starring famous seafarers"/>
    <x v="2"/>
    <n v="0"/>
    <x v="3"/>
    <s v="GB"/>
    <s v="GBP"/>
    <n v="1432752080"/>
    <n v="1427568080"/>
    <b v="0"/>
    <n v="0"/>
    <b v="0"/>
    <s v="film &amp; video/animation"/>
    <n v="0"/>
    <n v="0"/>
    <x v="4"/>
    <x v="28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x v="381"/>
    <n v="0"/>
    <x v="3"/>
    <s v="US"/>
    <s v="USD"/>
    <n v="1441550760"/>
    <n v="1438958824"/>
    <b v="0"/>
    <n v="0"/>
    <b v="0"/>
    <s v="film &amp; video/animation"/>
    <n v="0"/>
    <n v="0"/>
    <x v="4"/>
    <x v="28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x v="38"/>
    <n v="1"/>
    <x v="3"/>
    <s v="US"/>
    <s v="USD"/>
    <n v="1423078606"/>
    <n v="1420486606"/>
    <b v="0"/>
    <n v="1"/>
    <b v="0"/>
    <s v="technology/web"/>
    <n v="0"/>
    <n v="1"/>
    <x v="0"/>
    <x v="38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s v="US"/>
    <s v="USD"/>
    <n v="1462293716"/>
    <n v="1457113316"/>
    <b v="0"/>
    <n v="1"/>
    <b v="0"/>
    <s v="technology/web"/>
    <n v="0"/>
    <n v="1"/>
    <x v="0"/>
    <x v="38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s v="AU"/>
    <s v="AUD"/>
    <n v="1414807962"/>
    <n v="1412215962"/>
    <b v="0"/>
    <n v="2"/>
    <b v="0"/>
    <s v="technology/web"/>
    <n v="0"/>
    <n v="35"/>
    <x v="0"/>
    <x v="38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s v="US"/>
    <s v="USD"/>
    <n v="1445097715"/>
    <n v="1441209715"/>
    <b v="0"/>
    <n v="2"/>
    <b v="0"/>
    <s v="technology/web"/>
    <n v="0"/>
    <n v="26"/>
    <x v="0"/>
    <x v="38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x v="41"/>
    <n v="0"/>
    <x v="3"/>
    <s v="GB"/>
    <s v="GBP"/>
    <n v="1455122564"/>
    <n v="1452530564"/>
    <b v="0"/>
    <n v="0"/>
    <b v="0"/>
    <s v="technology/web"/>
    <n v="0"/>
    <n v="0"/>
    <x v="0"/>
    <x v="38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s v="GB"/>
    <s v="GBP"/>
    <n v="1446154848"/>
    <n v="1443562848"/>
    <b v="0"/>
    <n v="1"/>
    <b v="0"/>
    <s v="technology/web"/>
    <n v="0"/>
    <n v="9"/>
    <x v="0"/>
    <x v="38"/>
    <x v="3444"/>
    <d v="2015-10-29T21:40:48"/>
    <x v="4"/>
  </r>
  <r>
    <n v="552"/>
    <s v="Spinnable Social Media"/>
    <s v="Axoral is a 3d interactive social media interface, with the potential to be so much more, but we need your help!"/>
    <x v="126"/>
    <n v="0"/>
    <x v="3"/>
    <s v="CA"/>
    <s v="CAD"/>
    <n v="1452350896"/>
    <n v="1447166896"/>
    <b v="0"/>
    <n v="0"/>
    <b v="0"/>
    <s v="technology/web"/>
    <n v="0"/>
    <n v="0"/>
    <x v="0"/>
    <x v="38"/>
    <x v="3445"/>
    <d v="2016-01-09T14:48:16"/>
    <x v="4"/>
  </r>
  <r>
    <n v="553"/>
    <s v="sellorshopusa.com"/>
    <s v="Groundbreaking New Classifieds Website Grows Into Largest Nationwide Coverage By Turning Users Into Entrepreneurs"/>
    <x v="19"/>
    <n v="123"/>
    <x v="3"/>
    <s v="US"/>
    <s v="USD"/>
    <n v="1415988991"/>
    <n v="1413393391"/>
    <b v="0"/>
    <n v="6"/>
    <b v="0"/>
    <s v="technology/web"/>
    <n v="0"/>
    <n v="20.5"/>
    <x v="0"/>
    <x v="38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s v="GB"/>
    <s v="GBP"/>
    <n v="1465720143"/>
    <n v="1463128143"/>
    <b v="0"/>
    <n v="0"/>
    <b v="0"/>
    <s v="technology/web"/>
    <n v="0"/>
    <n v="0"/>
    <x v="0"/>
    <x v="38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s v="US"/>
    <s v="USD"/>
    <n v="1427227905"/>
    <n v="1424639505"/>
    <b v="0"/>
    <n v="0"/>
    <b v="0"/>
    <s v="technology/web"/>
    <n v="0"/>
    <n v="0"/>
    <x v="0"/>
    <x v="38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s v="US"/>
    <s v="USD"/>
    <n v="1449989260"/>
    <n v="1447397260"/>
    <b v="0"/>
    <n v="1"/>
    <b v="0"/>
    <s v="technology/web"/>
    <n v="0"/>
    <n v="50"/>
    <x v="0"/>
    <x v="38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x v="24"/>
    <n v="12"/>
    <x v="3"/>
    <s v="CA"/>
    <s v="CAD"/>
    <n v="1418841045"/>
    <n v="1416249045"/>
    <b v="0"/>
    <n v="3"/>
    <b v="0"/>
    <s v="technology/web"/>
    <n v="0"/>
    <n v="4"/>
    <x v="0"/>
    <x v="38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x v="38"/>
    <n v="55"/>
    <x v="3"/>
    <s v="US"/>
    <s v="USD"/>
    <n v="1445874513"/>
    <n v="1442850513"/>
    <b v="0"/>
    <n v="2"/>
    <b v="0"/>
    <s v="technology/web"/>
    <n v="0"/>
    <n v="27.5"/>
    <x v="0"/>
    <x v="38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s v="NL"/>
    <s v="EUR"/>
    <n v="1482052815"/>
    <n v="1479460815"/>
    <b v="0"/>
    <n v="0"/>
    <b v="0"/>
    <s v="technology/web"/>
    <n v="0"/>
    <n v="0"/>
    <x v="0"/>
    <x v="38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115"/>
    <n v="68"/>
    <x v="3"/>
    <s v="AU"/>
    <s v="AUD"/>
    <n v="1424137247"/>
    <n v="1421545247"/>
    <b v="0"/>
    <n v="2"/>
    <b v="0"/>
    <s v="technology/web"/>
    <n v="0"/>
    <n v="34"/>
    <x v="0"/>
    <x v="38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x v="52"/>
    <n v="1"/>
    <x v="3"/>
    <s v="FR"/>
    <s v="EUR"/>
    <n v="1457822275"/>
    <n v="1455230275"/>
    <b v="0"/>
    <n v="1"/>
    <b v="0"/>
    <s v="technology/web"/>
    <n v="0"/>
    <n v="1"/>
    <x v="0"/>
    <x v="38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x v="19"/>
    <n v="0"/>
    <x v="3"/>
    <s v="GB"/>
    <s v="GBP"/>
    <n v="1436554249"/>
    <n v="1433962249"/>
    <b v="0"/>
    <n v="0"/>
    <b v="0"/>
    <s v="technology/web"/>
    <n v="0"/>
    <n v="0"/>
    <x v="0"/>
    <x v="38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s v="US"/>
    <s v="USD"/>
    <n v="1468513533"/>
    <n v="1465921533"/>
    <b v="0"/>
    <n v="1"/>
    <b v="0"/>
    <s v="technology/web"/>
    <n v="0"/>
    <n v="1"/>
    <x v="0"/>
    <x v="38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9"/>
    <n v="0"/>
    <x v="3"/>
    <s v="US"/>
    <s v="USD"/>
    <n v="1420143194"/>
    <n v="1417551194"/>
    <b v="0"/>
    <n v="0"/>
    <b v="0"/>
    <s v="technology/web"/>
    <n v="0"/>
    <n v="0"/>
    <x v="0"/>
    <x v="38"/>
    <x v="3457"/>
    <d v="2015-01-01T20:13:14"/>
    <x v="2"/>
  </r>
  <r>
    <n v="570"/>
    <s v="Relaunching in May"/>
    <s v="Humans have AM/FM/Satellite radio, kids have radio Disney, pets have DogCatRadio."/>
    <x v="123"/>
    <n v="142"/>
    <x v="3"/>
    <s v="US"/>
    <s v="USD"/>
    <n v="1455822569"/>
    <n v="1453230569"/>
    <b v="0"/>
    <n v="1"/>
    <b v="0"/>
    <s v="technology/web"/>
    <n v="0"/>
    <n v="142"/>
    <x v="0"/>
    <x v="38"/>
    <x v="3458"/>
    <d v="2016-02-18T19:09:29"/>
    <x v="0"/>
  </r>
  <r>
    <n v="571"/>
    <s v="Snag-A-Slip"/>
    <s v="Snag-A-Slip is an online platform that connects boaters with awesome marinas and available boat slips so that they can book with ease."/>
    <x v="19"/>
    <n v="106"/>
    <x v="3"/>
    <s v="US"/>
    <s v="USD"/>
    <n v="1437969540"/>
    <n v="1436297723"/>
    <b v="0"/>
    <n v="2"/>
    <b v="0"/>
    <s v="technology/web"/>
    <n v="0"/>
    <n v="53"/>
    <x v="0"/>
    <x v="38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x v="8"/>
    <n v="0"/>
    <x v="3"/>
    <s v="US"/>
    <s v="USD"/>
    <n v="1446660688"/>
    <n v="1444065088"/>
    <b v="0"/>
    <n v="0"/>
    <b v="0"/>
    <s v="technology/web"/>
    <n v="0"/>
    <n v="0"/>
    <x v="0"/>
    <x v="38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s v="US"/>
    <s v="USD"/>
    <n v="1421543520"/>
    <n v="1416445931"/>
    <b v="0"/>
    <n v="9"/>
    <b v="0"/>
    <s v="technology/web"/>
    <n v="0"/>
    <n v="38.44"/>
    <x v="0"/>
    <x v="38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s v="DE"/>
    <s v="EUR"/>
    <n v="1434213443"/>
    <n v="1431621443"/>
    <b v="0"/>
    <n v="4"/>
    <b v="0"/>
    <s v="technology/web"/>
    <n v="0"/>
    <n v="64.75"/>
    <x v="0"/>
    <x v="38"/>
    <x v="3462"/>
    <d v="2015-06-13T16:37:23"/>
    <x v="4"/>
  </r>
  <r>
    <n v="576"/>
    <s v="Uthtopia"/>
    <s v="UthTopia Is a social media organization that believes in positive online usage, youth mentorship, and youth empowerment."/>
    <x v="81"/>
    <n v="1"/>
    <x v="3"/>
    <s v="US"/>
    <s v="USD"/>
    <n v="1427537952"/>
    <n v="1422357552"/>
    <b v="0"/>
    <n v="1"/>
    <b v="0"/>
    <s v="technology/web"/>
    <n v="0"/>
    <n v="1"/>
    <x v="0"/>
    <x v="38"/>
    <x v="3463"/>
    <d v="2015-03-28T10:19:12"/>
    <x v="4"/>
  </r>
  <r>
    <n v="577"/>
    <s v="everydayrelay"/>
    <s v="Emails are one of pervasively used mode of communication today. However, emails can be personal and sometimes discretion is needed."/>
    <x v="2"/>
    <n v="10"/>
    <x v="3"/>
    <s v="US"/>
    <s v="USD"/>
    <n v="1463753302"/>
    <n v="1458569302"/>
    <b v="0"/>
    <n v="1"/>
    <b v="0"/>
    <s v="technology/web"/>
    <n v="0"/>
    <n v="10"/>
    <x v="0"/>
    <x v="38"/>
    <x v="3464"/>
    <d v="2016-05-20T14:08:22"/>
    <x v="0"/>
  </r>
  <r>
    <n v="578"/>
    <s v="weBuy Crowdsourced Shopping"/>
    <s v="weBuy trade built on technology and Crowd Sourced Power"/>
    <x v="57"/>
    <n v="14"/>
    <x v="3"/>
    <s v="GB"/>
    <s v="GBP"/>
    <n v="1441633993"/>
    <n v="1439560393"/>
    <b v="0"/>
    <n v="7"/>
    <b v="0"/>
    <s v="technology/web"/>
    <n v="0"/>
    <n v="2"/>
    <x v="0"/>
    <x v="38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x v="32"/>
    <n v="1"/>
    <x v="3"/>
    <s v="US"/>
    <s v="USD"/>
    <n v="1474580867"/>
    <n v="1471988867"/>
    <b v="0"/>
    <n v="1"/>
    <b v="0"/>
    <s v="technology/web"/>
    <n v="0"/>
    <n v="1"/>
    <x v="0"/>
    <x v="38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x v="46"/>
    <n v="0"/>
    <x v="3"/>
    <s v="US"/>
    <s v="USD"/>
    <n v="1438474704"/>
    <n v="1435882704"/>
    <b v="0"/>
    <n v="0"/>
    <b v="0"/>
    <s v="technology/web"/>
    <n v="0"/>
    <n v="0"/>
    <x v="0"/>
    <x v="38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24"/>
    <n v="0"/>
    <x v="3"/>
    <s v="US"/>
    <s v="USD"/>
    <n v="1426442400"/>
    <n v="1424454319"/>
    <b v="0"/>
    <n v="0"/>
    <b v="0"/>
    <s v="technology/web"/>
    <n v="0"/>
    <n v="0"/>
    <x v="0"/>
    <x v="38"/>
    <x v="3468"/>
    <d v="2015-03-15T18:00:00"/>
    <x v="4"/>
  </r>
  <r>
    <n v="583"/>
    <s v="HackersArchive.com"/>
    <s v="HackersArchive.com will help rid the web of viruses and scams found everywhere else you look!"/>
    <x v="68"/>
    <n v="1"/>
    <x v="3"/>
    <s v="US"/>
    <s v="USD"/>
    <n v="1426800687"/>
    <n v="1424212287"/>
    <b v="0"/>
    <n v="1"/>
    <b v="0"/>
    <s v="technology/web"/>
    <n v="0"/>
    <n v="1"/>
    <x v="0"/>
    <x v="38"/>
    <x v="3469"/>
    <d v="2015-03-19T21:31:27"/>
    <x v="4"/>
  </r>
  <r>
    <n v="585"/>
    <s v="Link Card"/>
    <s v="SAVE UP TO 40% WHEN YOU SPEND!_x000a__x000a_PRE-ORDER YOUR LINK CARD TODAY"/>
    <x v="68"/>
    <n v="0"/>
    <x v="3"/>
    <s v="GB"/>
    <s v="GBP"/>
    <n v="1448928000"/>
    <n v="1444123377"/>
    <b v="0"/>
    <n v="0"/>
    <b v="0"/>
    <s v="technology/web"/>
    <n v="0"/>
    <n v="0"/>
    <x v="0"/>
    <x v="38"/>
    <x v="3470"/>
    <d v="2015-12-01T00:00:00"/>
    <x v="4"/>
  </r>
  <r>
    <n v="589"/>
    <s v="Get Neighborly"/>
    <s v="Services closer than you think..."/>
    <x v="41"/>
    <n v="1"/>
    <x v="3"/>
    <s v="US"/>
    <s v="USD"/>
    <n v="1436366699"/>
    <n v="1435070699"/>
    <b v="0"/>
    <n v="1"/>
    <b v="0"/>
    <s v="technology/web"/>
    <n v="0"/>
    <n v="1"/>
    <x v="0"/>
    <x v="38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s v="US"/>
    <s v="USD"/>
    <n v="1437570130"/>
    <n v="1434978130"/>
    <b v="0"/>
    <n v="2"/>
    <b v="0"/>
    <s v="technology/web"/>
    <n v="0"/>
    <n v="30.5"/>
    <x v="0"/>
    <x v="38"/>
    <x v="3472"/>
    <d v="2015-07-22T13:02:10"/>
    <x v="4"/>
  </r>
  <r>
    <n v="594"/>
    <s v="Unleashed Fitness"/>
    <s v="Creating a fitness site that will change the fitness game forever!"/>
    <x v="19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  <x v="0"/>
  </r>
  <r>
    <n v="595"/>
    <s v="MyBestInterest.org"/>
    <s v="MyBestInterest.org elminates election research by quickly identifying the candidates that will best represent your interests."/>
    <x v="24"/>
    <n v="426"/>
    <x v="3"/>
    <s v="US"/>
    <s v="USD"/>
    <n v="1430703638"/>
    <n v="1426815638"/>
    <b v="0"/>
    <n v="8"/>
    <b v="0"/>
    <s v="technology/web"/>
    <n v="0"/>
    <n v="53.25"/>
    <x v="0"/>
    <x v="38"/>
    <x v="3474"/>
    <d v="2015-05-04T01:40:38"/>
    <x v="4"/>
  </r>
  <r>
    <n v="596"/>
    <s v="DigitaliBook free library"/>
    <s v="We present digitaibook,com site which can become a free electronic library with your help,"/>
    <x v="12"/>
    <n v="6"/>
    <x v="3"/>
    <s v="US"/>
    <s v="USD"/>
    <n v="1478122292"/>
    <n v="1475530292"/>
    <b v="0"/>
    <n v="2"/>
    <b v="0"/>
    <s v="technology/web"/>
    <n v="0"/>
    <n v="3"/>
    <x v="0"/>
    <x v="38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41"/>
    <n v="20"/>
    <x v="3"/>
    <s v="US"/>
    <s v="USD"/>
    <n v="1469980800"/>
    <n v="1466787335"/>
    <b v="0"/>
    <n v="2"/>
    <b v="0"/>
    <s v="technology/web"/>
    <n v="0"/>
    <n v="10"/>
    <x v="0"/>
    <x v="38"/>
    <x v="3476"/>
    <d v="2016-07-31T16:00:00"/>
    <x v="0"/>
  </r>
  <r>
    <n v="599"/>
    <s v="Mail 4 Jail"/>
    <s v="We send care packages to incarcerated individuals throughout the country that include specific items hand picked by the sender."/>
    <x v="16"/>
    <n v="31"/>
    <x v="3"/>
    <s v="US"/>
    <s v="USD"/>
    <n v="1425827760"/>
    <n v="1423769402"/>
    <b v="0"/>
    <n v="2"/>
    <b v="0"/>
    <s v="technology/web"/>
    <n v="0"/>
    <n v="15.5"/>
    <x v="0"/>
    <x v="38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s v="US"/>
    <s v="USD"/>
    <n v="1434654215"/>
    <n v="1432062215"/>
    <b v="0"/>
    <n v="0"/>
    <b v="0"/>
    <s v="technology/web"/>
    <n v="0"/>
    <n v="0"/>
    <x v="0"/>
    <x v="38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s v="US"/>
    <s v="USD"/>
    <n v="1409187056"/>
    <n v="1406595056"/>
    <b v="0"/>
    <n v="0"/>
    <b v="0"/>
    <s v="technology/web"/>
    <n v="0"/>
    <n v="0"/>
    <x v="0"/>
    <x v="38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n v="1428507409"/>
    <b v="0"/>
    <n v="1"/>
    <b v="0"/>
    <s v="technology/web"/>
    <n v="0"/>
    <n v="10"/>
    <x v="0"/>
    <x v="38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x v="54"/>
    <n v="0"/>
    <x v="1"/>
    <s v="US"/>
    <s v="USD"/>
    <n v="1448225336"/>
    <n v="1445629736"/>
    <b v="0"/>
    <n v="0"/>
    <b v="0"/>
    <s v="technology/web"/>
    <n v="0"/>
    <n v="0"/>
    <x v="0"/>
    <x v="38"/>
    <x v="3481"/>
    <d v="2015-11-22T20:48:56"/>
    <x v="4"/>
  </r>
  <r>
    <n v="610"/>
    <s v="UniteChrist (Canceled)"/>
    <s v="We are creating a Christian social network to empower, educate, and connect Christians all over the world."/>
    <x v="384"/>
    <n v="0"/>
    <x v="1"/>
    <s v="US"/>
    <s v="USD"/>
    <n v="1429732586"/>
    <n v="1427140586"/>
    <b v="0"/>
    <n v="0"/>
    <b v="0"/>
    <s v="technology/web"/>
    <n v="0"/>
    <n v="0"/>
    <x v="0"/>
    <x v="38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s v="FR"/>
    <s v="EUR"/>
    <n v="1453210037"/>
    <n v="1448026037"/>
    <b v="0"/>
    <n v="0"/>
    <b v="0"/>
    <s v="technology/web"/>
    <n v="0"/>
    <n v="0"/>
    <x v="0"/>
    <x v="38"/>
    <x v="3483"/>
    <d v="2016-01-19T13:27:17"/>
    <x v="4"/>
  </r>
  <r>
    <n v="612"/>
    <s v="Web Streaming 2.0 (Canceled)"/>
    <s v="A Fast and Reliable new Web platform to stream videos from Internet"/>
    <x v="9"/>
    <n v="0"/>
    <x v="1"/>
    <s v="IT"/>
    <s v="EUR"/>
    <n v="1472777146"/>
    <n v="1470185146"/>
    <b v="0"/>
    <n v="0"/>
    <b v="0"/>
    <s v="technology/web"/>
    <n v="0"/>
    <n v="0"/>
    <x v="0"/>
    <x v="38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n v="1464139740"/>
    <b v="0"/>
    <n v="0"/>
    <b v="0"/>
    <s v="technology/web"/>
    <n v="0"/>
    <n v="0"/>
    <x v="0"/>
    <x v="38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385"/>
    <n v="0"/>
    <x v="1"/>
    <s v="NZ"/>
    <s v="NZD"/>
    <n v="1443149759"/>
    <n v="1440557759"/>
    <b v="0"/>
    <n v="0"/>
    <b v="0"/>
    <s v="technology/web"/>
    <n v="0"/>
    <n v="0"/>
    <x v="0"/>
    <x v="38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n v="1485421307"/>
    <b v="0"/>
    <n v="0"/>
    <b v="0"/>
    <s v="technology/web"/>
    <n v="0"/>
    <n v="0"/>
    <x v="0"/>
    <x v="38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x v="46"/>
    <n v="0"/>
    <x v="1"/>
    <s v="US"/>
    <s v="USD"/>
    <n v="1449689203"/>
    <n v="1447097203"/>
    <b v="0"/>
    <n v="0"/>
    <b v="0"/>
    <s v="technology/web"/>
    <n v="0"/>
    <n v="0"/>
    <x v="0"/>
    <x v="38"/>
    <x v="3488"/>
    <d v="2015-12-09T19:26:43"/>
    <x v="4"/>
  </r>
  <r>
    <n v="619"/>
    <s v="Big Data (Canceled)"/>
    <s v="Big Data Sets for researchers interested in improving the quality of life."/>
    <x v="386"/>
    <n v="1"/>
    <x v="1"/>
    <s v="US"/>
    <s v="USD"/>
    <n v="1416933390"/>
    <n v="1411745790"/>
    <b v="0"/>
    <n v="1"/>
    <b v="0"/>
    <s v="technology/web"/>
    <n v="0"/>
    <n v="1"/>
    <x v="0"/>
    <x v="38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x v="115"/>
    <n v="0"/>
    <x v="1"/>
    <s v="AU"/>
    <s v="AUD"/>
    <n v="1432771997"/>
    <n v="1430179997"/>
    <b v="0"/>
    <n v="0"/>
    <b v="0"/>
    <s v="technology/web"/>
    <n v="0"/>
    <n v="0"/>
    <x v="0"/>
    <x v="38"/>
    <x v="3490"/>
    <d v="2015-05-28T00:13:17"/>
    <x v="4"/>
  </r>
  <r>
    <n v="624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n v="1429055041"/>
    <b v="0"/>
    <n v="0"/>
    <b v="0"/>
    <s v="technology/web"/>
    <n v="0"/>
    <n v="0"/>
    <x v="0"/>
    <x v="38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n v="1487971777"/>
    <b v="0"/>
    <n v="0"/>
    <b v="0"/>
    <s v="technology/web"/>
    <n v="0"/>
    <n v="0"/>
    <x v="0"/>
    <x v="38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x v="387"/>
    <n v="90"/>
    <x v="1"/>
    <s v="SE"/>
    <s v="SEK"/>
    <n v="1457996400"/>
    <n v="1452842511"/>
    <b v="0"/>
    <n v="1"/>
    <b v="0"/>
    <s v="technology/web"/>
    <n v="0"/>
    <n v="90"/>
    <x v="0"/>
    <x v="38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n v="1402677457"/>
    <b v="0"/>
    <n v="0"/>
    <b v="0"/>
    <s v="technology/web"/>
    <n v="0"/>
    <n v="0"/>
    <x v="0"/>
    <x v="38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s v="AU"/>
    <s v="AUD"/>
    <n v="1463239108"/>
    <n v="1460647108"/>
    <b v="0"/>
    <n v="3"/>
    <b v="0"/>
    <s v="technology/web"/>
    <n v="0"/>
    <n v="116.67"/>
    <x v="0"/>
    <x v="38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x v="38"/>
    <x v="3496"/>
    <d v="2015-09-06T05:10:00"/>
    <x v="4"/>
  </r>
  <r>
    <n v="632"/>
    <s v="UniWherse.com - Bring students future (Canceled)"/>
    <s v="Our goal is to create a system, students can find universities that best match their interests."/>
    <x v="12"/>
    <n v="0"/>
    <x v="1"/>
    <s v="NL"/>
    <s v="EUR"/>
    <n v="1448470165"/>
    <n v="1445874565"/>
    <b v="0"/>
    <n v="0"/>
    <b v="0"/>
    <s v="technology/web"/>
    <n v="0"/>
    <n v="0"/>
    <x v="0"/>
    <x v="38"/>
    <x v="3497"/>
    <d v="2015-11-25T16:49:25"/>
    <x v="4"/>
  </r>
  <r>
    <n v="634"/>
    <s v="pitchtograndma (Canceled)"/>
    <s v="We help companies to explain what they do in simple, grandma-would-understand terms."/>
    <x v="2"/>
    <n v="1"/>
    <x v="1"/>
    <s v="US"/>
    <s v="USD"/>
    <n v="1424989029"/>
    <n v="1422397029"/>
    <b v="0"/>
    <n v="1"/>
    <b v="0"/>
    <s v="technology/web"/>
    <n v="0"/>
    <n v="1"/>
    <x v="0"/>
    <x v="38"/>
    <x v="3498"/>
    <d v="2015-02-26T22:17:09"/>
    <x v="4"/>
  </r>
  <r>
    <n v="635"/>
    <s v="Pleero, A Technology Team Building Website (Canceled)"/>
    <s v="Network used for building technology development teams."/>
    <x v="19"/>
    <n v="2"/>
    <x v="1"/>
    <s v="US"/>
    <s v="USD"/>
    <n v="1428804762"/>
    <n v="1426212762"/>
    <b v="0"/>
    <n v="1"/>
    <b v="0"/>
    <s v="technology/web"/>
    <n v="0"/>
    <n v="2"/>
    <x v="0"/>
    <x v="38"/>
    <x v="3499"/>
    <d v="2015-04-12T02:12:42"/>
    <x v="4"/>
  </r>
  <r>
    <n v="636"/>
    <s v="Keto Advice (Canceled)"/>
    <s v="With no central location for keto knowledge, keto advice will be a community run knowledge base."/>
    <x v="29"/>
    <n v="4"/>
    <x v="1"/>
    <s v="GB"/>
    <s v="GBP"/>
    <n v="1433587620"/>
    <n v="1430996150"/>
    <b v="0"/>
    <n v="1"/>
    <b v="0"/>
    <s v="technology/web"/>
    <n v="0"/>
    <n v="4"/>
    <x v="0"/>
    <x v="38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n v="1485558318"/>
    <b v="0"/>
    <n v="0"/>
    <b v="0"/>
    <s v="technology/web"/>
    <n v="0"/>
    <n v="0"/>
    <x v="0"/>
    <x v="38"/>
    <x v="3501"/>
    <d v="2017-02-25T23:04:00"/>
    <x v="1"/>
  </r>
  <r>
    <n v="638"/>
    <s v="W (Canceled)"/>
    <s v="O0"/>
    <x v="171"/>
    <n v="18"/>
    <x v="1"/>
    <s v="DE"/>
    <s v="EUR"/>
    <n v="1490447662"/>
    <n v="1485267262"/>
    <b v="0"/>
    <n v="6"/>
    <b v="0"/>
    <s v="technology/web"/>
    <n v="0"/>
    <n v="3"/>
    <x v="0"/>
    <x v="38"/>
    <x v="3502"/>
    <d v="2017-03-25T13:14:22"/>
    <x v="1"/>
  </r>
  <r>
    <n v="639"/>
    <s v="Kids Educational Social Media Site (Canceled)"/>
    <s v="Development of a Safe and Educational Social Media site for kids."/>
    <x v="288"/>
    <n v="1"/>
    <x v="1"/>
    <s v="US"/>
    <s v="USD"/>
    <n v="1413208795"/>
    <n v="1408024795"/>
    <b v="0"/>
    <n v="1"/>
    <b v="0"/>
    <s v="technology/web"/>
    <n v="0"/>
    <n v="1"/>
    <x v="0"/>
    <x v="38"/>
    <x v="3503"/>
    <d v="2014-10-13T13:59:55"/>
    <x v="2"/>
  </r>
  <r>
    <n v="662"/>
    <s v="LW - the cool luminescent band with a watch"/>
    <s v="A stylish, durable safety light band on your wrist or ankle holds a watch or another modular accessory."/>
    <x v="376"/>
    <n v="156"/>
    <x v="3"/>
    <s v="US"/>
    <s v="USD"/>
    <n v="1421404247"/>
    <n v="1418812247"/>
    <b v="0"/>
    <n v="4"/>
    <b v="0"/>
    <s v="technology/wearables"/>
    <n v="0"/>
    <n v="39"/>
    <x v="0"/>
    <x v="3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x v="171"/>
    <n v="700"/>
    <x v="3"/>
    <s v="DK"/>
    <s v="DKK"/>
    <n v="1437250456"/>
    <n v="1434658456"/>
    <b v="0"/>
    <n v="7"/>
    <b v="0"/>
    <s v="technology/wearables"/>
    <n v="0"/>
    <n v="100"/>
    <x v="0"/>
    <x v="3"/>
    <x v="3505"/>
    <d v="2015-07-18T20:14:16"/>
    <x v="4"/>
  </r>
  <r>
    <n v="666"/>
    <s v="Ducky Diapers"/>
    <s v="Have you ever dreamed of having a pet duckling, but concerned about all the pooping, here is a a solution to help solve that issue."/>
    <x v="171"/>
    <n v="8"/>
    <x v="3"/>
    <s v="US"/>
    <s v="USD"/>
    <n v="1408305498"/>
    <n v="1405713498"/>
    <b v="0"/>
    <n v="4"/>
    <b v="0"/>
    <s v="technology/wearables"/>
    <n v="0"/>
    <n v="2"/>
    <x v="0"/>
    <x v="3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x v="24"/>
    <n v="205"/>
    <x v="3"/>
    <s v="US"/>
    <s v="USD"/>
    <n v="1409602217"/>
    <n v="1405714217"/>
    <b v="0"/>
    <n v="3"/>
    <b v="0"/>
    <s v="technology/wearables"/>
    <n v="0"/>
    <n v="68.33"/>
    <x v="0"/>
    <x v="3"/>
    <x v="3507"/>
    <d v="2014-09-01T20:10:17"/>
    <x v="2"/>
  </r>
  <r>
    <n v="674"/>
    <s v="Something To Wear For Hearing Sounds By Feeling Vibrations"/>
    <s v="Listen to sounds by feeling an array of vibrational patterns against your body."/>
    <x v="16"/>
    <n v="15"/>
    <x v="3"/>
    <s v="US"/>
    <s v="USD"/>
    <n v="1407811627"/>
    <n v="1402627627"/>
    <b v="0"/>
    <n v="2"/>
    <b v="0"/>
    <s v="technology/wearables"/>
    <n v="0"/>
    <n v="7.5"/>
    <x v="0"/>
    <x v="3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s v="US"/>
    <s v="USD"/>
    <n v="1477509604"/>
    <n v="1474917604"/>
    <b v="0"/>
    <n v="1"/>
    <b v="0"/>
    <s v="technology/wearables"/>
    <n v="0"/>
    <n v="1"/>
    <x v="0"/>
    <x v="3"/>
    <x v="3509"/>
    <d v="2016-10-26T19:20:04"/>
    <x v="0"/>
  </r>
  <r>
    <n v="682"/>
    <s v="Deception Belt"/>
    <s v="The Deception Belt is an innovative belt with app capability, designed to assist any user gain control over their appetite."/>
    <x v="16"/>
    <n v="53"/>
    <x v="3"/>
    <s v="US"/>
    <s v="USD"/>
    <n v="1489512122"/>
    <n v="1486923722"/>
    <b v="0"/>
    <n v="4"/>
    <b v="0"/>
    <s v="technology/wearables"/>
    <n v="0"/>
    <n v="13.25"/>
    <x v="0"/>
    <x v="3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x v="315"/>
    <n v="0"/>
    <x v="3"/>
    <s v="IT"/>
    <s v="EUR"/>
    <n v="1438618170"/>
    <n v="1436026170"/>
    <b v="0"/>
    <n v="0"/>
    <b v="0"/>
    <s v="technology/wearables"/>
    <n v="0"/>
    <n v="0"/>
    <x v="0"/>
    <x v="3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x v="173"/>
    <n v="590"/>
    <x v="3"/>
    <s v="US"/>
    <s v="USD"/>
    <n v="1485964559"/>
    <n v="1483372559"/>
    <b v="0"/>
    <n v="7"/>
    <b v="0"/>
    <s v="technology/wearables"/>
    <n v="0"/>
    <n v="84.29"/>
    <x v="0"/>
    <x v="3"/>
    <x v="3512"/>
    <d v="2017-02-01T15:55:59"/>
    <x v="1"/>
  </r>
  <r>
    <n v="696"/>
    <s v="trustee"/>
    <s v="Show your fidelity by wearing the Trustee rings! Show where you are (at)!"/>
    <x v="389"/>
    <n v="1"/>
    <x v="3"/>
    <s v="NL"/>
    <s v="EUR"/>
    <n v="1406326502"/>
    <n v="1403734502"/>
    <b v="0"/>
    <n v="1"/>
    <b v="0"/>
    <s v="technology/wearables"/>
    <n v="0"/>
    <n v="1"/>
    <x v="0"/>
    <x v="3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x v="24"/>
    <n v="0"/>
    <x v="3"/>
    <s v="ES"/>
    <s v="EUR"/>
    <n v="1481740740"/>
    <n v="1478130783"/>
    <b v="0"/>
    <n v="0"/>
    <b v="0"/>
    <s v="technology/wearables"/>
    <n v="0"/>
    <n v="0"/>
    <x v="0"/>
    <x v="3"/>
    <x v="3514"/>
    <d v="2016-12-14T18:39:00"/>
    <x v="0"/>
  </r>
  <r>
    <n v="709"/>
    <s v="lumiglove"/>
    <s v="A &quot;handheld&quot; light, which eases the way you illuminate objects and/or paths."/>
    <x v="38"/>
    <n v="61"/>
    <x v="3"/>
    <s v="US"/>
    <s v="USD"/>
    <n v="1417741159"/>
    <n v="1415149159"/>
    <b v="0"/>
    <n v="2"/>
    <b v="0"/>
    <s v="technology/wearables"/>
    <n v="0"/>
    <n v="30.5"/>
    <x v="0"/>
    <x v="3"/>
    <x v="3515"/>
    <d v="2014-12-05T00:59:19"/>
    <x v="2"/>
  </r>
  <r>
    <n v="710"/>
    <s v="Hate York Shirt 2.0"/>
    <s v="Shirts, so technologically advanced, they connect mentally to their audience upon sight."/>
    <x v="34"/>
    <n v="0"/>
    <x v="3"/>
    <s v="CA"/>
    <s v="CAD"/>
    <n v="1408495440"/>
    <n v="1405640302"/>
    <b v="0"/>
    <n v="0"/>
    <b v="0"/>
    <s v="technology/wearables"/>
    <n v="0"/>
    <n v="0"/>
    <x v="0"/>
    <x v="3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s v="US"/>
    <s v="USD"/>
    <n v="1455466832"/>
    <n v="1452874832"/>
    <b v="0"/>
    <n v="4"/>
    <b v="0"/>
    <s v="technology/wearables"/>
    <n v="0"/>
    <n v="26.25"/>
    <x v="0"/>
    <x v="3"/>
    <x v="3517"/>
    <d v="2016-02-14T16:20:32"/>
    <x v="0"/>
  </r>
  <r>
    <n v="717"/>
    <s v="cool air belt"/>
    <s v="Cool air flowing under clothing keeps you cool."/>
    <x v="24"/>
    <n v="305"/>
    <x v="3"/>
    <s v="US"/>
    <s v="USD"/>
    <n v="1409949002"/>
    <n v="1407357002"/>
    <b v="0"/>
    <n v="4"/>
    <b v="0"/>
    <s v="technology/wearables"/>
    <n v="0"/>
    <n v="76.25"/>
    <x v="0"/>
    <x v="3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s v="US"/>
    <s v="USD"/>
    <n v="1480188013"/>
    <n v="1477592413"/>
    <b v="0"/>
    <n v="0"/>
    <b v="0"/>
    <s v="publishing/fiction"/>
    <n v="0"/>
    <n v="0"/>
    <x v="5"/>
    <x v="26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x v="27"/>
    <n v="0"/>
    <x v="3"/>
    <s v="MX"/>
    <s v="MXN"/>
    <n v="1480831200"/>
    <n v="1479328570"/>
    <b v="0"/>
    <n v="0"/>
    <b v="0"/>
    <s v="publishing/fiction"/>
    <n v="0"/>
    <n v="0"/>
    <x v="5"/>
    <x v="26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391"/>
    <n v="5"/>
    <x v="3"/>
    <s v="GB"/>
    <s v="GBP"/>
    <n v="1376563408"/>
    <n v="1373971408"/>
    <b v="0"/>
    <n v="1"/>
    <b v="0"/>
    <s v="publishing/fiction"/>
    <n v="0"/>
    <n v="5"/>
    <x v="5"/>
    <x v="26"/>
    <x v="3521"/>
    <d v="2013-08-15T10:43:28"/>
    <x v="3"/>
  </r>
  <r>
    <n v="764"/>
    <s v="[JOE]KES"/>
    <s v="[JOE]KES is a book full of over 200 original, sometimes funny, pun-ish Joekes. If you hate the book, use it as a coster!"/>
    <x v="2"/>
    <n v="0"/>
    <x v="3"/>
    <s v="US"/>
    <s v="USD"/>
    <n v="1441858161"/>
    <n v="1439266161"/>
    <b v="0"/>
    <n v="0"/>
    <b v="0"/>
    <s v="publishing/fiction"/>
    <n v="0"/>
    <n v="0"/>
    <x v="5"/>
    <x v="26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6"/>
    <n v="0"/>
    <x v="3"/>
    <s v="CA"/>
    <s v="CAD"/>
    <n v="1424112483"/>
    <n v="1421520483"/>
    <b v="0"/>
    <n v="0"/>
    <b v="0"/>
    <s v="publishing/fiction"/>
    <n v="0"/>
    <n v="0"/>
    <x v="5"/>
    <x v="26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s v="US"/>
    <s v="USD"/>
    <n v="1387169890"/>
    <n v="1384577890"/>
    <b v="0"/>
    <n v="0"/>
    <b v="0"/>
    <s v="publishing/fiction"/>
    <n v="0"/>
    <n v="0"/>
    <x v="5"/>
    <x v="26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x v="151"/>
    <n v="0"/>
    <x v="3"/>
    <s v="US"/>
    <s v="USD"/>
    <n v="1361750369"/>
    <n v="1358294369"/>
    <b v="0"/>
    <n v="0"/>
    <b v="0"/>
    <s v="publishing/fiction"/>
    <n v="0"/>
    <n v="0"/>
    <x v="5"/>
    <x v="26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x v="79"/>
    <n v="10"/>
    <x v="3"/>
    <s v="US"/>
    <s v="USD"/>
    <n v="1454183202"/>
    <n v="1449863202"/>
    <b v="0"/>
    <n v="1"/>
    <b v="0"/>
    <s v="publishing/fiction"/>
    <n v="0"/>
    <n v="10"/>
    <x v="5"/>
    <x v="26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x v="22"/>
    <n v="2"/>
    <x v="3"/>
    <s v="US"/>
    <s v="USD"/>
    <n v="1398876680"/>
    <n v="1396284680"/>
    <b v="0"/>
    <n v="1"/>
    <b v="0"/>
    <s v="publishing/fiction"/>
    <n v="0"/>
    <n v="2"/>
    <x v="5"/>
    <x v="26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s v="GB"/>
    <s v="GBP"/>
    <n v="1384179548"/>
    <n v="1381583948"/>
    <b v="0"/>
    <n v="4"/>
    <b v="0"/>
    <s v="music/jazz"/>
    <n v="0"/>
    <n v="42.5"/>
    <x v="2"/>
    <x v="27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s v="US"/>
    <s v="USD"/>
    <n v="1389055198"/>
    <n v="1386463198"/>
    <b v="0"/>
    <n v="1"/>
    <b v="0"/>
    <s v="music/jazz"/>
    <n v="0"/>
    <n v="50"/>
    <x v="2"/>
    <x v="27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s v="GB"/>
    <s v="GBP"/>
    <n v="1377995523"/>
    <n v="1375403523"/>
    <b v="0"/>
    <n v="5"/>
    <b v="0"/>
    <s v="music/jazz"/>
    <n v="0"/>
    <n v="12.4"/>
    <x v="2"/>
    <x v="27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s v="US"/>
    <s v="USD"/>
    <n v="1442856131"/>
    <n v="1441128131"/>
    <b v="0"/>
    <n v="0"/>
    <b v="0"/>
    <s v="music/jazz"/>
    <n v="0"/>
    <n v="0"/>
    <x v="2"/>
    <x v="27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s v="US"/>
    <s v="USD"/>
    <n v="1338159655"/>
    <n v="1335567655"/>
    <b v="0"/>
    <n v="0"/>
    <b v="0"/>
    <s v="music/indie rock"/>
    <n v="0"/>
    <n v="0"/>
    <x v="2"/>
    <x v="13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x v="32"/>
    <n v="0"/>
    <x v="3"/>
    <s v="US"/>
    <s v="USD"/>
    <n v="1354123908"/>
    <n v="1351528308"/>
    <b v="0"/>
    <n v="0"/>
    <b v="0"/>
    <s v="music/indie rock"/>
    <n v="0"/>
    <n v="0"/>
    <x v="2"/>
    <x v="13"/>
    <x v="3533"/>
    <d v="2012-11-28T17:31:48"/>
    <x v="5"/>
  </r>
  <r>
    <n v="900"/>
    <s v="Project Revive: Protecting the Creative Impulse"/>
    <s v="With Project Revive, I aim to protect and nurture the creative impulse through music."/>
    <x v="2"/>
    <n v="21"/>
    <x v="3"/>
    <s v="US"/>
    <s v="USD"/>
    <n v="1459365802"/>
    <n v="1456777402"/>
    <b v="0"/>
    <n v="2"/>
    <b v="0"/>
    <s v="music/jazz"/>
    <n v="0"/>
    <n v="10.5"/>
    <x v="2"/>
    <x v="27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s v="US"/>
    <s v="USD"/>
    <n v="1276024260"/>
    <n v="1272050914"/>
    <b v="0"/>
    <n v="0"/>
    <b v="0"/>
    <s v="music/jazz"/>
    <n v="0"/>
    <n v="0"/>
    <x v="2"/>
    <x v="27"/>
    <x v="3535"/>
    <d v="2010-06-08T19:11:00"/>
    <x v="7"/>
  </r>
  <r>
    <n v="902"/>
    <s v="MISTER BROWN"/>
    <s v="I'VE STARTED A BRAND NEW ALBUM THAT WILL FEATURE ACID JAZZ, FUNK, ROCK, AND DANCE WITH THE PROMISE OF TOURING NEXT YEAR IN THE USA"/>
    <x v="3"/>
    <n v="90"/>
    <x v="3"/>
    <s v="US"/>
    <s v="USD"/>
    <n v="1409412600"/>
    <n v="1404947422"/>
    <b v="0"/>
    <n v="3"/>
    <b v="0"/>
    <s v="music/jazz"/>
    <n v="0"/>
    <n v="30"/>
    <x v="2"/>
    <x v="27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x v="16"/>
    <n v="151"/>
    <x v="3"/>
    <s v="US"/>
    <s v="USD"/>
    <n v="1451786137"/>
    <n v="1449194137"/>
    <b v="0"/>
    <n v="3"/>
    <b v="0"/>
    <s v="music/jazz"/>
    <n v="0"/>
    <n v="50.33"/>
    <x v="2"/>
    <x v="27"/>
    <x v="3537"/>
    <d v="2016-01-03T01:55:37"/>
    <x v="4"/>
  </r>
  <r>
    <n v="906"/>
    <s v="24th Music Presents Channeling Motown (Live)"/>
    <s v="The DMV's most respected saxophonist pay tribute to Motown."/>
    <x v="38"/>
    <n v="0"/>
    <x v="3"/>
    <s v="US"/>
    <s v="USD"/>
    <n v="1394681590"/>
    <n v="1392093190"/>
    <b v="0"/>
    <n v="0"/>
    <b v="0"/>
    <s v="music/jazz"/>
    <n v="0"/>
    <n v="0"/>
    <x v="2"/>
    <x v="27"/>
    <x v="3538"/>
    <d v="2014-03-13T03:33:10"/>
    <x v="2"/>
  </r>
  <r>
    <n v="907"/>
    <s v="Greg Chambers Saxophone CD"/>
    <s v="Greg Chambers' self-titled CD needs support for post production, replication, and promotion."/>
    <x v="250"/>
    <n v="0"/>
    <x v="3"/>
    <s v="US"/>
    <s v="USD"/>
    <n v="1315715823"/>
    <n v="1313123823"/>
    <b v="0"/>
    <n v="0"/>
    <b v="0"/>
    <s v="music/jazz"/>
    <n v="0"/>
    <n v="0"/>
    <x v="2"/>
    <x v="27"/>
    <x v="3539"/>
    <d v="2011-09-11T04:37:03"/>
    <x v="6"/>
  </r>
  <r>
    <n v="908"/>
    <s v="Help Tony Copeland and get free cd's and mp3's"/>
    <s v="This project is designed to help protect the environment by using Eco-friendly product packaging."/>
    <x v="8"/>
    <n v="0"/>
    <x v="3"/>
    <s v="US"/>
    <s v="USD"/>
    <n v="1280206740"/>
    <n v="1276283655"/>
    <b v="0"/>
    <n v="0"/>
    <b v="0"/>
    <s v="music/jazz"/>
    <n v="0"/>
    <n v="0"/>
    <x v="2"/>
    <x v="27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s v="US"/>
    <s v="USD"/>
    <n v="1390522045"/>
    <n v="1388707645"/>
    <b v="0"/>
    <n v="0"/>
    <b v="0"/>
    <s v="music/jazz"/>
    <n v="0"/>
    <n v="0"/>
    <x v="2"/>
    <x v="27"/>
    <x v="3541"/>
    <d v="2014-01-24T00:07:25"/>
    <x v="2"/>
  </r>
  <r>
    <n v="914"/>
    <s v="Soul Of Man Video Project"/>
    <s v="This project is for the making of a music video. All funds will go towards production costs for this event only."/>
    <x v="51"/>
    <n v="0"/>
    <x v="3"/>
    <s v="US"/>
    <s v="USD"/>
    <n v="1345918747"/>
    <n v="1343326747"/>
    <b v="0"/>
    <n v="0"/>
    <b v="0"/>
    <s v="music/jazz"/>
    <n v="0"/>
    <n v="0"/>
    <x v="2"/>
    <x v="27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x v="120"/>
    <n v="0"/>
    <x v="3"/>
    <s v="US"/>
    <s v="USD"/>
    <n v="1287723600"/>
    <n v="1284409734"/>
    <b v="0"/>
    <n v="0"/>
    <b v="0"/>
    <s v="music/jazz"/>
    <n v="0"/>
    <n v="0"/>
    <x v="2"/>
    <x v="27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x v="63"/>
    <n v="0"/>
    <x v="3"/>
    <s v="US"/>
    <s v="USD"/>
    <n v="1384448822"/>
    <n v="1381853222"/>
    <b v="0"/>
    <n v="0"/>
    <b v="0"/>
    <s v="music/jazz"/>
    <n v="0"/>
    <n v="0"/>
    <x v="2"/>
    <x v="27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s v="US"/>
    <s v="USD"/>
    <n v="1278628800"/>
    <n v="1276043330"/>
    <b v="0"/>
    <n v="0"/>
    <b v="0"/>
    <s v="music/jazz"/>
    <n v="0"/>
    <n v="0"/>
    <x v="2"/>
    <x v="27"/>
    <x v="3545"/>
    <d v="2010-07-08T22:40:00"/>
    <x v="7"/>
  </r>
  <r>
    <n v="927"/>
    <s v="JETRO DA SILVA FUNK PROJECT"/>
    <s v="Studio CD/DVD Solo project of Pianist &amp; Keyboardist Jetro da Silva"/>
    <x v="12"/>
    <n v="0"/>
    <x v="3"/>
    <s v="US"/>
    <s v="USD"/>
    <n v="1337024695"/>
    <n v="1334432695"/>
    <b v="0"/>
    <n v="0"/>
    <b v="0"/>
    <s v="music/jazz"/>
    <n v="0"/>
    <n v="0"/>
    <x v="2"/>
    <x v="27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x v="22"/>
    <n v="0"/>
    <x v="3"/>
    <s v="US"/>
    <s v="USD"/>
    <n v="1333946569"/>
    <n v="1331358169"/>
    <b v="0"/>
    <n v="0"/>
    <b v="0"/>
    <s v="music/jazz"/>
    <n v="0"/>
    <n v="0"/>
    <x v="2"/>
    <x v="27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x v="183"/>
    <n v="0"/>
    <x v="3"/>
    <s v="US"/>
    <s v="USD"/>
    <n v="1326916800"/>
    <n v="1323131689"/>
    <b v="0"/>
    <n v="0"/>
    <b v="0"/>
    <s v="music/jazz"/>
    <n v="0"/>
    <n v="0"/>
    <x v="2"/>
    <x v="27"/>
    <x v="3548"/>
    <d v="2012-01-18T20:00:00"/>
    <x v="6"/>
  </r>
  <r>
    <n v="938"/>
    <s v="Celebrating American Jazz &amp; Soul Music"/>
    <s v="Creating new avenues of exposure for young Jazz &amp; Soul artists_x000a_to express their Art of Music."/>
    <x v="13"/>
    <n v="25"/>
    <x v="3"/>
    <s v="US"/>
    <s v="USD"/>
    <n v="1346585448"/>
    <n v="1343993448"/>
    <b v="0"/>
    <n v="1"/>
    <b v="0"/>
    <s v="music/jazz"/>
    <n v="0"/>
    <n v="25"/>
    <x v="2"/>
    <x v="27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x v="53"/>
    <n v="0"/>
    <x v="3"/>
    <s v="US"/>
    <s v="USD"/>
    <n v="1467312306"/>
    <n v="1462128306"/>
    <b v="0"/>
    <n v="0"/>
    <b v="0"/>
    <s v="technology/wearables"/>
    <n v="0"/>
    <n v="0"/>
    <x v="0"/>
    <x v="3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s v="US"/>
    <s v="USD"/>
    <n v="1433178060"/>
    <n v="1429290060"/>
    <b v="0"/>
    <n v="5"/>
    <b v="0"/>
    <s v="technology/wearables"/>
    <n v="0"/>
    <n v="45.2"/>
    <x v="0"/>
    <x v="3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s v="US"/>
    <s v="USD"/>
    <n v="1407624222"/>
    <n v="1405032222"/>
    <b v="0"/>
    <n v="4"/>
    <b v="0"/>
    <s v="technology/wearables"/>
    <n v="0"/>
    <n v="2.75"/>
    <x v="0"/>
    <x v="3"/>
    <x v="3552"/>
    <d v="2014-08-09T22:43:42"/>
    <x v="2"/>
  </r>
  <r>
    <n v="982"/>
    <s v="Smart 2-in-1 I-PHONE HANDLE/WALLETtm"/>
    <s v="revolutonary ultra-slim 2-in-1 Smart  2-in-1 I-PHONE handle/WALLETtm with 360 rotatiion"/>
    <x v="151"/>
    <n v="3"/>
    <x v="3"/>
    <s v="US"/>
    <s v="USD"/>
    <n v="1475431486"/>
    <n v="1472839486"/>
    <b v="0"/>
    <n v="3"/>
    <b v="0"/>
    <s v="technology/wearables"/>
    <n v="0"/>
    <n v="1"/>
    <x v="0"/>
    <x v="3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s v="IT"/>
    <s v="EUR"/>
    <n v="1475310825"/>
    <n v="1472718825"/>
    <b v="0"/>
    <n v="0"/>
    <b v="0"/>
    <s v="technology/wearables"/>
    <n v="0"/>
    <n v="0"/>
    <x v="0"/>
    <x v="3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s v="US"/>
    <s v="USD"/>
    <n v="1409770164"/>
    <n v="1407178164"/>
    <b v="0"/>
    <n v="2"/>
    <b v="0"/>
    <s v="technology/wearables"/>
    <n v="0"/>
    <n v="13"/>
    <x v="0"/>
    <x v="3"/>
    <x v="3555"/>
    <d v="2014-09-03T18:49:24"/>
    <x v="2"/>
  </r>
  <r>
    <n v="992"/>
    <s v="WairConditioning"/>
    <s v="The HOTTEST and COOLEST thing yet! WairConditioning... an entirely new level of comfortability!"/>
    <x v="24"/>
    <n v="467"/>
    <x v="3"/>
    <s v="US"/>
    <s v="USD"/>
    <n v="1462655519"/>
    <n v="1457475119"/>
    <b v="0"/>
    <n v="4"/>
    <b v="0"/>
    <s v="technology/wearables"/>
    <n v="0"/>
    <n v="116.75"/>
    <x v="0"/>
    <x v="3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92"/>
    <n v="250"/>
    <x v="1"/>
    <s v="MX"/>
    <s v="MXN"/>
    <n v="1482953115"/>
    <n v="1480361115"/>
    <b v="0"/>
    <n v="1"/>
    <b v="0"/>
    <s v="technology/wearables"/>
    <n v="0"/>
    <n v="250"/>
    <x v="0"/>
    <x v="3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s v="US"/>
    <s v="USD"/>
    <n v="1473044340"/>
    <n v="1468180462"/>
    <b v="0"/>
    <n v="4"/>
    <b v="0"/>
    <s v="technology/wearables"/>
    <n v="0"/>
    <n v="55"/>
    <x v="0"/>
    <x v="3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s v="US"/>
    <s v="USD"/>
    <n v="1418938395"/>
    <n v="1415050395"/>
    <b v="0"/>
    <n v="1"/>
    <b v="0"/>
    <s v="technology/wearables"/>
    <n v="0"/>
    <n v="75"/>
    <x v="0"/>
    <x v="3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s v="US"/>
    <s v="USD"/>
    <n v="1472317209"/>
    <n v="1469725209"/>
    <b v="0"/>
    <n v="1"/>
    <b v="0"/>
    <s v="journalism/audio"/>
    <n v="0"/>
    <n v="250"/>
    <x v="8"/>
    <x v="23"/>
    <x v="3560"/>
    <d v="2016-08-27T17:00:09"/>
    <x v="0"/>
  </r>
  <r>
    <n v="1041"/>
    <s v="Industry Success Project (Canceled)"/>
    <s v="I am trying to document what it is like to plunge head first into the music/audio industry as an intern."/>
    <x v="5"/>
    <n v="0"/>
    <x v="1"/>
    <s v="US"/>
    <s v="USD"/>
    <n v="1406769992"/>
    <n v="1405041992"/>
    <b v="0"/>
    <n v="0"/>
    <b v="0"/>
    <s v="journalism/audio"/>
    <n v="0"/>
    <n v="0"/>
    <x v="8"/>
    <x v="23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n v="1420668801"/>
    <b v="0"/>
    <n v="2"/>
    <b v="0"/>
    <s v="journalism/audio"/>
    <n v="0"/>
    <n v="3"/>
    <x v="8"/>
    <x v="23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x v="32"/>
    <n v="0"/>
    <x v="1"/>
    <s v="DE"/>
    <s v="EUR"/>
    <n v="1451161560"/>
    <n v="1447273560"/>
    <b v="0"/>
    <n v="0"/>
    <b v="0"/>
    <s v="journalism/audio"/>
    <n v="0"/>
    <n v="0"/>
    <x v="8"/>
    <x v="23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x v="29"/>
    <n v="1"/>
    <x v="1"/>
    <s v="US"/>
    <s v="USD"/>
    <n v="1415219915"/>
    <n v="1412624315"/>
    <b v="0"/>
    <n v="1"/>
    <b v="0"/>
    <s v="journalism/audio"/>
    <n v="0"/>
    <n v="1"/>
    <x v="8"/>
    <x v="23"/>
    <x v="3564"/>
    <d v="2014-11-05T20:38:35"/>
    <x v="2"/>
  </r>
  <r>
    <n v="1049"/>
    <s v="J1 (Canceled)"/>
    <s v="------"/>
    <x v="18"/>
    <n v="0"/>
    <x v="1"/>
    <s v="US"/>
    <s v="USD"/>
    <n v="1455272445"/>
    <n v="1452680445"/>
    <b v="0"/>
    <n v="0"/>
    <b v="0"/>
    <s v="journalism/audio"/>
    <n v="0"/>
    <n v="0"/>
    <x v="8"/>
    <x v="23"/>
    <x v="3565"/>
    <d v="2016-02-12T10:20:45"/>
    <x v="0"/>
  </r>
  <r>
    <n v="1050"/>
    <s v="The (Secular) Barbershop Podcast (Canceled)"/>
    <s v="Secularism is on the rise and I hear you.Talk to me."/>
    <x v="8"/>
    <n v="0"/>
    <x v="1"/>
    <s v="US"/>
    <s v="USD"/>
    <n v="1442257677"/>
    <n v="1439665677"/>
    <b v="0"/>
    <n v="0"/>
    <b v="0"/>
    <s v="journalism/audio"/>
    <n v="0"/>
    <n v="0"/>
    <x v="8"/>
    <x v="23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n v="1406679625"/>
    <b v="0"/>
    <n v="0"/>
    <b v="0"/>
    <s v="journalism/audio"/>
    <n v="0"/>
    <n v="0"/>
    <x v="8"/>
    <x v="23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394"/>
    <n v="0"/>
    <x v="1"/>
    <s v="US"/>
    <s v="USD"/>
    <n v="1465243740"/>
    <n v="1461438495"/>
    <b v="0"/>
    <n v="0"/>
    <b v="0"/>
    <s v="journalism/audio"/>
    <n v="0"/>
    <n v="0"/>
    <x v="8"/>
    <x v="23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n v="1405110399"/>
    <b v="0"/>
    <n v="0"/>
    <b v="0"/>
    <s v="journalism/audio"/>
    <n v="0"/>
    <n v="0"/>
    <x v="8"/>
    <x v="23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n v="1454802545"/>
    <b v="0"/>
    <n v="0"/>
    <b v="0"/>
    <s v="journalism/audio"/>
    <n v="0"/>
    <n v="0"/>
    <x v="8"/>
    <x v="23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n v="1424711777"/>
    <b v="0"/>
    <n v="0"/>
    <b v="0"/>
    <s v="journalism/audio"/>
    <n v="0"/>
    <n v="0"/>
    <x v="8"/>
    <x v="23"/>
    <x v="3571"/>
    <d v="2015-04-24T16:16:17"/>
    <x v="4"/>
  </r>
  <r>
    <n v="1057"/>
    <s v="Support Independent Media (Canceled)"/>
    <s v="Sayin it Plain is a Independent Radio Show created to inform the public and empower the community."/>
    <x v="9"/>
    <n v="0"/>
    <x v="1"/>
    <s v="US"/>
    <s v="USD"/>
    <n v="1480888483"/>
    <n v="1478292883"/>
    <b v="0"/>
    <n v="0"/>
    <b v="0"/>
    <s v="journalism/audio"/>
    <n v="0"/>
    <n v="0"/>
    <x v="8"/>
    <x v="23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25"/>
    <n v="0"/>
    <x v="1"/>
    <s v="US"/>
    <s v="USD"/>
    <n v="1427328000"/>
    <n v="1423777043"/>
    <b v="0"/>
    <n v="0"/>
    <b v="0"/>
    <s v="journalism/audio"/>
    <n v="0"/>
    <n v="0"/>
    <x v="8"/>
    <x v="23"/>
    <x v="3573"/>
    <d v="2015-03-26T00:00:00"/>
    <x v="4"/>
  </r>
  <r>
    <n v="1059"/>
    <s v="Voice Over Artist (Canceled)"/>
    <s v="Turning myself into a vocal artist."/>
    <x v="48"/>
    <n v="0"/>
    <x v="1"/>
    <s v="US"/>
    <s v="USD"/>
    <n v="1426269456"/>
    <n v="1423681056"/>
    <b v="0"/>
    <n v="0"/>
    <b v="0"/>
    <s v="journalism/audio"/>
    <n v="0"/>
    <n v="0"/>
    <x v="8"/>
    <x v="23"/>
    <x v="3574"/>
    <d v="2015-03-13T17:57:36"/>
    <x v="4"/>
  </r>
  <r>
    <n v="1061"/>
    <s v="Chat Box 23 (Canceled)"/>
    <s v="T.O., Adi &amp; Mercedes discuss their point of views, women's issues &amp; Hollywood Hotties."/>
    <x v="6"/>
    <n v="0"/>
    <x v="1"/>
    <s v="US"/>
    <s v="USD"/>
    <n v="1462150800"/>
    <n v="1456987108"/>
    <b v="0"/>
    <n v="0"/>
    <b v="0"/>
    <s v="journalism/audio"/>
    <n v="0"/>
    <n v="0"/>
    <x v="8"/>
    <x v="23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n v="1470012262"/>
    <b v="0"/>
    <n v="0"/>
    <b v="0"/>
    <s v="journalism/audio"/>
    <n v="0"/>
    <n v="0"/>
    <x v="8"/>
    <x v="23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x v="3"/>
    <n v="45"/>
    <x v="3"/>
    <s v="US"/>
    <s v="USD"/>
    <n v="1460274864"/>
    <n v="1457686464"/>
    <b v="0"/>
    <n v="4"/>
    <b v="0"/>
    <s v="games/video games"/>
    <n v="0"/>
    <n v="11.25"/>
    <x v="1"/>
    <x v="29"/>
    <x v="3577"/>
    <d v="2016-04-10T07:54:24"/>
    <x v="0"/>
  </r>
  <r>
    <n v="1071"/>
    <s v="DJ's Bane"/>
    <s v="I'm making a game where you choose how you want to kill the DJ, so you yourself can decide what music will be played at the party."/>
    <x v="17"/>
    <n v="0"/>
    <x v="3"/>
    <s v="NO"/>
    <s v="NOK"/>
    <n v="1447787093"/>
    <n v="1445191493"/>
    <b v="0"/>
    <n v="0"/>
    <b v="0"/>
    <s v="games/video games"/>
    <n v="0"/>
    <n v="0"/>
    <x v="1"/>
    <x v="29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x v="115"/>
    <n v="51"/>
    <x v="3"/>
    <s v="US"/>
    <s v="USD"/>
    <n v="1391630297"/>
    <n v="1389038297"/>
    <b v="0"/>
    <n v="4"/>
    <b v="0"/>
    <s v="games/video games"/>
    <n v="0"/>
    <n v="12.75"/>
    <x v="1"/>
    <x v="29"/>
    <x v="3579"/>
    <d v="2014-02-05T19:58:17"/>
    <x v="2"/>
  </r>
  <r>
    <n v="1081"/>
    <s v="The Creature"/>
    <s v="Finishing your last job before you retire until a disaster strikes the cargo ship can you survive The Creature?"/>
    <x v="93"/>
    <n v="12"/>
    <x v="3"/>
    <s v="US"/>
    <s v="USD"/>
    <n v="1422483292"/>
    <n v="1419891292"/>
    <b v="0"/>
    <n v="4"/>
    <b v="0"/>
    <s v="games/video games"/>
    <n v="0"/>
    <n v="3"/>
    <x v="1"/>
    <x v="29"/>
    <x v="3580"/>
    <d v="2015-01-28T22:14:52"/>
    <x v="2"/>
  </r>
  <r>
    <n v="1084"/>
    <s v="My own channel"/>
    <s v="I want to start my own channel for gaming"/>
    <x v="116"/>
    <n v="0"/>
    <x v="3"/>
    <s v="US"/>
    <s v="USD"/>
    <n v="1407534804"/>
    <n v="1404942804"/>
    <b v="0"/>
    <n v="0"/>
    <b v="0"/>
    <s v="games/video games"/>
    <n v="0"/>
    <n v="0"/>
    <x v="1"/>
    <x v="29"/>
    <x v="3581"/>
    <d v="2014-08-08T21:53:24"/>
    <x v="2"/>
  </r>
  <r>
    <n v="1086"/>
    <s v="Cyber Universe Online"/>
    <s v="Humanity's future in the Galaxy"/>
    <x v="52"/>
    <n v="15"/>
    <x v="3"/>
    <s v="US"/>
    <s v="USD"/>
    <n v="1408913291"/>
    <n v="1406321291"/>
    <b v="0"/>
    <n v="2"/>
    <b v="0"/>
    <s v="games/video games"/>
    <n v="0"/>
    <n v="7.5"/>
    <x v="1"/>
    <x v="29"/>
    <x v="3582"/>
    <d v="2014-08-24T20:48:11"/>
    <x v="2"/>
  </r>
  <r>
    <n v="1087"/>
    <s v="Idle Gamers"/>
    <s v="Idle gamers are the group of gamers worth watching play video games. We have a back log of video ideas and want to entertain you."/>
    <x v="48"/>
    <n v="0"/>
    <x v="3"/>
    <s v="US"/>
    <s v="USD"/>
    <n v="1402852087"/>
    <n v="1400260087"/>
    <b v="0"/>
    <n v="0"/>
    <b v="0"/>
    <s v="games/video games"/>
    <n v="0"/>
    <n v="0"/>
    <x v="1"/>
    <x v="29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x v="395"/>
    <n v="5"/>
    <x v="3"/>
    <s v="AU"/>
    <s v="AUD"/>
    <n v="1432873653"/>
    <n v="1430281653"/>
    <b v="0"/>
    <n v="1"/>
    <b v="0"/>
    <s v="games/video games"/>
    <n v="0"/>
    <n v="5"/>
    <x v="1"/>
    <x v="29"/>
    <x v="3584"/>
    <d v="2015-05-29T04:27:33"/>
    <x v="4"/>
  </r>
  <r>
    <n v="1097"/>
    <s v="Rabbly"/>
    <s v="Rabbly is action-adventure game. Is about a scientist going on an adventure, to find rare materials in another galaxy."/>
    <x v="24"/>
    <n v="47"/>
    <x v="3"/>
    <s v="US"/>
    <s v="USD"/>
    <n v="1393786877"/>
    <n v="1390330877"/>
    <b v="0"/>
    <n v="7"/>
    <b v="0"/>
    <s v="games/video games"/>
    <n v="0"/>
    <n v="6.71"/>
    <x v="1"/>
    <x v="29"/>
    <x v="3585"/>
    <d v="2014-03-02T19:01:17"/>
    <x v="2"/>
  </r>
  <r>
    <n v="1101"/>
    <s v="Strain Wars"/>
    <s v="Different strains of marijuana leafs battling to the death to see which one is the top strain."/>
    <x v="24"/>
    <n v="41"/>
    <x v="3"/>
    <s v="US"/>
    <s v="USD"/>
    <n v="1468519920"/>
    <n v="1466188338"/>
    <b v="0"/>
    <n v="6"/>
    <b v="0"/>
    <s v="games/video games"/>
    <n v="0"/>
    <n v="6.83"/>
    <x v="1"/>
    <x v="29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x v="396"/>
    <n v="1431"/>
    <x v="3"/>
    <s v="US"/>
    <s v="USD"/>
    <n v="1395627327"/>
    <n v="1393038927"/>
    <b v="0"/>
    <n v="20"/>
    <b v="0"/>
    <s v="games/video games"/>
    <n v="0"/>
    <n v="71.55"/>
    <x v="1"/>
    <x v="29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s v="US"/>
    <s v="USD"/>
    <n v="1406148024"/>
    <n v="1403556024"/>
    <b v="0"/>
    <n v="0"/>
    <b v="0"/>
    <s v="games/video games"/>
    <n v="0"/>
    <n v="0"/>
    <x v="1"/>
    <x v="29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s v="US"/>
    <s v="USD"/>
    <n v="1479495790"/>
    <n v="1476900190"/>
    <b v="0"/>
    <n v="3"/>
    <b v="0"/>
    <s v="games/video games"/>
    <n v="0"/>
    <n v="15"/>
    <x v="1"/>
    <x v="29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x v="8"/>
    <n v="1"/>
    <x v="3"/>
    <s v="US"/>
    <s v="USD"/>
    <n v="1452228790"/>
    <n v="1449636790"/>
    <b v="0"/>
    <n v="1"/>
    <b v="0"/>
    <s v="games/video games"/>
    <n v="0"/>
    <n v="1"/>
    <x v="1"/>
    <x v="29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x v="26"/>
    <n v="10"/>
    <x v="3"/>
    <s v="GB"/>
    <s v="GBP"/>
    <n v="1381306687"/>
    <n v="1378714687"/>
    <b v="0"/>
    <n v="3"/>
    <b v="0"/>
    <s v="games/video games"/>
    <n v="0"/>
    <n v="3.33"/>
    <x v="1"/>
    <x v="29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s v="US"/>
    <s v="USD"/>
    <n v="1459352495"/>
    <n v="1456764095"/>
    <b v="0"/>
    <n v="4"/>
    <b v="0"/>
    <s v="games/video games"/>
    <n v="0"/>
    <n v="13.25"/>
    <x v="1"/>
    <x v="29"/>
    <x v="3592"/>
    <d v="2016-03-30T15:41:35"/>
    <x v="0"/>
  </r>
  <r>
    <n v="1116"/>
    <s v="Quest Remnants of Chaos"/>
    <s v="A medieval, post apocolyptic, Online, MMORPG. Class morphing, character customization game."/>
    <x v="315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s v="US"/>
    <s v="USD"/>
    <n v="1396810864"/>
    <n v="1395687664"/>
    <b v="0"/>
    <n v="1"/>
    <b v="0"/>
    <s v="games/video games"/>
    <n v="0"/>
    <n v="5"/>
    <x v="1"/>
    <x v="29"/>
    <x v="3594"/>
    <d v="2014-04-06T19:01:04"/>
    <x v="2"/>
  </r>
  <r>
    <n v="1120"/>
    <s v="PlanEt Ninjahwah"/>
    <s v="Planet Ninjahwah is a highly anticipated futuristic action adventure game that will blow your mind!!"/>
    <x v="19"/>
    <n v="0"/>
    <x v="3"/>
    <s v="US"/>
    <s v="USD"/>
    <n v="1319835400"/>
    <n v="1315947400"/>
    <b v="0"/>
    <n v="0"/>
    <b v="0"/>
    <s v="games/video games"/>
    <n v="0"/>
    <n v="0"/>
    <x v="1"/>
    <x v="29"/>
    <x v="3595"/>
    <d v="2011-10-28T20:56:40"/>
    <x v="6"/>
  </r>
  <r>
    <n v="1121"/>
    <s v="Pwincess"/>
    <s v="An action packed, side scrolling, platform jumping, laser shooting ADVENTURE that will be fun for everyone."/>
    <x v="147"/>
    <n v="29"/>
    <x v="3"/>
    <s v="US"/>
    <s v="USD"/>
    <n v="1457904316"/>
    <n v="1455315916"/>
    <b v="0"/>
    <n v="5"/>
    <b v="0"/>
    <s v="games/video games"/>
    <n v="0"/>
    <n v="5.8"/>
    <x v="1"/>
    <x v="29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203"/>
    <n v="0"/>
    <x v="3"/>
    <s v="GB"/>
    <s v="GBP"/>
    <n v="1369932825"/>
    <n v="1368723225"/>
    <b v="0"/>
    <n v="0"/>
    <b v="0"/>
    <s v="games/video games"/>
    <n v="0"/>
    <n v="0"/>
    <x v="1"/>
    <x v="29"/>
    <x v="3597"/>
    <d v="2013-05-30T16:53:45"/>
    <x v="3"/>
  </r>
  <r>
    <n v="1123"/>
    <s v="Droplets"/>
    <s v="Fast paced mobile game where you control a rain drop by tilting your screen. Absorb other rain drops to go faster, but avoid clouds."/>
    <x v="2"/>
    <n v="11"/>
    <x v="3"/>
    <s v="US"/>
    <s v="USD"/>
    <n v="1397910848"/>
    <n v="1395318848"/>
    <b v="0"/>
    <n v="3"/>
    <b v="0"/>
    <s v="games/video games"/>
    <n v="0"/>
    <n v="3.67"/>
    <x v="1"/>
    <x v="29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s v="US"/>
    <s v="USD"/>
    <n v="1430409651"/>
    <n v="1427817651"/>
    <b v="0"/>
    <n v="7"/>
    <b v="0"/>
    <s v="games/mobile games"/>
    <n v="0"/>
    <n v="60.71"/>
    <x v="1"/>
    <x v="25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x v="32"/>
    <n v="0"/>
    <x v="3"/>
    <s v="GB"/>
    <s v="GBP"/>
    <n v="1443193130"/>
    <n v="1438009130"/>
    <b v="0"/>
    <n v="0"/>
    <b v="0"/>
    <s v="games/mobile games"/>
    <n v="0"/>
    <n v="0"/>
    <x v="1"/>
    <x v="25"/>
    <x v="3600"/>
    <d v="2015-09-25T14:58:50"/>
    <x v="4"/>
  </r>
  <r>
    <n v="1128"/>
    <s v="Flying Turds"/>
    <s v="#havingfunFTW"/>
    <x v="7"/>
    <n v="1"/>
    <x v="3"/>
    <s v="GB"/>
    <s v="GBP"/>
    <n v="1407425717"/>
    <n v="1404833717"/>
    <b v="0"/>
    <n v="1"/>
    <b v="0"/>
    <s v="games/mobile games"/>
    <n v="0"/>
    <n v="1"/>
    <x v="1"/>
    <x v="25"/>
    <x v="3601"/>
    <d v="2014-08-07T15:35:17"/>
    <x v="2"/>
  </r>
  <r>
    <n v="1129"/>
    <s v="Angry words with Friends"/>
    <s v="This app will provide you with the ability to use your most favorite profanities while playing a game with your friends."/>
    <x v="12"/>
    <n v="21"/>
    <x v="3"/>
    <s v="US"/>
    <s v="USD"/>
    <n v="1465107693"/>
    <n v="1462515693"/>
    <b v="0"/>
    <n v="2"/>
    <b v="0"/>
    <s v="games/mobile games"/>
    <n v="0"/>
    <n v="10.5"/>
    <x v="1"/>
    <x v="2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s v="US"/>
    <s v="USD"/>
    <n v="1416963300"/>
    <n v="1411775700"/>
    <b v="0"/>
    <n v="3"/>
    <b v="0"/>
    <s v="games/mobile games"/>
    <n v="0"/>
    <n v="3.67"/>
    <x v="1"/>
    <x v="25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x v="25"/>
    <n v="0"/>
    <x v="3"/>
    <s v="AU"/>
    <s v="AUD"/>
    <n v="1450993668"/>
    <n v="1448401668"/>
    <b v="0"/>
    <n v="0"/>
    <b v="0"/>
    <s v="games/mobile games"/>
    <n v="0"/>
    <n v="0"/>
    <x v="1"/>
    <x v="25"/>
    <x v="3604"/>
    <d v="2015-12-24T21:47:48"/>
    <x v="4"/>
  </r>
  <r>
    <n v="1134"/>
    <s v="New Mario Bro's style game!"/>
    <s v="We are creating a new Mario Bro's style game called KFK:Original. It's challenging, fun and totally awesome!!!"/>
    <x v="19"/>
    <n v="1"/>
    <x v="3"/>
    <s v="AU"/>
    <s v="AUD"/>
    <n v="1417235580"/>
    <n v="1416034228"/>
    <b v="0"/>
    <n v="1"/>
    <b v="0"/>
    <s v="games/mobile games"/>
    <n v="0"/>
    <n v="1"/>
    <x v="1"/>
    <x v="25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s v="US"/>
    <s v="USD"/>
    <n v="1485035131"/>
    <n v="1483307131"/>
    <b v="0"/>
    <n v="4"/>
    <b v="0"/>
    <s v="games/mobile games"/>
    <n v="0"/>
    <n v="31.25"/>
    <x v="1"/>
    <x v="25"/>
    <x v="3606"/>
    <d v="2017-01-21T21:45:31"/>
    <x v="1"/>
  </r>
  <r>
    <n v="1139"/>
    <s v="Soulwalker"/>
    <s v="Take control of the Void and bend it to your will as you perfect your strategy and amass your deck. The light gathers, your power grows"/>
    <x v="14"/>
    <n v="5"/>
    <x v="3"/>
    <s v="US"/>
    <s v="USD"/>
    <n v="1420100426"/>
    <n v="1417508426"/>
    <b v="0"/>
    <n v="1"/>
    <b v="0"/>
    <s v="games/mobile games"/>
    <n v="0"/>
    <n v="5"/>
    <x v="1"/>
    <x v="25"/>
    <x v="3607"/>
    <d v="2015-01-01T08:20:26"/>
    <x v="2"/>
  </r>
  <r>
    <n v="1140"/>
    <s v="Medieval Empire by Bear Games"/>
    <s v="We are creating the next epic Massive Multiplayer Online-Real Time Strategy game and we want you to be a part of it!"/>
    <x v="2"/>
    <n v="0"/>
    <x v="3"/>
    <s v="GB"/>
    <s v="GBP"/>
    <n v="1438859121"/>
    <n v="1436267121"/>
    <b v="0"/>
    <n v="0"/>
    <b v="0"/>
    <s v="games/mobile games"/>
    <n v="0"/>
    <n v="0"/>
    <x v="1"/>
    <x v="25"/>
    <x v="3608"/>
    <d v="2015-08-06T11:05:21"/>
    <x v="4"/>
  </r>
  <r>
    <n v="1141"/>
    <s v="Arena Z - Zombie Survival"/>
    <s v="I think this will be a great game!"/>
    <x v="22"/>
    <n v="0"/>
    <x v="3"/>
    <s v="DE"/>
    <s v="EUR"/>
    <n v="1436460450"/>
    <n v="1433868450"/>
    <b v="0"/>
    <n v="0"/>
    <b v="0"/>
    <s v="games/mobile games"/>
    <n v="0"/>
    <n v="0"/>
    <x v="1"/>
    <x v="25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s v="US"/>
    <s v="USD"/>
    <n v="1424131727"/>
    <n v="1421539727"/>
    <b v="0"/>
    <n v="0"/>
    <b v="0"/>
    <s v="games/mobile games"/>
    <n v="0"/>
    <n v="0"/>
    <x v="1"/>
    <x v="25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x v="126"/>
    <n v="186"/>
    <x v="3"/>
    <s v="US"/>
    <s v="USD"/>
    <n v="1450327126"/>
    <n v="1447735126"/>
    <b v="0"/>
    <n v="8"/>
    <b v="0"/>
    <s v="games/mobile games"/>
    <n v="0"/>
    <n v="23.25"/>
    <x v="1"/>
    <x v="25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x v="397"/>
    <n v="0"/>
    <x v="3"/>
    <s v="US"/>
    <s v="USD"/>
    <n v="1430281320"/>
    <n v="1427689320"/>
    <b v="0"/>
    <n v="0"/>
    <b v="0"/>
    <s v="food/food trucks"/>
    <n v="0"/>
    <n v="0"/>
    <x v="7"/>
    <x v="37"/>
    <x v="3612"/>
    <d v="2015-04-29T04:22:00"/>
    <x v="4"/>
  </r>
  <r>
    <n v="1145"/>
    <s v="A FORK IN THE ROAD food truck"/>
    <s v="Emphasizing locally and responsibly raised ingredients, serving delicious food! I need your help."/>
    <x v="81"/>
    <n v="100"/>
    <x v="3"/>
    <s v="US"/>
    <s v="USD"/>
    <n v="1412272592"/>
    <n v="1407088592"/>
    <b v="0"/>
    <n v="1"/>
    <b v="0"/>
    <s v="food/food trucks"/>
    <n v="0"/>
    <n v="100"/>
    <x v="7"/>
    <x v="37"/>
    <x v="3613"/>
    <d v="2014-10-02T17:56:32"/>
    <x v="2"/>
  </r>
  <r>
    <n v="1147"/>
    <s v="baked pugtato"/>
    <s v="amazing gourmet baked potato truck with variable options for everyone, its always been my dream, help me make it come true :)."/>
    <x v="19"/>
    <n v="0"/>
    <x v="3"/>
    <s v="CA"/>
    <s v="CAD"/>
    <n v="1413760783"/>
    <n v="1408576783"/>
    <b v="0"/>
    <n v="0"/>
    <b v="0"/>
    <s v="food/food trucks"/>
    <n v="0"/>
    <n v="0"/>
    <x v="7"/>
    <x v="37"/>
    <x v="3614"/>
    <d v="2014-10-19T23:19:43"/>
    <x v="2"/>
  </r>
  <r>
    <n v="1148"/>
    <s v="Warren's / Adilyn's Rollin' Bistro"/>
    <s v="New local (Louisville, KY.) food truck with a refreshing spin on rolling kitchens."/>
    <x v="38"/>
    <n v="73"/>
    <x v="3"/>
    <s v="US"/>
    <s v="USD"/>
    <n v="1480568781"/>
    <n v="1477973181"/>
    <b v="0"/>
    <n v="3"/>
    <b v="0"/>
    <s v="food/food trucks"/>
    <n v="0"/>
    <n v="24.33"/>
    <x v="7"/>
    <x v="37"/>
    <x v="3615"/>
    <d v="2016-12-01T05:06:21"/>
    <x v="0"/>
  </r>
  <r>
    <n v="1149"/>
    <s v="The Floridian Food Truck"/>
    <s v="Bringing culturally diverse Floridian cuisine to the people!"/>
    <x v="16"/>
    <n v="75"/>
    <x v="3"/>
    <s v="US"/>
    <s v="USD"/>
    <n v="1466096566"/>
    <n v="1463504566"/>
    <b v="0"/>
    <n v="2"/>
    <b v="0"/>
    <s v="food/food trucks"/>
    <n v="0"/>
    <n v="37.5"/>
    <x v="7"/>
    <x v="37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x v="19"/>
    <n v="0"/>
    <x v="3"/>
    <s v="US"/>
    <s v="USD"/>
    <n v="1441592863"/>
    <n v="1439000863"/>
    <b v="0"/>
    <n v="0"/>
    <b v="0"/>
    <s v="food/food trucks"/>
    <n v="0"/>
    <n v="0"/>
    <x v="7"/>
    <x v="37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x v="67"/>
    <n v="0"/>
    <x v="3"/>
    <s v="US"/>
    <s v="USD"/>
    <n v="1424742162"/>
    <n v="1422150162"/>
    <b v="0"/>
    <n v="0"/>
    <b v="0"/>
    <s v="food/food trucks"/>
    <n v="0"/>
    <n v="0"/>
    <x v="7"/>
    <x v="37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s v="US"/>
    <s v="USD"/>
    <n v="1418091128"/>
    <n v="1415499128"/>
    <b v="0"/>
    <n v="3"/>
    <b v="0"/>
    <s v="food/food trucks"/>
    <n v="0"/>
    <n v="11.67"/>
    <x v="7"/>
    <x v="37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x v="398"/>
    <n v="0"/>
    <x v="3"/>
    <s v="US"/>
    <s v="USD"/>
    <n v="1435679100"/>
    <n v="1433006765"/>
    <b v="0"/>
    <n v="0"/>
    <b v="0"/>
    <s v="food/food trucks"/>
    <n v="0"/>
    <n v="0"/>
    <x v="7"/>
    <x v="37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s v="US"/>
    <s v="USD"/>
    <n v="1432047989"/>
    <n v="1430233589"/>
    <b v="0"/>
    <n v="0"/>
    <b v="0"/>
    <s v="food/food trucks"/>
    <n v="0"/>
    <n v="0"/>
    <x v="7"/>
    <x v="37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x v="64"/>
    <n v="35"/>
    <x v="3"/>
    <s v="US"/>
    <s v="USD"/>
    <n v="1411662264"/>
    <n v="1408983864"/>
    <b v="0"/>
    <n v="2"/>
    <b v="0"/>
    <s v="food/food trucks"/>
    <n v="0"/>
    <n v="17.5"/>
    <x v="7"/>
    <x v="37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x v="399"/>
    <n v="0"/>
    <x v="3"/>
    <s v="US"/>
    <s v="USD"/>
    <n v="1407604920"/>
    <n v="1405012920"/>
    <b v="0"/>
    <n v="0"/>
    <b v="0"/>
    <s v="food/food trucks"/>
    <n v="0"/>
    <n v="0"/>
    <x v="7"/>
    <x v="37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9"/>
    <n v="0"/>
    <x v="3"/>
    <s v="US"/>
    <s v="USD"/>
    <n v="1466270582"/>
    <n v="1463678582"/>
    <b v="0"/>
    <n v="0"/>
    <b v="0"/>
    <s v="food/food trucks"/>
    <n v="0"/>
    <n v="0"/>
    <x v="7"/>
    <x v="37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s v="US"/>
    <s v="USD"/>
    <n v="1424593763"/>
    <n v="1422001763"/>
    <b v="0"/>
    <n v="3"/>
    <b v="0"/>
    <s v="food/food trucks"/>
    <n v="0"/>
    <n v="5.67"/>
    <x v="7"/>
    <x v="37"/>
    <x v="3625"/>
    <d v="2015-02-22T08:29:23"/>
    <x v="4"/>
  </r>
  <r>
    <n v="1170"/>
    <s v="Its A Rib Thing"/>
    <s v="They are sweet, sticky and incredibly addictive. People are left with a huge smile and a full stomach but still ask for more!!!"/>
    <x v="19"/>
    <n v="100"/>
    <x v="3"/>
    <s v="GB"/>
    <s v="GBP"/>
    <n v="1433021171"/>
    <n v="1430429171"/>
    <b v="0"/>
    <n v="2"/>
    <b v="0"/>
    <s v="food/food trucks"/>
    <n v="0"/>
    <n v="50"/>
    <x v="7"/>
    <x v="37"/>
    <x v="3626"/>
    <d v="2015-05-30T21:26:11"/>
    <x v="4"/>
  </r>
  <r>
    <n v="1171"/>
    <s v="The Mean Green Purple Machine"/>
    <s v="Tulsa's first true biodiesel, alternative energy powered food truck! Oh yeah, and delicious food!"/>
    <x v="19"/>
    <n v="25"/>
    <x v="3"/>
    <s v="US"/>
    <s v="USD"/>
    <n v="1415909927"/>
    <n v="1414351127"/>
    <b v="0"/>
    <n v="1"/>
    <b v="0"/>
    <s v="food/food trucks"/>
    <n v="0"/>
    <n v="25"/>
    <x v="7"/>
    <x v="37"/>
    <x v="3627"/>
    <d v="2014-11-13T20:18:47"/>
    <x v="2"/>
  </r>
  <r>
    <n v="1172"/>
    <s v="let your dayz take you to the dogs."/>
    <s v="Bringing YOUR favorite dog recipes to the streets."/>
    <x v="68"/>
    <n v="0"/>
    <x v="3"/>
    <s v="US"/>
    <s v="USD"/>
    <n v="1408551752"/>
    <n v="1405959752"/>
    <b v="0"/>
    <n v="0"/>
    <b v="0"/>
    <s v="food/food trucks"/>
    <n v="0"/>
    <n v="0"/>
    <x v="7"/>
    <x v="37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s v="US"/>
    <s v="USD"/>
    <n v="1438576057"/>
    <n v="1435552057"/>
    <b v="0"/>
    <n v="1"/>
    <b v="0"/>
    <s v="food/food trucks"/>
    <n v="0"/>
    <n v="30"/>
    <x v="7"/>
    <x v="37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x v="389"/>
    <n v="10"/>
    <x v="3"/>
    <s v="AU"/>
    <s v="AUD"/>
    <n v="1488805200"/>
    <n v="1484094498"/>
    <b v="0"/>
    <n v="1"/>
    <b v="0"/>
    <s v="food/food trucks"/>
    <n v="0"/>
    <n v="10"/>
    <x v="7"/>
    <x v="37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26"/>
    <n v="0"/>
    <x v="3"/>
    <s v="GB"/>
    <s v="GBP"/>
    <n v="1413388296"/>
    <n v="1410796296"/>
    <b v="0"/>
    <n v="0"/>
    <b v="0"/>
    <s v="food/food trucks"/>
    <n v="0"/>
    <n v="0"/>
    <x v="7"/>
    <x v="37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x v="115"/>
    <n v="5"/>
    <x v="3"/>
    <s v="US"/>
    <s v="USD"/>
    <n v="1408225452"/>
    <n v="1405633452"/>
    <b v="0"/>
    <n v="1"/>
    <b v="0"/>
    <s v="food/food trucks"/>
    <n v="0"/>
    <n v="5"/>
    <x v="7"/>
    <x v="37"/>
    <x v="3632"/>
    <d v="2014-08-16T21:44:12"/>
    <x v="2"/>
  </r>
  <r>
    <n v="1181"/>
    <s v="Gringo Loco Tacos Food Truck"/>
    <s v="Bringing the best tacos to the streets of Chicago!"/>
    <x v="16"/>
    <n v="4"/>
    <x v="3"/>
    <s v="US"/>
    <s v="USD"/>
    <n v="1425197321"/>
    <n v="1422605321"/>
    <b v="0"/>
    <n v="3"/>
    <b v="0"/>
    <s v="food/food trucks"/>
    <n v="0"/>
    <n v="1.33"/>
    <x v="7"/>
    <x v="37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s v="US"/>
    <s v="USD"/>
    <n v="1407394800"/>
    <n v="1404770616"/>
    <b v="0"/>
    <n v="0"/>
    <b v="0"/>
    <s v="music/world music"/>
    <n v="0"/>
    <n v="0"/>
    <x v="2"/>
    <x v="33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s v="US"/>
    <s v="USD"/>
    <n v="1298589630"/>
    <n v="1295997630"/>
    <b v="0"/>
    <n v="0"/>
    <b v="0"/>
    <s v="music/world music"/>
    <n v="0"/>
    <n v="0"/>
    <x v="2"/>
    <x v="33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n v="1436394968"/>
    <b v="0"/>
    <n v="0"/>
    <b v="0"/>
    <s v="music/world music"/>
    <n v="0"/>
    <n v="0"/>
    <x v="2"/>
    <x v="33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n v="1420311342"/>
    <b v="0"/>
    <n v="0"/>
    <b v="0"/>
    <s v="music/world music"/>
    <n v="0"/>
    <n v="0"/>
    <x v="2"/>
    <x v="33"/>
    <x v="3637"/>
    <d v="2015-02-02T18:55:42"/>
    <x v="4"/>
  </r>
  <r>
    <n v="1236"/>
    <s v="&quot;Volando&quot; CD Release (Canceled)"/>
    <s v="Raising money to give the musicians their due."/>
    <x v="8"/>
    <n v="0"/>
    <x v="1"/>
    <s v="US"/>
    <s v="USD"/>
    <n v="1343491200"/>
    <n v="1342801164"/>
    <b v="0"/>
    <n v="0"/>
    <b v="0"/>
    <s v="music/world music"/>
    <n v="0"/>
    <n v="0"/>
    <x v="2"/>
    <x v="33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n v="1344062865"/>
    <b v="0"/>
    <n v="0"/>
    <b v="0"/>
    <s v="music/world music"/>
    <n v="0"/>
    <n v="0"/>
    <x v="2"/>
    <x v="33"/>
    <x v="3639"/>
    <d v="2012-08-24T06:47:45"/>
    <x v="5"/>
  </r>
  <r>
    <n v="1239"/>
    <s v="Help Calmenco! finance new CD and Tour (Canceled)"/>
    <s v="Please consider helping us with our new CD and Riverdance Tour"/>
    <x v="8"/>
    <n v="0"/>
    <x v="1"/>
    <s v="US"/>
    <s v="USD"/>
    <n v="1325804767"/>
    <n v="1323212767"/>
    <b v="0"/>
    <n v="0"/>
    <b v="0"/>
    <s v="music/world music"/>
    <n v="0"/>
    <n v="0"/>
    <x v="2"/>
    <x v="33"/>
    <x v="3640"/>
    <d v="2012-01-05T23:06:07"/>
    <x v="6"/>
  </r>
  <r>
    <n v="1316"/>
    <s v="Future Belt (Canceled)"/>
    <s v="Future Belt comes in just 3 sizes, but yet, is designed to fit waists ranging from 25-55 inches. No batteries, no gimmicks."/>
    <x v="115"/>
    <n v="1"/>
    <x v="1"/>
    <s v="US"/>
    <s v="USD"/>
    <n v="1456700709"/>
    <n v="1453676709"/>
    <b v="0"/>
    <n v="1"/>
    <b v="0"/>
    <s v="technology/wearables"/>
    <n v="0"/>
    <n v="1"/>
    <x v="0"/>
    <x v="3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s v="GB"/>
    <s v="GBP"/>
    <n v="1432223125"/>
    <n v="1429631125"/>
    <b v="0"/>
    <n v="4"/>
    <b v="0"/>
    <s v="technology/wearables"/>
    <n v="0"/>
    <n v="26.5"/>
    <x v="0"/>
    <x v="3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x v="400"/>
    <n v="0"/>
    <x v="1"/>
    <s v="CH"/>
    <s v="CHF"/>
    <n v="1485480408"/>
    <n v="1482888408"/>
    <b v="0"/>
    <n v="0"/>
    <b v="0"/>
    <s v="technology/wearables"/>
    <n v="0"/>
    <n v="0"/>
    <x v="0"/>
    <x v="3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n v="1402886025"/>
    <b v="0"/>
    <n v="0"/>
    <b v="0"/>
    <s v="technology/wearables"/>
    <n v="0"/>
    <n v="0"/>
    <x v="0"/>
    <x v="3"/>
    <x v="3644"/>
    <d v="2014-07-16T02:33:45"/>
    <x v="2"/>
  </r>
  <r>
    <n v="1340"/>
    <s v="Glass Designs (Canceled)"/>
    <s v="I would like to make nicer, more stylish looking frames for the Google Glass using 3D printing technology."/>
    <x v="401"/>
    <n v="0"/>
    <x v="1"/>
    <s v="US"/>
    <s v="USD"/>
    <n v="1408112253"/>
    <n v="1405520253"/>
    <b v="0"/>
    <n v="0"/>
    <b v="0"/>
    <s v="technology/wearables"/>
    <n v="0"/>
    <n v="0"/>
    <x v="0"/>
    <x v="3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n v="1434569739"/>
    <b v="0"/>
    <n v="1"/>
    <b v="0"/>
    <s v="technology/wearables"/>
    <n v="0"/>
    <n v="100"/>
    <x v="0"/>
    <x v="3"/>
    <x v="3646"/>
    <d v="2015-07-17T19:35:39"/>
    <x v="4"/>
  </r>
  <r>
    <n v="1405"/>
    <s v="The Bible translated into Emoticons"/>
    <s v="Will more people read the Bible if it were translated into Emoticons?"/>
    <x v="19"/>
    <n v="105"/>
    <x v="3"/>
    <s v="US"/>
    <s v="USD"/>
    <n v="1417195201"/>
    <n v="1414599601"/>
    <b v="1"/>
    <n v="17"/>
    <b v="0"/>
    <s v="publishing/translations"/>
    <n v="0"/>
    <n v="6.18"/>
    <x v="5"/>
    <x v="39"/>
    <x v="3647"/>
    <d v="2014-11-28T17:20:01"/>
    <x v="2"/>
  </r>
  <r>
    <n v="1406"/>
    <s v="Man Down! Translation project"/>
    <s v="The White coat and the battle dress uniform"/>
    <x v="18"/>
    <n v="15"/>
    <x v="3"/>
    <s v="IT"/>
    <s v="EUR"/>
    <n v="1449914400"/>
    <n v="1445336607"/>
    <b v="0"/>
    <n v="3"/>
    <b v="0"/>
    <s v="publishing/translations"/>
    <n v="0"/>
    <n v="5"/>
    <x v="5"/>
    <x v="39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x v="6"/>
    <n v="0"/>
    <x v="3"/>
    <s v="US"/>
    <s v="USD"/>
    <n v="1420085535"/>
    <n v="1414897935"/>
    <b v="0"/>
    <n v="0"/>
    <b v="0"/>
    <s v="publishing/translations"/>
    <n v="0"/>
    <n v="0"/>
    <x v="5"/>
    <x v="39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s v="IT"/>
    <s v="EUR"/>
    <n v="1464939520"/>
    <n v="1461051520"/>
    <b v="0"/>
    <n v="1"/>
    <b v="0"/>
    <s v="publishing/translations"/>
    <n v="0"/>
    <n v="1"/>
    <x v="5"/>
    <x v="39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s v="GB"/>
    <s v="GBP"/>
    <n v="1423185900"/>
    <n v="1420766700"/>
    <b v="0"/>
    <n v="3"/>
    <b v="0"/>
    <s v="publishing/translations"/>
    <n v="0"/>
    <n v="2.33"/>
    <x v="5"/>
    <x v="39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s v="US"/>
    <s v="USD"/>
    <n v="1483423467"/>
    <n v="1480831467"/>
    <b v="0"/>
    <n v="1"/>
    <b v="0"/>
    <s v="publishing/translations"/>
    <n v="0"/>
    <n v="1"/>
    <x v="5"/>
    <x v="39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x v="16"/>
    <n v="0"/>
    <x v="3"/>
    <s v="US"/>
    <s v="USD"/>
    <n v="1448147619"/>
    <n v="1445552019"/>
    <b v="0"/>
    <n v="0"/>
    <b v="0"/>
    <s v="publishing/translations"/>
    <n v="0"/>
    <n v="0"/>
    <x v="5"/>
    <x v="39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x v="32"/>
    <n v="6"/>
    <x v="3"/>
    <s v="ES"/>
    <s v="EUR"/>
    <n v="1456397834"/>
    <n v="1453805834"/>
    <b v="0"/>
    <n v="1"/>
    <b v="0"/>
    <s v="publishing/translations"/>
    <n v="0"/>
    <n v="6"/>
    <x v="5"/>
    <x v="39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s v="SE"/>
    <s v="SEK"/>
    <n v="1423432709"/>
    <n v="1420840709"/>
    <b v="0"/>
    <n v="2"/>
    <b v="0"/>
    <s v="publishing/translations"/>
    <n v="0"/>
    <n v="100"/>
    <x v="5"/>
    <x v="39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s v="NZ"/>
    <s v="NZD"/>
    <n v="1474436704"/>
    <n v="1471844704"/>
    <b v="0"/>
    <n v="2"/>
    <b v="0"/>
    <s v="publishing/translations"/>
    <n v="0"/>
    <n v="13"/>
    <x v="5"/>
    <x v="39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s v="AU"/>
    <s v="AUD"/>
    <n v="1451637531"/>
    <n v="1449045531"/>
    <b v="0"/>
    <n v="1"/>
    <b v="0"/>
    <s v="publishing/translations"/>
    <n v="0"/>
    <n v="100"/>
    <x v="5"/>
    <x v="39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x v="114"/>
    <n v="0"/>
    <x v="3"/>
    <s v="US"/>
    <s v="USD"/>
    <n v="1430276959"/>
    <n v="1427684959"/>
    <b v="0"/>
    <n v="0"/>
    <b v="0"/>
    <s v="publishing/translations"/>
    <n v="0"/>
    <n v="0"/>
    <x v="5"/>
    <x v="39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s v="DE"/>
    <s v="EUR"/>
    <n v="1440408120"/>
    <n v="1435224120"/>
    <b v="0"/>
    <n v="0"/>
    <b v="0"/>
    <s v="publishing/translations"/>
    <n v="0"/>
    <n v="0"/>
    <x v="5"/>
    <x v="39"/>
    <x v="3659"/>
    <d v="2015-08-24T09:22:00"/>
    <x v="4"/>
  </r>
  <r>
    <n v="1429"/>
    <s v="10 P.M."/>
    <s v="A guy in his 30's tries to live his &quot;American Dream&quot;, but quickly it turns into a nightmare. (A Novel)"/>
    <x v="9"/>
    <n v="0"/>
    <x v="3"/>
    <s v="US"/>
    <s v="USD"/>
    <n v="1428629242"/>
    <n v="1426037242"/>
    <b v="0"/>
    <n v="0"/>
    <b v="0"/>
    <s v="publishing/translations"/>
    <n v="0"/>
    <n v="0"/>
    <x v="5"/>
    <x v="39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x v="25"/>
    <n v="0"/>
    <x v="3"/>
    <s v="US"/>
    <s v="USD"/>
    <n v="1437417828"/>
    <n v="1434825828"/>
    <b v="0"/>
    <n v="0"/>
    <b v="0"/>
    <s v="publishing/translations"/>
    <n v="0"/>
    <n v="0"/>
    <x v="5"/>
    <x v="39"/>
    <x v="3661"/>
    <d v="2015-07-20T18:43:48"/>
    <x v="4"/>
  </r>
  <r>
    <n v="1435"/>
    <s v="Trilogy of Crystals, book 1, translation"/>
    <s v="English translation of the first book from a sword and sorcery Fantasy trilogy, by Paolo Parente"/>
    <x v="38"/>
    <n v="15"/>
    <x v="3"/>
    <s v="IT"/>
    <s v="EUR"/>
    <n v="1444589020"/>
    <n v="1441997020"/>
    <b v="0"/>
    <n v="2"/>
    <b v="0"/>
    <s v="publishing/translations"/>
    <n v="0"/>
    <n v="7.5"/>
    <x v="5"/>
    <x v="39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x v="114"/>
    <n v="1"/>
    <x v="3"/>
    <s v="IT"/>
    <s v="EUR"/>
    <n v="1464285463"/>
    <n v="1461693463"/>
    <b v="0"/>
    <n v="1"/>
    <b v="0"/>
    <s v="publishing/translations"/>
    <n v="0"/>
    <n v="1"/>
    <x v="5"/>
    <x v="39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s v="US"/>
    <s v="USD"/>
    <n v="1464190158"/>
    <n v="1461598158"/>
    <b v="0"/>
    <n v="0"/>
    <b v="0"/>
    <s v="publishing/translations"/>
    <n v="0"/>
    <n v="0"/>
    <x v="5"/>
    <x v="39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114"/>
    <n v="0"/>
    <x v="3"/>
    <s v="FR"/>
    <s v="EUR"/>
    <n v="1483395209"/>
    <n v="1480803209"/>
    <b v="0"/>
    <n v="0"/>
    <b v="0"/>
    <s v="publishing/translations"/>
    <n v="0"/>
    <n v="0"/>
    <x v="5"/>
    <x v="39"/>
    <x v="3665"/>
    <d v="2017-01-02T22:13:29"/>
    <x v="0"/>
  </r>
  <r>
    <n v="1444"/>
    <s v="Expand the MillionairesLetter in the US Market!"/>
    <s v="We as a successfull german stock market newsletter publisher want expand in the US market!"/>
    <x v="402"/>
    <n v="0"/>
    <x v="3"/>
    <s v="DE"/>
    <s v="EUR"/>
    <n v="1442091462"/>
    <n v="1436907462"/>
    <b v="0"/>
    <n v="0"/>
    <b v="0"/>
    <s v="publishing/translations"/>
    <n v="0"/>
    <n v="0"/>
    <x v="5"/>
    <x v="39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s v="DE"/>
    <s v="EUR"/>
    <n v="1434286855"/>
    <n v="1431694855"/>
    <b v="0"/>
    <n v="0"/>
    <b v="0"/>
    <s v="publishing/translations"/>
    <n v="0"/>
    <n v="0"/>
    <x v="5"/>
    <x v="39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s v="IT"/>
    <s v="EUR"/>
    <n v="1461235478"/>
    <n v="1459507478"/>
    <b v="0"/>
    <n v="0"/>
    <b v="0"/>
    <s v="publishing/translations"/>
    <n v="0"/>
    <n v="0"/>
    <x v="5"/>
    <x v="39"/>
    <x v="3668"/>
    <d v="2016-04-21T10:44:38"/>
    <x v="0"/>
  </r>
  <r>
    <n v="1447"/>
    <s v="Indian Language Dictionary"/>
    <s v="I'm creating a dictionary of multiple Indian languages."/>
    <x v="315"/>
    <n v="75"/>
    <x v="3"/>
    <s v="US"/>
    <s v="USD"/>
    <n v="1467999134"/>
    <n v="1465407134"/>
    <b v="0"/>
    <n v="3"/>
    <b v="0"/>
    <s v="publishing/translations"/>
    <n v="0"/>
    <n v="25"/>
    <x v="5"/>
    <x v="39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171"/>
    <n v="0"/>
    <x v="3"/>
    <s v="AU"/>
    <s v="AUD"/>
    <n v="1432272300"/>
    <n v="1429655318"/>
    <b v="0"/>
    <n v="0"/>
    <b v="0"/>
    <s v="publishing/translations"/>
    <n v="0"/>
    <n v="0"/>
    <x v="5"/>
    <x v="39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48"/>
    <n v="0"/>
    <x v="3"/>
    <s v="US"/>
    <s v="USD"/>
    <n v="1431286105"/>
    <n v="1427138905"/>
    <b v="0"/>
    <n v="0"/>
    <b v="0"/>
    <s v="publishing/translations"/>
    <n v="0"/>
    <n v="0"/>
    <x v="5"/>
    <x v="39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x v="24"/>
    <n v="1"/>
    <x v="3"/>
    <s v="US"/>
    <s v="USD"/>
    <n v="1455941197"/>
    <n v="1453349197"/>
    <b v="0"/>
    <n v="1"/>
    <b v="0"/>
    <s v="publishing/translations"/>
    <n v="0"/>
    <n v="1"/>
    <x v="5"/>
    <x v="39"/>
    <x v="3672"/>
    <d v="2016-02-20T04:06:37"/>
    <x v="0"/>
  </r>
  <r>
    <n v="1451"/>
    <s v="Modern Literal Torah Translation (Canceled)"/>
    <s v="Modern Literal Translation of the Torah in English and Russian with sub-linear and interlinear layout."/>
    <x v="403"/>
    <n v="2"/>
    <x v="1"/>
    <s v="US"/>
    <s v="USD"/>
    <n v="1416355259"/>
    <n v="1413759659"/>
    <b v="0"/>
    <n v="2"/>
    <b v="0"/>
    <s v="publishing/translations"/>
    <n v="0"/>
    <n v="1"/>
    <x v="5"/>
    <x v="39"/>
    <x v="3673"/>
    <d v="2014-11-19T00:00:59"/>
    <x v="2"/>
  </r>
  <r>
    <n v="1452"/>
    <s v="The Judo Preservation Project (Canceled)"/>
    <s v="I am gathering rare, out-of-print Judo books for preservation, translation and sharing."/>
    <x v="76"/>
    <n v="0"/>
    <x v="1"/>
    <s v="US"/>
    <s v="USD"/>
    <n v="1406566363"/>
    <n v="1403974363"/>
    <b v="0"/>
    <n v="0"/>
    <b v="0"/>
    <s v="publishing/translations"/>
    <n v="0"/>
    <n v="0"/>
    <x v="5"/>
    <x v="39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n v="1488386547"/>
    <b v="0"/>
    <n v="0"/>
    <b v="0"/>
    <s v="publishing/translations"/>
    <n v="0"/>
    <n v="0"/>
    <x v="5"/>
    <x v="39"/>
    <x v="3675"/>
    <d v="2017-04-15T15:42:27"/>
    <x v="1"/>
  </r>
  <r>
    <n v="1457"/>
    <s v="Hey! I&quot;m not invisable, I am Just Old (Canceled)"/>
    <s v="Age is more than just a number, I hope your younger than you feel."/>
    <x v="26"/>
    <n v="0"/>
    <x v="1"/>
    <s v="US"/>
    <s v="USD"/>
    <n v="1447281044"/>
    <n v="1444685444"/>
    <b v="0"/>
    <n v="0"/>
    <b v="0"/>
    <s v="publishing/translations"/>
    <n v="0"/>
    <n v="0"/>
    <x v="5"/>
    <x v="39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b v="0"/>
    <n v="0"/>
    <b v="0"/>
    <s v="publishing/translations"/>
    <n v="0"/>
    <n v="0"/>
    <x v="5"/>
    <x v="39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x v="359"/>
    <n v="0"/>
    <x v="1"/>
    <s v="DK"/>
    <s v="DKK"/>
    <n v="1449077100"/>
    <n v="1446612896"/>
    <b v="0"/>
    <n v="0"/>
    <b v="0"/>
    <s v="publishing/translations"/>
    <n v="0"/>
    <n v="0"/>
    <x v="5"/>
    <x v="39"/>
    <x v="3678"/>
    <d v="2015-12-02T17:25:00"/>
    <x v="4"/>
  </r>
  <r>
    <n v="1460"/>
    <s v="KJV2015 (Canceled)"/>
    <s v="KJV2015 Easier to understand for our kids and family not leaving out one verse or changing a meaning one bit."/>
    <x v="404"/>
    <n v="0"/>
    <x v="1"/>
    <s v="US"/>
    <s v="USD"/>
    <n v="1417391100"/>
    <n v="1412371898"/>
    <b v="0"/>
    <n v="0"/>
    <b v="0"/>
    <s v="publishing/translations"/>
    <n v="0"/>
    <n v="0"/>
    <x v="5"/>
    <x v="39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s v="US"/>
    <s v="USD"/>
    <n v="1347004260"/>
    <n v="1345062936"/>
    <b v="0"/>
    <n v="1"/>
    <b v="0"/>
    <s v="publishing/fiction"/>
    <n v="0"/>
    <n v="5"/>
    <x v="5"/>
    <x v="26"/>
    <x v="3680"/>
    <d v="2012-09-07T07:51:00"/>
    <x v="5"/>
  </r>
  <r>
    <n v="1484"/>
    <s v="a book called filtered down thru the stars"/>
    <s v="The mussings of an old wizard"/>
    <x v="29"/>
    <n v="0"/>
    <x v="3"/>
    <s v="US"/>
    <s v="USD"/>
    <n v="1342882260"/>
    <n v="1337834963"/>
    <b v="0"/>
    <n v="0"/>
    <b v="0"/>
    <s v="publishing/fiction"/>
    <n v="0"/>
    <n v="0"/>
    <x v="5"/>
    <x v="26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s v="US"/>
    <s v="USD"/>
    <n v="1425009761"/>
    <n v="1422417761"/>
    <b v="0"/>
    <n v="3"/>
    <b v="0"/>
    <s v="publishing/fiction"/>
    <n v="0"/>
    <n v="16"/>
    <x v="5"/>
    <x v="26"/>
    <x v="3682"/>
    <d v="2015-02-27T04:02:41"/>
    <x v="4"/>
  </r>
  <r>
    <n v="1487"/>
    <s v="You Killed Me First"/>
    <s v="A lover becomes an enemy when a line has been crossed. Torn between memories and reality, his mask of sanity is slipping."/>
    <x v="9"/>
    <n v="0"/>
    <x v="3"/>
    <s v="US"/>
    <s v="USD"/>
    <n v="1470175271"/>
    <n v="1467583271"/>
    <b v="0"/>
    <n v="0"/>
    <b v="0"/>
    <s v="publishing/fiction"/>
    <n v="0"/>
    <n v="0"/>
    <x v="5"/>
    <x v="26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s v="US"/>
    <s v="USD"/>
    <n v="1352994052"/>
    <n v="1350398452"/>
    <b v="0"/>
    <n v="0"/>
    <b v="0"/>
    <s v="publishing/fiction"/>
    <n v="0"/>
    <n v="0"/>
    <x v="5"/>
    <x v="26"/>
    <x v="3684"/>
    <d v="2012-11-15T15:40:52"/>
    <x v="5"/>
  </r>
  <r>
    <n v="1493"/>
    <s v="The Great Grand Zeppelin Chase"/>
    <s v="Help illustrate the sequel to the bestselling _x000a_The Transylvania Flying Squad of Detectives"/>
    <x v="216"/>
    <n v="0"/>
    <x v="3"/>
    <s v="US"/>
    <s v="USD"/>
    <n v="1371415675"/>
    <n v="1368823675"/>
    <b v="0"/>
    <n v="0"/>
    <b v="0"/>
    <s v="publishing/fiction"/>
    <n v="0"/>
    <n v="0"/>
    <x v="5"/>
    <x v="26"/>
    <x v="3685"/>
    <d v="2013-06-16T20:47:55"/>
    <x v="3"/>
  </r>
  <r>
    <n v="1495"/>
    <s v="A Magical Bildungsroman with a Female Heroine"/>
    <s v="The Adventures of Penelope Hawthorne. Part One: The Spellbook of Dracone."/>
    <x v="29"/>
    <n v="0"/>
    <x v="3"/>
    <s v="US"/>
    <s v="USD"/>
    <n v="1314471431"/>
    <n v="1311879431"/>
    <b v="0"/>
    <n v="0"/>
    <b v="0"/>
    <s v="publishing/fiction"/>
    <n v="0"/>
    <n v="0"/>
    <x v="5"/>
    <x v="26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x v="51"/>
    <n v="0"/>
    <x v="3"/>
    <s v="US"/>
    <s v="USD"/>
    <n v="1410866659"/>
    <n v="1405682659"/>
    <b v="0"/>
    <n v="0"/>
    <b v="0"/>
    <s v="publishing/fiction"/>
    <n v="0"/>
    <n v="0"/>
    <x v="5"/>
    <x v="26"/>
    <x v="3687"/>
    <d v="2014-09-16T11:24:19"/>
    <x v="2"/>
  </r>
  <r>
    <n v="1497"/>
    <s v="Daddy"/>
    <s v="After 25 years apart, a father and son's reunion is less magical and more explosive as the revelations come out and the gloves come off"/>
    <x v="38"/>
    <n v="1"/>
    <x v="3"/>
    <s v="US"/>
    <s v="USD"/>
    <n v="1375299780"/>
    <n v="1371655522"/>
    <b v="0"/>
    <n v="1"/>
    <b v="0"/>
    <s v="publishing/fiction"/>
    <n v="0"/>
    <n v="1"/>
    <x v="5"/>
    <x v="26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x v="29"/>
    <n v="5"/>
    <x v="3"/>
    <s v="US"/>
    <s v="USD"/>
    <n v="1470355833"/>
    <n v="1465171833"/>
    <b v="0"/>
    <n v="1"/>
    <b v="0"/>
    <s v="publishing/fiction"/>
    <n v="0"/>
    <n v="5"/>
    <x v="5"/>
    <x v="26"/>
    <x v="3689"/>
    <d v="2016-08-05T00:10:33"/>
    <x v="0"/>
  </r>
  <r>
    <n v="1541"/>
    <s v="The Panama Canal Bridge of the Americas"/>
    <s v="My Goal is to travel across Panama with my team and capture the beauty and wildlife throughout the canal."/>
    <x v="52"/>
    <n v="6"/>
    <x v="3"/>
    <s v="US"/>
    <s v="USD"/>
    <n v="1420045538"/>
    <n v="1417453538"/>
    <b v="0"/>
    <n v="2"/>
    <b v="0"/>
    <s v="photography/nature"/>
    <n v="0"/>
    <n v="3"/>
    <x v="6"/>
    <x v="34"/>
    <x v="3690"/>
    <d v="2014-12-31T17:05:38"/>
    <x v="2"/>
  </r>
  <r>
    <n v="1543"/>
    <s v="Sunrises in the MidWest"/>
    <s v="I plan to take pictures of the sunrise in the MidWest every day in 2015 and compile them in a slide show for distribution."/>
    <x v="142"/>
    <n v="10"/>
    <x v="3"/>
    <s v="US"/>
    <s v="USD"/>
    <n v="1416662034"/>
    <n v="1414066434"/>
    <b v="0"/>
    <n v="1"/>
    <b v="0"/>
    <s v="photography/nature"/>
    <n v="0"/>
    <n v="10"/>
    <x v="6"/>
    <x v="34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x v="7"/>
    <n v="0"/>
    <x v="3"/>
    <s v="US"/>
    <s v="USD"/>
    <n v="1427847480"/>
    <n v="1424222024"/>
    <b v="0"/>
    <n v="0"/>
    <b v="0"/>
    <s v="photography/nature"/>
    <n v="0"/>
    <n v="0"/>
    <x v="6"/>
    <x v="34"/>
    <x v="3692"/>
    <d v="2015-04-01T00:18:00"/>
    <x v="4"/>
  </r>
  <r>
    <n v="1545"/>
    <s v="Nevada County Hearts"/>
    <s v="&quot;He will not be a wise man who does not study human hearts!&quot;_x000a_Hope in natural art, creation!"/>
    <x v="32"/>
    <n v="1"/>
    <x v="3"/>
    <s v="US"/>
    <s v="USD"/>
    <n v="1425330960"/>
    <n v="1422393234"/>
    <b v="0"/>
    <n v="1"/>
    <b v="0"/>
    <s v="photography/nature"/>
    <n v="0"/>
    <n v="1"/>
    <x v="6"/>
    <x v="34"/>
    <x v="3693"/>
    <d v="2015-03-02T21:16:00"/>
    <x v="4"/>
  </r>
  <r>
    <n v="1547"/>
    <s v="Sound Photography"/>
    <s v="I have produced a limited number (100) of five 8x10 prints of mixed photography I would like to share with you."/>
    <x v="405"/>
    <n v="0"/>
    <x v="3"/>
    <s v="US"/>
    <s v="USD"/>
    <n v="1487844882"/>
    <n v="1487240082"/>
    <b v="0"/>
    <n v="0"/>
    <b v="0"/>
    <s v="photography/nature"/>
    <n v="0"/>
    <n v="0"/>
    <x v="6"/>
    <x v="34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x v="27"/>
    <n v="0"/>
    <x v="3"/>
    <s v="US"/>
    <s v="USD"/>
    <n v="1432756039"/>
    <n v="1430164039"/>
    <b v="0"/>
    <n v="0"/>
    <b v="0"/>
    <s v="photography/nature"/>
    <n v="0"/>
    <n v="0"/>
    <x v="6"/>
    <x v="34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s v="US"/>
    <s v="USD"/>
    <n v="1441176447"/>
    <n v="1438584447"/>
    <b v="0"/>
    <n v="0"/>
    <b v="0"/>
    <s v="photography/nature"/>
    <n v="0"/>
    <n v="0"/>
    <x v="6"/>
    <x v="34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2"/>
    <n v="0"/>
    <x v="3"/>
    <s v="AU"/>
    <s v="AUD"/>
    <n v="1438495390"/>
    <n v="1435903390"/>
    <b v="0"/>
    <n v="0"/>
    <b v="0"/>
    <s v="photography/nature"/>
    <n v="0"/>
    <n v="0"/>
    <x v="6"/>
    <x v="34"/>
    <x v="3697"/>
    <d v="2015-08-02T06:03:10"/>
    <x v="4"/>
  </r>
  <r>
    <n v="1555"/>
    <s v="Coffee Table Book of Maine"/>
    <s v="I am traveling the coastline of Maine and will be taking pictures of all the scenery and lighthouses in the area."/>
    <x v="11"/>
    <n v="0"/>
    <x v="3"/>
    <s v="US"/>
    <s v="USD"/>
    <n v="1442509200"/>
    <n v="1440513832"/>
    <b v="0"/>
    <n v="0"/>
    <b v="0"/>
    <s v="photography/nature"/>
    <n v="0"/>
    <n v="0"/>
    <x v="6"/>
    <x v="34"/>
    <x v="3698"/>
    <d v="2015-09-17T17:00:00"/>
    <x v="4"/>
  </r>
  <r>
    <n v="1559"/>
    <s v="North Cascades Bigfoot Photo Expedition"/>
    <s v="The goal of this project is to provide scientific evidence of bigfoot in the North Cascades."/>
    <x v="38"/>
    <n v="50"/>
    <x v="3"/>
    <s v="US"/>
    <s v="USD"/>
    <n v="1430270199"/>
    <n v="1428974199"/>
    <b v="0"/>
    <n v="1"/>
    <b v="0"/>
    <s v="photography/nature"/>
    <n v="0"/>
    <n v="50"/>
    <x v="6"/>
    <x v="34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n v="1253712916"/>
    <b v="0"/>
    <n v="0"/>
    <b v="0"/>
    <s v="publishing/art books"/>
    <n v="0"/>
    <n v="0"/>
    <x v="5"/>
    <x v="36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n v="1430124509"/>
    <b v="0"/>
    <n v="1"/>
    <b v="0"/>
    <s v="publishing/art books"/>
    <n v="0"/>
    <n v="10"/>
    <x v="5"/>
    <x v="36"/>
    <x v="3701"/>
    <d v="2015-05-28T20:05:00"/>
    <x v="4"/>
  </r>
  <r>
    <n v="1569"/>
    <s v="to be removed (Canceled)"/>
    <s v="to be removed"/>
    <x v="3"/>
    <n v="0"/>
    <x v="1"/>
    <s v="US"/>
    <s v="USD"/>
    <n v="1369498714"/>
    <n v="1366906714"/>
    <b v="0"/>
    <n v="0"/>
    <b v="0"/>
    <s v="publishing/art books"/>
    <n v="0"/>
    <n v="0"/>
    <x v="5"/>
    <x v="36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x v="149"/>
    <n v="0"/>
    <x v="1"/>
    <s v="US"/>
    <s v="USD"/>
    <n v="1337562726"/>
    <n v="1332378726"/>
    <b v="0"/>
    <n v="0"/>
    <b v="0"/>
    <s v="publishing/art books"/>
    <n v="0"/>
    <n v="0"/>
    <x v="5"/>
    <x v="36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s v="GB"/>
    <s v="GBP"/>
    <n v="1411681391"/>
    <n v="1409089391"/>
    <b v="0"/>
    <n v="1"/>
    <b v="0"/>
    <s v="photography/places"/>
    <n v="0"/>
    <n v="15"/>
    <x v="6"/>
    <x v="24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x v="34"/>
    <n v="0"/>
    <x v="3"/>
    <s v="US"/>
    <s v="USD"/>
    <n v="1401464101"/>
    <n v="1400600101"/>
    <b v="0"/>
    <n v="0"/>
    <b v="0"/>
    <s v="photography/places"/>
    <n v="0"/>
    <n v="0"/>
    <x v="6"/>
    <x v="24"/>
    <x v="3705"/>
    <d v="2014-05-30T15:35:01"/>
    <x v="2"/>
  </r>
  <r>
    <n v="1586"/>
    <s v="Missouri In Pictures"/>
    <s v="Show the world the beauty that is in all of our back yards!"/>
    <x v="51"/>
    <n v="0"/>
    <x v="3"/>
    <s v="US"/>
    <s v="USD"/>
    <n v="1428197422"/>
    <n v="1425609022"/>
    <b v="0"/>
    <n v="0"/>
    <b v="0"/>
    <s v="photography/places"/>
    <n v="0"/>
    <n v="0"/>
    <x v="6"/>
    <x v="24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s v="US"/>
    <s v="USD"/>
    <n v="1418510965"/>
    <n v="1415918965"/>
    <b v="0"/>
    <n v="1"/>
    <b v="0"/>
    <s v="photography/places"/>
    <n v="0"/>
    <n v="1"/>
    <x v="6"/>
    <x v="24"/>
    <x v="3707"/>
    <d v="2014-12-13T22:49:25"/>
    <x v="2"/>
  </r>
  <r>
    <n v="1588"/>
    <s v="The Right Side of Texas"/>
    <s v="Southeast Texas as seen through the lens of a cell phone camera"/>
    <x v="406"/>
    <n v="0"/>
    <x v="3"/>
    <s v="US"/>
    <s v="USD"/>
    <n v="1422735120"/>
    <n v="1420091999"/>
    <b v="0"/>
    <n v="0"/>
    <b v="0"/>
    <s v="photography/places"/>
    <n v="0"/>
    <n v="0"/>
    <x v="6"/>
    <x v="24"/>
    <x v="3708"/>
    <d v="2015-01-31T20:12:00"/>
    <x v="4"/>
  </r>
  <r>
    <n v="1589"/>
    <s v="A Side Of The World In Canvas"/>
    <s v="I want to be able to have my own photography inside a canvas and have it be displayed everywhere."/>
    <x v="34"/>
    <n v="0"/>
    <x v="3"/>
    <s v="US"/>
    <s v="USD"/>
    <n v="1444433886"/>
    <n v="1441841886"/>
    <b v="0"/>
    <n v="0"/>
    <b v="0"/>
    <s v="photography/places"/>
    <n v="0"/>
    <n v="0"/>
    <x v="6"/>
    <x v="24"/>
    <x v="3709"/>
    <d v="2015-10-09T23:38:06"/>
    <x v="4"/>
  </r>
  <r>
    <n v="1592"/>
    <s v="The Views of Pittsburgh"/>
    <s v="A portfolio collage of beautiful pictures of authentic Pittsburgh locations and scenery."/>
    <x v="40"/>
    <n v="0"/>
    <x v="3"/>
    <s v="US"/>
    <s v="USD"/>
    <n v="1427503485"/>
    <n v="1423619085"/>
    <b v="0"/>
    <n v="0"/>
    <b v="0"/>
    <s v="photography/places"/>
    <n v="0"/>
    <n v="0"/>
    <x v="6"/>
    <x v="24"/>
    <x v="3710"/>
    <d v="2015-03-28T00:44:45"/>
    <x v="4"/>
  </r>
  <r>
    <n v="1593"/>
    <s v="Picturing Italy"/>
    <s v="A trip to fulfill a dream of capturing the wonders and history of ancient Italy in person."/>
    <x v="92"/>
    <n v="3"/>
    <x v="3"/>
    <s v="US"/>
    <s v="USD"/>
    <n v="1425154655"/>
    <n v="1422562655"/>
    <b v="0"/>
    <n v="3"/>
    <b v="0"/>
    <s v="photography/places"/>
    <n v="0"/>
    <n v="1"/>
    <x v="6"/>
    <x v="24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x v="24"/>
    <n v="280"/>
    <x v="3"/>
    <s v="US"/>
    <s v="USD"/>
    <n v="1403122380"/>
    <n v="1400634728"/>
    <b v="0"/>
    <n v="7"/>
    <b v="0"/>
    <s v="photography/places"/>
    <n v="0"/>
    <n v="40"/>
    <x v="6"/>
    <x v="24"/>
    <x v="3712"/>
    <d v="2014-06-18T20:13:00"/>
    <x v="2"/>
  </r>
  <r>
    <n v="1597"/>
    <s v="Vacation Days in Big Bear"/>
    <s v="We're starting up a new an improved way to do vacation rental management, but we need some funding to kick start it!"/>
    <x v="38"/>
    <n v="0"/>
    <x v="3"/>
    <s v="US"/>
    <s v="USD"/>
    <n v="1474360197"/>
    <n v="1471768197"/>
    <b v="0"/>
    <n v="0"/>
    <b v="0"/>
    <s v="photography/places"/>
    <n v="0"/>
    <n v="0"/>
    <x v="6"/>
    <x v="24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82"/>
    <n v="1"/>
    <x v="3"/>
    <s v="US"/>
    <s v="USD"/>
    <n v="1437926458"/>
    <n v="1432742458"/>
    <b v="0"/>
    <n v="1"/>
    <b v="0"/>
    <s v="photography/places"/>
    <n v="0"/>
    <n v="1"/>
    <x v="6"/>
    <x v="24"/>
    <x v="3714"/>
    <d v="2015-07-26T16:00:58"/>
    <x v="4"/>
  </r>
  <r>
    <n v="1599"/>
    <s v="The Londoner: Prints &amp; Canvas"/>
    <s v="A London photographer trekking 5,895m up Africa's Mount Kilimanjaro to pursue and enrich a career."/>
    <x v="22"/>
    <n v="0"/>
    <x v="3"/>
    <s v="GB"/>
    <s v="GBP"/>
    <n v="1460116576"/>
    <n v="1457528176"/>
    <b v="0"/>
    <n v="0"/>
    <b v="0"/>
    <s v="photography/places"/>
    <n v="0"/>
    <n v="0"/>
    <x v="6"/>
    <x v="24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x v="26"/>
    <n v="0"/>
    <x v="2"/>
    <s v="US"/>
    <s v="USD"/>
    <n v="1492142860"/>
    <n v="1486962460"/>
    <b v="0"/>
    <n v="0"/>
    <b v="0"/>
    <s v="music/faith"/>
    <n v="0"/>
    <n v="0"/>
    <x v="2"/>
    <x v="21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s v="CA"/>
    <s v="CAD"/>
    <n v="1493320519"/>
    <n v="1488140119"/>
    <b v="0"/>
    <n v="1"/>
    <b v="0"/>
    <s v="music/faith"/>
    <n v="0"/>
    <n v="18"/>
    <x v="2"/>
    <x v="21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x v="9"/>
    <n v="5"/>
    <x v="2"/>
    <s v="US"/>
    <s v="USD"/>
    <n v="1490589360"/>
    <n v="1488038674"/>
    <b v="0"/>
    <n v="1"/>
    <b v="0"/>
    <s v="music/faith"/>
    <n v="0"/>
    <n v="5"/>
    <x v="2"/>
    <x v="21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x v="113"/>
    <n v="0"/>
    <x v="2"/>
    <s v="US"/>
    <s v="USD"/>
    <n v="1491007211"/>
    <n v="1488418811"/>
    <b v="0"/>
    <n v="0"/>
    <b v="0"/>
    <s v="music/faith"/>
    <n v="0"/>
    <n v="0"/>
    <x v="2"/>
    <x v="21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s v="US"/>
    <s v="USD"/>
    <n v="1490499180"/>
    <n v="1488430760"/>
    <b v="0"/>
    <n v="0"/>
    <b v="0"/>
    <s v="music/faith"/>
    <n v="0"/>
    <n v="0"/>
    <x v="2"/>
    <x v="21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s v="US"/>
    <s v="USD"/>
    <n v="1421337405"/>
    <n v="1418745405"/>
    <b v="0"/>
    <n v="2"/>
    <b v="0"/>
    <s v="music/faith"/>
    <n v="0"/>
    <n v="5"/>
    <x v="2"/>
    <x v="21"/>
    <x v="3721"/>
    <d v="2015-01-15T15:56:45"/>
    <x v="2"/>
  </r>
  <r>
    <n v="1702"/>
    <s v="lyndale lewis and new vision prosper cd release"/>
    <s v="I can do all things through christ jesus"/>
    <x v="312"/>
    <n v="1"/>
    <x v="3"/>
    <s v="US"/>
    <s v="USD"/>
    <n v="1427745150"/>
    <n v="1425156750"/>
    <b v="0"/>
    <n v="1"/>
    <b v="0"/>
    <s v="music/faith"/>
    <n v="0"/>
    <n v="1"/>
    <x v="2"/>
    <x v="21"/>
    <x v="3722"/>
    <d v="2015-03-30T19:52:30"/>
    <x v="4"/>
  </r>
  <r>
    <n v="1705"/>
    <s v="Piano Prayer Album - Russ James"/>
    <s v="An instrumental album that ranges from hymns to contemporary music. All the music is recorded by myself."/>
    <x v="29"/>
    <n v="0"/>
    <x v="3"/>
    <s v="US"/>
    <s v="USD"/>
    <n v="1441814400"/>
    <n v="1440807846"/>
    <b v="0"/>
    <n v="0"/>
    <b v="0"/>
    <s v="music/faith"/>
    <n v="0"/>
    <n v="0"/>
    <x v="2"/>
    <x v="21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x v="63"/>
    <n v="0"/>
    <x v="3"/>
    <s v="DE"/>
    <s v="EUR"/>
    <n v="1440314472"/>
    <n v="1435130472"/>
    <b v="0"/>
    <n v="0"/>
    <b v="0"/>
    <s v="music/faith"/>
    <n v="0"/>
    <n v="0"/>
    <x v="2"/>
    <x v="21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x v="13"/>
    <n v="0"/>
    <x v="3"/>
    <s v="US"/>
    <s v="USD"/>
    <n v="1462135706"/>
    <n v="1458679706"/>
    <b v="0"/>
    <n v="0"/>
    <b v="0"/>
    <s v="music/faith"/>
    <n v="0"/>
    <n v="0"/>
    <x v="2"/>
    <x v="21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x v="2"/>
    <n v="0"/>
    <x v="3"/>
    <s v="US"/>
    <s v="USD"/>
    <n v="1435701353"/>
    <n v="1430517353"/>
    <b v="0"/>
    <n v="0"/>
    <b v="0"/>
    <s v="music/faith"/>
    <n v="0"/>
    <n v="0"/>
    <x v="2"/>
    <x v="21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x v="2"/>
    <n v="11"/>
    <x v="3"/>
    <s v="US"/>
    <s v="USD"/>
    <n v="1427772120"/>
    <n v="1425186785"/>
    <b v="0"/>
    <n v="2"/>
    <b v="0"/>
    <s v="music/faith"/>
    <n v="0"/>
    <n v="5.5"/>
    <x v="2"/>
    <x v="21"/>
    <x v="3727"/>
    <d v="2015-03-31T03:22:00"/>
    <x v="4"/>
  </r>
  <r>
    <n v="1718"/>
    <s v="The Prodigal Son"/>
    <s v="A melody for the galaxy."/>
    <x v="31"/>
    <n v="75"/>
    <x v="3"/>
    <s v="US"/>
    <s v="USD"/>
    <n v="1463201940"/>
    <n v="1459435149"/>
    <b v="0"/>
    <n v="2"/>
    <b v="0"/>
    <s v="music/faith"/>
    <n v="0"/>
    <n v="37.5"/>
    <x v="2"/>
    <x v="21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x v="2"/>
    <n v="0"/>
    <x v="3"/>
    <s v="US"/>
    <s v="USD"/>
    <n v="1449831863"/>
    <n v="1447239863"/>
    <b v="0"/>
    <n v="0"/>
    <b v="0"/>
    <s v="music/faith"/>
    <n v="0"/>
    <n v="0"/>
    <x v="2"/>
    <x v="21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x v="408"/>
    <n v="1"/>
    <x v="3"/>
    <s v="US"/>
    <s v="USD"/>
    <n v="1459642200"/>
    <n v="1456441429"/>
    <b v="0"/>
    <n v="1"/>
    <b v="0"/>
    <s v="music/faith"/>
    <n v="0"/>
    <n v="1"/>
    <x v="2"/>
    <x v="2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s v="GB"/>
    <s v="GBP"/>
    <n v="1428231600"/>
    <n v="1423520177"/>
    <b v="0"/>
    <n v="1"/>
    <b v="0"/>
    <s v="music/faith"/>
    <n v="0"/>
    <n v="1"/>
    <x v="2"/>
    <x v="21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s v="US"/>
    <s v="USD"/>
    <n v="1465521306"/>
    <n v="1460337306"/>
    <b v="0"/>
    <n v="0"/>
    <b v="0"/>
    <s v="music/faith"/>
    <n v="0"/>
    <n v="0"/>
    <x v="2"/>
    <x v="21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s v="US"/>
    <s v="USD"/>
    <n v="1445738783"/>
    <n v="1443146783"/>
    <b v="0"/>
    <n v="0"/>
    <b v="0"/>
    <s v="music/faith"/>
    <n v="0"/>
    <n v="0"/>
    <x v="2"/>
    <x v="21"/>
    <x v="3733"/>
    <d v="2015-10-25T02:06:23"/>
    <x v="4"/>
  </r>
  <r>
    <n v="1731"/>
    <s v="Sam Cox Band First Christian Tour"/>
    <s v="We are a Christin Worship band looking to midwest tour. God Bless!"/>
    <x v="7"/>
    <n v="0"/>
    <x v="3"/>
    <s v="US"/>
    <s v="USD"/>
    <n v="1434034800"/>
    <n v="1432849552"/>
    <b v="0"/>
    <n v="0"/>
    <b v="0"/>
    <s v="music/faith"/>
    <n v="0"/>
    <n v="0"/>
    <x v="2"/>
    <x v="21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s v="US"/>
    <s v="USD"/>
    <n v="1452920400"/>
    <n v="1447777481"/>
    <b v="0"/>
    <n v="0"/>
    <b v="0"/>
    <s v="music/faith"/>
    <n v="0"/>
    <n v="0"/>
    <x v="2"/>
    <x v="21"/>
    <x v="3735"/>
    <d v="2016-01-16T05:00:00"/>
    <x v="4"/>
  </r>
  <r>
    <n v="1733"/>
    <s v="What Faith Is EP/Album"/>
    <s v="I am trying to share the music I am blessed to have written. https://www.johncox4.com or https://reverbnation.com/johncox4"/>
    <x v="9"/>
    <n v="0"/>
    <x v="3"/>
    <s v="US"/>
    <s v="USD"/>
    <n v="1473802200"/>
    <n v="1472746374"/>
    <b v="0"/>
    <n v="0"/>
    <b v="0"/>
    <s v="music/faith"/>
    <n v="0"/>
    <n v="0"/>
    <x v="2"/>
    <x v="21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x v="105"/>
    <n v="1"/>
    <x v="3"/>
    <s v="US"/>
    <s v="USD"/>
    <n v="1431046356"/>
    <n v="1428454356"/>
    <b v="0"/>
    <n v="1"/>
    <b v="0"/>
    <s v="music/faith"/>
    <n v="0"/>
    <n v="1"/>
    <x v="2"/>
    <x v="21"/>
    <x v="3737"/>
    <d v="2015-05-08T00:52:36"/>
    <x v="4"/>
  </r>
  <r>
    <n v="1738"/>
    <s v="The Flashing Lights"/>
    <s v="Music that inspires and gives hope for overcoming and change. And it is good music."/>
    <x v="2"/>
    <n v="20"/>
    <x v="3"/>
    <s v="US"/>
    <s v="USD"/>
    <n v="1412283542"/>
    <n v="1409691542"/>
    <b v="0"/>
    <n v="1"/>
    <b v="0"/>
    <s v="music/faith"/>
    <n v="0"/>
    <n v="20"/>
    <x v="2"/>
    <x v="21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s v="US"/>
    <s v="USD"/>
    <n v="1462391932"/>
    <n v="1457297932"/>
    <b v="0"/>
    <n v="1"/>
    <b v="0"/>
    <s v="music/faith"/>
    <n v="0"/>
    <n v="1"/>
    <x v="2"/>
    <x v="2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x v="32"/>
    <n v="0"/>
    <x v="3"/>
    <s v="US"/>
    <s v="USD"/>
    <n v="1437075422"/>
    <n v="1434483422"/>
    <b v="0"/>
    <n v="0"/>
    <b v="0"/>
    <s v="music/faith"/>
    <n v="0"/>
    <n v="0"/>
    <x v="2"/>
    <x v="21"/>
    <x v="3740"/>
    <d v="2015-07-16T19:37:02"/>
    <x v="4"/>
  </r>
  <r>
    <n v="1766"/>
    <s v="Photographic book on Melbourne's music scene"/>
    <s v="I want to create a beautiful book which documents the Melbourne music scene."/>
    <x v="51"/>
    <n v="0"/>
    <x v="3"/>
    <s v="AU"/>
    <s v="AUD"/>
    <n v="1408999088"/>
    <n v="1407184688"/>
    <b v="1"/>
    <n v="0"/>
    <b v="0"/>
    <s v="photography/photobooks"/>
    <n v="0"/>
    <n v="0"/>
    <x v="6"/>
    <x v="9"/>
    <x v="3741"/>
    <d v="2014-08-25T20:38:08"/>
    <x v="2"/>
  </r>
  <r>
    <n v="1811"/>
    <s v="The Year of Sunsets"/>
    <s v="A collection of 365 color photographs of sunsets in 2014, beautifully presented in a hardcover book."/>
    <x v="324"/>
    <n v="40"/>
    <x v="3"/>
    <s v="US"/>
    <s v="USD"/>
    <n v="1414123200"/>
    <n v="1408962270"/>
    <b v="0"/>
    <n v="26"/>
    <b v="0"/>
    <s v="photography/photobooks"/>
    <n v="0"/>
    <n v="1.54"/>
    <x v="6"/>
    <x v="9"/>
    <x v="3742"/>
    <d v="2014-10-24T04:00:00"/>
    <x v="2"/>
  </r>
  <r>
    <n v="1813"/>
    <s v="Libya : The Lost Days"/>
    <s v="This project aims to document, Libyan photographic history; through both print and artisan mediums ."/>
    <x v="119"/>
    <n v="0"/>
    <x v="3"/>
    <s v="GB"/>
    <s v="GBP"/>
    <n v="1407532812"/>
    <n v="1404940812"/>
    <b v="0"/>
    <n v="0"/>
    <b v="0"/>
    <s v="photography/photobooks"/>
    <n v="0"/>
    <n v="0"/>
    <x v="6"/>
    <x v="9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x v="32"/>
    <n v="0"/>
    <x v="3"/>
    <s v="US"/>
    <s v="USD"/>
    <n v="1435787137"/>
    <n v="1434577537"/>
    <b v="0"/>
    <n v="0"/>
    <b v="0"/>
    <s v="photography/photobooks"/>
    <n v="0"/>
    <n v="0"/>
    <x v="6"/>
    <x v="9"/>
    <x v="3744"/>
    <d v="2015-07-01T21:45:37"/>
    <x v="4"/>
  </r>
  <r>
    <n v="1818"/>
    <s v="Give Me Your Goofy-ist"/>
    <s v="We are all different, this is a way to honor and celebrate the authenticity in being different."/>
    <x v="38"/>
    <n v="0"/>
    <x v="3"/>
    <s v="US"/>
    <s v="USD"/>
    <n v="1428035850"/>
    <n v="1425447450"/>
    <b v="0"/>
    <n v="0"/>
    <b v="0"/>
    <s v="photography/photobooks"/>
    <n v="0"/>
    <n v="0"/>
    <x v="6"/>
    <x v="9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s v="GB"/>
    <s v="GBP"/>
    <n v="1422256341"/>
    <n v="1419664341"/>
    <b v="0"/>
    <n v="0"/>
    <b v="0"/>
    <s v="games/mobile games"/>
    <n v="0"/>
    <n v="0"/>
    <x v="1"/>
    <x v="25"/>
    <x v="3746"/>
    <d v="2015-01-26T07:12:21"/>
    <x v="2"/>
  </r>
  <r>
    <n v="1863"/>
    <s v="Project: 20M813"/>
    <s v="This is an Android game where you take control of the zombies and try to eat your way to world domination!"/>
    <x v="8"/>
    <n v="10"/>
    <x v="3"/>
    <s v="US"/>
    <s v="USD"/>
    <n v="1402600085"/>
    <n v="1400008085"/>
    <b v="0"/>
    <n v="2"/>
    <b v="0"/>
    <s v="games/mobile games"/>
    <n v="0"/>
    <n v="5"/>
    <x v="1"/>
    <x v="25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x v="270"/>
    <n v="4"/>
    <x v="3"/>
    <s v="GB"/>
    <s v="GBP"/>
    <n v="1478425747"/>
    <n v="1475398147"/>
    <b v="0"/>
    <n v="2"/>
    <b v="0"/>
    <s v="games/mobile games"/>
    <n v="0"/>
    <n v="2"/>
    <x v="1"/>
    <x v="25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x v="12"/>
    <n v="10"/>
    <x v="3"/>
    <s v="US"/>
    <s v="USD"/>
    <n v="1478383912"/>
    <n v="1475791912"/>
    <b v="0"/>
    <n v="1"/>
    <b v="0"/>
    <s v="games/mobile games"/>
    <n v="0"/>
    <n v="10"/>
    <x v="1"/>
    <x v="25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x v="9"/>
    <n v="0"/>
    <x v="3"/>
    <s v="US"/>
    <s v="USD"/>
    <n v="1483488249"/>
    <n v="1480896249"/>
    <b v="0"/>
    <n v="0"/>
    <b v="0"/>
    <s v="games/mobile games"/>
    <n v="0"/>
    <n v="0"/>
    <x v="1"/>
    <x v="25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x v="14"/>
    <n v="36"/>
    <x v="3"/>
    <s v="CA"/>
    <s v="CAD"/>
    <n v="1436373900"/>
    <n v="1433861210"/>
    <b v="0"/>
    <n v="2"/>
    <b v="0"/>
    <s v="games/mobile games"/>
    <n v="0"/>
    <n v="18"/>
    <x v="1"/>
    <x v="25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x v="35"/>
    <n v="26"/>
    <x v="3"/>
    <s v="US"/>
    <s v="USD"/>
    <n v="1467155733"/>
    <n v="1465427733"/>
    <b v="0"/>
    <n v="2"/>
    <b v="0"/>
    <s v="games/mobile games"/>
    <n v="0"/>
    <n v="13"/>
    <x v="1"/>
    <x v="25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x v="409"/>
    <n v="0"/>
    <x v="3"/>
    <s v="AU"/>
    <s v="AUD"/>
    <n v="1402901405"/>
    <n v="1400309405"/>
    <b v="0"/>
    <n v="0"/>
    <b v="0"/>
    <s v="games/mobile games"/>
    <n v="0"/>
    <n v="0"/>
    <x v="1"/>
    <x v="25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x v="410"/>
    <n v="0"/>
    <x v="3"/>
    <s v="US"/>
    <s v="USD"/>
    <n v="1425170525"/>
    <n v="1422664925"/>
    <b v="0"/>
    <n v="0"/>
    <b v="0"/>
    <s v="games/mobile games"/>
    <n v="0"/>
    <n v="0"/>
    <x v="1"/>
    <x v="25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x v="14"/>
    <n v="0"/>
    <x v="3"/>
    <s v="AU"/>
    <s v="AUD"/>
    <n v="1402618355"/>
    <n v="1400026355"/>
    <b v="0"/>
    <n v="0"/>
    <b v="0"/>
    <s v="games/mobile games"/>
    <n v="0"/>
    <n v="0"/>
    <x v="1"/>
    <x v="25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x v="2"/>
    <n v="6"/>
    <x v="3"/>
    <s v="ES"/>
    <s v="EUR"/>
    <n v="1457966129"/>
    <n v="1455377729"/>
    <b v="0"/>
    <n v="2"/>
    <b v="0"/>
    <s v="games/mobile games"/>
    <n v="0"/>
    <n v="3"/>
    <x v="1"/>
    <x v="25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x v="16"/>
    <n v="50"/>
    <x v="3"/>
    <s v="US"/>
    <s v="USD"/>
    <n v="1451752021"/>
    <n v="1447864021"/>
    <b v="0"/>
    <n v="2"/>
    <b v="0"/>
    <s v="technology/gadgets"/>
    <n v="0"/>
    <n v="25"/>
    <x v="0"/>
    <x v="31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s v="US"/>
    <s v="USD"/>
    <n v="1410127994"/>
    <n v="1407535994"/>
    <b v="0"/>
    <n v="4"/>
    <b v="0"/>
    <s v="technology/gadgets"/>
    <n v="0"/>
    <n v="10.5"/>
    <x v="0"/>
    <x v="31"/>
    <x v="3758"/>
    <d v="2014-09-07T22:13:14"/>
    <x v="2"/>
  </r>
  <r>
    <n v="1907"/>
    <s v="Litter-Buddy"/>
    <s v="Litter-Buddy is great economical alternative to leading pet waste disposal systems with cartridge bag elements."/>
    <x v="3"/>
    <n v="85"/>
    <x v="3"/>
    <s v="US"/>
    <s v="USD"/>
    <n v="1400853925"/>
    <n v="1399557925"/>
    <b v="0"/>
    <n v="4"/>
    <b v="0"/>
    <s v="technology/gadgets"/>
    <n v="0"/>
    <n v="21.25"/>
    <x v="0"/>
    <x v="31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x v="411"/>
    <n v="10"/>
    <x v="3"/>
    <s v="NZ"/>
    <s v="NZD"/>
    <n v="1407545334"/>
    <n v="1404953334"/>
    <b v="0"/>
    <n v="1"/>
    <b v="0"/>
    <s v="technology/gadgets"/>
    <n v="0"/>
    <n v="10"/>
    <x v="0"/>
    <x v="31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x v="354"/>
    <n v="0"/>
    <x v="3"/>
    <s v="HK"/>
    <s v="HKD"/>
    <n v="1480863887"/>
    <n v="1478268287"/>
    <b v="0"/>
    <n v="0"/>
    <b v="0"/>
    <s v="photography/people"/>
    <n v="0"/>
    <n v="0"/>
    <x v="6"/>
    <x v="35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s v="GB"/>
    <s v="GBP"/>
    <n v="1457947483"/>
    <n v="1455359083"/>
    <b v="0"/>
    <n v="1"/>
    <b v="0"/>
    <s v="photography/people"/>
    <n v="0"/>
    <n v="1"/>
    <x v="6"/>
    <x v="35"/>
    <x v="3762"/>
    <d v="2016-03-14T09:24:43"/>
    <x v="0"/>
  </r>
  <r>
    <n v="1988"/>
    <s v="Phillip Michael Photography"/>
    <s v="Expressing art in an image!"/>
    <x v="26"/>
    <n v="25"/>
    <x v="3"/>
    <s v="US"/>
    <s v="USD"/>
    <n v="1440094742"/>
    <n v="1437502742"/>
    <b v="0"/>
    <n v="1"/>
    <b v="0"/>
    <s v="photography/people"/>
    <n v="0"/>
    <n v="25"/>
    <x v="6"/>
    <x v="35"/>
    <x v="3763"/>
    <d v="2015-08-20T18:19:02"/>
    <x v="4"/>
  </r>
  <r>
    <n v="1992"/>
    <s v="The Wonderful World of Princes &amp; Princesses"/>
    <s v="A complete revamp of all the Disney Princes &amp; Princesses!"/>
    <x v="51"/>
    <n v="2"/>
    <x v="3"/>
    <s v="US"/>
    <s v="USD"/>
    <n v="1424229991"/>
    <n v="1421637991"/>
    <b v="0"/>
    <n v="2"/>
    <b v="0"/>
    <s v="photography/people"/>
    <n v="0"/>
    <n v="1"/>
    <x v="6"/>
    <x v="35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s v="GB"/>
    <s v="GBP"/>
    <n v="1450706837"/>
    <n v="1448114837"/>
    <b v="0"/>
    <n v="0"/>
    <b v="0"/>
    <s v="photography/people"/>
    <n v="0"/>
    <n v="0"/>
    <x v="6"/>
    <x v="35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03"/>
    <n v="0"/>
    <x v="3"/>
    <s v="US"/>
    <s v="USD"/>
    <n v="1481072942"/>
    <n v="1475885342"/>
    <b v="0"/>
    <n v="0"/>
    <b v="0"/>
    <s v="photography/people"/>
    <n v="0"/>
    <n v="0"/>
    <x v="6"/>
    <x v="35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x v="412"/>
    <n v="0"/>
    <x v="3"/>
    <s v="US"/>
    <s v="USD"/>
    <n v="1405021211"/>
    <n v="1402429211"/>
    <b v="0"/>
    <n v="0"/>
    <b v="0"/>
    <s v="photography/people"/>
    <n v="0"/>
    <n v="0"/>
    <x v="6"/>
    <x v="35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s v="US"/>
    <s v="USD"/>
    <n v="1409091612"/>
    <n v="1406499612"/>
    <b v="0"/>
    <n v="0"/>
    <b v="0"/>
    <s v="photography/people"/>
    <n v="0"/>
    <n v="0"/>
    <x v="6"/>
    <x v="35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x v="81"/>
    <n v="310"/>
    <x v="3"/>
    <s v="MX"/>
    <s v="MXN"/>
    <n v="1483773169"/>
    <n v="1481181169"/>
    <b v="0"/>
    <n v="3"/>
    <b v="0"/>
    <s v="games/video games"/>
    <n v="0"/>
    <n v="103.33"/>
    <x v="1"/>
    <x v="29"/>
    <x v="3769"/>
    <d v="2017-01-07T07:12:49"/>
    <x v="0"/>
  </r>
  <r>
    <n v="2126"/>
    <s v="DodgeBall Blitz"/>
    <s v="Lead your team to victory in this fast-paced, action, sports game! Use Power-ups and avoid attacks as you fight for victory!"/>
    <x v="12"/>
    <n v="10"/>
    <x v="3"/>
    <s v="US"/>
    <s v="USD"/>
    <n v="1418080887"/>
    <n v="1415488887"/>
    <b v="0"/>
    <n v="2"/>
    <b v="0"/>
    <s v="games/video games"/>
    <n v="0"/>
    <n v="5"/>
    <x v="1"/>
    <x v="29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x v="38"/>
    <n v="25"/>
    <x v="3"/>
    <s v="CA"/>
    <s v="CAD"/>
    <n v="1411324369"/>
    <n v="1406140369"/>
    <b v="0"/>
    <n v="1"/>
    <b v="0"/>
    <s v="games/video games"/>
    <n v="0"/>
    <n v="25"/>
    <x v="1"/>
    <x v="29"/>
    <x v="3771"/>
    <d v="2014-09-21T18:32:49"/>
    <x v="2"/>
  </r>
  <r>
    <n v="2130"/>
    <s v="Wondrous Adventures: A Kid's Game"/>
    <s v="You are the hero tasked to save your home from the villainous Sanword."/>
    <x v="45"/>
    <n v="85"/>
    <x v="3"/>
    <s v="US"/>
    <s v="USD"/>
    <n v="1408154663"/>
    <n v="1405130663"/>
    <b v="0"/>
    <n v="4"/>
    <b v="0"/>
    <s v="games/video games"/>
    <n v="0"/>
    <n v="21.25"/>
    <x v="1"/>
    <x v="29"/>
    <x v="3772"/>
    <d v="2014-08-16T02:04:23"/>
    <x v="2"/>
  </r>
  <r>
    <n v="2136"/>
    <s v="Dark Paradise"/>
    <s v="A dark and twisted game with physiological madness and corruption as a man becomes the ultimate bio weapon."/>
    <x v="81"/>
    <n v="47.69"/>
    <x v="3"/>
    <s v="US"/>
    <s v="USD"/>
    <n v="1382184786"/>
    <n v="1379592786"/>
    <b v="0"/>
    <n v="4"/>
    <b v="0"/>
    <s v="games/video games"/>
    <n v="0"/>
    <n v="11.92"/>
    <x v="1"/>
    <x v="29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s v="US"/>
    <s v="USD"/>
    <n v="1357934424"/>
    <n v="1355342424"/>
    <b v="0"/>
    <n v="11"/>
    <b v="0"/>
    <s v="games/video games"/>
    <n v="0"/>
    <n v="50.91"/>
    <x v="1"/>
    <x v="29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x v="38"/>
    <n v="0"/>
    <x v="3"/>
    <s v="US"/>
    <s v="USD"/>
    <n v="1415947159"/>
    <n v="1413351559"/>
    <b v="0"/>
    <n v="0"/>
    <b v="0"/>
    <s v="games/video games"/>
    <n v="0"/>
    <n v="0"/>
    <x v="1"/>
    <x v="29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x v="2"/>
    <n v="1"/>
    <x v="3"/>
    <s v="US"/>
    <s v="USD"/>
    <n v="1455207510"/>
    <n v="1453997910"/>
    <b v="0"/>
    <n v="1"/>
    <b v="0"/>
    <s v="games/video games"/>
    <n v="0"/>
    <n v="1"/>
    <x v="1"/>
    <x v="29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s v="US"/>
    <s v="USD"/>
    <n v="1280534400"/>
    <n v="1277512556"/>
    <b v="0"/>
    <n v="0"/>
    <b v="0"/>
    <s v="games/video games"/>
    <n v="0"/>
    <n v="0"/>
    <x v="1"/>
    <x v="29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x v="126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778"/>
    <d v="2016-06-29T20:20:14"/>
    <x v="0"/>
  </r>
  <r>
    <n v="2152"/>
    <s v="Space Shooter RPG+"/>
    <s v="Our game is going to be a space shooter that has RPG elements with New Game+! It will be unlike any space shooter ever played."/>
    <x v="3"/>
    <n v="50"/>
    <x v="3"/>
    <s v="US"/>
    <s v="USD"/>
    <n v="1394909909"/>
    <n v="1392321509"/>
    <b v="0"/>
    <n v="4"/>
    <b v="0"/>
    <s v="games/video games"/>
    <n v="0"/>
    <n v="12.5"/>
    <x v="1"/>
    <x v="29"/>
    <x v="3779"/>
    <d v="2014-03-15T18:58:29"/>
    <x v="2"/>
  </r>
  <r>
    <n v="2153"/>
    <s v="It's The GOD Complex"/>
    <s v="Crowdfunding the Gamers Way. An online game with real world consequences.Do you dare to play? Can you turn the world around?"/>
    <x v="413"/>
    <n v="34"/>
    <x v="3"/>
    <s v="US"/>
    <s v="USD"/>
    <n v="1420876740"/>
    <n v="1417470718"/>
    <b v="0"/>
    <n v="4"/>
    <b v="0"/>
    <s v="games/video games"/>
    <n v="0"/>
    <n v="8.5"/>
    <x v="1"/>
    <x v="29"/>
    <x v="3780"/>
    <d v="2015-01-10T07:59:00"/>
    <x v="2"/>
  </r>
  <r>
    <n v="234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n v="1434137504"/>
    <b v="0"/>
    <n v="0"/>
    <b v="0"/>
    <s v="technology/web"/>
    <n v="0"/>
    <n v="0"/>
    <x v="0"/>
    <x v="38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s v="US"/>
    <s v="USD"/>
    <n v="1412571600"/>
    <n v="1410799870"/>
    <b v="0"/>
    <n v="0"/>
    <b v="0"/>
    <s v="technology/web"/>
    <n v="0"/>
    <n v="0"/>
    <x v="0"/>
    <x v="38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n v="1464197269"/>
    <b v="0"/>
    <n v="1"/>
    <b v="0"/>
    <s v="technology/web"/>
    <n v="0"/>
    <n v="1"/>
    <x v="0"/>
    <x v="38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x v="32"/>
    <n v="0"/>
    <x v="1"/>
    <s v="US"/>
    <s v="USD"/>
    <n v="1427845140"/>
    <n v="1424822556"/>
    <b v="0"/>
    <n v="0"/>
    <b v="0"/>
    <s v="technology/web"/>
    <n v="0"/>
    <n v="0"/>
    <x v="0"/>
    <x v="38"/>
    <x v="3784"/>
    <d v="2015-03-31T23:39:00"/>
    <x v="4"/>
  </r>
  <r>
    <n v="2346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n v="1472843431"/>
    <b v="0"/>
    <n v="3"/>
    <b v="0"/>
    <s v="technology/web"/>
    <n v="0"/>
    <n v="13"/>
    <x v="0"/>
    <x v="38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s v="US"/>
    <s v="USD"/>
    <n v="1456006938"/>
    <n v="1450822938"/>
    <b v="0"/>
    <n v="5"/>
    <b v="0"/>
    <s v="technology/web"/>
    <n v="0"/>
    <n v="54"/>
    <x v="0"/>
    <x v="38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x v="414"/>
    <n v="0"/>
    <x v="1"/>
    <s v="SE"/>
    <s v="SEK"/>
    <n v="1439318228"/>
    <n v="1436812628"/>
    <b v="0"/>
    <n v="0"/>
    <b v="0"/>
    <s v="technology/web"/>
    <n v="0"/>
    <n v="0"/>
    <x v="0"/>
    <x v="38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n v="1480882370"/>
    <b v="0"/>
    <n v="0"/>
    <b v="0"/>
    <s v="technology/web"/>
    <n v="0"/>
    <n v="0"/>
    <x v="0"/>
    <x v="38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s v="US"/>
    <s v="USD"/>
    <n v="1433603552"/>
    <n v="1428419552"/>
    <b v="0"/>
    <n v="0"/>
    <b v="0"/>
    <s v="technology/web"/>
    <n v="0"/>
    <n v="0"/>
    <x v="0"/>
    <x v="38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n v="1428596022"/>
    <b v="0"/>
    <n v="0"/>
    <b v="0"/>
    <s v="technology/web"/>
    <n v="0"/>
    <n v="0"/>
    <x v="0"/>
    <x v="38"/>
    <x v="3790"/>
    <d v="2015-04-21T16:13:42"/>
    <x v="4"/>
  </r>
  <r>
    <n v="2354"/>
    <s v="Dissertation (Canceled)"/>
    <s v="Almost done with doctorate degree but need funding of $35,000 to complete research of project."/>
    <x v="31"/>
    <n v="25"/>
    <x v="1"/>
    <s v="US"/>
    <s v="USD"/>
    <n v="1420910460"/>
    <n v="1415726460"/>
    <b v="0"/>
    <n v="1"/>
    <b v="0"/>
    <s v="technology/web"/>
    <n v="0"/>
    <n v="25"/>
    <x v="0"/>
    <x v="38"/>
    <x v="3791"/>
    <d v="2015-01-10T17:21:00"/>
    <x v="2"/>
  </r>
  <r>
    <n v="2356"/>
    <s v="HardstyleUnited.com (Canceled)"/>
    <s v="HardstyleUnited.com The Global Hardstyle community. Your Hardstyle community."/>
    <x v="9"/>
    <n v="0"/>
    <x v="1"/>
    <s v="NL"/>
    <s v="EUR"/>
    <n v="1433530104"/>
    <n v="1430938104"/>
    <b v="0"/>
    <n v="0"/>
    <b v="0"/>
    <s v="technology/web"/>
    <n v="0"/>
    <n v="0"/>
    <x v="0"/>
    <x v="38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x v="104"/>
    <n v="0"/>
    <x v="1"/>
    <s v="GB"/>
    <s v="GBP"/>
    <n v="1445093578"/>
    <n v="1442501578"/>
    <b v="0"/>
    <n v="0"/>
    <b v="0"/>
    <s v="technology/web"/>
    <n v="0"/>
    <n v="0"/>
    <x v="0"/>
    <x v="38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51"/>
    <n v="0"/>
    <x v="1"/>
    <s v="GB"/>
    <s v="GBP"/>
    <n v="1422664740"/>
    <n v="1417818036"/>
    <b v="0"/>
    <n v="0"/>
    <b v="0"/>
    <s v="technology/web"/>
    <n v="0"/>
    <n v="0"/>
    <x v="0"/>
    <x v="38"/>
    <x v="3794"/>
    <d v="2015-01-31T00:39:00"/>
    <x v="2"/>
  </r>
  <r>
    <n v="2360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n v="1452272280"/>
    <b v="0"/>
    <n v="1"/>
    <b v="0"/>
    <s v="technology/web"/>
    <n v="0"/>
    <n v="2"/>
    <x v="0"/>
    <x v="38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x v="61"/>
    <n v="0"/>
    <x v="1"/>
    <s v="CA"/>
    <s v="CAD"/>
    <n v="1462053600"/>
    <n v="1459975008"/>
    <b v="0"/>
    <n v="0"/>
    <b v="0"/>
    <s v="technology/web"/>
    <n v="0"/>
    <n v="0"/>
    <x v="0"/>
    <x v="38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x v="38"/>
    <x v="3797"/>
    <d v="2015-12-29T00:16:40"/>
    <x v="4"/>
  </r>
  <r>
    <n v="2364"/>
    <s v="Minecraft Server and Website Help (Name: Forge Realms)"/>
    <s v="Making a Minecraft server and Website and I need your help to fund it. Thanks in Advance!"/>
    <x v="415"/>
    <n v="0"/>
    <x v="1"/>
    <s v="US"/>
    <s v="USD"/>
    <n v="1445898356"/>
    <n v="1441146356"/>
    <b v="0"/>
    <n v="0"/>
    <b v="0"/>
    <s v="technology/web"/>
    <n v="0"/>
    <n v="0"/>
    <x v="0"/>
    <x v="38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n v="1449596425"/>
    <b v="0"/>
    <n v="0"/>
    <b v="0"/>
    <s v="technology/web"/>
    <n v="0"/>
    <n v="0"/>
    <x v="0"/>
    <x v="38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s v="US"/>
    <s v="USD"/>
    <n v="1429028365"/>
    <n v="1425143965"/>
    <b v="0"/>
    <n v="2"/>
    <b v="0"/>
    <s v="technology/web"/>
    <n v="0"/>
    <n v="50"/>
    <x v="0"/>
    <x v="38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n v="1452540611"/>
    <b v="0"/>
    <n v="0"/>
    <b v="0"/>
    <s v="technology/web"/>
    <n v="0"/>
    <n v="0"/>
    <x v="0"/>
    <x v="38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n v="1416285141"/>
    <b v="0"/>
    <n v="4"/>
    <b v="0"/>
    <s v="technology/web"/>
    <n v="0"/>
    <n v="20.5"/>
    <x v="0"/>
    <x v="38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x v="29"/>
    <n v="0"/>
    <x v="1"/>
    <s v="US"/>
    <s v="USD"/>
    <n v="1435257596"/>
    <n v="1432665596"/>
    <b v="0"/>
    <n v="0"/>
    <b v="0"/>
    <s v="technology/web"/>
    <n v="0"/>
    <n v="0"/>
    <x v="0"/>
    <x v="38"/>
    <x v="3803"/>
    <d v="2015-06-25T18:39:56"/>
    <x v="4"/>
  </r>
  <r>
    <n v="2373"/>
    <s v="Cykelauktion.com (Canceled)"/>
    <s v="We want to create a safe marketplace for buying and selling bicycles."/>
    <x v="416"/>
    <n v="50"/>
    <x v="1"/>
    <s v="SE"/>
    <s v="SEK"/>
    <n v="1440863624"/>
    <n v="1438271624"/>
    <b v="0"/>
    <n v="1"/>
    <b v="0"/>
    <s v="technology/web"/>
    <n v="0"/>
    <n v="50"/>
    <x v="0"/>
    <x v="38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x v="92"/>
    <n v="10"/>
    <x v="1"/>
    <s v="US"/>
    <s v="USD"/>
    <n v="1423772060"/>
    <n v="1421180060"/>
    <b v="0"/>
    <n v="1"/>
    <b v="0"/>
    <s v="technology/web"/>
    <n v="0"/>
    <n v="10"/>
    <x v="0"/>
    <x v="38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n v="1470859437"/>
    <b v="0"/>
    <n v="0"/>
    <b v="0"/>
    <s v="technology/web"/>
    <n v="0"/>
    <n v="0"/>
    <x v="0"/>
    <x v="38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b v="0"/>
    <n v="0"/>
    <b v="0"/>
    <s v="technology/web"/>
    <n v="0"/>
    <n v="0"/>
    <x v="0"/>
    <x v="38"/>
    <x v="3807"/>
    <d v="2016-11-25T21:53:03"/>
    <x v="0"/>
  </r>
  <r>
    <n v="2378"/>
    <s v="KEEPUP INC (Canceled)"/>
    <s v="KEEPUP allows you to extend your social circle by introducing you to new people via your friends."/>
    <x v="270"/>
    <n v="0"/>
    <x v="1"/>
    <s v="US"/>
    <s v="USD"/>
    <n v="1440548330"/>
    <n v="1438042730"/>
    <b v="0"/>
    <n v="0"/>
    <b v="0"/>
    <s v="technology/web"/>
    <n v="0"/>
    <n v="0"/>
    <x v="0"/>
    <x v="38"/>
    <x v="3808"/>
    <d v="2015-08-26T00:18:50"/>
    <x v="4"/>
  </r>
  <r>
    <n v="2379"/>
    <s v="SelectCooks.com (Canceled)"/>
    <s v="Selectcooks.com is a community marketplace for people to list, find and hire chefs."/>
    <x v="3"/>
    <n v="0"/>
    <x v="1"/>
    <s v="US"/>
    <s v="USD"/>
    <n v="1444004616"/>
    <n v="1440116616"/>
    <b v="0"/>
    <n v="0"/>
    <b v="0"/>
    <s v="technology/web"/>
    <n v="0"/>
    <n v="0"/>
    <x v="0"/>
    <x v="38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x v="38"/>
    <n v="55"/>
    <x v="1"/>
    <s v="US"/>
    <s v="USD"/>
    <n v="1443726142"/>
    <n v="1441134142"/>
    <b v="0"/>
    <n v="3"/>
    <b v="0"/>
    <s v="technology/web"/>
    <n v="0"/>
    <n v="18.329999999999998"/>
    <x v="0"/>
    <x v="38"/>
    <x v="3810"/>
    <d v="2015-10-01T19:02:22"/>
    <x v="4"/>
  </r>
  <r>
    <n v="2386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n v="1415736424"/>
    <b v="0"/>
    <n v="0"/>
    <b v="0"/>
    <s v="technology/web"/>
    <n v="0"/>
    <n v="0"/>
    <x v="0"/>
    <x v="38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s v="FR"/>
    <s v="EUR"/>
    <n v="1437861540"/>
    <n v="1435160452"/>
    <b v="0"/>
    <n v="1"/>
    <b v="0"/>
    <s v="technology/web"/>
    <n v="0"/>
    <n v="30"/>
    <x v="0"/>
    <x v="38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x v="417"/>
    <n v="0"/>
    <x v="1"/>
    <s v="AU"/>
    <s v="AUD"/>
    <n v="1420352264"/>
    <n v="1416896264"/>
    <b v="0"/>
    <n v="0"/>
    <b v="0"/>
    <s v="technology/web"/>
    <n v="0"/>
    <n v="0"/>
    <x v="0"/>
    <x v="38"/>
    <x v="3813"/>
    <d v="2015-01-04T06:17:44"/>
    <x v="2"/>
  </r>
  <r>
    <n v="2391"/>
    <s v="oToBOTS.com - Freedom from high cost auto repairs (Canceled)"/>
    <s v="Using the power of internet to help people save hundreds in car repair."/>
    <x v="12"/>
    <n v="25"/>
    <x v="1"/>
    <s v="US"/>
    <s v="USD"/>
    <n v="1427825044"/>
    <n v="1425236644"/>
    <b v="0"/>
    <n v="1"/>
    <b v="0"/>
    <s v="technology/web"/>
    <n v="0"/>
    <n v="25"/>
    <x v="0"/>
    <x v="38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x v="145"/>
    <n v="0"/>
    <x v="1"/>
    <s v="US"/>
    <s v="USD"/>
    <n v="1446087223"/>
    <n v="1443495223"/>
    <b v="0"/>
    <n v="0"/>
    <b v="0"/>
    <s v="technology/web"/>
    <n v="0"/>
    <n v="0"/>
    <x v="0"/>
    <x v="38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n v="1436456017"/>
    <b v="0"/>
    <n v="1"/>
    <b v="0"/>
    <s v="technology/web"/>
    <n v="0"/>
    <n v="50"/>
    <x v="0"/>
    <x v="38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n v="1422348093"/>
    <b v="0"/>
    <n v="2"/>
    <b v="0"/>
    <s v="technology/web"/>
    <n v="0"/>
    <n v="1.5"/>
    <x v="0"/>
    <x v="38"/>
    <x v="3817"/>
    <d v="2015-02-26T08:41:33"/>
    <x v="4"/>
  </r>
  <r>
    <n v="2395"/>
    <s v="VENT it out (Canceled)"/>
    <s v="I am making a social website where people can anonymously or openly vent, All walks of life all over the world"/>
    <x v="323"/>
    <n v="0"/>
    <x v="1"/>
    <s v="US"/>
    <s v="USD"/>
    <n v="1484038620"/>
    <n v="1481597687"/>
    <b v="0"/>
    <n v="0"/>
    <b v="0"/>
    <s v="technology/web"/>
    <n v="0"/>
    <n v="0"/>
    <x v="0"/>
    <x v="38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n v="1442348558"/>
    <b v="0"/>
    <n v="1"/>
    <b v="0"/>
    <s v="technology/web"/>
    <n v="0"/>
    <n v="10"/>
    <x v="0"/>
    <x v="38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x v="418"/>
    <n v="0"/>
    <x v="1"/>
    <s v="US"/>
    <s v="USD"/>
    <n v="1420233256"/>
    <n v="1417641256"/>
    <b v="0"/>
    <n v="0"/>
    <b v="0"/>
    <s v="technology/web"/>
    <n v="0"/>
    <n v="0"/>
    <x v="0"/>
    <x v="38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n v="1433282384"/>
    <b v="0"/>
    <n v="0"/>
    <b v="0"/>
    <s v="technology/web"/>
    <n v="0"/>
    <n v="0"/>
    <x v="0"/>
    <x v="38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14"/>
    <n v="0"/>
    <x v="1"/>
    <s v="SE"/>
    <s v="SEK"/>
    <n v="1418934506"/>
    <n v="1415910506"/>
    <b v="0"/>
    <n v="0"/>
    <b v="0"/>
    <s v="technology/web"/>
    <n v="0"/>
    <n v="0"/>
    <x v="0"/>
    <x v="38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n v="1458023164"/>
    <b v="0"/>
    <n v="0"/>
    <b v="0"/>
    <s v="technology/web"/>
    <n v="0"/>
    <n v="0"/>
    <x v="0"/>
    <x v="38"/>
    <x v="3823"/>
    <d v="2016-04-14T06:26:04"/>
    <x v="0"/>
  </r>
  <r>
    <n v="2402"/>
    <s v="Cupcake Truck Unite"/>
    <s v="Small town, delicious treats, and a mobile truck"/>
    <x v="18"/>
    <n v="52"/>
    <x v="3"/>
    <s v="US"/>
    <s v="USD"/>
    <n v="1431533931"/>
    <n v="1428941931"/>
    <b v="0"/>
    <n v="1"/>
    <b v="0"/>
    <s v="food/food trucks"/>
    <n v="0"/>
    <n v="52"/>
    <x v="7"/>
    <x v="37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x v="38"/>
    <n v="0"/>
    <x v="3"/>
    <s v="US"/>
    <s v="USD"/>
    <n v="1451782607"/>
    <n v="1449190607"/>
    <b v="0"/>
    <n v="0"/>
    <b v="0"/>
    <s v="food/food trucks"/>
    <n v="0"/>
    <n v="0"/>
    <x v="7"/>
    <x v="37"/>
    <x v="3825"/>
    <d v="2016-01-03T00:56:47"/>
    <x v="4"/>
  </r>
  <r>
    <n v="2408"/>
    <s v="Sabroso On Wheels"/>
    <s v="A US Army Vet trying to get a Peruvian food truck going! Really good Peruvian food now mobile!"/>
    <x v="38"/>
    <n v="30"/>
    <x v="3"/>
    <s v="US"/>
    <s v="USD"/>
    <n v="1415247757"/>
    <n v="1412652157"/>
    <b v="0"/>
    <n v="2"/>
    <b v="0"/>
    <s v="food/food trucks"/>
    <n v="0"/>
    <n v="15"/>
    <x v="7"/>
    <x v="37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s v="AU"/>
    <s v="AUD"/>
    <n v="1441619275"/>
    <n v="1439027275"/>
    <b v="0"/>
    <n v="0"/>
    <b v="0"/>
    <s v="food/food trucks"/>
    <n v="0"/>
    <n v="0"/>
    <x v="7"/>
    <x v="37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s v="FR"/>
    <s v="EUR"/>
    <n v="1480185673"/>
    <n v="1476294073"/>
    <b v="0"/>
    <n v="0"/>
    <b v="0"/>
    <s v="food/food trucks"/>
    <n v="0"/>
    <n v="0"/>
    <x v="7"/>
    <x v="37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s v="US"/>
    <s v="USD"/>
    <n v="1426345200"/>
    <n v="1421343743"/>
    <b v="0"/>
    <n v="1"/>
    <b v="0"/>
    <s v="food/food trucks"/>
    <n v="0"/>
    <n v="5"/>
    <x v="7"/>
    <x v="37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s v="US"/>
    <s v="USD"/>
    <n v="1407705187"/>
    <n v="1405113187"/>
    <b v="0"/>
    <n v="0"/>
    <b v="0"/>
    <s v="food/food trucks"/>
    <n v="0"/>
    <n v="0"/>
    <x v="7"/>
    <x v="37"/>
    <x v="3830"/>
    <d v="2014-08-10T21:13:07"/>
    <x v="2"/>
  </r>
  <r>
    <n v="2418"/>
    <s v="Mexican food truck"/>
    <s v="I want to start my food truck business."/>
    <x v="19"/>
    <n v="5"/>
    <x v="3"/>
    <s v="US"/>
    <s v="USD"/>
    <n v="1427225644"/>
    <n v="1422045244"/>
    <b v="0"/>
    <n v="5"/>
    <b v="0"/>
    <s v="food/food trucks"/>
    <n v="0"/>
    <n v="1"/>
    <x v="7"/>
    <x v="37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s v="US"/>
    <s v="USD"/>
    <n v="1424281389"/>
    <n v="1419097389"/>
    <b v="0"/>
    <n v="0"/>
    <b v="0"/>
    <s v="food/food trucks"/>
    <n v="0"/>
    <n v="0"/>
    <x v="7"/>
    <x v="37"/>
    <x v="3832"/>
    <d v="2015-02-18T17:43:09"/>
    <x v="2"/>
  </r>
  <r>
    <n v="2421"/>
    <s v="hot dog cart"/>
    <s v="help me start Merrill's first hot dog cart in this empty lot"/>
    <x v="26"/>
    <n v="1"/>
    <x v="3"/>
    <s v="US"/>
    <s v="USD"/>
    <n v="1424536196"/>
    <n v="1421944196"/>
    <b v="0"/>
    <n v="1"/>
    <b v="0"/>
    <s v="food/food trucks"/>
    <n v="0"/>
    <n v="1"/>
    <x v="7"/>
    <x v="37"/>
    <x v="3833"/>
    <d v="2015-02-21T16:29:56"/>
    <x v="4"/>
  </r>
  <r>
    <n v="2422"/>
    <s v="Help starting a family owned food truck"/>
    <s v="Family owned business serving BBQ and seafood to the public"/>
    <x v="22"/>
    <n v="1"/>
    <x v="3"/>
    <s v="US"/>
    <s v="USD"/>
    <n v="1426091036"/>
    <n v="1423502636"/>
    <b v="0"/>
    <n v="1"/>
    <b v="0"/>
    <s v="food/food trucks"/>
    <n v="0"/>
    <n v="1"/>
    <x v="7"/>
    <x v="37"/>
    <x v="3834"/>
    <d v="2015-03-11T16:23:56"/>
    <x v="4"/>
  </r>
  <r>
    <n v="2423"/>
    <s v="FBTR BBQ"/>
    <s v="FBTR is a Texas-style, North Carolina based, homemade BBQ company looking to bring good meat to the masses."/>
    <x v="64"/>
    <n v="8"/>
    <x v="3"/>
    <s v="US"/>
    <s v="USD"/>
    <n v="1420044890"/>
    <n v="1417452890"/>
    <b v="0"/>
    <n v="1"/>
    <b v="0"/>
    <s v="food/food trucks"/>
    <n v="0"/>
    <n v="8"/>
    <x v="7"/>
    <x v="37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s v="US"/>
    <s v="USD"/>
    <n v="1464386640"/>
    <n v="1463090149"/>
    <b v="0"/>
    <n v="1"/>
    <b v="0"/>
    <s v="food/food trucks"/>
    <n v="0"/>
    <n v="1"/>
    <x v="7"/>
    <x v="37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x v="12"/>
    <n v="0"/>
    <x v="3"/>
    <s v="US"/>
    <s v="USD"/>
    <n v="1439006692"/>
    <n v="1433822692"/>
    <b v="0"/>
    <n v="0"/>
    <b v="0"/>
    <s v="food/food trucks"/>
    <n v="0"/>
    <n v="0"/>
    <x v="7"/>
    <x v="37"/>
    <x v="3837"/>
    <d v="2015-08-08T04:04:52"/>
    <x v="4"/>
  </r>
  <r>
    <n v="2427"/>
    <s v="Wraps in a snap. Fast lunch with a gourmet punch!"/>
    <s v="Fast and simple lunches for those on the go.  All (lunch) deals $10 or less."/>
    <x v="16"/>
    <n v="1"/>
    <x v="3"/>
    <s v="US"/>
    <s v="USD"/>
    <n v="1458715133"/>
    <n v="1455262733"/>
    <b v="0"/>
    <n v="1"/>
    <b v="0"/>
    <s v="food/food trucks"/>
    <n v="0"/>
    <n v="1"/>
    <x v="7"/>
    <x v="37"/>
    <x v="3838"/>
    <d v="2016-03-23T06:38:53"/>
    <x v="0"/>
  </r>
  <r>
    <n v="2428"/>
    <s v="Premium Burgers"/>
    <s v="From Moo 2 You! We want to offer premium burgers to a taco flooded environment."/>
    <x v="31"/>
    <n v="1"/>
    <x v="3"/>
    <s v="US"/>
    <s v="USD"/>
    <n v="1426182551"/>
    <n v="1423594151"/>
    <b v="0"/>
    <n v="1"/>
    <b v="0"/>
    <s v="food/food trucks"/>
    <n v="0"/>
    <n v="1"/>
    <x v="7"/>
    <x v="37"/>
    <x v="3839"/>
    <d v="2015-03-12T17:49:11"/>
    <x v="4"/>
  </r>
  <r>
    <n v="2431"/>
    <s v="Murphy's good eatin'"/>
    <s v="Go to Colorado and run a food truck with homemade food of all kinds."/>
    <x v="24"/>
    <n v="2"/>
    <x v="3"/>
    <s v="US"/>
    <s v="USD"/>
    <n v="1467080613"/>
    <n v="1461896613"/>
    <b v="0"/>
    <n v="2"/>
    <b v="0"/>
    <s v="food/food trucks"/>
    <n v="0"/>
    <n v="1"/>
    <x v="7"/>
    <x v="37"/>
    <x v="3840"/>
    <d v="2016-06-28T02:23:33"/>
    <x v="0"/>
  </r>
  <r>
    <n v="2432"/>
    <s v="funding for bbq trailer"/>
    <s v="Looking to start competition cooking and need start-up help.  Offering brisket tasting to all contributors."/>
    <x v="76"/>
    <n v="2"/>
    <x v="3"/>
    <s v="US"/>
    <s v="USD"/>
    <n v="1425791697"/>
    <n v="1423199697"/>
    <b v="0"/>
    <n v="2"/>
    <b v="0"/>
    <s v="food/food trucks"/>
    <n v="0"/>
    <n v="1"/>
    <x v="7"/>
    <x v="37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x v="9"/>
    <n v="0"/>
    <x v="3"/>
    <s v="US"/>
    <s v="USD"/>
    <n v="1456608943"/>
    <n v="1454016943"/>
    <b v="0"/>
    <n v="0"/>
    <b v="0"/>
    <s v="food/food trucks"/>
    <n v="0"/>
    <n v="0"/>
    <x v="7"/>
    <x v="37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s v="US"/>
    <s v="USD"/>
    <n v="1438662474"/>
    <n v="1435206474"/>
    <b v="0"/>
    <n v="2"/>
    <b v="0"/>
    <s v="food/food trucks"/>
    <n v="0"/>
    <n v="13"/>
    <x v="7"/>
    <x v="37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s v="SE"/>
    <s v="SEK"/>
    <n v="1444027186"/>
    <n v="1441435186"/>
    <b v="0"/>
    <n v="4"/>
    <b v="0"/>
    <s v="food/food trucks"/>
    <n v="0"/>
    <n v="306"/>
    <x v="7"/>
    <x v="37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x v="419"/>
    <n v="45"/>
    <x v="3"/>
    <s v="CA"/>
    <s v="CAD"/>
    <n v="1454078770"/>
    <n v="1448894770"/>
    <b v="0"/>
    <n v="2"/>
    <b v="0"/>
    <s v="food/food trucks"/>
    <n v="0"/>
    <n v="22.5"/>
    <x v="7"/>
    <x v="37"/>
    <x v="3845"/>
    <d v="2016-01-29T14:46:10"/>
    <x v="4"/>
  </r>
  <r>
    <n v="2437"/>
    <s v="Cuppa Gumbos"/>
    <s v="Homemade Gumbo, Stews and Curry to be served hot and fresh everyday at any festival or concert we can attend."/>
    <x v="14"/>
    <n v="0"/>
    <x v="3"/>
    <s v="US"/>
    <s v="USD"/>
    <n v="1426615200"/>
    <n v="1422400188"/>
    <b v="0"/>
    <n v="0"/>
    <b v="0"/>
    <s v="food/food trucks"/>
    <n v="0"/>
    <n v="0"/>
    <x v="7"/>
    <x v="37"/>
    <x v="3846"/>
    <d v="2015-03-17T18:00:00"/>
    <x v="4"/>
  </r>
  <r>
    <n v="2438"/>
    <s v="FOOD|Art"/>
    <s v="I'm starting a catering and food truck business of southern comfort food. My FOOD is my Art!  _x000a_Thanks for you help!"/>
    <x v="38"/>
    <n v="50"/>
    <x v="3"/>
    <s v="US"/>
    <s v="USD"/>
    <n v="1449529062"/>
    <n v="1444341462"/>
    <b v="0"/>
    <n v="1"/>
    <b v="0"/>
    <s v="food/food trucks"/>
    <n v="0"/>
    <n v="50"/>
    <x v="7"/>
    <x v="37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x v="9"/>
    <n v="0"/>
    <x v="3"/>
    <s v="US"/>
    <s v="USD"/>
    <n v="1445197129"/>
    <n v="1442605129"/>
    <b v="0"/>
    <n v="0"/>
    <b v="0"/>
    <s v="food/food trucks"/>
    <n v="0"/>
    <n v="0"/>
    <x v="7"/>
    <x v="37"/>
    <x v="3848"/>
    <d v="2015-10-18T19:38:49"/>
    <x v="4"/>
  </r>
  <r>
    <n v="2440"/>
    <s v="The first green Food Truck in Phnom Penh"/>
    <s v="Starting a entire clean energy food truck and set a new standard for Cambodia"/>
    <x v="2"/>
    <n v="10"/>
    <x v="3"/>
    <s v="BE"/>
    <s v="EUR"/>
    <n v="1455399313"/>
    <n v="1452807313"/>
    <b v="0"/>
    <n v="2"/>
    <b v="0"/>
    <s v="food/food trucks"/>
    <n v="0"/>
    <n v="5"/>
    <x v="7"/>
    <x v="37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x v="270"/>
    <n v="86"/>
    <x v="3"/>
    <s v="US"/>
    <s v="USD"/>
    <n v="1411328918"/>
    <n v="1407440918"/>
    <b v="0"/>
    <n v="5"/>
    <b v="0"/>
    <s v="food/restaurants"/>
    <n v="0"/>
    <n v="17.2"/>
    <x v="7"/>
    <x v="40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x v="9"/>
    <n v="0"/>
    <x v="3"/>
    <s v="US"/>
    <s v="USD"/>
    <n v="1465333560"/>
    <n v="1462743308"/>
    <b v="0"/>
    <n v="0"/>
    <b v="0"/>
    <s v="food/restaurants"/>
    <n v="0"/>
    <n v="0"/>
    <x v="7"/>
    <x v="40"/>
    <x v="3851"/>
    <d v="2016-06-07T21:06:00"/>
    <x v="0"/>
  </r>
  <r>
    <n v="2504"/>
    <s v="Halal Restaurant and Internet Cafe"/>
    <s v="Halal Restaurant and Internet Cafe 20 percent of profits will go to building masjids."/>
    <x v="31"/>
    <n v="0"/>
    <x v="3"/>
    <s v="US"/>
    <s v="USD"/>
    <n v="1416014534"/>
    <n v="1413418934"/>
    <b v="0"/>
    <n v="0"/>
    <b v="0"/>
    <s v="food/restaurants"/>
    <n v="0"/>
    <n v="0"/>
    <x v="7"/>
    <x v="40"/>
    <x v="3852"/>
    <d v="2014-11-15T01:22:14"/>
    <x v="2"/>
  </r>
  <r>
    <n v="2505"/>
    <s v="PASTATUTION"/>
    <s v="PASTATUTION- The act or practice of engaging in Pasta Making for money.  _x000a__x000a_Help us get the Arcobaleno Pasta Extruder!"/>
    <x v="13"/>
    <n v="0"/>
    <x v="3"/>
    <s v="US"/>
    <s v="USD"/>
    <n v="1426292416"/>
    <n v="1423704016"/>
    <b v="0"/>
    <n v="0"/>
    <b v="0"/>
    <s v="food/restaurants"/>
    <n v="0"/>
    <n v="0"/>
    <x v="7"/>
    <x v="40"/>
    <x v="3853"/>
    <d v="2015-03-14T00:20:16"/>
    <x v="4"/>
  </r>
  <r>
    <n v="2507"/>
    <s v="Help Cafe Talavera get a New Kitchen!"/>
    <s v="Unique dishes for a unique city!."/>
    <x v="420"/>
    <n v="0"/>
    <x v="3"/>
    <s v="US"/>
    <s v="USD"/>
    <n v="1431308704"/>
    <n v="1428716704"/>
    <b v="0"/>
    <n v="0"/>
    <b v="0"/>
    <s v="food/restaurants"/>
    <n v="0"/>
    <n v="0"/>
    <x v="7"/>
    <x v="40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2"/>
    <n v="0"/>
    <x v="3"/>
    <s v="US"/>
    <s v="USD"/>
    <n v="1408056634"/>
    <n v="1405464634"/>
    <b v="0"/>
    <n v="0"/>
    <b v="0"/>
    <s v="food/restaurants"/>
    <n v="0"/>
    <n v="0"/>
    <x v="7"/>
    <x v="40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s v="US"/>
    <s v="USD"/>
    <n v="1431647772"/>
    <n v="1426463772"/>
    <b v="0"/>
    <n v="2"/>
    <b v="0"/>
    <s v="food/restaurants"/>
    <n v="0"/>
    <n v="37.5"/>
    <x v="7"/>
    <x v="40"/>
    <x v="3856"/>
    <d v="2015-05-14T23:56:12"/>
    <x v="4"/>
  </r>
  <r>
    <n v="2511"/>
    <s v="loluli's"/>
    <s v="Fresh Fast Food. A bbq ramen bar thats healthy, tasty and made to order right in front of your eyes....... From flame to bowl"/>
    <x v="24"/>
    <n v="0"/>
    <x v="3"/>
    <s v="GB"/>
    <s v="GBP"/>
    <n v="1454323413"/>
    <n v="1451731413"/>
    <b v="0"/>
    <n v="0"/>
    <b v="0"/>
    <s v="food/restaurants"/>
    <n v="0"/>
    <n v="0"/>
    <x v="7"/>
    <x v="40"/>
    <x v="3857"/>
    <d v="2016-02-01T10:43:33"/>
    <x v="0"/>
  </r>
  <r>
    <n v="2512"/>
    <s v="Somethin' Tasty"/>
    <s v="Somethin' Tasty is a unique coffee, pastry &amp; retail store. We consign from all local sources: pottery, glass &amp; art."/>
    <x v="168"/>
    <n v="0"/>
    <x v="3"/>
    <s v="US"/>
    <s v="USD"/>
    <n v="1418504561"/>
    <n v="1417208561"/>
    <b v="0"/>
    <n v="0"/>
    <b v="0"/>
    <s v="food/restaurants"/>
    <n v="0"/>
    <n v="0"/>
    <x v="7"/>
    <x v="40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x v="354"/>
    <n v="0"/>
    <x v="3"/>
    <s v="DE"/>
    <s v="EUR"/>
    <n v="1488067789"/>
    <n v="1482883789"/>
    <b v="0"/>
    <n v="0"/>
    <b v="0"/>
    <s v="food/restaurants"/>
    <n v="0"/>
    <n v="0"/>
    <x v="7"/>
    <x v="40"/>
    <x v="3859"/>
    <d v="2017-02-26T00:09:49"/>
    <x v="0"/>
  </r>
  <r>
    <n v="2516"/>
    <s v="Morning Glory"/>
    <s v="Hi, everyone my name is Alex, and i want to create not just a cafe spot, but a place that gives everyone a nice warm homey feeling."/>
    <x v="92"/>
    <n v="0"/>
    <x v="3"/>
    <s v="US"/>
    <s v="USD"/>
    <n v="1417279252"/>
    <n v="1414683652"/>
    <b v="0"/>
    <n v="0"/>
    <b v="0"/>
    <s v="food/restaurants"/>
    <n v="0"/>
    <n v="0"/>
    <x v="7"/>
    <x v="40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x v="2"/>
    <n v="0"/>
    <x v="3"/>
    <s v="US"/>
    <s v="USD"/>
    <n v="1415899228"/>
    <n v="1413303628"/>
    <b v="0"/>
    <n v="0"/>
    <b v="0"/>
    <s v="food/restaurants"/>
    <n v="0"/>
    <n v="0"/>
    <x v="7"/>
    <x v="40"/>
    <x v="3861"/>
    <d v="2014-11-13T17:20:28"/>
    <x v="2"/>
  </r>
  <r>
    <n v="2519"/>
    <s v="Kelli's Kitchen"/>
    <s v="Better than your mom's, better than Cracker Barrel, only at Kelli's Kitchen (all from scratch)."/>
    <x v="173"/>
    <n v="65"/>
    <x v="3"/>
    <s v="US"/>
    <s v="USD"/>
    <n v="1405741404"/>
    <n v="1403149404"/>
    <b v="0"/>
    <n v="4"/>
    <b v="0"/>
    <s v="food/restaurants"/>
    <n v="0"/>
    <n v="16.25"/>
    <x v="7"/>
    <x v="40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s v="US"/>
    <s v="USD"/>
    <n v="1476559260"/>
    <n v="1472567085"/>
    <b v="0"/>
    <n v="0"/>
    <b v="0"/>
    <s v="food/restaurants"/>
    <n v="0"/>
    <n v="0"/>
    <x v="7"/>
    <x v="4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n v="1442148089"/>
    <b v="0"/>
    <n v="0"/>
    <b v="0"/>
    <s v="food/food trucks"/>
    <n v="0"/>
    <n v="0"/>
    <x v="7"/>
    <x v="37"/>
    <x v="3864"/>
    <d v="2015-10-13T12:41:29"/>
    <x v="4"/>
  </r>
  <r>
    <n v="2563"/>
    <s v="Phoenix Pearl Boba Tea Truck (Canceled)"/>
    <s v="Michigan based bubble tea and specialty ice cream food truck"/>
    <x v="12"/>
    <n v="0"/>
    <x v="1"/>
    <s v="US"/>
    <s v="USD"/>
    <n v="1438226451"/>
    <n v="1433042451"/>
    <b v="0"/>
    <n v="0"/>
    <b v="0"/>
    <s v="food/food trucks"/>
    <n v="0"/>
    <n v="0"/>
    <x v="7"/>
    <x v="37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s v="CA"/>
    <s v="CAD"/>
    <n v="1406854699"/>
    <n v="1404262699"/>
    <b v="0"/>
    <n v="0"/>
    <b v="0"/>
    <s v="food/food trucks"/>
    <n v="0"/>
    <n v="0"/>
    <x v="7"/>
    <x v="37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31"/>
    <n v="0"/>
    <x v="1"/>
    <s v="US"/>
    <s v="USD"/>
    <n v="1408663948"/>
    <n v="1406071948"/>
    <b v="0"/>
    <n v="0"/>
    <b v="0"/>
    <s v="food/food trucks"/>
    <n v="0"/>
    <n v="0"/>
    <x v="7"/>
    <x v="37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s v="US"/>
    <s v="USD"/>
    <n v="1429823138"/>
    <n v="1427231138"/>
    <b v="0"/>
    <n v="2"/>
    <b v="0"/>
    <s v="food/food trucks"/>
    <n v="0"/>
    <n v="60"/>
    <x v="7"/>
    <x v="37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n v="1458461521"/>
    <b v="0"/>
    <n v="4"/>
    <b v="0"/>
    <s v="food/food trucks"/>
    <n v="0"/>
    <n v="62.5"/>
    <x v="7"/>
    <x v="37"/>
    <x v="3869"/>
    <d v="2016-05-19T08:12:01"/>
    <x v="0"/>
  </r>
  <r>
    <n v="2572"/>
    <s v="A Dream of Naughty Nachos (Canceled)"/>
    <s v="Mesquite smoked brisket nachos, food truck style, with homemade salsa to make your taste buds dance."/>
    <x v="3"/>
    <n v="0"/>
    <x v="1"/>
    <s v="US"/>
    <s v="USD"/>
    <n v="1428893517"/>
    <n v="1426301517"/>
    <b v="0"/>
    <n v="0"/>
    <b v="0"/>
    <s v="food/food trucks"/>
    <n v="0"/>
    <n v="0"/>
    <x v="7"/>
    <x v="37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n v="1404915149"/>
    <b v="0"/>
    <n v="0"/>
    <b v="0"/>
    <s v="food/food trucks"/>
    <n v="0"/>
    <n v="0"/>
    <x v="7"/>
    <x v="37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n v="1461786545"/>
    <b v="0"/>
    <n v="0"/>
    <b v="0"/>
    <s v="food/food trucks"/>
    <n v="0"/>
    <n v="0"/>
    <x v="7"/>
    <x v="37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x v="123"/>
    <n v="0"/>
    <x v="1"/>
    <s v="US"/>
    <s v="USD"/>
    <n v="1421030194"/>
    <n v="1418438194"/>
    <b v="0"/>
    <n v="0"/>
    <b v="0"/>
    <s v="food/food trucks"/>
    <n v="0"/>
    <n v="0"/>
    <x v="7"/>
    <x v="37"/>
    <x v="3873"/>
    <d v="2015-01-12T02:36:34"/>
    <x v="2"/>
  </r>
  <r>
    <n v="2576"/>
    <s v="2 Go Fast Food (Canceled)"/>
    <s v="A New Twist with an American and Philippine fast food Mobile Trailer."/>
    <x v="9"/>
    <n v="0"/>
    <x v="1"/>
    <s v="US"/>
    <s v="USD"/>
    <n v="1428707647"/>
    <n v="1424823247"/>
    <b v="0"/>
    <n v="0"/>
    <b v="0"/>
    <s v="food/food trucks"/>
    <n v="0"/>
    <n v="0"/>
    <x v="7"/>
    <x v="37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x v="38"/>
    <n v="0"/>
    <x v="1"/>
    <s v="US"/>
    <s v="USD"/>
    <n v="1407181297"/>
    <n v="1405021297"/>
    <b v="0"/>
    <n v="0"/>
    <b v="0"/>
    <s v="food/food trucks"/>
    <n v="0"/>
    <n v="0"/>
    <x v="7"/>
    <x v="37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n v="1440203579"/>
    <b v="0"/>
    <n v="0"/>
    <b v="0"/>
    <s v="food/food trucks"/>
    <n v="0"/>
    <n v="0"/>
    <x v="7"/>
    <x v="37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x v="171"/>
    <n v="277"/>
    <x v="1"/>
    <s v="US"/>
    <s v="USD"/>
    <n v="1410810903"/>
    <n v="1405626903"/>
    <b v="0"/>
    <n v="12"/>
    <b v="0"/>
    <s v="food/food trucks"/>
    <n v="0"/>
    <n v="23.08"/>
    <x v="7"/>
    <x v="37"/>
    <x v="3877"/>
    <d v="2014-09-15T19:55:03"/>
    <x v="2"/>
  </r>
  <r>
    <n v="2582"/>
    <s v="Drunken Wings"/>
    <s v="The place where chicken meets liquor for the first time!"/>
    <x v="290"/>
    <n v="1"/>
    <x v="3"/>
    <s v="US"/>
    <s v="USD"/>
    <n v="1477784634"/>
    <n v="1475192634"/>
    <b v="0"/>
    <n v="1"/>
    <b v="0"/>
    <s v="food/food trucks"/>
    <n v="0"/>
    <n v="1"/>
    <x v="7"/>
    <x v="37"/>
    <x v="3878"/>
    <d v="2016-10-29T23:43:54"/>
    <x v="0"/>
  </r>
  <r>
    <n v="2584"/>
    <s v="Culinary Arts Food Truck Style"/>
    <s v="Bringing quality food to the masses using local premium ingredients, but at a food truck price!"/>
    <x v="9"/>
    <n v="0"/>
    <x v="3"/>
    <s v="US"/>
    <s v="USD"/>
    <n v="1434341369"/>
    <n v="1431749369"/>
    <b v="0"/>
    <n v="0"/>
    <b v="0"/>
    <s v="food/food trucks"/>
    <n v="0"/>
    <n v="0"/>
    <x v="7"/>
    <x v="37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s v="US"/>
    <s v="USD"/>
    <n v="1404601632"/>
    <n v="1402009632"/>
    <b v="0"/>
    <n v="1"/>
    <b v="0"/>
    <s v="food/food trucks"/>
    <n v="0"/>
    <n v="50"/>
    <x v="7"/>
    <x v="37"/>
    <x v="3880"/>
    <d v="2014-07-05T23:07:12"/>
    <x v="2"/>
  </r>
  <r>
    <n v="2586"/>
    <s v="Inspire Healthy Eating"/>
    <s v="I would like to bring fresh salad and food to the streets of London at a reasonable price."/>
    <x v="32"/>
    <n v="5"/>
    <x v="3"/>
    <s v="GB"/>
    <s v="GBP"/>
    <n v="1451030136"/>
    <n v="1448438136"/>
    <b v="0"/>
    <n v="1"/>
    <b v="0"/>
    <s v="food/food trucks"/>
    <n v="0"/>
    <n v="5"/>
    <x v="7"/>
    <x v="37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s v="DK"/>
    <s v="DKK"/>
    <n v="1458733927"/>
    <n v="1456145527"/>
    <b v="0"/>
    <n v="1"/>
    <b v="0"/>
    <s v="food/food trucks"/>
    <n v="0"/>
    <n v="5"/>
    <x v="7"/>
    <x v="37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s v="AU"/>
    <s v="AUD"/>
    <n v="1453817297"/>
    <n v="1453212497"/>
    <b v="0"/>
    <n v="0"/>
    <b v="0"/>
    <s v="food/food trucks"/>
    <n v="0"/>
    <n v="0"/>
    <x v="7"/>
    <x v="37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x v="3"/>
    <n v="50"/>
    <x v="3"/>
    <s v="US"/>
    <s v="USD"/>
    <n v="1412536421"/>
    <n v="1409944421"/>
    <b v="0"/>
    <n v="1"/>
    <b v="0"/>
    <s v="food/food trucks"/>
    <n v="0"/>
    <n v="50"/>
    <x v="7"/>
    <x v="37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x v="9"/>
    <n v="0"/>
    <x v="3"/>
    <s v="US"/>
    <s v="USD"/>
    <n v="1429993026"/>
    <n v="1427401026"/>
    <b v="0"/>
    <n v="0"/>
    <b v="0"/>
    <s v="food/food trucks"/>
    <n v="0"/>
    <n v="0"/>
    <x v="7"/>
    <x v="37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s v="US"/>
    <s v="USD"/>
    <n v="1407453228"/>
    <n v="1404861228"/>
    <b v="0"/>
    <n v="1"/>
    <b v="0"/>
    <s v="food/food trucks"/>
    <n v="0"/>
    <n v="1"/>
    <x v="7"/>
    <x v="37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s v="DE"/>
    <s v="EUR"/>
    <n v="1468565820"/>
    <n v="1465970108"/>
    <b v="0"/>
    <n v="0"/>
    <b v="0"/>
    <s v="technology/space exploration"/>
    <n v="0"/>
    <n v="0"/>
    <x v="0"/>
    <x v="5"/>
    <x v="3887"/>
    <d v="2016-07-15T06:57:00"/>
    <x v="0"/>
  </r>
  <r>
    <n v="2649"/>
    <s v="The Mission - Please Check Back Soon (Canceled)"/>
    <s v="They have launched a Kickstarter."/>
    <x v="57"/>
    <n v="124"/>
    <x v="1"/>
    <s v="US"/>
    <s v="USD"/>
    <n v="1454370941"/>
    <n v="1449186941"/>
    <b v="0"/>
    <n v="3"/>
    <b v="0"/>
    <s v="technology/space exploration"/>
    <n v="0"/>
    <n v="41.33"/>
    <x v="0"/>
    <x v="5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n v="1424442326"/>
    <b v="0"/>
    <n v="6"/>
    <b v="0"/>
    <s v="technology/space exploration"/>
    <n v="0"/>
    <n v="8.5"/>
    <x v="0"/>
    <x v="5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x v="236"/>
    <n v="91"/>
    <x v="1"/>
    <s v="US"/>
    <s v="USD"/>
    <n v="1469913194"/>
    <n v="1467321194"/>
    <b v="0"/>
    <n v="4"/>
    <b v="0"/>
    <s v="technology/space exploration"/>
    <n v="0"/>
    <n v="22.75"/>
    <x v="0"/>
    <x v="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s v="US"/>
    <s v="USD"/>
    <n v="1448388418"/>
    <n v="1443200818"/>
    <b v="0"/>
    <n v="5"/>
    <b v="0"/>
    <s v="technology/space exploration"/>
    <n v="0"/>
    <n v="3.8"/>
    <x v="0"/>
    <x v="5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x v="421"/>
    <n v="1100"/>
    <x v="3"/>
    <s v="ES"/>
    <s v="EUR"/>
    <n v="1443121765"/>
    <n v="1440529765"/>
    <b v="0"/>
    <n v="2"/>
    <b v="0"/>
    <s v="technology/makerspaces"/>
    <n v="0"/>
    <n v="550"/>
    <x v="0"/>
    <x v="19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x v="25"/>
    <n v="132"/>
    <x v="3"/>
    <s v="US"/>
    <s v="USD"/>
    <n v="1425081694"/>
    <n v="1422489694"/>
    <b v="0"/>
    <n v="3"/>
    <b v="0"/>
    <s v="technology/makerspaces"/>
    <n v="0"/>
    <n v="44"/>
    <x v="0"/>
    <x v="19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x v="38"/>
    <n v="36"/>
    <x v="3"/>
    <s v="US"/>
    <s v="USD"/>
    <n v="1425233240"/>
    <n v="1422641240"/>
    <b v="0"/>
    <n v="3"/>
    <b v="0"/>
    <s v="food/food trucks"/>
    <n v="0"/>
    <n v="12"/>
    <x v="7"/>
    <x v="37"/>
    <x v="3894"/>
    <d v="2015-03-01T18:07:20"/>
    <x v="4"/>
  </r>
  <r>
    <n v="2685"/>
    <s v="Nana's Home Cooking on Wheels"/>
    <s v="Home cooked meals made by Nana. Indiana's famous tenderloin sandwiches, Nana's homemade cole slaw and so much more."/>
    <x v="16"/>
    <n v="10"/>
    <x v="3"/>
    <s v="US"/>
    <s v="USD"/>
    <n v="1430149330"/>
    <n v="1424968930"/>
    <b v="0"/>
    <n v="1"/>
    <b v="0"/>
    <s v="food/food trucks"/>
    <n v="0"/>
    <n v="10"/>
    <x v="7"/>
    <x v="37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s v="US"/>
    <s v="USD"/>
    <n v="1412119423"/>
    <n v="1410391423"/>
    <b v="0"/>
    <n v="0"/>
    <b v="0"/>
    <s v="food/food trucks"/>
    <n v="0"/>
    <n v="0"/>
    <x v="7"/>
    <x v="37"/>
    <x v="3896"/>
    <d v="2014-09-30T23:23:43"/>
    <x v="2"/>
  </r>
  <r>
    <n v="2687"/>
    <s v="Munch Wagon"/>
    <s v="Your American Pizzas, Wings, Stuffed Gouda Burger, Sweet &amp; Russet Potato Fries served on a food Truck!!"/>
    <x v="38"/>
    <n v="0"/>
    <x v="3"/>
    <s v="US"/>
    <s v="USD"/>
    <n v="1435591318"/>
    <n v="1432999318"/>
    <b v="0"/>
    <n v="0"/>
    <b v="0"/>
    <s v="food/food trucks"/>
    <n v="0"/>
    <n v="0"/>
    <x v="7"/>
    <x v="37"/>
    <x v="3897"/>
    <d v="2015-06-29T15:21:58"/>
    <x v="4"/>
  </r>
  <r>
    <n v="2688"/>
    <s v="Mac N Cheez Food Truck"/>
    <s v="The amazing gourmet Mac N Cheez Food Truck Campaigne!"/>
    <x v="16"/>
    <n v="74"/>
    <x v="3"/>
    <s v="US"/>
    <s v="USD"/>
    <n v="1424746800"/>
    <n v="1422067870"/>
    <b v="0"/>
    <n v="14"/>
    <b v="0"/>
    <s v="food/food trucks"/>
    <n v="0"/>
    <n v="5.29"/>
    <x v="7"/>
    <x v="37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s v="US"/>
    <s v="USD"/>
    <n v="1469919890"/>
    <n v="1467327890"/>
    <b v="0"/>
    <n v="1"/>
    <b v="0"/>
    <s v="food/food trucks"/>
    <n v="0"/>
    <n v="1"/>
    <x v="7"/>
    <x v="37"/>
    <x v="3899"/>
    <d v="2016-07-30T23:04:50"/>
    <x v="0"/>
  </r>
  <r>
    <n v="2691"/>
    <s v="Cook"/>
    <s v="A Great New local Food Truck serving up ethnic fusion inspired eats in Ottawa."/>
    <x v="128"/>
    <n v="35"/>
    <x v="3"/>
    <s v="CA"/>
    <s v="CAD"/>
    <n v="1431278557"/>
    <n v="1427390557"/>
    <b v="0"/>
    <n v="2"/>
    <b v="0"/>
    <s v="food/food trucks"/>
    <n v="0"/>
    <n v="17.5"/>
    <x v="7"/>
    <x v="37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s v="US"/>
    <s v="USD"/>
    <n v="1411701739"/>
    <n v="1409109739"/>
    <b v="0"/>
    <n v="1"/>
    <b v="0"/>
    <s v="food/food trucks"/>
    <n v="0"/>
    <n v="1"/>
    <x v="7"/>
    <x v="37"/>
    <x v="3901"/>
    <d v="2014-09-26T03:22:19"/>
    <x v="2"/>
  </r>
  <r>
    <n v="2695"/>
    <s v="Fat daddy mac food truck"/>
    <s v="I am creating food magic on the go! Amazing food isn't just for sitdown restaraunts anymore!"/>
    <x v="38"/>
    <n v="71"/>
    <x v="3"/>
    <s v="US"/>
    <s v="USD"/>
    <n v="1428981718"/>
    <n v="1423801318"/>
    <b v="0"/>
    <n v="3"/>
    <b v="0"/>
    <s v="food/food trucks"/>
    <n v="0"/>
    <n v="23.67"/>
    <x v="7"/>
    <x v="37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s v="US"/>
    <s v="USD"/>
    <n v="1403904808"/>
    <n v="1401312808"/>
    <b v="0"/>
    <n v="2"/>
    <b v="0"/>
    <s v="food/food trucks"/>
    <n v="0"/>
    <n v="13.01"/>
    <x v="7"/>
    <x v="37"/>
    <x v="3903"/>
    <d v="2014-06-27T21:33:28"/>
    <x v="2"/>
  </r>
  <r>
    <n v="2699"/>
    <s v="my bakery truck"/>
    <s v="Hi, I want make my first bakery. Food truck was great, but I not have a car licence. So, help me to be my dream!"/>
    <x v="422"/>
    <n v="0"/>
    <x v="3"/>
    <s v="CA"/>
    <s v="CAD"/>
    <n v="1407533463"/>
    <n v="1404941463"/>
    <b v="0"/>
    <n v="0"/>
    <b v="0"/>
    <s v="food/food trucks"/>
    <n v="0"/>
    <n v="0"/>
    <x v="7"/>
    <x v="37"/>
    <x v="3904"/>
    <d v="2014-08-08T21:31:03"/>
    <x v="2"/>
  </r>
  <r>
    <n v="2741"/>
    <s v="Mrs. Brown and Her Lost Puppy."/>
    <s v="Help me publish my 1st children's book as an aspiring author!"/>
    <x v="14"/>
    <n v="35"/>
    <x v="3"/>
    <s v="US"/>
    <s v="USD"/>
    <n v="1413770820"/>
    <n v="1412005602"/>
    <b v="0"/>
    <n v="4"/>
    <b v="0"/>
    <s v="publishing/children's books"/>
    <n v="0"/>
    <n v="8.75"/>
    <x v="5"/>
    <x v="32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x v="423"/>
    <n v="0"/>
    <x v="3"/>
    <s v="US"/>
    <s v="USD"/>
    <n v="1476863607"/>
    <n v="1474271607"/>
    <b v="0"/>
    <n v="0"/>
    <b v="0"/>
    <s v="publishing/children's books"/>
    <n v="0"/>
    <n v="0"/>
    <x v="5"/>
    <x v="32"/>
    <x v="3906"/>
    <d v="2016-10-19T07:53:27"/>
    <x v="0"/>
  </r>
  <r>
    <n v="2750"/>
    <s v="My Child, My Blessing"/>
    <s v="This is a journal where parents daily write something positive about their child.  Places for pictures, too."/>
    <x v="424"/>
    <n v="0"/>
    <x v="3"/>
    <s v="US"/>
    <s v="USD"/>
    <n v="1341086400"/>
    <n v="1340055345"/>
    <b v="0"/>
    <n v="0"/>
    <b v="0"/>
    <s v="publishing/children's books"/>
    <n v="0"/>
    <n v="0"/>
    <x v="5"/>
    <x v="32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s v="US"/>
    <s v="USD"/>
    <n v="1403039842"/>
    <n v="1397855842"/>
    <b v="0"/>
    <n v="0"/>
    <b v="0"/>
    <s v="publishing/children's books"/>
    <n v="0"/>
    <n v="0"/>
    <x v="5"/>
    <x v="32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x v="9"/>
    <n v="0"/>
    <x v="3"/>
    <s v="US"/>
    <s v="USD"/>
    <n v="1410448551"/>
    <n v="1407856551"/>
    <b v="0"/>
    <n v="0"/>
    <b v="0"/>
    <s v="publishing/children's books"/>
    <n v="0"/>
    <n v="0"/>
    <x v="5"/>
    <x v="32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s v="GB"/>
    <s v="GBP"/>
    <n v="1371726258"/>
    <n v="1369134258"/>
    <b v="0"/>
    <n v="0"/>
    <b v="0"/>
    <s v="publishing/children's books"/>
    <n v="0"/>
    <n v="0"/>
    <x v="5"/>
    <x v="32"/>
    <x v="3910"/>
    <d v="2013-06-20T11:04:18"/>
    <x v="3"/>
  </r>
  <r>
    <n v="2763"/>
    <s v="My Christmas Star"/>
    <s v="How Santa finds childrens homes without getting lost by following certain stars."/>
    <x v="426"/>
    <n v="90"/>
    <x v="3"/>
    <s v="US"/>
    <s v="USD"/>
    <n v="1369403684"/>
    <n v="1365515684"/>
    <b v="0"/>
    <n v="3"/>
    <b v="0"/>
    <s v="publishing/children's books"/>
    <n v="0"/>
    <n v="30"/>
    <x v="5"/>
    <x v="32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x v="6"/>
    <n v="0"/>
    <x v="3"/>
    <s v="US"/>
    <s v="USD"/>
    <n v="1351432428"/>
    <n v="1350050028"/>
    <b v="0"/>
    <n v="0"/>
    <b v="0"/>
    <s v="publishing/children's books"/>
    <n v="0"/>
    <n v="0"/>
    <x v="5"/>
    <x v="32"/>
    <x v="3912"/>
    <d v="2012-10-28T13:53:48"/>
    <x v="5"/>
  </r>
  <r>
    <n v="2769"/>
    <s v="Raph the Ninja Giraffe"/>
    <s v="Raph the Ninja Giraffe is a project that is my 5 year old sons idea, &amp; I am working with him to bring his idea to life."/>
    <x v="82"/>
    <n v="2"/>
    <x v="3"/>
    <s v="GB"/>
    <s v="GBP"/>
    <n v="1401997790"/>
    <n v="1397677790"/>
    <b v="0"/>
    <n v="2"/>
    <b v="0"/>
    <s v="publishing/children's books"/>
    <n v="0"/>
    <n v="1"/>
    <x v="5"/>
    <x v="32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x v="427"/>
    <n v="0"/>
    <x v="3"/>
    <s v="US"/>
    <s v="USD"/>
    <n v="1359738000"/>
    <n v="1355489140"/>
    <b v="0"/>
    <n v="0"/>
    <b v="0"/>
    <s v="publishing/children's books"/>
    <n v="0"/>
    <n v="0"/>
    <x v="5"/>
    <x v="32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s v="US"/>
    <s v="USD"/>
    <n v="1381006294"/>
    <n v="1379710294"/>
    <b v="0"/>
    <n v="0"/>
    <b v="0"/>
    <s v="publishing/children's books"/>
    <n v="0"/>
    <n v="0"/>
    <x v="5"/>
    <x v="32"/>
    <x v="3915"/>
    <d v="2013-10-05T20:51:34"/>
    <x v="3"/>
  </r>
  <r>
    <n v="2773"/>
    <s v="The Boat That Couldn't Float"/>
    <s v="Parents know the pain of rereading bad bedtime stories. I want to write stories that all ages will enjoy"/>
    <x v="428"/>
    <n v="1"/>
    <x v="3"/>
    <s v="CA"/>
    <s v="CAD"/>
    <n v="1461530721"/>
    <n v="1460666721"/>
    <b v="0"/>
    <n v="1"/>
    <b v="0"/>
    <s v="publishing/children's books"/>
    <n v="0"/>
    <n v="1"/>
    <x v="5"/>
    <x v="32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s v="US"/>
    <s v="USD"/>
    <n v="1437149004"/>
    <n v="1434557004"/>
    <b v="0"/>
    <n v="1"/>
    <b v="0"/>
    <s v="publishing/children's books"/>
    <n v="0"/>
    <n v="10"/>
    <x v="5"/>
    <x v="32"/>
    <x v="3917"/>
    <d v="2015-07-17T16:03:24"/>
    <x v="4"/>
  </r>
  <r>
    <n v="2780"/>
    <s v="Travel with baby"/>
    <s v="Turn the World with my kids, and then write a book with the advice for traveling with baby"/>
    <x v="24"/>
    <n v="0"/>
    <x v="3"/>
    <s v="IT"/>
    <s v="EUR"/>
    <n v="1489142688"/>
    <n v="1486550688"/>
    <b v="0"/>
    <n v="0"/>
    <b v="0"/>
    <s v="publishing/children's books"/>
    <n v="0"/>
    <n v="0"/>
    <x v="5"/>
    <x v="32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x v="51"/>
    <n v="0"/>
    <x v="3"/>
    <s v="GB"/>
    <s v="GBP"/>
    <n v="1403348400"/>
    <n v="1401058295"/>
    <b v="0"/>
    <n v="0"/>
    <b v="0"/>
    <s v="theater/plays"/>
    <n v="0"/>
    <n v="0"/>
    <x v="3"/>
    <x v="4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34"/>
    <n v="0"/>
    <x v="3"/>
    <s v="US"/>
    <s v="USD"/>
    <n v="1465790400"/>
    <n v="1462210950"/>
    <b v="0"/>
    <n v="0"/>
    <b v="0"/>
    <s v="theater/plays"/>
    <n v="0"/>
    <n v="0"/>
    <x v="3"/>
    <x v="4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s v="US"/>
    <s v="USD"/>
    <n v="1432917394"/>
    <n v="1429029394"/>
    <b v="0"/>
    <n v="0"/>
    <b v="0"/>
    <s v="theater/plays"/>
    <n v="0"/>
    <n v="0"/>
    <x v="3"/>
    <x v="4"/>
    <x v="3921"/>
    <d v="2015-05-29T16:36:34"/>
    <x v="4"/>
  </r>
  <r>
    <n v="2847"/>
    <s v="COLOR ME"/>
    <s v="Dark secrets come to light when Mariah meets Stella. They find a way to face the south's largest elephant in the room: RACISM."/>
    <x v="29"/>
    <n v="0"/>
    <x v="3"/>
    <s v="US"/>
    <s v="USD"/>
    <n v="1464031265"/>
    <n v="1458847265"/>
    <b v="0"/>
    <n v="0"/>
    <b v="0"/>
    <s v="theater/plays"/>
    <n v="0"/>
    <n v="0"/>
    <x v="3"/>
    <x v="4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s v="US"/>
    <s v="USD"/>
    <n v="1432913659"/>
    <n v="1430321659"/>
    <b v="0"/>
    <n v="3"/>
    <b v="0"/>
    <s v="theater/plays"/>
    <n v="0"/>
    <n v="23.33"/>
    <x v="3"/>
    <x v="4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x v="105"/>
    <n v="0"/>
    <x v="3"/>
    <s v="IE"/>
    <s v="EUR"/>
    <n v="1454109420"/>
    <n v="1453334629"/>
    <b v="0"/>
    <n v="0"/>
    <b v="0"/>
    <s v="theater/plays"/>
    <n v="0"/>
    <n v="0"/>
    <x v="3"/>
    <x v="4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x v="94"/>
    <n v="0"/>
    <x v="3"/>
    <s v="CA"/>
    <s v="CAD"/>
    <n v="1410669297"/>
    <n v="1405485297"/>
    <b v="0"/>
    <n v="0"/>
    <b v="0"/>
    <s v="theater/plays"/>
    <n v="0"/>
    <n v="0"/>
    <x v="3"/>
    <x v="4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x v="7"/>
    <n v="0"/>
    <x v="3"/>
    <s v="NL"/>
    <s v="EUR"/>
    <n v="1417778880"/>
    <n v="1415711095"/>
    <b v="0"/>
    <n v="0"/>
    <b v="0"/>
    <s v="theater/plays"/>
    <n v="0"/>
    <n v="0"/>
    <x v="3"/>
    <x v="4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x v="372"/>
    <n v="55"/>
    <x v="3"/>
    <s v="US"/>
    <s v="USD"/>
    <n v="1403636229"/>
    <n v="1401044229"/>
    <b v="0"/>
    <n v="3"/>
    <b v="0"/>
    <s v="theater/plays"/>
    <n v="0"/>
    <n v="18.329999999999998"/>
    <x v="3"/>
    <x v="4"/>
    <x v="3927"/>
    <d v="2014-06-24T18:57:09"/>
    <x v="2"/>
  </r>
  <r>
    <n v="2863"/>
    <s v="Equality Theatre"/>
    <s v="I would like to start a Acting Company that supports and includes LGBTQ youth and young adults in very conservative North Texas"/>
    <x v="16"/>
    <n v="20"/>
    <x v="3"/>
    <s v="US"/>
    <s v="USD"/>
    <n v="1410279123"/>
    <n v="1405095123"/>
    <b v="0"/>
    <n v="1"/>
    <b v="0"/>
    <s v="theater/plays"/>
    <n v="0"/>
    <n v="20"/>
    <x v="3"/>
    <x v="4"/>
    <x v="3928"/>
    <d v="2014-09-09T16:12:03"/>
    <x v="2"/>
  </r>
  <r>
    <n v="2865"/>
    <s v="FRINGE 2015 by YER Productions"/>
    <s v="Prepare to be Swept Away. Three short plays from three master playwrights; LANDFALL, SNIPER and DANGERS of TOBACCO!"/>
    <x v="429"/>
    <n v="0"/>
    <x v="3"/>
    <s v="US"/>
    <s v="USD"/>
    <n v="1420512259"/>
    <n v="1415328259"/>
    <b v="0"/>
    <n v="0"/>
    <b v="0"/>
    <s v="theater/plays"/>
    <n v="0"/>
    <n v="0"/>
    <x v="3"/>
    <x v="4"/>
    <x v="3929"/>
    <d v="2015-01-06T02:44:19"/>
    <x v="2"/>
  </r>
  <r>
    <n v="2872"/>
    <s v="Loud Arts"/>
    <s v="Local Theatre group in Loudoun County, Virginia. Looking for funds to start producing shows!"/>
    <x v="32"/>
    <n v="0"/>
    <x v="3"/>
    <s v="US"/>
    <s v="USD"/>
    <n v="1434768438"/>
    <n v="1429584438"/>
    <b v="0"/>
    <n v="0"/>
    <b v="0"/>
    <s v="theater/plays"/>
    <n v="0"/>
    <n v="0"/>
    <x v="3"/>
    <x v="4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x v="12"/>
    <n v="7"/>
    <x v="3"/>
    <s v="US"/>
    <s v="USD"/>
    <n v="1462417493"/>
    <n v="1459825493"/>
    <b v="0"/>
    <n v="3"/>
    <b v="0"/>
    <s v="theater/plays"/>
    <n v="0"/>
    <n v="2.33"/>
    <x v="3"/>
    <x v="4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173"/>
    <n v="0"/>
    <x v="3"/>
    <s v="US"/>
    <s v="USD"/>
    <n v="1437069079"/>
    <n v="1434477079"/>
    <b v="0"/>
    <n v="0"/>
    <b v="0"/>
    <s v="theater/plays"/>
    <n v="0"/>
    <n v="0"/>
    <x v="3"/>
    <x v="4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x v="430"/>
    <n v="29"/>
    <x v="3"/>
    <s v="US"/>
    <s v="USD"/>
    <n v="1453310661"/>
    <n v="1450718661"/>
    <b v="0"/>
    <n v="1"/>
    <b v="0"/>
    <s v="theater/plays"/>
    <n v="0"/>
    <n v="29"/>
    <x v="3"/>
    <x v="4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s v="US"/>
    <s v="USD"/>
    <n v="1417620036"/>
    <n v="1412432436"/>
    <b v="0"/>
    <n v="0"/>
    <b v="0"/>
    <s v="theater/plays"/>
    <n v="0"/>
    <n v="0"/>
    <x v="3"/>
    <x v="4"/>
    <x v="3934"/>
    <d v="2014-12-03T15:20:36"/>
    <x v="2"/>
  </r>
  <r>
    <n v="2884"/>
    <s v="The Lizard King, a play by Jay Jeff Jones"/>
    <s v="Come explore the dream world of Jim Morrison, rock singer, mystic, poet, shaman."/>
    <x v="126"/>
    <n v="185"/>
    <x v="3"/>
    <s v="US"/>
    <s v="USD"/>
    <n v="1417800435"/>
    <n v="1415208435"/>
    <b v="0"/>
    <n v="4"/>
    <b v="0"/>
    <s v="theater/plays"/>
    <n v="0"/>
    <n v="46.25"/>
    <x v="3"/>
    <x v="4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s v="US"/>
    <s v="USD"/>
    <n v="1420971324"/>
    <n v="1418379324"/>
    <b v="0"/>
    <n v="1"/>
    <b v="0"/>
    <s v="theater/plays"/>
    <n v="0"/>
    <n v="5"/>
    <x v="3"/>
    <x v="4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s v="US"/>
    <s v="USD"/>
    <n v="1413608340"/>
    <n v="1412945440"/>
    <b v="0"/>
    <n v="0"/>
    <b v="0"/>
    <s v="theater/plays"/>
    <n v="0"/>
    <n v="0"/>
    <x v="3"/>
    <x v="4"/>
    <x v="3937"/>
    <d v="2014-10-18T04:59:00"/>
    <x v="2"/>
  </r>
  <r>
    <n v="2894"/>
    <s v="How Could You Do This To Me (The Stage Play)"/>
    <s v="This Is A Story About A Woman A Man And A Woman"/>
    <x v="16"/>
    <n v="0"/>
    <x v="3"/>
    <s v="US"/>
    <s v="USD"/>
    <n v="1428100815"/>
    <n v="1422920415"/>
    <b v="0"/>
    <n v="0"/>
    <b v="0"/>
    <s v="theater/plays"/>
    <n v="0"/>
    <n v="0"/>
    <x v="3"/>
    <x v="4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9"/>
    <n v="0"/>
    <x v="3"/>
    <s v="US"/>
    <s v="USD"/>
    <n v="1469325158"/>
    <n v="1464141158"/>
    <b v="0"/>
    <n v="0"/>
    <b v="0"/>
    <s v="theater/plays"/>
    <n v="0"/>
    <n v="0"/>
    <x v="3"/>
    <x v="4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x v="173"/>
    <n v="25"/>
    <x v="3"/>
    <s v="US"/>
    <s v="USD"/>
    <n v="1440412396"/>
    <n v="1437820396"/>
    <b v="0"/>
    <n v="1"/>
    <b v="0"/>
    <s v="theater/plays"/>
    <n v="0"/>
    <n v="25"/>
    <x v="3"/>
    <x v="4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x v="8"/>
    <n v="2"/>
    <x v="3"/>
    <s v="US"/>
    <s v="USD"/>
    <n v="1463259837"/>
    <n v="1458075837"/>
    <b v="0"/>
    <n v="2"/>
    <b v="0"/>
    <s v="theater/plays"/>
    <n v="0"/>
    <n v="1"/>
    <x v="3"/>
    <x v="4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x v="354"/>
    <n v="20"/>
    <x v="3"/>
    <s v="US"/>
    <s v="USD"/>
    <n v="1416944760"/>
    <n v="1413527001"/>
    <b v="0"/>
    <n v="1"/>
    <b v="0"/>
    <s v="theater/plays"/>
    <n v="0"/>
    <n v="20"/>
    <x v="3"/>
    <x v="4"/>
    <x v="3942"/>
    <d v="2014-11-25T19:46:00"/>
    <x v="2"/>
  </r>
  <r>
    <n v="2910"/>
    <s v="Strive"/>
    <s v="Free drama, dance and singing workshops for disadvantaged young people to inspire, create and help them follow their dreams."/>
    <x v="3"/>
    <n v="1"/>
    <x v="3"/>
    <s v="GB"/>
    <s v="GBP"/>
    <n v="1434139887"/>
    <n v="1428955887"/>
    <b v="0"/>
    <n v="1"/>
    <b v="0"/>
    <s v="theater/plays"/>
    <n v="0"/>
    <n v="1"/>
    <x v="3"/>
    <x v="4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x v="9"/>
    <n v="2"/>
    <x v="3"/>
    <s v="US"/>
    <s v="USD"/>
    <n v="1410041339"/>
    <n v="1404857339"/>
    <b v="0"/>
    <n v="2"/>
    <b v="0"/>
    <s v="theater/plays"/>
    <n v="0"/>
    <n v="1"/>
    <x v="3"/>
    <x v="4"/>
    <x v="3944"/>
    <d v="2014-09-06T22:08:59"/>
    <x v="2"/>
  </r>
  <r>
    <n v="2914"/>
    <s v="Hercules the Panto"/>
    <s v="Hercules must complete four challenges in order to meet the father he never knew"/>
    <x v="19"/>
    <n v="1"/>
    <x v="3"/>
    <s v="GB"/>
    <s v="GBP"/>
    <n v="1426365994"/>
    <n v="1421185594"/>
    <b v="0"/>
    <n v="1"/>
    <b v="0"/>
    <s v="theater/plays"/>
    <n v="0"/>
    <n v="1"/>
    <x v="3"/>
    <x v="4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x v="19"/>
    <n v="1"/>
    <x v="3"/>
    <s v="US"/>
    <s v="USD"/>
    <n v="1425250955"/>
    <n v="1422658955"/>
    <b v="0"/>
    <n v="1"/>
    <b v="0"/>
    <s v="theater/spaces"/>
    <n v="0"/>
    <n v="1"/>
    <x v="3"/>
    <x v="12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x v="32"/>
    <n v="0"/>
    <x v="3"/>
    <s v="US"/>
    <s v="USD"/>
    <n v="1428894380"/>
    <n v="1426302380"/>
    <b v="0"/>
    <n v="0"/>
    <b v="0"/>
    <s v="theater/spaces"/>
    <n v="0"/>
    <n v="0"/>
    <x v="3"/>
    <x v="12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x v="16"/>
    <n v="0"/>
    <x v="3"/>
    <s v="US"/>
    <s v="USD"/>
    <n v="1432437660"/>
    <n v="1429845660"/>
    <b v="0"/>
    <n v="0"/>
    <b v="0"/>
    <s v="theater/spaces"/>
    <n v="0"/>
    <n v="0"/>
    <x v="3"/>
    <x v="12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x v="29"/>
    <n v="2"/>
    <x v="3"/>
    <s v="GB"/>
    <s v="GBP"/>
    <n v="1471265092"/>
    <n v="1468673092"/>
    <b v="0"/>
    <n v="2"/>
    <b v="0"/>
    <s v="theater/spaces"/>
    <n v="0"/>
    <n v="1"/>
    <x v="3"/>
    <x v="12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x v="315"/>
    <n v="24"/>
    <x v="3"/>
    <s v="US"/>
    <s v="USD"/>
    <n v="1433259293"/>
    <n v="1428075293"/>
    <b v="0"/>
    <n v="9"/>
    <b v="0"/>
    <s v="theater/spaces"/>
    <n v="0"/>
    <n v="2.67"/>
    <x v="3"/>
    <x v="12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x v="431"/>
    <n v="0"/>
    <x v="3"/>
    <s v="US"/>
    <s v="USD"/>
    <n v="1453538752"/>
    <n v="1450946752"/>
    <b v="0"/>
    <n v="0"/>
    <b v="0"/>
    <s v="theater/spaces"/>
    <n v="0"/>
    <n v="0"/>
    <x v="3"/>
    <x v="12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x v="70"/>
    <n v="605"/>
    <x v="1"/>
    <s v="US"/>
    <s v="USD"/>
    <n v="1444330821"/>
    <n v="1441738821"/>
    <b v="0"/>
    <n v="3"/>
    <b v="0"/>
    <s v="theater/spaces"/>
    <n v="0"/>
    <n v="201.67"/>
    <x v="3"/>
    <x v="12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s v="US"/>
    <s v="USD"/>
    <n v="1489669203"/>
    <n v="1487944803"/>
    <b v="0"/>
    <n v="0"/>
    <b v="0"/>
    <s v="theater/spaces"/>
    <n v="0"/>
    <n v="0"/>
    <x v="3"/>
    <x v="12"/>
    <x v="3953"/>
    <d v="2017-03-16T13:00:03"/>
    <x v="1"/>
  </r>
  <r>
    <n v="2958"/>
    <s v="Uprising Theater (Canceled)"/>
    <s v="Chicago Based Theater Company and Venue Dedicated to Social Justice and Mainstreaming the Palestinian Narrative"/>
    <x v="81"/>
    <n v="0"/>
    <x v="1"/>
    <s v="US"/>
    <s v="USD"/>
    <n v="1462729317"/>
    <n v="1457548917"/>
    <b v="0"/>
    <n v="0"/>
    <b v="0"/>
    <s v="theater/spaces"/>
    <n v="0"/>
    <n v="0"/>
    <x v="3"/>
    <x v="12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n v="1462666325"/>
    <b v="0"/>
    <n v="0"/>
    <b v="0"/>
    <s v="theater/spaces"/>
    <n v="0"/>
    <n v="0"/>
    <x v="3"/>
    <x v="12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x v="432"/>
    <n v="0"/>
    <x v="1"/>
    <s v="US"/>
    <s v="USD"/>
    <n v="1410459023"/>
    <n v="1407867023"/>
    <b v="0"/>
    <n v="0"/>
    <b v="0"/>
    <s v="theater/spaces"/>
    <n v="0"/>
    <n v="0"/>
    <x v="3"/>
    <x v="12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x v="16"/>
    <n v="75"/>
    <x v="3"/>
    <s v="US"/>
    <s v="USD"/>
    <n v="1432828740"/>
    <n v="1430237094"/>
    <b v="0"/>
    <n v="2"/>
    <b v="0"/>
    <s v="theater/spaces"/>
    <n v="0"/>
    <n v="37.5"/>
    <x v="3"/>
    <x v="12"/>
    <x v="3957"/>
    <d v="2015-05-28T15:59:00"/>
    <x v="4"/>
  </r>
  <r>
    <n v="3053"/>
    <s v="Showroom"/>
    <s v="Showroom is a multi-disciplinary space providing unorthodox concerts, events &amp; a platform creatives can express their creative vision"/>
    <x v="9"/>
    <n v="40"/>
    <x v="3"/>
    <s v="US"/>
    <s v="USD"/>
    <n v="1412222340"/>
    <n v="1407781013"/>
    <b v="0"/>
    <n v="3"/>
    <b v="0"/>
    <s v="theater/spaces"/>
    <n v="0"/>
    <n v="13.33"/>
    <x v="3"/>
    <x v="12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s v="US"/>
    <s v="USD"/>
    <n v="1425258240"/>
    <n v="1422043154"/>
    <b v="0"/>
    <n v="0"/>
    <b v="0"/>
    <s v="theater/spaces"/>
    <n v="0"/>
    <n v="0"/>
    <x v="3"/>
    <x v="12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x v="12"/>
    <n v="1"/>
    <x v="3"/>
    <s v="US"/>
    <s v="USD"/>
    <n v="1420844390"/>
    <n v="1415660390"/>
    <b v="0"/>
    <n v="1"/>
    <b v="0"/>
    <s v="theater/spaces"/>
    <n v="0"/>
    <n v="1"/>
    <x v="3"/>
    <x v="12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x v="19"/>
    <n v="0"/>
    <x v="3"/>
    <s v="US"/>
    <s v="USD"/>
    <n v="1412003784"/>
    <n v="1406819784"/>
    <b v="0"/>
    <n v="0"/>
    <b v="0"/>
    <s v="theater/spaces"/>
    <n v="0"/>
    <n v="0"/>
    <x v="3"/>
    <x v="12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x v="16"/>
    <n v="0"/>
    <x v="3"/>
    <s v="GB"/>
    <s v="GBP"/>
    <n v="1459694211"/>
    <n v="1457105811"/>
    <b v="0"/>
    <n v="0"/>
    <b v="0"/>
    <s v="theater/spaces"/>
    <n v="0"/>
    <n v="0"/>
    <x v="3"/>
    <x v="12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s v="IT"/>
    <s v="EUR"/>
    <n v="1463734740"/>
    <n v="1459414740"/>
    <b v="0"/>
    <n v="3"/>
    <b v="0"/>
    <s v="theater/spaces"/>
    <n v="0"/>
    <n v="1"/>
    <x v="3"/>
    <x v="12"/>
    <x v="3963"/>
    <d v="2016-05-20T08:59:00"/>
    <x v="0"/>
  </r>
  <r>
    <n v="3060"/>
    <s v="Save the Roxy Theatre in Bremerton WA"/>
    <s v="Save the historic Roxy theatre in Bremerton WA from being repurposed as office space."/>
    <x v="342"/>
    <n v="335"/>
    <x v="3"/>
    <s v="US"/>
    <s v="USD"/>
    <n v="1443422134"/>
    <n v="1440830134"/>
    <b v="0"/>
    <n v="6"/>
    <b v="0"/>
    <s v="theater/spaces"/>
    <n v="0"/>
    <n v="55.83"/>
    <x v="3"/>
    <x v="12"/>
    <x v="3964"/>
    <d v="2015-09-28T06:35:34"/>
    <x v="4"/>
  </r>
  <r>
    <n v="3061"/>
    <s v="Help Save Parkway Cinemas!"/>
    <s v="Save a historic Local theater."/>
    <x v="288"/>
    <n v="0"/>
    <x v="3"/>
    <s v="US"/>
    <s v="USD"/>
    <n v="1407955748"/>
    <n v="1405363748"/>
    <b v="0"/>
    <n v="0"/>
    <b v="0"/>
    <s v="theater/spaces"/>
    <n v="0"/>
    <n v="0"/>
    <x v="3"/>
    <x v="12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x v="19"/>
    <n v="10"/>
    <x v="3"/>
    <s v="US"/>
    <s v="USD"/>
    <n v="1406683172"/>
    <n v="1404523172"/>
    <b v="0"/>
    <n v="2"/>
    <b v="0"/>
    <s v="theater/spaces"/>
    <n v="0"/>
    <n v="5"/>
    <x v="3"/>
    <x v="12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s v="US"/>
    <s v="USD"/>
    <n v="1445013352"/>
    <n v="1442421352"/>
    <b v="0"/>
    <n v="2"/>
    <b v="0"/>
    <s v="theater/spaces"/>
    <n v="0"/>
    <n v="87.5"/>
    <x v="3"/>
    <x v="12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s v="US"/>
    <s v="USD"/>
    <n v="1477791960"/>
    <n v="1476549262"/>
    <b v="0"/>
    <n v="2"/>
    <b v="0"/>
    <s v="theater/spaces"/>
    <n v="0"/>
    <n v="1"/>
    <x v="3"/>
    <x v="12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433"/>
    <n v="645"/>
    <x v="3"/>
    <s v="US"/>
    <s v="USD"/>
    <n v="1434309540"/>
    <n v="1429287900"/>
    <b v="0"/>
    <n v="7"/>
    <b v="0"/>
    <s v="theater/spaces"/>
    <n v="0"/>
    <n v="92.14"/>
    <x v="3"/>
    <x v="12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s v="FR"/>
    <s v="EUR"/>
    <n v="1457617359"/>
    <n v="1455025359"/>
    <b v="0"/>
    <n v="3"/>
    <b v="0"/>
    <s v="theater/spaces"/>
    <n v="0"/>
    <n v="7.33"/>
    <x v="3"/>
    <x v="12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s v="CA"/>
    <s v="CAD"/>
    <n v="1488495478"/>
    <n v="1485903478"/>
    <b v="0"/>
    <n v="2"/>
    <b v="0"/>
    <s v="theater/spaces"/>
    <n v="0"/>
    <n v="52.5"/>
    <x v="3"/>
    <x v="12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s v="US"/>
    <s v="USD"/>
    <n v="1424920795"/>
    <n v="1422328795"/>
    <b v="0"/>
    <n v="3"/>
    <b v="0"/>
    <s v="theater/spaces"/>
    <n v="0"/>
    <n v="23.67"/>
    <x v="3"/>
    <x v="12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x v="370"/>
    <n v="376"/>
    <x v="3"/>
    <s v="US"/>
    <s v="USD"/>
    <n v="1419644444"/>
    <n v="1414456844"/>
    <b v="0"/>
    <n v="7"/>
    <b v="0"/>
    <s v="theater/spaces"/>
    <n v="0"/>
    <n v="53.71"/>
    <x v="3"/>
    <x v="12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s v="US"/>
    <s v="USD"/>
    <n v="1442722891"/>
    <n v="1440130891"/>
    <b v="0"/>
    <n v="5"/>
    <b v="0"/>
    <s v="theater/spaces"/>
    <n v="0"/>
    <n v="420.6"/>
    <x v="3"/>
    <x v="12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x v="68"/>
    <n v="0"/>
    <x v="3"/>
    <s v="US"/>
    <s v="USD"/>
    <n v="1447628946"/>
    <n v="1445033346"/>
    <b v="0"/>
    <n v="0"/>
    <b v="0"/>
    <s v="theater/spaces"/>
    <n v="0"/>
    <n v="0"/>
    <x v="3"/>
    <x v="12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s v="US"/>
    <s v="USD"/>
    <n v="1409547600"/>
    <n v="1406986278"/>
    <b v="0"/>
    <n v="3"/>
    <b v="0"/>
    <s v="theater/spaces"/>
    <n v="0"/>
    <n v="18.670000000000002"/>
    <x v="3"/>
    <x v="12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s v="IT"/>
    <s v="EUR"/>
    <n v="1439827559"/>
    <n v="1434643559"/>
    <b v="0"/>
    <n v="3"/>
    <b v="0"/>
    <s v="theater/spaces"/>
    <n v="0"/>
    <n v="16.670000000000002"/>
    <x v="3"/>
    <x v="12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s v="US"/>
    <s v="USD"/>
    <n v="1420724460"/>
    <n v="1418046247"/>
    <b v="0"/>
    <n v="3"/>
    <b v="0"/>
    <s v="theater/spaces"/>
    <n v="0"/>
    <n v="42"/>
    <x v="3"/>
    <x v="12"/>
    <x v="3978"/>
    <d v="2015-01-08T13:41:00"/>
    <x v="2"/>
  </r>
  <r>
    <n v="3094"/>
    <s v="Nothing Up My Sleeves Tour: Summer 2016"/>
    <s v="This is a Kickstarter to help with the start up costs for Illusionist, Chris Lengyel's Summer 2016 Tour!"/>
    <x v="24"/>
    <n v="25"/>
    <x v="3"/>
    <s v="US"/>
    <s v="USD"/>
    <n v="1442775956"/>
    <n v="1437591956"/>
    <b v="0"/>
    <n v="1"/>
    <b v="0"/>
    <s v="theater/spaces"/>
    <n v="0"/>
    <n v="25"/>
    <x v="3"/>
    <x v="12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x v="434"/>
    <n v="50"/>
    <x v="3"/>
    <s v="US"/>
    <s v="USD"/>
    <n v="1470011780"/>
    <n v="1464827780"/>
    <b v="0"/>
    <n v="1"/>
    <b v="0"/>
    <s v="theater/spaces"/>
    <n v="0"/>
    <n v="50"/>
    <x v="3"/>
    <x v="12"/>
    <x v="3980"/>
    <d v="2016-08-01T00:36:20"/>
    <x v="0"/>
  </r>
  <r>
    <n v="3103"/>
    <s v="Professional Venue for local artists!!"/>
    <s v="Creating a place for local artists to perform, at substantially less cost for them"/>
    <x v="300"/>
    <n v="11"/>
    <x v="3"/>
    <s v="US"/>
    <s v="USD"/>
    <n v="1434080706"/>
    <n v="1428896706"/>
    <b v="0"/>
    <n v="2"/>
    <b v="0"/>
    <s v="theater/spaces"/>
    <n v="0"/>
    <n v="5.5"/>
    <x v="3"/>
    <x v="12"/>
    <x v="3981"/>
    <d v="2015-06-12T03:45:06"/>
    <x v="4"/>
  </r>
  <r>
    <n v="3108"/>
    <s v="Funding a home for our Children's Theater"/>
    <s v="We need a permanent home for the theater!"/>
    <x v="16"/>
    <n v="26"/>
    <x v="3"/>
    <s v="US"/>
    <s v="USD"/>
    <n v="1430234394"/>
    <n v="1425053994"/>
    <b v="0"/>
    <n v="2"/>
    <b v="0"/>
    <s v="theater/spaces"/>
    <n v="0"/>
    <n v="13"/>
    <x v="3"/>
    <x v="12"/>
    <x v="3982"/>
    <d v="2015-04-28T15:19:54"/>
    <x v="4"/>
  </r>
  <r>
    <n v="3110"/>
    <s v="Hip Justice Catmunity Center"/>
    <s v="Cat People Unite! It's time we get a space of our own to relax, socialize and learn! Join the Catmunity!"/>
    <x v="19"/>
    <n v="10"/>
    <x v="3"/>
    <s v="US"/>
    <s v="USD"/>
    <n v="1487465119"/>
    <n v="1484009119"/>
    <b v="0"/>
    <n v="1"/>
    <b v="0"/>
    <s v="theater/spaces"/>
    <n v="0"/>
    <n v="10"/>
    <x v="3"/>
    <x v="12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115"/>
    <n v="0"/>
    <x v="3"/>
    <s v="US"/>
    <s v="USD"/>
    <n v="1411312250"/>
    <n v="1406128250"/>
    <b v="0"/>
    <n v="0"/>
    <b v="0"/>
    <s v="theater/spaces"/>
    <n v="0"/>
    <n v="0"/>
    <x v="3"/>
    <x v="12"/>
    <x v="3984"/>
    <d v="2014-09-21T15:10:50"/>
    <x v="2"/>
  </r>
  <r>
    <n v="3117"/>
    <s v="Cowes and The Sea"/>
    <s v="Performing Arts workshops, for young people aged 5 -16, exploring how the sea has shaped Cowes as a settlement."/>
    <x v="7"/>
    <n v="1"/>
    <x v="3"/>
    <s v="GB"/>
    <s v="GBP"/>
    <n v="1464354720"/>
    <n v="1463648360"/>
    <b v="0"/>
    <n v="1"/>
    <b v="0"/>
    <s v="theater/spaces"/>
    <n v="0"/>
    <n v="1"/>
    <x v="3"/>
    <x v="12"/>
    <x v="3985"/>
    <d v="2016-05-27T13:12:00"/>
    <x v="0"/>
  </r>
  <r>
    <n v="3118"/>
    <s v="Garden Eden, theatre, meeting, culture, music, art"/>
    <s v="a magical place for all kind of people, like a fairytaile in all colours"/>
    <x v="315"/>
    <n v="1550"/>
    <x v="3"/>
    <s v="SE"/>
    <s v="SEK"/>
    <n v="1467473723"/>
    <n v="1465832123"/>
    <b v="0"/>
    <n v="2"/>
    <b v="0"/>
    <s v="theater/spaces"/>
    <n v="0"/>
    <n v="775"/>
    <x v="3"/>
    <x v="12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s v="US"/>
    <s v="USD"/>
    <n v="1427414732"/>
    <n v="1424826332"/>
    <b v="0"/>
    <n v="1"/>
    <b v="0"/>
    <s v="theater/spaces"/>
    <n v="0"/>
    <n v="5"/>
    <x v="3"/>
    <x v="12"/>
    <x v="3987"/>
    <d v="2015-03-27T00:05:32"/>
    <x v="4"/>
  </r>
  <r>
    <n v="3120"/>
    <s v="Subtropisch zwemparadijs Tropicana"/>
    <s v="Wij willen Tropicana het subtropisch zwemparadijs van Rotterdam op een nieuwe locatie gaan bouwen."/>
    <x v="435"/>
    <n v="128"/>
    <x v="3"/>
    <s v="NL"/>
    <s v="EUR"/>
    <n v="1462484196"/>
    <n v="1457303796"/>
    <b v="0"/>
    <n v="10"/>
    <b v="0"/>
    <s v="theater/spaces"/>
    <n v="0"/>
    <n v="12.8"/>
    <x v="3"/>
    <x v="12"/>
    <x v="3988"/>
    <d v="2016-05-05T21:36:36"/>
    <x v="0"/>
  </r>
  <r>
    <n v="3124"/>
    <s v="Theater &amp; Arts &amp; Day Care (Canceled)"/>
    <s v="A place where kids/ teens' dreams come true, and one finds there home without sparkly red shoes!"/>
    <x v="436"/>
    <n v="26"/>
    <x v="1"/>
    <s v="US"/>
    <s v="USD"/>
    <n v="1422902601"/>
    <n v="1417718601"/>
    <b v="0"/>
    <n v="4"/>
    <b v="0"/>
    <s v="theater/spaces"/>
    <n v="0"/>
    <n v="6.5"/>
    <x v="3"/>
    <x v="12"/>
    <x v="3989"/>
    <d v="2015-02-02T18:43:21"/>
    <x v="2"/>
  </r>
  <r>
    <n v="3125"/>
    <s v="N/A (Canceled)"/>
    <s v="N/A"/>
    <x v="373"/>
    <n v="0"/>
    <x v="1"/>
    <s v="US"/>
    <s v="USD"/>
    <n v="1452142672"/>
    <n v="1449550672"/>
    <b v="0"/>
    <n v="0"/>
    <b v="0"/>
    <s v="theater/spaces"/>
    <n v="0"/>
    <n v="0"/>
    <x v="3"/>
    <x v="12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n v="1422650029"/>
    <b v="0"/>
    <n v="0"/>
    <b v="0"/>
    <s v="theater/spaces"/>
    <n v="0"/>
    <n v="0"/>
    <x v="3"/>
    <x v="12"/>
    <x v="3991"/>
    <d v="2015-03-01T20:33:49"/>
    <x v="4"/>
  </r>
  <r>
    <n v="3132"/>
    <s v="A Bite of a Snake Play"/>
    <s v="Smells Like Money, Drips Like Honey, Taste Like Mocha, Better Run AWAY"/>
    <x v="3"/>
    <n v="10"/>
    <x v="2"/>
    <s v="US"/>
    <s v="USD"/>
    <n v="1492759460"/>
    <n v="1487579060"/>
    <b v="0"/>
    <n v="1"/>
    <b v="0"/>
    <s v="theater/plays"/>
    <n v="0"/>
    <n v="10"/>
    <x v="3"/>
    <x v="4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x v="61"/>
    <n v="0"/>
    <x v="2"/>
    <s v="GB"/>
    <s v="GBP"/>
    <n v="1491233407"/>
    <n v="1489591807"/>
    <b v="0"/>
    <n v="0"/>
    <b v="0"/>
    <s v="theater/plays"/>
    <n v="0"/>
    <n v="0"/>
    <x v="3"/>
    <x v="4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s v="GB"/>
    <s v="GBP"/>
    <n v="1491726956"/>
    <n v="1489480556"/>
    <b v="0"/>
    <n v="0"/>
    <b v="0"/>
    <s v="theater/plays"/>
    <n v="0"/>
    <n v="0"/>
    <x v="3"/>
    <x v="4"/>
    <x v="3994"/>
    <d v="2017-04-09T08:35:56"/>
    <x v="1"/>
  </r>
  <r>
    <n v="3145"/>
    <s v="Arlington's 1st Dinner Theatre"/>
    <s v="Dominion Theatre Company is the first community dinner theatre  to be established in Arlington TX."/>
    <x v="19"/>
    <n v="0"/>
    <x v="2"/>
    <s v="US"/>
    <s v="USD"/>
    <n v="1490659134"/>
    <n v="1485478734"/>
    <b v="0"/>
    <n v="0"/>
    <b v="0"/>
    <s v="theater/plays"/>
    <n v="0"/>
    <n v="0"/>
    <x v="3"/>
    <x v="4"/>
    <x v="3995"/>
    <d v="2017-03-27T23:58:54"/>
    <x v="1"/>
  </r>
  <r>
    <n v="3190"/>
    <s v="Call It A Day Productions - THE LIFE"/>
    <s v="Call It A Day Productions is putting on their first full production in December and every little bit helps!"/>
    <x v="6"/>
    <n v="0"/>
    <x v="3"/>
    <s v="CA"/>
    <s v="CAD"/>
    <n v="1481258275"/>
    <n v="1478662675"/>
    <b v="0"/>
    <n v="0"/>
    <b v="0"/>
    <s v="theater/musical"/>
    <n v="0"/>
    <n v="0"/>
    <x v="3"/>
    <x v="2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s v="US"/>
    <s v="USD"/>
    <n v="1437960598"/>
    <n v="1435368598"/>
    <b v="0"/>
    <n v="0"/>
    <b v="0"/>
    <s v="theater/musical"/>
    <n v="0"/>
    <n v="0"/>
    <x v="3"/>
    <x v="20"/>
    <x v="3997"/>
    <d v="2015-07-27T01:29:58"/>
    <x v="4"/>
  </r>
  <r>
    <n v="3196"/>
    <s v="Our Modern Lives"/>
    <s v="Help five college students as they journey to bring their groundbreaking new musical &quot;Our Modern Lives&quot; to Broadway!"/>
    <x v="437"/>
    <n v="1800"/>
    <x v="3"/>
    <s v="US"/>
    <s v="USD"/>
    <n v="1438437600"/>
    <n v="1433254875"/>
    <b v="0"/>
    <n v="6"/>
    <b v="0"/>
    <s v="theater/musical"/>
    <n v="0"/>
    <n v="300"/>
    <x v="3"/>
    <x v="20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x v="3"/>
    <n v="110"/>
    <x v="3"/>
    <s v="DK"/>
    <s v="DKK"/>
    <n v="1424081477"/>
    <n v="1420798277"/>
    <b v="0"/>
    <n v="3"/>
    <b v="0"/>
    <s v="theater/musical"/>
    <n v="0"/>
    <n v="36.67"/>
    <x v="3"/>
    <x v="20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x v="16"/>
    <n v="1"/>
    <x v="3"/>
    <s v="US"/>
    <s v="USD"/>
    <n v="1461994440"/>
    <n v="1459410101"/>
    <b v="0"/>
    <n v="1"/>
    <b v="0"/>
    <s v="theater/musical"/>
    <n v="0"/>
    <n v="1"/>
    <x v="3"/>
    <x v="20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s v="US"/>
    <s v="USD"/>
    <n v="1437149640"/>
    <n v="1434558479"/>
    <b v="0"/>
    <n v="0"/>
    <b v="0"/>
    <s v="theater/musical"/>
    <n v="0"/>
    <n v="0"/>
    <x v="3"/>
    <x v="20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s v="US"/>
    <s v="USD"/>
    <n v="1442644651"/>
    <n v="1440052651"/>
    <b v="0"/>
    <n v="0"/>
    <b v="0"/>
    <s v="theater/musical"/>
    <n v="0"/>
    <n v="0"/>
    <x v="3"/>
    <x v="20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24"/>
    <n v="0"/>
    <x v="3"/>
    <s v="US"/>
    <s v="USD"/>
    <n v="1450040396"/>
    <n v="1444852796"/>
    <b v="0"/>
    <n v="0"/>
    <b v="0"/>
    <s v="theater/musical"/>
    <n v="0"/>
    <n v="0"/>
    <x v="3"/>
    <x v="20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s v="US"/>
    <s v="USD"/>
    <n v="1462467600"/>
    <n v="1457403364"/>
    <b v="0"/>
    <n v="2"/>
    <b v="0"/>
    <s v="theater/musical"/>
    <n v="0"/>
    <n v="1"/>
    <x v="3"/>
    <x v="20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x v="32"/>
    <n v="1"/>
    <x v="3"/>
    <s v="GB"/>
    <s v="GBP"/>
    <n v="1417295990"/>
    <n v="1414700390"/>
    <b v="0"/>
    <n v="1"/>
    <b v="0"/>
    <s v="theater/musical"/>
    <n v="0"/>
    <n v="1"/>
    <x v="3"/>
    <x v="20"/>
    <x v="4005"/>
    <d v="2014-11-29T21:19:50"/>
    <x v="2"/>
  </r>
  <r>
    <n v="3636"/>
    <s v="The Brother's of B-Block"/>
    <s v="The Brotherâ€™s of B-block is a musical play. A new take on &quot;OZ&quot; _x000a_The Wizard of OZ meets HBO's OZ."/>
    <x v="173"/>
    <n v="0"/>
    <x v="3"/>
    <s v="US"/>
    <s v="USD"/>
    <n v="1442248829"/>
    <n v="1439224829"/>
    <b v="0"/>
    <n v="0"/>
    <b v="0"/>
    <s v="theater/musical"/>
    <n v="0"/>
    <n v="0"/>
    <x v="3"/>
    <x v="20"/>
    <x v="4006"/>
    <d v="2015-09-14T16:40:29"/>
    <x v="4"/>
  </r>
  <r>
    <n v="3639"/>
    <s v="POE!"/>
    <s v="POE is a tragicomic musical about the life and works of Edgar Poe, with Death as his therapist helping him find peace in the beyond."/>
    <x v="19"/>
    <n v="1"/>
    <x v="3"/>
    <s v="US"/>
    <s v="USD"/>
    <n v="1475853060"/>
    <n v="1470672906"/>
    <b v="0"/>
    <n v="1"/>
    <b v="0"/>
    <s v="theater/musical"/>
    <n v="0"/>
    <n v="1"/>
    <x v="3"/>
    <x v="20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s v="US"/>
    <s v="USD"/>
    <n v="1412485200"/>
    <n v="1410966179"/>
    <b v="0"/>
    <n v="0"/>
    <b v="0"/>
    <s v="theater/musical"/>
    <n v="0"/>
    <n v="0"/>
    <x v="3"/>
    <x v="20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x v="19"/>
    <n v="0"/>
    <x v="3"/>
    <s v="US"/>
    <s v="USD"/>
    <n v="1447734439"/>
    <n v="1444274839"/>
    <b v="0"/>
    <n v="0"/>
    <b v="0"/>
    <s v="theater/musical"/>
    <n v="0"/>
    <n v="0"/>
    <x v="3"/>
    <x v="20"/>
    <x v="4009"/>
    <d v="2015-11-17T04:27:19"/>
    <x v="4"/>
  </r>
  <r>
    <n v="3645"/>
    <s v="If the Shoe Fits"/>
    <s v="This new musical comedy empowers women and girls of all ages to be themselves in their shoes, whatever shoes they choose."/>
    <x v="7"/>
    <n v="1"/>
    <x v="3"/>
    <s v="CA"/>
    <s v="CAD"/>
    <n v="1479773838"/>
    <n v="1477178238"/>
    <b v="0"/>
    <n v="1"/>
    <b v="0"/>
    <s v="theater/musical"/>
    <n v="0"/>
    <n v="1"/>
    <x v="3"/>
    <x v="20"/>
    <x v="4010"/>
    <d v="2016-11-22T00:17:18"/>
    <x v="0"/>
  </r>
  <r>
    <n v="3733"/>
    <s v="laughter in the hood"/>
    <s v="want to donate tickets to residents who live in the community that cant afford the 35.00 price of ticket"/>
    <x v="51"/>
    <n v="0"/>
    <x v="3"/>
    <s v="US"/>
    <s v="USD"/>
    <n v="1429396200"/>
    <n v="1428539708"/>
    <b v="0"/>
    <n v="0"/>
    <b v="0"/>
    <s v="theater/plays"/>
    <n v="0"/>
    <n v="0"/>
    <x v="3"/>
    <x v="4"/>
    <x v="4011"/>
    <d v="2015-04-18T22:30:00"/>
    <x v="4"/>
  </r>
  <r>
    <n v="3741"/>
    <s v="Open House Theater"/>
    <s v="A small community with a love for theater would like to continue. Help the children of this community continue."/>
    <x v="12"/>
    <n v="0"/>
    <x v="3"/>
    <s v="US"/>
    <s v="USD"/>
    <n v="1450389950"/>
    <n v="1447797950"/>
    <b v="0"/>
    <n v="0"/>
    <b v="0"/>
    <s v="theater/plays"/>
    <n v="0"/>
    <n v="0"/>
    <x v="3"/>
    <x v="4"/>
    <x v="4012"/>
    <d v="2015-12-17T22:05:50"/>
    <x v="4"/>
  </r>
  <r>
    <n v="3743"/>
    <s v="Down the Mississippi"/>
    <s v="I'm taking the Adventures of Huckleberry Finn puppet show down the Mississippi River!"/>
    <x v="80"/>
    <n v="0"/>
    <x v="3"/>
    <s v="US"/>
    <s v="USD"/>
    <n v="1404406964"/>
    <n v="1401814964"/>
    <b v="0"/>
    <n v="0"/>
    <b v="0"/>
    <s v="theater/plays"/>
    <n v="0"/>
    <n v="0"/>
    <x v="3"/>
    <x v="4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x v="34"/>
    <n v="0"/>
    <x v="3"/>
    <s v="US"/>
    <s v="USD"/>
    <n v="1404532740"/>
    <n v="1401823952"/>
    <b v="0"/>
    <n v="0"/>
    <b v="0"/>
    <s v="theater/plays"/>
    <n v="0"/>
    <n v="0"/>
    <x v="3"/>
    <x v="4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s v="US"/>
    <s v="USD"/>
    <n v="1479834023"/>
    <n v="1477238423"/>
    <b v="0"/>
    <n v="0"/>
    <b v="0"/>
    <s v="theater/musical"/>
    <n v="0"/>
    <n v="0"/>
    <x v="3"/>
    <x v="20"/>
    <x v="4015"/>
    <d v="2016-11-22T17:00:23"/>
    <x v="0"/>
  </r>
  <r>
    <n v="3791"/>
    <s v="Spin! at The Cumming Playhouse"/>
    <s v="Spin! is an original musical comedy-drama presented by Blue Palm Productions."/>
    <x v="51"/>
    <n v="0"/>
    <x v="3"/>
    <s v="US"/>
    <s v="USD"/>
    <n v="1404664592"/>
    <n v="1399480592"/>
    <b v="0"/>
    <n v="0"/>
    <b v="0"/>
    <s v="theater/musical"/>
    <n v="0"/>
    <n v="0"/>
    <x v="3"/>
    <x v="20"/>
    <x v="4016"/>
    <d v="2014-07-06T16:36:32"/>
    <x v="2"/>
  </r>
  <r>
    <n v="3792"/>
    <s v="BorikÃ©n: The Show"/>
    <s v="A cultural and historic journey through Puerto Rico's music and dance!"/>
    <x v="55"/>
    <n v="35"/>
    <x v="3"/>
    <s v="US"/>
    <s v="USD"/>
    <n v="1436957022"/>
    <n v="1434365022"/>
    <b v="0"/>
    <n v="2"/>
    <b v="0"/>
    <s v="theater/musical"/>
    <n v="0"/>
    <n v="17.5"/>
    <x v="3"/>
    <x v="20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x v="286"/>
    <n v="1"/>
    <x v="3"/>
    <s v="US"/>
    <s v="USD"/>
    <n v="1484354556"/>
    <n v="1479170556"/>
    <b v="0"/>
    <n v="1"/>
    <b v="0"/>
    <s v="theater/musical"/>
    <n v="0"/>
    <n v="1"/>
    <x v="3"/>
    <x v="20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x v="32"/>
    <n v="0"/>
    <x v="3"/>
    <s v="US"/>
    <s v="USD"/>
    <n v="1445482906"/>
    <n v="1442890906"/>
    <b v="0"/>
    <n v="0"/>
    <b v="0"/>
    <s v="theater/musical"/>
    <n v="0"/>
    <n v="0"/>
    <x v="3"/>
    <x v="20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s v="US"/>
    <s v="USD"/>
    <n v="1469948400"/>
    <n v="1465172024"/>
    <b v="0"/>
    <n v="0"/>
    <b v="0"/>
    <s v="theater/musical"/>
    <n v="0"/>
    <n v="0"/>
    <x v="3"/>
    <x v="2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173"/>
    <n v="3"/>
    <x v="3"/>
    <s v="US"/>
    <s v="USD"/>
    <n v="1411852640"/>
    <n v="1406668640"/>
    <b v="0"/>
    <n v="2"/>
    <b v="0"/>
    <s v="theater/musical"/>
    <n v="0"/>
    <n v="1.5"/>
    <x v="3"/>
    <x v="20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s v="AU"/>
    <s v="AUD"/>
    <n v="1404022381"/>
    <n v="1402294381"/>
    <b v="0"/>
    <n v="1"/>
    <b v="0"/>
    <s v="theater/musical"/>
    <n v="0"/>
    <n v="5"/>
    <x v="3"/>
    <x v="20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s v="US"/>
    <s v="USD"/>
    <n v="1427427276"/>
    <n v="1425270876"/>
    <b v="0"/>
    <n v="2"/>
    <b v="0"/>
    <s v="theater/plays"/>
    <n v="0"/>
    <n v="10"/>
    <x v="3"/>
    <x v="4"/>
    <x v="4023"/>
    <d v="2015-03-27T03:34:36"/>
    <x v="4"/>
  </r>
  <r>
    <n v="3853"/>
    <s v="The Original Laughter Therapist"/>
    <s v="A dose of One-woman &quot;Dramedy&quot; to cure those daily blues is just what the doctor ordered!"/>
    <x v="24"/>
    <n v="26"/>
    <x v="3"/>
    <s v="US"/>
    <s v="USD"/>
    <n v="1409602178"/>
    <n v="1406578178"/>
    <b v="0"/>
    <n v="2"/>
    <b v="0"/>
    <s v="theater/plays"/>
    <n v="0"/>
    <n v="13"/>
    <x v="3"/>
    <x v="4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s v="US"/>
    <s v="USD"/>
    <n v="1425833403"/>
    <n v="1423245003"/>
    <b v="0"/>
    <n v="1"/>
    <b v="0"/>
    <s v="theater/plays"/>
    <n v="0"/>
    <n v="1"/>
    <x v="3"/>
    <x v="4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x v="8"/>
    <n v="1"/>
    <x v="3"/>
    <s v="US"/>
    <s v="USD"/>
    <n v="1403730000"/>
    <n v="1401485207"/>
    <b v="0"/>
    <n v="1"/>
    <b v="0"/>
    <s v="theater/plays"/>
    <n v="0"/>
    <n v="1"/>
    <x v="3"/>
    <x v="4"/>
    <x v="4026"/>
    <d v="2014-06-25T21:00:00"/>
    <x v="2"/>
  </r>
  <r>
    <n v="3862"/>
    <s v="The Container Play"/>
    <s v="The hit immersive theatre experience of England comes to Corpus Christi!"/>
    <x v="41"/>
    <n v="1"/>
    <x v="3"/>
    <s v="US"/>
    <s v="USD"/>
    <n v="1473699540"/>
    <n v="1472451356"/>
    <b v="0"/>
    <n v="1"/>
    <b v="0"/>
    <s v="theater/plays"/>
    <n v="0"/>
    <n v="1"/>
    <x v="3"/>
    <x v="4"/>
    <x v="4027"/>
    <d v="2016-09-12T16:59:00"/>
    <x v="0"/>
  </r>
  <r>
    <n v="3863"/>
    <s v="Umma Yemaya"/>
    <s v="Umma Yemaya is  a play that examines the challenges of unconventional love. The Lady  and the Artist create their own world for love."/>
    <x v="26"/>
    <n v="0"/>
    <x v="3"/>
    <s v="US"/>
    <s v="USD"/>
    <n v="1446739905"/>
    <n v="1441552305"/>
    <b v="0"/>
    <n v="0"/>
    <b v="0"/>
    <s v="theater/plays"/>
    <n v="0"/>
    <n v="0"/>
    <x v="3"/>
    <x v="4"/>
    <x v="4028"/>
    <d v="2015-11-05T16:11:45"/>
    <x v="4"/>
  </r>
  <r>
    <n v="3868"/>
    <s v="1000 words (Canceled)"/>
    <s v="New collection of music by Scott Evan Davis!"/>
    <x v="2"/>
    <n v="10"/>
    <x v="1"/>
    <s v="GB"/>
    <s v="GBP"/>
    <n v="1410191405"/>
    <n v="1408031405"/>
    <b v="0"/>
    <n v="1"/>
    <b v="0"/>
    <s v="theater/musical"/>
    <n v="0"/>
    <n v="10"/>
    <x v="3"/>
    <x v="2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x v="38"/>
    <n v="0"/>
    <x v="1"/>
    <s v="US"/>
    <s v="USD"/>
    <n v="1439522996"/>
    <n v="1435202996"/>
    <b v="0"/>
    <n v="0"/>
    <b v="0"/>
    <s v="theater/musical"/>
    <n v="0"/>
    <n v="0"/>
    <x v="3"/>
    <x v="20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s v="US"/>
    <s v="USD"/>
    <n v="1444322535"/>
    <n v="1441730535"/>
    <b v="0"/>
    <n v="0"/>
    <b v="0"/>
    <s v="theater/musical"/>
    <n v="0"/>
    <n v="0"/>
    <x v="3"/>
    <x v="20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172"/>
    <n v="0"/>
    <x v="1"/>
    <s v="NZ"/>
    <s v="NZD"/>
    <n v="1422061200"/>
    <n v="1420244622"/>
    <b v="0"/>
    <n v="0"/>
    <b v="0"/>
    <s v="theater/musical"/>
    <n v="0"/>
    <n v="0"/>
    <x v="3"/>
    <x v="20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n v="1472804365"/>
    <b v="0"/>
    <n v="0"/>
    <b v="0"/>
    <s v="theater/musical"/>
    <n v="0"/>
    <n v="0"/>
    <x v="3"/>
    <x v="2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x v="52"/>
    <n v="10"/>
    <x v="1"/>
    <s v="US"/>
    <s v="USD"/>
    <n v="1435636740"/>
    <n v="1433014746"/>
    <b v="0"/>
    <n v="1"/>
    <b v="0"/>
    <s v="theater/musical"/>
    <n v="0"/>
    <n v="10"/>
    <x v="3"/>
    <x v="20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x v="38"/>
    <n v="0"/>
    <x v="1"/>
    <s v="GB"/>
    <s v="GBP"/>
    <n v="1422218396"/>
    <n v="1419626396"/>
    <b v="0"/>
    <n v="0"/>
    <b v="0"/>
    <s v="theater/musical"/>
    <n v="0"/>
    <n v="0"/>
    <x v="3"/>
    <x v="20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n v="1451950570"/>
    <b v="0"/>
    <n v="0"/>
    <b v="0"/>
    <s v="theater/musical"/>
    <n v="0"/>
    <n v="0"/>
    <x v="3"/>
    <x v="2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s v="GB"/>
    <s v="GBP"/>
    <n v="1409668069"/>
    <n v="1407076069"/>
    <b v="0"/>
    <n v="0"/>
    <b v="0"/>
    <s v="theater/musical"/>
    <n v="0"/>
    <n v="0"/>
    <x v="3"/>
    <x v="2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n v="1425322792"/>
    <b v="0"/>
    <n v="0"/>
    <b v="0"/>
    <s v="theater/musical"/>
    <n v="0"/>
    <n v="0"/>
    <x v="3"/>
    <x v="20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3"/>
    <x v="20"/>
    <x v="4039"/>
    <d v="2016-05-09T22:49:51"/>
    <x v="0"/>
  </r>
  <r>
    <n v="3886"/>
    <s v="a (Canceled)"/>
    <n v="1"/>
    <x v="9"/>
    <n v="0"/>
    <x v="1"/>
    <s v="AU"/>
    <s v="AUD"/>
    <n v="1418275702"/>
    <n v="1415683702"/>
    <b v="0"/>
    <n v="0"/>
    <b v="0"/>
    <s v="theater/musical"/>
    <n v="0"/>
    <n v="0"/>
    <x v="3"/>
    <x v="20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s v="US"/>
    <s v="USD"/>
    <n v="1408863600"/>
    <n v="1408203557"/>
    <b v="0"/>
    <n v="0"/>
    <b v="0"/>
    <s v="theater/plays"/>
    <n v="0"/>
    <n v="0"/>
    <x v="3"/>
    <x v="4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x v="51"/>
    <n v="0"/>
    <x v="3"/>
    <s v="US"/>
    <s v="USD"/>
    <n v="1439581080"/>
    <n v="1435709765"/>
    <b v="0"/>
    <n v="0"/>
    <b v="0"/>
    <s v="theater/plays"/>
    <n v="0"/>
    <n v="0"/>
    <x v="3"/>
    <x v="4"/>
    <x v="4042"/>
    <d v="2015-08-14T19:38:00"/>
    <x v="4"/>
  </r>
  <r>
    <n v="3904"/>
    <s v="Black America from Prophets to Pimps"/>
    <s v="A play that will cover 4000 years of black history."/>
    <x v="9"/>
    <n v="3"/>
    <x v="3"/>
    <s v="US"/>
    <s v="USD"/>
    <n v="1429074240"/>
    <n v="1427866200"/>
    <b v="0"/>
    <n v="2"/>
    <b v="0"/>
    <s v="theater/plays"/>
    <n v="0"/>
    <n v="1.5"/>
    <x v="3"/>
    <x v="4"/>
    <x v="4043"/>
    <d v="2015-04-15T05:04:00"/>
    <x v="4"/>
  </r>
  <r>
    <n v="3909"/>
    <s v="Woman2Woman"/>
    <s v="I am trying to put on a gospel comedy stage play that is full of laughter and life lessons as well that will change your life forever,"/>
    <x v="64"/>
    <n v="135"/>
    <x v="3"/>
    <s v="US"/>
    <s v="USD"/>
    <n v="1410424642"/>
    <n v="1407832642"/>
    <b v="0"/>
    <n v="4"/>
    <b v="0"/>
    <s v="theater/plays"/>
    <n v="0"/>
    <n v="33.75"/>
    <x v="3"/>
    <x v="4"/>
    <x v="4044"/>
    <d v="2014-09-11T08:37:22"/>
    <x v="2"/>
  </r>
  <r>
    <n v="3912"/>
    <s v="JoLee Productions"/>
    <s v="Producing &amp; directing Jake's Women by Neil Simon opening July 9 and running through July 26 for Sonoma Arts Live"/>
    <x v="38"/>
    <n v="1"/>
    <x v="3"/>
    <s v="US"/>
    <s v="USD"/>
    <n v="1429936500"/>
    <n v="1424759330"/>
    <b v="0"/>
    <n v="1"/>
    <b v="0"/>
    <s v="theater/plays"/>
    <n v="0"/>
    <n v="1"/>
    <x v="3"/>
    <x v="4"/>
    <x v="4045"/>
    <d v="2015-04-25T04:35:00"/>
    <x v="4"/>
  </r>
  <r>
    <n v="3915"/>
    <s v="Hardcross"/>
    <s v="Following the enormous success of Hardcross, we are looking for new ways to bring this wonderful play to a wider audience."/>
    <x v="51"/>
    <n v="5"/>
    <x v="3"/>
    <s v="GB"/>
    <s v="GBP"/>
    <n v="1464824309"/>
    <n v="1462232309"/>
    <b v="0"/>
    <n v="1"/>
    <b v="0"/>
    <s v="theater/plays"/>
    <n v="0"/>
    <n v="5"/>
    <x v="3"/>
    <x v="4"/>
    <x v="4046"/>
    <d v="2016-06-01T23:38:29"/>
    <x v="0"/>
  </r>
  <r>
    <n v="3916"/>
    <s v="Final exam"/>
    <s v="We're a small group of University students who need a little help making our final exam production the best product possible."/>
    <x v="29"/>
    <n v="0"/>
    <x v="3"/>
    <s v="DK"/>
    <s v="DKK"/>
    <n v="1464952752"/>
    <n v="1462360752"/>
    <b v="0"/>
    <n v="0"/>
    <b v="0"/>
    <s v="theater/plays"/>
    <n v="0"/>
    <n v="0"/>
    <x v="3"/>
    <x v="4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x v="27"/>
    <n v="10"/>
    <x v="3"/>
    <s v="GB"/>
    <s v="GBP"/>
    <n v="1410439161"/>
    <n v="1407847161"/>
    <b v="0"/>
    <n v="1"/>
    <b v="0"/>
    <s v="theater/plays"/>
    <n v="0"/>
    <n v="10"/>
    <x v="3"/>
    <x v="4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x v="64"/>
    <n v="120"/>
    <x v="3"/>
    <s v="GB"/>
    <s v="GBP"/>
    <n v="1407168000"/>
    <n v="1406131023"/>
    <b v="0"/>
    <n v="3"/>
    <b v="0"/>
    <s v="theater/plays"/>
    <n v="0"/>
    <n v="40"/>
    <x v="3"/>
    <x v="4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s v="GB"/>
    <s v="GBP"/>
    <n v="1414346400"/>
    <n v="1413291655"/>
    <b v="0"/>
    <n v="0"/>
    <b v="0"/>
    <s v="theater/plays"/>
    <n v="0"/>
    <n v="0"/>
    <x v="3"/>
    <x v="4"/>
    <x v="4050"/>
    <d v="2014-10-26T18:00:00"/>
    <x v="2"/>
  </r>
  <r>
    <n v="3926"/>
    <s v="Caryl Churchill's 'Top Girls' - NSW HSC Text"/>
    <s v="Producing syllabus-relevant theatre targeted to HSC students on the NSW Central Coast"/>
    <x v="2"/>
    <n v="15"/>
    <x v="3"/>
    <s v="AU"/>
    <s v="AUD"/>
    <n v="1419645748"/>
    <n v="1417053748"/>
    <b v="0"/>
    <n v="1"/>
    <b v="0"/>
    <s v="theater/plays"/>
    <n v="0"/>
    <n v="15"/>
    <x v="3"/>
    <x v="4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x v="9"/>
    <n v="0"/>
    <x v="3"/>
    <s v="AU"/>
    <s v="AUD"/>
    <n v="1459490400"/>
    <n v="1457078868"/>
    <b v="0"/>
    <n v="0"/>
    <b v="0"/>
    <s v="theater/plays"/>
    <n v="0"/>
    <n v="0"/>
    <x v="3"/>
    <x v="4"/>
    <x v="4052"/>
    <d v="2016-04-01T06:00:00"/>
    <x v="0"/>
  </r>
  <r>
    <n v="3931"/>
    <s v="Still I Weep"/>
    <s v="An original stage play designed to bring to light the long-term effects on adult survivors of childhood sexual abuse. We do survive!"/>
    <x v="14"/>
    <n v="0"/>
    <x v="3"/>
    <s v="US"/>
    <s v="USD"/>
    <n v="1441510707"/>
    <n v="1439350707"/>
    <b v="0"/>
    <n v="0"/>
    <b v="0"/>
    <s v="theater/plays"/>
    <n v="0"/>
    <n v="0"/>
    <x v="3"/>
    <x v="4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s v="US"/>
    <s v="USD"/>
    <n v="1458097364"/>
    <n v="1455508964"/>
    <b v="0"/>
    <n v="1"/>
    <b v="0"/>
    <s v="theater/plays"/>
    <n v="0"/>
    <n v="1"/>
    <x v="3"/>
    <x v="4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x v="12"/>
    <n v="0"/>
    <x v="3"/>
    <s v="US"/>
    <s v="USD"/>
    <n v="1480576720"/>
    <n v="1477981120"/>
    <b v="0"/>
    <n v="0"/>
    <b v="0"/>
    <s v="theater/plays"/>
    <n v="0"/>
    <n v="0"/>
    <x v="3"/>
    <x v="4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x v="2"/>
    <n v="5"/>
    <x v="3"/>
    <s v="AU"/>
    <s v="AUD"/>
    <n v="1412656200"/>
    <n v="1412328979"/>
    <b v="0"/>
    <n v="1"/>
    <b v="0"/>
    <s v="theater/plays"/>
    <n v="0"/>
    <n v="5"/>
    <x v="3"/>
    <x v="4"/>
    <x v="4056"/>
    <d v="2014-10-07T04:30:00"/>
    <x v="2"/>
  </r>
  <r>
    <n v="3940"/>
    <s v="Attraction"/>
    <s v="A Stage Play that will bring you to the edge of your seat , leave you thinkin and will also have you laughing while enjoyin the talent"/>
    <x v="2"/>
    <n v="11"/>
    <x v="3"/>
    <s v="US"/>
    <s v="USD"/>
    <n v="1420199351"/>
    <n v="1416311351"/>
    <b v="0"/>
    <n v="2"/>
    <b v="0"/>
    <s v="theater/plays"/>
    <n v="0"/>
    <n v="5.5"/>
    <x v="3"/>
    <x v="4"/>
    <x v="4057"/>
    <d v="2015-01-02T11:49:11"/>
    <x v="2"/>
  </r>
  <r>
    <n v="3942"/>
    <s v="Epic Proportions"/>
    <s v="In the 30's, two brothers, Benny and Phil, who go to the Arizona desert to be extras in a huge Biblical epic. Riotous comedy!"/>
    <x v="34"/>
    <n v="0"/>
    <x v="3"/>
    <s v="US"/>
    <s v="USD"/>
    <n v="1434490914"/>
    <n v="1429306914"/>
    <b v="0"/>
    <n v="0"/>
    <b v="0"/>
    <s v="theater/plays"/>
    <n v="0"/>
    <n v="0"/>
    <x v="3"/>
    <x v="4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s v="US"/>
    <s v="USD"/>
    <n v="1440690875"/>
    <n v="1438098875"/>
    <b v="0"/>
    <n v="0"/>
    <b v="0"/>
    <s v="theater/plays"/>
    <n v="0"/>
    <n v="0"/>
    <x v="3"/>
    <x v="4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s v="US"/>
    <s v="USD"/>
    <n v="1431717268"/>
    <n v="1429125268"/>
    <b v="0"/>
    <n v="1"/>
    <b v="0"/>
    <s v="theater/plays"/>
    <n v="0"/>
    <n v="5"/>
    <x v="3"/>
    <x v="4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x v="3"/>
    <n v="0"/>
    <x v="3"/>
    <s v="AU"/>
    <s v="AUD"/>
    <n v="1410076123"/>
    <n v="1404892123"/>
    <b v="0"/>
    <n v="0"/>
    <b v="0"/>
    <s v="theater/plays"/>
    <n v="0"/>
    <n v="0"/>
    <x v="3"/>
    <x v="4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71"/>
    <n v="1"/>
    <x v="3"/>
    <s v="IE"/>
    <s v="EUR"/>
    <n v="1462301342"/>
    <n v="1457120942"/>
    <b v="0"/>
    <n v="1"/>
    <b v="0"/>
    <s v="theater/plays"/>
    <n v="0"/>
    <n v="1"/>
    <x v="3"/>
    <x v="4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252"/>
    <n v="25"/>
    <x v="3"/>
    <s v="US"/>
    <s v="USD"/>
    <n v="1445885890"/>
    <n v="1440701890"/>
    <b v="0"/>
    <n v="1"/>
    <b v="0"/>
    <s v="theater/plays"/>
    <n v="0"/>
    <n v="25"/>
    <x v="3"/>
    <x v="4"/>
    <x v="4063"/>
    <d v="2015-10-26T18:58:10"/>
    <x v="4"/>
  </r>
  <r>
    <n v="3953"/>
    <s v="A Time Pirate's Love"/>
    <s v="Actors and actresses are needed to help me create a stage play. A stage play needs to be adapted from the book I wrote."/>
    <x v="439"/>
    <n v="0"/>
    <x v="3"/>
    <s v="US"/>
    <s v="USD"/>
    <n v="1469834940"/>
    <n v="1467162586"/>
    <b v="0"/>
    <n v="0"/>
    <b v="0"/>
    <s v="theater/plays"/>
    <n v="0"/>
    <n v="0"/>
    <x v="3"/>
    <x v="4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x v="19"/>
    <n v="0"/>
    <x v="3"/>
    <s v="CA"/>
    <s v="CAD"/>
    <n v="1405352264"/>
    <n v="1400168264"/>
    <b v="0"/>
    <n v="0"/>
    <b v="0"/>
    <s v="theater/plays"/>
    <n v="0"/>
    <n v="0"/>
    <x v="3"/>
    <x v="4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x v="63"/>
    <n v="0"/>
    <x v="3"/>
    <s v="US"/>
    <s v="USD"/>
    <n v="1461543600"/>
    <n v="1459203727"/>
    <b v="0"/>
    <n v="0"/>
    <b v="0"/>
    <s v="theater/plays"/>
    <n v="0"/>
    <n v="0"/>
    <x v="3"/>
    <x v="4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237"/>
    <n v="7"/>
    <x v="3"/>
    <s v="US"/>
    <s v="USD"/>
    <n v="1468020354"/>
    <n v="1464045954"/>
    <b v="0"/>
    <n v="1"/>
    <b v="0"/>
    <s v="theater/plays"/>
    <n v="0"/>
    <n v="7"/>
    <x v="3"/>
    <x v="4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x v="2"/>
    <n v="21"/>
    <x v="3"/>
    <s v="GB"/>
    <s v="GBP"/>
    <n v="1399584210"/>
    <n v="1397683410"/>
    <b v="0"/>
    <n v="2"/>
    <b v="0"/>
    <s v="theater/plays"/>
    <n v="0"/>
    <n v="10.5"/>
    <x v="3"/>
    <x v="4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s v="CA"/>
    <s v="CAD"/>
    <n v="1447821717"/>
    <n v="1445226117"/>
    <b v="0"/>
    <n v="0"/>
    <b v="0"/>
    <s v="theater/plays"/>
    <n v="0"/>
    <n v="0"/>
    <x v="3"/>
    <x v="4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s v="US"/>
    <s v="USD"/>
    <n v="1460925811"/>
    <n v="1458333811"/>
    <b v="0"/>
    <n v="2"/>
    <b v="0"/>
    <s v="theater/plays"/>
    <n v="0"/>
    <n v="5.5"/>
    <x v="3"/>
    <x v="4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x v="440"/>
    <n v="0"/>
    <x v="3"/>
    <s v="US"/>
    <s v="USD"/>
    <n v="1468442898"/>
    <n v="1465850898"/>
    <b v="0"/>
    <n v="0"/>
    <b v="0"/>
    <s v="theater/plays"/>
    <n v="0"/>
    <n v="0"/>
    <x v="3"/>
    <x v="4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x v="32"/>
    <n v="0"/>
    <x v="3"/>
    <s v="US"/>
    <s v="USD"/>
    <n v="1447009181"/>
    <n v="1444413581"/>
    <b v="0"/>
    <n v="0"/>
    <b v="0"/>
    <s v="theater/plays"/>
    <n v="0"/>
    <n v="0"/>
    <x v="3"/>
    <x v="4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x v="16"/>
    <n v="3"/>
    <x v="3"/>
    <s v="US"/>
    <s v="USD"/>
    <n v="1431549912"/>
    <n v="1428957912"/>
    <b v="0"/>
    <n v="1"/>
    <b v="0"/>
    <s v="theater/plays"/>
    <n v="0"/>
    <n v="3"/>
    <x v="3"/>
    <x v="4"/>
    <x v="4073"/>
    <d v="2015-05-13T20:45:12"/>
    <x v="4"/>
  </r>
  <r>
    <n v="3994"/>
    <s v="Poles Apart - A Play in 2 Acts"/>
    <s v="Is Henson willing to dare risk a theatrical speaking tour of his North Pole adventures...and more?"/>
    <x v="29"/>
    <n v="5"/>
    <x v="3"/>
    <s v="US"/>
    <s v="USD"/>
    <n v="1405761690"/>
    <n v="1403169690"/>
    <b v="0"/>
    <n v="1"/>
    <b v="0"/>
    <s v="theater/plays"/>
    <n v="0"/>
    <n v="5"/>
    <x v="3"/>
    <x v="4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x v="32"/>
    <n v="0"/>
    <x v="3"/>
    <s v="GB"/>
    <s v="GBP"/>
    <n v="1428222221"/>
    <n v="1425633821"/>
    <b v="0"/>
    <n v="0"/>
    <b v="0"/>
    <s v="theater/plays"/>
    <n v="0"/>
    <n v="0"/>
    <x v="3"/>
    <x v="4"/>
    <x v="4075"/>
    <d v="2015-04-05T08:23:41"/>
    <x v="4"/>
  </r>
  <r>
    <n v="4000"/>
    <s v="The Escorts"/>
    <s v="An Enticing Trip into the World of Assisted Dying"/>
    <x v="14"/>
    <n v="10"/>
    <x v="3"/>
    <s v="US"/>
    <s v="USD"/>
    <n v="1462631358"/>
    <n v="1457450958"/>
    <b v="0"/>
    <n v="1"/>
    <b v="0"/>
    <s v="theater/plays"/>
    <n v="0"/>
    <n v="10"/>
    <x v="3"/>
    <x v="4"/>
    <x v="4076"/>
    <d v="2016-05-07T14:29:18"/>
    <x v="0"/>
  </r>
  <r>
    <n v="4004"/>
    <s v="South Florida Tours"/>
    <s v="Help Launch The Queen Into South Florida!"/>
    <x v="22"/>
    <n v="1"/>
    <x v="3"/>
    <s v="US"/>
    <s v="USD"/>
    <n v="1412740457"/>
    <n v="1410148457"/>
    <b v="0"/>
    <n v="1"/>
    <b v="0"/>
    <s v="theater/plays"/>
    <n v="0"/>
    <n v="1"/>
    <x v="3"/>
    <x v="4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s v="US"/>
    <s v="USD"/>
    <n v="1455647587"/>
    <n v="1453487587"/>
    <b v="0"/>
    <n v="1"/>
    <b v="0"/>
    <s v="theater/plays"/>
    <n v="0"/>
    <n v="2"/>
    <x v="3"/>
    <x v="4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x v="29"/>
    <n v="5"/>
    <x v="3"/>
    <s v="US"/>
    <s v="USD"/>
    <n v="1409070480"/>
    <n v="1406572381"/>
    <b v="0"/>
    <n v="1"/>
    <b v="0"/>
    <s v="theater/plays"/>
    <n v="0"/>
    <n v="5"/>
    <x v="3"/>
    <x v="4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x v="441"/>
    <n v="0"/>
    <x v="3"/>
    <s v="GB"/>
    <s v="GBP"/>
    <n v="1430571849"/>
    <n v="1427979849"/>
    <b v="0"/>
    <n v="0"/>
    <b v="0"/>
    <s v="theater/plays"/>
    <n v="0"/>
    <n v="0"/>
    <x v="3"/>
    <x v="4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x v="68"/>
    <n v="0"/>
    <x v="3"/>
    <s v="US"/>
    <s v="USD"/>
    <n v="1457157269"/>
    <n v="1455861269"/>
    <b v="0"/>
    <n v="0"/>
    <b v="0"/>
    <s v="theater/plays"/>
    <n v="0"/>
    <n v="0"/>
    <x v="3"/>
    <x v="4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x v="13"/>
    <n v="1"/>
    <x v="3"/>
    <s v="US"/>
    <s v="USD"/>
    <n v="1437331463"/>
    <n v="1434739463"/>
    <b v="0"/>
    <n v="1"/>
    <b v="0"/>
    <s v="theater/plays"/>
    <n v="0"/>
    <n v="1"/>
    <x v="3"/>
    <x v="4"/>
    <x v="4082"/>
    <d v="2015-07-19T18:44:23"/>
    <x v="4"/>
  </r>
  <r>
    <n v="4023"/>
    <s v="Forgive &amp; Forget"/>
    <s v="An original gospel stage play that explores the pain and hurt caused by those who struggle to forgive others!"/>
    <x v="13"/>
    <n v="0"/>
    <x v="3"/>
    <s v="US"/>
    <s v="USD"/>
    <n v="1458860363"/>
    <n v="1454975963"/>
    <b v="0"/>
    <n v="0"/>
    <b v="0"/>
    <s v="theater/plays"/>
    <n v="0"/>
    <n v="0"/>
    <x v="3"/>
    <x v="4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x v="6"/>
    <n v="0"/>
    <x v="3"/>
    <s v="US"/>
    <s v="USD"/>
    <n v="1449247439"/>
    <n v="1444059839"/>
    <b v="0"/>
    <n v="0"/>
    <b v="0"/>
    <s v="theater/plays"/>
    <n v="0"/>
    <n v="0"/>
    <x v="3"/>
    <x v="4"/>
    <x v="4084"/>
    <d v="2015-12-04T16:43:59"/>
    <x v="4"/>
  </r>
  <r>
    <n v="4029"/>
    <s v="Next 2 the Stage"/>
    <s v="A theater complex that educates as we entertain.  We will provide shows that inspire and theater classes that motivate."/>
    <x v="12"/>
    <n v="0"/>
    <x v="3"/>
    <s v="US"/>
    <s v="USD"/>
    <n v="1450053370"/>
    <n v="1447461370"/>
    <b v="0"/>
    <n v="0"/>
    <b v="0"/>
    <s v="theater/plays"/>
    <n v="0"/>
    <n v="0"/>
    <x v="3"/>
    <x v="4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s v="US"/>
    <s v="USD"/>
    <n v="1418914964"/>
    <n v="1414591364"/>
    <b v="0"/>
    <n v="0"/>
    <b v="0"/>
    <s v="theater/plays"/>
    <n v="0"/>
    <n v="0"/>
    <x v="3"/>
    <x v="4"/>
    <x v="4086"/>
    <d v="2014-12-18T15:02:44"/>
    <x v="2"/>
  </r>
  <r>
    <n v="4041"/>
    <s v="In the Land of Gold"/>
    <s v="A bold, colouful, vibrant play centred around the last remaining monarchy of Africa."/>
    <x v="2"/>
    <n v="21"/>
    <x v="3"/>
    <s v="GB"/>
    <s v="GBP"/>
    <n v="1473160954"/>
    <n v="1467976954"/>
    <b v="0"/>
    <n v="2"/>
    <b v="0"/>
    <s v="theater/plays"/>
    <n v="0"/>
    <n v="10.5"/>
    <x v="3"/>
    <x v="4"/>
    <x v="4087"/>
    <d v="2016-09-06T11:22:34"/>
    <x v="0"/>
  </r>
  <r>
    <n v="4042"/>
    <s v="Messages"/>
    <s v="Acting group and production for inner city youth, about inner city youth. The problems and stuation that they see everyday."/>
    <x v="9"/>
    <n v="21"/>
    <x v="3"/>
    <s v="US"/>
    <s v="USD"/>
    <n v="1421781360"/>
    <n v="1419213664"/>
    <b v="0"/>
    <n v="3"/>
    <b v="0"/>
    <s v="theater/plays"/>
    <n v="0"/>
    <n v="7"/>
    <x v="3"/>
    <x v="4"/>
    <x v="4088"/>
    <d v="2015-01-20T19:16:00"/>
    <x v="2"/>
  </r>
  <r>
    <n v="4043"/>
    <s v="Not making potato salad here!"/>
    <s v="This could be my last play, need to bring my son out to see it before it's over.  Need to fly him here from BC"/>
    <x v="37"/>
    <n v="0"/>
    <x v="3"/>
    <s v="CA"/>
    <s v="CAD"/>
    <n v="1416524325"/>
    <n v="1415228325"/>
    <b v="0"/>
    <n v="0"/>
    <b v="0"/>
    <s v="theater/plays"/>
    <n v="0"/>
    <n v="0"/>
    <x v="3"/>
    <x v="4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x v="2"/>
    <n v="1"/>
    <x v="3"/>
    <s v="AU"/>
    <s v="AUD"/>
    <n v="1408596589"/>
    <n v="1406004589"/>
    <b v="0"/>
    <n v="1"/>
    <b v="0"/>
    <s v="theater/plays"/>
    <n v="0"/>
    <n v="1"/>
    <x v="3"/>
    <x v="4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s v="US"/>
    <s v="USD"/>
    <n v="1436914815"/>
    <n v="1434322815"/>
    <b v="0"/>
    <n v="1"/>
    <b v="0"/>
    <s v="theater/plays"/>
    <n v="0"/>
    <n v="16"/>
    <x v="3"/>
    <x v="4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x v="51"/>
    <n v="1"/>
    <x v="3"/>
    <s v="US"/>
    <s v="USD"/>
    <n v="1414077391"/>
    <n v="1411485391"/>
    <b v="0"/>
    <n v="1"/>
    <b v="0"/>
    <s v="theater/plays"/>
    <n v="0"/>
    <n v="1"/>
    <x v="3"/>
    <x v="4"/>
    <x v="4092"/>
    <d v="2014-10-23T15:16:31"/>
    <x v="2"/>
  </r>
  <r>
    <n v="4051"/>
    <s v="Phantom of the Kun Opera"/>
    <s v="It is a heart-breaking life story of Wu family who tries to preserve the gem of Chinese Kun Opera through generations."/>
    <x v="22"/>
    <n v="0"/>
    <x v="3"/>
    <s v="US"/>
    <s v="USD"/>
    <n v="1399618380"/>
    <n v="1399058797"/>
    <b v="0"/>
    <n v="0"/>
    <b v="0"/>
    <s v="theater/plays"/>
    <n v="0"/>
    <n v="0"/>
    <x v="3"/>
    <x v="4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s v="US"/>
    <s v="USD"/>
    <n v="1475294400"/>
    <n v="1472674285"/>
    <b v="0"/>
    <n v="0"/>
    <b v="0"/>
    <s v="theater/plays"/>
    <n v="0"/>
    <n v="0"/>
    <x v="3"/>
    <x v="4"/>
    <x v="4094"/>
    <d v="2016-10-01T04:00:00"/>
    <x v="0"/>
  </r>
  <r>
    <n v="4061"/>
    <s v="PRODUCE the Stage Play SKYLAR'S SYNDROME by Gavin Kayner"/>
    <s v="SKYLAR'S SYNDROME is a tremendous psychodrama by master playwright Gavin Kayner!"/>
    <x v="443"/>
    <n v="0"/>
    <x v="3"/>
    <s v="US"/>
    <s v="USD"/>
    <n v="1461205423"/>
    <n v="1456025023"/>
    <b v="0"/>
    <n v="0"/>
    <b v="0"/>
    <s v="theater/plays"/>
    <n v="0"/>
    <n v="0"/>
    <x v="3"/>
    <x v="4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s v="US"/>
    <s v="USD"/>
    <n v="1463619388"/>
    <n v="1461027388"/>
    <b v="0"/>
    <n v="1"/>
    <b v="0"/>
    <s v="theater/plays"/>
    <n v="0"/>
    <n v="25"/>
    <x v="3"/>
    <x v="4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x v="12"/>
    <n v="0"/>
    <x v="3"/>
    <s v="MX"/>
    <s v="MXN"/>
    <n v="1482779931"/>
    <n v="1480187931"/>
    <b v="0"/>
    <n v="0"/>
    <b v="0"/>
    <s v="theater/plays"/>
    <n v="0"/>
    <n v="0"/>
    <x v="3"/>
    <x v="4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s v="GB"/>
    <s v="GBP"/>
    <n v="1408646111"/>
    <n v="1403462111"/>
    <b v="0"/>
    <n v="2"/>
    <b v="0"/>
    <s v="theater/plays"/>
    <n v="0"/>
    <n v="2"/>
    <x v="3"/>
    <x v="4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x v="60"/>
    <n v="0"/>
    <x v="3"/>
    <s v="US"/>
    <s v="USD"/>
    <n v="1413921060"/>
    <n v="1411499149"/>
    <b v="0"/>
    <n v="0"/>
    <b v="0"/>
    <s v="theater/plays"/>
    <n v="0"/>
    <n v="0"/>
    <x v="3"/>
    <x v="4"/>
    <x v="4099"/>
    <d v="2014-10-21T19:51:00"/>
    <x v="2"/>
  </r>
  <r>
    <n v="4078"/>
    <s v="Theatre Memoire"/>
    <s v="Theatre Memoire are a High Wycombe based theatre company. Performing plays about multi-culturalism and interconectedness."/>
    <x v="54"/>
    <n v="0"/>
    <x v="3"/>
    <s v="GB"/>
    <s v="GBP"/>
    <n v="1485543242"/>
    <n v="1482951242"/>
    <b v="0"/>
    <n v="0"/>
    <b v="0"/>
    <s v="theater/plays"/>
    <n v="0"/>
    <n v="0"/>
    <x v="3"/>
    <x v="4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s v="US"/>
    <s v="USD"/>
    <n v="1466375521"/>
    <n v="1463783521"/>
    <b v="0"/>
    <n v="1"/>
    <b v="0"/>
    <s v="theater/plays"/>
    <n v="0"/>
    <n v="5"/>
    <x v="3"/>
    <x v="4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x v="32"/>
    <n v="0"/>
    <x v="3"/>
    <s v="US"/>
    <s v="USD"/>
    <n v="1465930440"/>
    <n v="1463849116"/>
    <b v="0"/>
    <n v="0"/>
    <b v="0"/>
    <s v="theater/plays"/>
    <n v="0"/>
    <n v="0"/>
    <x v="3"/>
    <x v="4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x v="32"/>
    <n v="10"/>
    <x v="3"/>
    <s v="IT"/>
    <s v="EUR"/>
    <n v="1476008906"/>
    <n v="1473416906"/>
    <b v="0"/>
    <n v="1"/>
    <b v="0"/>
    <s v="theater/plays"/>
    <n v="0"/>
    <n v="10"/>
    <x v="3"/>
    <x v="4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s v="US"/>
    <s v="USD"/>
    <n v="1427169540"/>
    <n v="1424701775"/>
    <b v="0"/>
    <n v="1"/>
    <b v="0"/>
    <s v="theater/plays"/>
    <n v="0"/>
    <n v="10"/>
    <x v="3"/>
    <x v="4"/>
    <x v="4104"/>
    <d v="2015-03-24T03:59:00"/>
    <x v="4"/>
  </r>
  <r>
    <n v="4087"/>
    <s v="Stage Production &quot;The Nail Shop&quot;"/>
    <s v="Comedy Stage Play"/>
    <x v="339"/>
    <n v="0"/>
    <x v="3"/>
    <s v="US"/>
    <s v="USD"/>
    <n v="1468777786"/>
    <n v="1466185786"/>
    <b v="0"/>
    <n v="0"/>
    <b v="0"/>
    <s v="theater/plays"/>
    <n v="0"/>
    <n v="0"/>
    <x v="3"/>
    <x v="4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x v="270"/>
    <n v="20"/>
    <x v="3"/>
    <s v="US"/>
    <s v="USD"/>
    <n v="1428205247"/>
    <n v="1423024847"/>
    <b v="0"/>
    <n v="1"/>
    <b v="0"/>
    <s v="theater/plays"/>
    <n v="0"/>
    <n v="20"/>
    <x v="3"/>
    <x v="4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s v="GB"/>
    <s v="GBP"/>
    <n v="1454284500"/>
    <n v="1449431237"/>
    <b v="0"/>
    <n v="0"/>
    <b v="0"/>
    <s v="theater/plays"/>
    <n v="0"/>
    <n v="0"/>
    <x v="3"/>
    <x v="4"/>
    <x v="4107"/>
    <d v="2016-01-31T23:55:00"/>
    <x v="4"/>
  </r>
  <r>
    <n v="4098"/>
    <s v="Life is simple"/>
    <s v="Community Youth play, written by and performed by the youth about finding joy in the simple things in life"/>
    <x v="115"/>
    <n v="0"/>
    <x v="3"/>
    <s v="US"/>
    <s v="USD"/>
    <n v="1465060797"/>
    <n v="1462468797"/>
    <b v="0"/>
    <n v="0"/>
    <b v="0"/>
    <s v="theater/plays"/>
    <n v="0"/>
    <n v="0"/>
    <x v="3"/>
    <x v="4"/>
    <x v="4108"/>
    <d v="2016-06-04T17:19:57"/>
    <x v="0"/>
  </r>
  <r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n v="1413341990"/>
    <b v="0"/>
    <n v="0"/>
    <b v="0"/>
    <s v="theater/plays"/>
    <n v="0"/>
    <n v="0"/>
    <x v="3"/>
    <x v="4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s v="US"/>
    <s v="USD"/>
    <n v="1485380482"/>
    <n v="1482788482"/>
    <b v="0"/>
    <n v="0"/>
    <b v="0"/>
    <s v="theater/plays"/>
    <n v="0"/>
    <n v="0"/>
    <x v="3"/>
    <x v="4"/>
    <x v="4110"/>
    <d v="2017-01-25T21:41:22"/>
    <x v="0"/>
  </r>
  <r>
    <n v="4109"/>
    <s v="Jack the Lad"/>
    <s v="Jack the Lad - a new play that explores how far the boundaries of friendship will stretch when morality and loyalties clash."/>
    <x v="22"/>
    <n v="0"/>
    <x v="3"/>
    <s v="GB"/>
    <s v="GBP"/>
    <n v="1448805404"/>
    <n v="1446209804"/>
    <b v="0"/>
    <n v="0"/>
    <b v="0"/>
    <s v="theater/plays"/>
    <n v="0"/>
    <n v="0"/>
    <x v="3"/>
    <x v="4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s v="IE"/>
    <s v="EUR"/>
    <n v="1456617600"/>
    <n v="1454280186"/>
    <b v="0"/>
    <n v="1"/>
    <b v="0"/>
    <s v="theater/plays"/>
    <n v="0"/>
    <n v="1"/>
    <x v="3"/>
    <x v="4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s v="US"/>
    <s v="USD"/>
    <n v="1452234840"/>
    <n v="1450619123"/>
    <b v="0"/>
    <n v="3"/>
    <b v="0"/>
    <s v="theater/plays"/>
    <n v="0"/>
    <n v="1"/>
    <x v="3"/>
    <x v="4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A954-1834-426D-9D66-8E70D32EDC22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0"/>
        <item x="422"/>
        <item x="87"/>
        <item x="1"/>
        <item x="260"/>
        <item x="405"/>
        <item x="40"/>
        <item x="109"/>
        <item x="5"/>
        <item x="410"/>
        <item x="102"/>
        <item x="15"/>
        <item x="17"/>
        <item x="66"/>
        <item x="49"/>
        <item x="74"/>
        <item x="415"/>
        <item x="20"/>
        <item x="263"/>
        <item x="267"/>
        <item x="61"/>
        <item x="192"/>
        <item x="229"/>
        <item x="54"/>
        <item x="444"/>
        <item x="409"/>
        <item x="37"/>
        <item x="122"/>
        <item x="140"/>
        <item x="249"/>
        <item x="95"/>
        <item x="46"/>
        <item x="256"/>
        <item x="133"/>
        <item x="152"/>
        <item x="78"/>
        <item x="144"/>
        <item x="22"/>
        <item x="291"/>
        <item x="385"/>
        <item x="406"/>
        <item x="443"/>
        <item x="428"/>
        <item x="116"/>
        <item x="441"/>
        <item x="59"/>
        <item x="172"/>
        <item x="43"/>
        <item x="169"/>
        <item x="314"/>
        <item x="96"/>
        <item x="440"/>
        <item x="60"/>
        <item x="164"/>
        <item x="214"/>
        <item x="11"/>
        <item x="266"/>
        <item x="298"/>
        <item x="351"/>
        <item x="82"/>
        <item x="189"/>
        <item x="53"/>
        <item x="117"/>
        <item x="353"/>
        <item x="215"/>
        <item x="163"/>
        <item x="153"/>
        <item x="84"/>
        <item x="7"/>
        <item x="377"/>
        <item x="157"/>
        <item x="137"/>
        <item x="48"/>
        <item x="371"/>
        <item x="168"/>
        <item x="34"/>
        <item x="118"/>
        <item x="132"/>
        <item x="233"/>
        <item x="162"/>
        <item x="33"/>
        <item x="265"/>
        <item x="183"/>
        <item x="231"/>
        <item x="51"/>
        <item x="85"/>
        <item x="198"/>
        <item x="238"/>
        <item x="167"/>
        <item x="136"/>
        <item x="251"/>
        <item x="401"/>
        <item x="177"/>
        <item x="149"/>
        <item x="36"/>
        <item x="316"/>
        <item x="311"/>
        <item x="127"/>
        <item x="334"/>
        <item x="121"/>
        <item x="208"/>
        <item x="424"/>
        <item x="29"/>
        <item x="103"/>
        <item x="141"/>
        <item x="80"/>
        <item x="97"/>
        <item x="301"/>
        <item x="142"/>
        <item x="101"/>
        <item x="98"/>
        <item x="216"/>
        <item x="292"/>
        <item x="211"/>
        <item x="62"/>
        <item x="8"/>
        <item x="235"/>
        <item x="106"/>
        <item x="99"/>
        <item x="255"/>
        <item x="108"/>
        <item x="320"/>
        <item x="210"/>
        <item x="30"/>
        <item x="199"/>
        <item x="321"/>
        <item x="242"/>
        <item x="408"/>
        <item x="268"/>
        <item x="429"/>
        <item x="250"/>
        <item x="184"/>
        <item x="369"/>
        <item x="32"/>
        <item x="191"/>
        <item x="281"/>
        <item x="203"/>
        <item x="218"/>
        <item x="309"/>
        <item x="278"/>
        <item x="425"/>
        <item x="120"/>
        <item x="357"/>
        <item x="110"/>
        <item x="75"/>
        <item x="200"/>
        <item x="297"/>
        <item x="364"/>
        <item x="27"/>
        <item x="340"/>
        <item x="58"/>
        <item x="239"/>
        <item x="73"/>
        <item x="202"/>
        <item x="352"/>
        <item x="335"/>
        <item x="222"/>
        <item x="284"/>
        <item x="135"/>
        <item x="275"/>
        <item x="257"/>
        <item x="65"/>
        <item x="187"/>
        <item x="6"/>
        <item x="308"/>
        <item x="300"/>
        <item x="325"/>
        <item x="145"/>
        <item x="391"/>
        <item x="209"/>
        <item x="394"/>
        <item x="188"/>
        <item x="230"/>
        <item x="349"/>
        <item x="105"/>
        <item x="170"/>
        <item x="213"/>
        <item x="160"/>
        <item x="179"/>
        <item x="146"/>
        <item x="23"/>
        <item x="402"/>
        <item x="182"/>
        <item x="2"/>
        <item x="407"/>
        <item x="331"/>
        <item x="399"/>
        <item x="207"/>
        <item x="155"/>
        <item x="42"/>
        <item x="63"/>
        <item x="196"/>
        <item x="317"/>
        <item x="175"/>
        <item x="280"/>
        <item x="217"/>
        <item x="245"/>
        <item x="423"/>
        <item x="26"/>
        <item x="322"/>
        <item x="319"/>
        <item x="248"/>
        <item x="197"/>
        <item x="67"/>
        <item x="88"/>
        <item x="398"/>
        <item x="246"/>
        <item x="205"/>
        <item x="13"/>
        <item x="381"/>
        <item x="178"/>
        <item x="56"/>
        <item x="41"/>
        <item x="232"/>
        <item x="336"/>
        <item x="259"/>
        <item x="125"/>
        <item x="90"/>
        <item x="14"/>
        <item x="100"/>
        <item x="158"/>
        <item x="190"/>
        <item x="224"/>
        <item x="130"/>
        <item x="139"/>
        <item x="119"/>
        <item x="305"/>
        <item x="442"/>
        <item x="348"/>
        <item x="253"/>
        <item x="68"/>
        <item x="361"/>
        <item x="247"/>
        <item x="397"/>
        <item x="94"/>
        <item x="339"/>
        <item x="150"/>
        <item x="44"/>
        <item x="138"/>
        <item x="10"/>
        <item x="9"/>
        <item x="156"/>
        <item x="400"/>
        <item x="129"/>
        <item x="223"/>
        <item x="283"/>
        <item x="161"/>
        <item x="4"/>
        <item x="287"/>
        <item x="350"/>
        <item x="430"/>
        <item x="204"/>
        <item x="181"/>
        <item x="264"/>
        <item x="388"/>
        <item x="18"/>
        <item x="295"/>
        <item x="356"/>
        <item x="240"/>
        <item x="225"/>
        <item x="55"/>
        <item x="185"/>
        <item x="372"/>
        <item x="220"/>
        <item x="395"/>
        <item x="114"/>
        <item x="341"/>
        <item x="363"/>
        <item x="384"/>
        <item x="76"/>
        <item x="304"/>
        <item x="69"/>
        <item x="434"/>
        <item x="38"/>
        <item x="258"/>
        <item x="83"/>
        <item x="244"/>
        <item x="111"/>
        <item x="312"/>
        <item x="227"/>
        <item x="303"/>
        <item x="112"/>
        <item x="276"/>
        <item x="262"/>
        <item x="151"/>
        <item x="439"/>
        <item x="52"/>
        <item x="39"/>
        <item x="195"/>
        <item x="358"/>
        <item x="403"/>
        <item x="91"/>
        <item x="212"/>
        <item x="180"/>
        <item x="427"/>
        <item x="12"/>
        <item x="21"/>
        <item x="92"/>
        <item x="254"/>
        <item x="286"/>
        <item x="131"/>
        <item x="159"/>
        <item x="293"/>
        <item x="148"/>
        <item x="219"/>
        <item x="272"/>
        <item x="19"/>
        <item x="252"/>
        <item x="234"/>
        <item x="104"/>
        <item x="328"/>
        <item x="165"/>
        <item x="237"/>
        <item x="261"/>
        <item x="226"/>
        <item x="330"/>
        <item x="3"/>
        <item x="241"/>
        <item x="228"/>
        <item x="221"/>
        <item x="271"/>
        <item x="77"/>
        <item x="323"/>
        <item x="243"/>
        <item x="143"/>
        <item x="31"/>
        <item x="344"/>
        <item x="176"/>
        <item x="359"/>
        <item x="206"/>
        <item x="296"/>
        <item x="79"/>
        <item x="326"/>
        <item x="376"/>
        <item x="426"/>
        <item x="25"/>
        <item x="45"/>
        <item x="411"/>
        <item x="420"/>
        <item x="134"/>
        <item x="154"/>
        <item x="201"/>
        <item x="126"/>
        <item x="299"/>
        <item x="174"/>
        <item x="86"/>
        <item x="390"/>
        <item x="332"/>
        <item x="282"/>
        <item x="16"/>
        <item x="306"/>
        <item x="107"/>
        <item x="324"/>
        <item x="50"/>
        <item x="277"/>
        <item x="338"/>
        <item x="302"/>
        <item x="194"/>
        <item x="64"/>
        <item x="128"/>
        <item x="327"/>
        <item x="93"/>
        <item x="166"/>
        <item x="186"/>
        <item x="366"/>
        <item x="379"/>
        <item x="115"/>
        <item x="47"/>
        <item x="81"/>
        <item x="313"/>
        <item x="123"/>
        <item x="345"/>
        <item x="285"/>
        <item x="383"/>
        <item x="71"/>
        <item x="290"/>
        <item x="392"/>
        <item x="375"/>
        <item x="279"/>
        <item x="294"/>
        <item x="236"/>
        <item x="337"/>
        <item x="24"/>
        <item x="289"/>
        <item x="333"/>
        <item x="270"/>
        <item x="393"/>
        <item x="124"/>
        <item x="419"/>
        <item x="347"/>
        <item x="418"/>
        <item x="57"/>
        <item x="193"/>
        <item x="269"/>
        <item x="310"/>
        <item x="412"/>
        <item x="360"/>
        <item x="173"/>
        <item x="35"/>
        <item x="273"/>
        <item x="389"/>
        <item x="28"/>
        <item x="354"/>
        <item x="72"/>
        <item x="171"/>
        <item x="342"/>
        <item x="329"/>
        <item x="382"/>
        <item x="147"/>
        <item x="89"/>
        <item x="346"/>
        <item x="113"/>
        <item x="318"/>
        <item x="307"/>
        <item x="413"/>
        <item x="438"/>
        <item x="367"/>
        <item x="274"/>
        <item x="70"/>
        <item x="387"/>
        <item x="355"/>
        <item x="414"/>
        <item x="315"/>
        <item x="417"/>
        <item x="378"/>
        <item x="436"/>
        <item x="416"/>
        <item x="343"/>
        <item x="396"/>
        <item x="288"/>
        <item x="435"/>
        <item x="362"/>
        <item x="368"/>
        <item x="373"/>
        <item x="370"/>
        <item x="386"/>
        <item x="433"/>
        <item x="437"/>
        <item x="431"/>
        <item x="374"/>
        <item x="421"/>
        <item x="380"/>
        <item x="404"/>
        <item x="432"/>
        <item x="365"/>
        <item t="default"/>
      </items>
    </pivotField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9D3E-8488-44BC-9AD0-BA9475C8B1E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0C518-A92B-4E6E-9932-4B5EC643F1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2D236-B2AD-4C11-9A3B-26F8D624957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9DC28-7060-47EB-AB2E-E277377E5B09}">
  <dimension ref="A1:H13"/>
  <sheetViews>
    <sheetView tabSelected="1" workbookViewId="0">
      <selection activeCell="B19" sqref="B19"/>
    </sheetView>
  </sheetViews>
  <sheetFormatPr defaultRowHeight="14.4" x14ac:dyDescent="0.3"/>
  <cols>
    <col min="1" max="1" width="15.77734375" customWidth="1"/>
    <col min="2" max="2" width="11.5546875" customWidth="1"/>
    <col min="6" max="6" width="12.109375" customWidth="1"/>
    <col min="7" max="7" width="12.77734375" customWidth="1"/>
    <col min="8" max="8" width="10.6640625" customWidth="1"/>
  </cols>
  <sheetData>
    <row r="1" spans="1:8" s="3" customFormat="1" ht="28.8" x14ac:dyDescent="0.3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3">
      <c r="A2" t="s">
        <v>8405</v>
      </c>
      <c r="B2">
        <f>COUNTIFS(Kickstarter!$F:$F,"successful",Kickstarter!$D:$D,"&lt;1000",Kickstarter!$R:$R,"plays")</f>
        <v>141</v>
      </c>
      <c r="C2">
        <f>COUNTIFS(Kickstarter!F:F,"failed",Kickstarter!D:D,"&lt;1000",Kickstarter!R:R,"plays")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+B2/$E2</f>
        <v>0.75806451612903225</v>
      </c>
      <c r="G2" s="19">
        <f>+C2/$E2</f>
        <v>0.24193548387096775</v>
      </c>
      <c r="H2" s="19">
        <f>+D2/$E2</f>
        <v>0</v>
      </c>
    </row>
    <row r="3" spans="1:8" x14ac:dyDescent="0.3">
      <c r="A3" t="s">
        <v>8406</v>
      </c>
      <c r="B3">
        <f>COUNTIFS(Kickstarter!$F:$F,"successful",Kickstarter!$D:$D,"&gt;=1000",Kickstarter!$R:$R,"plays",Kickstarter!D:D,"&lt;=4999")</f>
        <v>388</v>
      </c>
      <c r="C3">
        <f>COUNTIFS(Kickstarter!F:F,"failed",Kickstarter!D:D,"&gt;=1000",Kickstarter!D:D,"&lt;=4999",Kickstarter!R:R,"plays")</f>
        <v>146</v>
      </c>
      <c r="D3">
        <f>COUNTIFS(Kickstarter!$F:$F,"canceled",Kickstarter!$D:$D,"&gt;=1000",Kickstarter!F:F,"&lt;=4999",Kickstarter!$R:$R,"plays")</f>
        <v>0</v>
      </c>
      <c r="E3">
        <f t="shared" ref="E3:E13" si="0">SUM(B3:D3)</f>
        <v>534</v>
      </c>
      <c r="F3" s="19">
        <f t="shared" ref="F3:F13" si="1">+B3/$E3</f>
        <v>0.72659176029962547</v>
      </c>
      <c r="G3" s="19">
        <f t="shared" ref="G3:G13" si="2">+C3/$E3</f>
        <v>0.27340823970037453</v>
      </c>
      <c r="H3" s="19">
        <f t="shared" ref="H3:H13" si="3">+D3/$E3</f>
        <v>0</v>
      </c>
    </row>
    <row r="4" spans="1:8" x14ac:dyDescent="0.3">
      <c r="A4" t="s">
        <v>8407</v>
      </c>
      <c r="B4">
        <f>COUNTIFS(Kickstarter!$F:$F,"successful",Kickstarter!$D:$D,"&gt;=5000",Kickstarter!$R:$R,"plays",Kickstarter!D:D,"&lt;=9999")</f>
        <v>93</v>
      </c>
      <c r="C4">
        <f>COUNTIFS(Kickstarter!$F:$F,"failed",Kickstarter!$D:$D,"&gt;=5000",Kickstarter!D:D,"&lt;=9999",Kickstarter!$R:$R,"plays")</f>
        <v>76</v>
      </c>
      <c r="D4">
        <f>COUNTIFS(Kickstarter!$F:$F,"canceled",Kickstarter!$D:$D,"&gt;=5000",Kickstarter!F:F,"&lt;=9999",Kickstarter!$R:$R,"plays")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8415</v>
      </c>
      <c r="B5">
        <f>COUNTIFS(Kickstarter!$F:$F,"successful",Kickstarter!$D:$D,"&gt;=10000",Kickstarter!D:D,"&lt;=14999",Kickstarter!$R:$R,"plays")</f>
        <v>39</v>
      </c>
      <c r="C5">
        <f>COUNTIFS(Kickstarter!$F:$F,"failed",Kickstarter!$D:$D,"&gt;=10000",Kickstarter!D:D,"&lt;=14999",Kickstarter!$R:$R,"plays")</f>
        <v>33</v>
      </c>
      <c r="D5">
        <f>COUNTIFS(Kickstarter!$F:$F,"canceled",Kickstarter!$D:$D,"&gt;=10000",Kickstarter!F:F,"&lt;=14999",Kickstarter!$R:$R,"plays")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8408</v>
      </c>
      <c r="B6">
        <f>COUNTIFS(Kickstarter!$F:$F,"successful",Kickstarter!$D:$D,"&gt;=15000",Kickstarter!D:D,"&lt;=19999",Kickstarter!$R:$R,"plays")</f>
        <v>12</v>
      </c>
      <c r="C6">
        <f>COUNTIFS(Kickstarter!$F:$F,"failed",Kickstarter!$D:$D,"&gt;=15000",Kickstarter!D:D,"&lt;=19999",Kickstarter!$R:$R,"plays")</f>
        <v>12</v>
      </c>
      <c r="D6">
        <f>COUNTIFS(Kickstarter!$F:$F,"canceled",Kickstarter!$D:$D,"&gt;=15000",Kickstarter!F:F,"&lt;=19999",Kickstarter!$R:$R,"plays")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8409</v>
      </c>
      <c r="B7">
        <f>COUNTIFS(Kickstarter!F:F,"successful",Kickstarter!D:D,"&gt;=20000",Kickstarter!D:D,"&lt;=24999",Kickstarter!R:R,"plays")</f>
        <v>9</v>
      </c>
      <c r="C7">
        <f>COUNTIFS(Kickstarter!$F:$F,"failed",Kickstarter!$D:$D,"&gt;=20000",Kickstarter!D:D,"&lt;=24999",Kickstarter!$R:$R,"plays")</f>
        <v>11</v>
      </c>
      <c r="D7">
        <f>COUNTIFS(Kickstarter!$F:$F,"canceled",Kickstarter!$D:$D,"&gt;=20000",Kickstarter!F:F,"&lt;=24999",Kickstarter!$R:$R,"plays")</f>
        <v>0</v>
      </c>
      <c r="E7">
        <f t="shared" si="0"/>
        <v>20</v>
      </c>
      <c r="F7" s="19">
        <f>+B7/$E7</f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8410</v>
      </c>
      <c r="B8">
        <f>COUNTIFS(Kickstarter!$F:$F,"successful",Kickstarter!$D:$D,"&gt;=25000",Kickstarter!D:D,"&lt;=29999",Kickstarter!$R:$R,"plays")</f>
        <v>1</v>
      </c>
      <c r="C8">
        <f>COUNTIFS(Kickstarter!$F:$F,"failed",Kickstarter!$D:$D,"&gt;=25000",Kickstarter!D:D,"&lt;=29999",Kickstarter!$R:$R,"plays")</f>
        <v>4</v>
      </c>
      <c r="D8">
        <f>COUNTIFS(Kickstarter!$F:$F,"canceled",Kickstarter!$D:$D,"&gt;=25000",Kickstarter!F:F,"&lt;=29999",Kickstarter!$R:$R,"plays")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8411</v>
      </c>
      <c r="B9">
        <f>COUNTIFS(Kickstarter!$F:$F,"successful",Kickstarter!$D:$D,"&gt;=30000",Kickstarter!D:D,"&lt;=34999",Kickstarter!$R:$R,"plays")</f>
        <v>3</v>
      </c>
      <c r="C9">
        <f>COUNTIFS(Kickstarter!$F:$F,"failed",Kickstarter!$D:$D,"&gt;=30000",Kickstarter!D:D,"&lt;=34999",Kickstarter!$R:$R,"plays")</f>
        <v>8</v>
      </c>
      <c r="D9">
        <f>COUNTIFS(Kickstarter!$F:$F,"canceled",Kickstarter!$D:$D,"&gt;=30000",Kickstarter!F:F,"&lt;=34999",Kickstarter!$R:$R,"plays")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8412</v>
      </c>
      <c r="B10">
        <f>COUNTIFS(Kickstarter!$F:$F,"successful",Kickstarter!$D:$D,"&gt;=35000",Kickstarter!D:D,"&lt;=39999",Kickstarter!$R:$R,"plays")</f>
        <v>4</v>
      </c>
      <c r="C10">
        <f>COUNTIFS(Kickstarter!$F:$F,"failed",Kickstarter!$D:$D,"&gt;=35000",Kickstarter!D:D,"&lt;=39999",Kickstarter!$R:$R,"plays")</f>
        <v>2</v>
      </c>
      <c r="D10">
        <f>COUNTIFS(Kickstarter!$F:$F,"canceled",Kickstarter!$D:$D,"&gt;=35000",Kickstarter!F:F,"&lt;=39999",Kickstarter!$R:$R,"plays")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8413</v>
      </c>
      <c r="B11">
        <f>COUNTIFS(Kickstarter!$F:$F,"successful",Kickstarter!$D:$D,"&gt;=40000",Kickstarter!D:D,"&lt;=44999",Kickstarter!$R:$R,"plays")</f>
        <v>2</v>
      </c>
      <c r="C11">
        <f>COUNTIFS(Kickstarter!$F:$F,"failed",Kickstarter!$D:$D,"&gt;=40000",Kickstarter!D:D,"&lt;=44999",Kickstarter!$R:$R,"plays")</f>
        <v>1</v>
      </c>
      <c r="D11">
        <f>COUNTIFS(Kickstarter!$F:$F,"canceled",Kickstarter!$D:$D,"&gt;=40000",Kickstarter!F:F,"&lt;=45999",Kickstarter!$R:$R,"plays")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8416</v>
      </c>
      <c r="B12">
        <f>COUNTIFS(Kickstarter!$F:$F,"successful",Kickstarter!$D:$D,"&gt;=45000",Kickstarter!D:D,"&lt;=49999",Kickstarter!$R:$R,"plays")</f>
        <v>0</v>
      </c>
      <c r="C12">
        <f>COUNTIFS(Kickstarter!$F:$F,"failed",Kickstarter!$D:$D,"&gt;=45000",Kickstarter!D:D,"&lt;=49999",Kickstarter!$R:$R,"plays")</f>
        <v>1</v>
      </c>
      <c r="D12">
        <f>COUNTIFS(Kickstarter!$F:$F,"canceled",Kickstarter!$D:$D,"&gt;=45000",Kickstarter!F:F,"&lt;=49999",Kickstarter!$R:$R,"plays")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8452-DD4F-406E-9D20-DB95177CFC77}">
  <dimension ref="A1:E18"/>
  <sheetViews>
    <sheetView workbookViewId="0">
      <selection activeCell="B20" sqref="B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8358</v>
      </c>
      <c r="B1" t="s">
        <v>8315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1" t="s">
        <v>8373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3">
      <c r="A7" s="11" t="s">
        <v>8374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3">
      <c r="A8" s="11" t="s">
        <v>8375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3">
      <c r="A9" s="11" t="s">
        <v>8376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3">
      <c r="A10" s="11" t="s">
        <v>8367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3">
      <c r="A11" s="11" t="s">
        <v>8377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3">
      <c r="A12" s="11" t="s">
        <v>8368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3">
      <c r="A13" s="11" t="s">
        <v>8369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3">
      <c r="A14" s="11" t="s">
        <v>8370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3">
      <c r="A15" s="11" t="s">
        <v>8371</v>
      </c>
      <c r="B15" s="20">
        <v>65</v>
      </c>
      <c r="C15" s="20">
        <v>50</v>
      </c>
      <c r="D15" s="20"/>
      <c r="E15" s="20">
        <v>115</v>
      </c>
    </row>
    <row r="16" spans="1:5" x14ac:dyDescent="0.3">
      <c r="A16" s="11" t="s">
        <v>8372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3">
      <c r="A17" s="11" t="s">
        <v>8378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3">
      <c r="A18" s="11" t="s">
        <v>8361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47" zoomScale="90" zoomScaleNormal="90" workbookViewId="0">
      <selection activeCell="M8" sqref="M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5546875" customWidth="1"/>
    <col min="16" max="16" width="16.77734375" bestFit="1" customWidth="1"/>
    <col min="17" max="17" width="41.109375" customWidth="1"/>
    <col min="18" max="18" width="16.88671875" bestFit="1" customWidth="1"/>
    <col min="19" max="19" width="23.6640625" style="12" bestFit="1" customWidth="1"/>
    <col min="20" max="20" width="21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t="s">
        <v>8366</v>
      </c>
      <c r="U1" t="s">
        <v>8379</v>
      </c>
    </row>
    <row r="2" spans="1:21" ht="43.2" x14ac:dyDescent="0.3">
      <c r="A2">
        <v>2734</v>
      </c>
      <c r="B2" s="3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t="s">
        <v>8317</v>
      </c>
      <c r="R2" t="s">
        <v>8347</v>
      </c>
      <c r="S2" s="13">
        <f t="shared" ref="S2:S65" si="2">(((J2/60)/60)/24)+DATE(1970,1,1)</f>
        <v>42626.668888888889</v>
      </c>
      <c r="T2" s="13">
        <f t="shared" ref="T2:T65" si="3">(((I2/60)/60)/24)+DATE(1970,1,1)</f>
        <v>42656.915972222225</v>
      </c>
      <c r="U2">
        <f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t="s">
        <v>8331</v>
      </c>
      <c r="R3" t="s">
        <v>8349</v>
      </c>
      <c r="S3" s="13">
        <f t="shared" si="2"/>
        <v>42800.751041666663</v>
      </c>
      <c r="T3" s="13">
        <f t="shared" si="3"/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8323</v>
      </c>
      <c r="R4" t="s">
        <v>8324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8317</v>
      </c>
      <c r="R5" t="s">
        <v>8319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8317</v>
      </c>
      <c r="R6" t="s">
        <v>8347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8317</v>
      </c>
      <c r="R8" t="s">
        <v>8353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8308</v>
      </c>
      <c r="R9" t="s">
        <v>8310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8331</v>
      </c>
      <c r="R10" t="s">
        <v>8349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8331</v>
      </c>
      <c r="R11" t="s">
        <v>8349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8331</v>
      </c>
      <c r="R12" t="s">
        <v>8349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8331</v>
      </c>
      <c r="R13" t="s">
        <v>8349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8317</v>
      </c>
      <c r="R14" t="s">
        <v>8347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8317</v>
      </c>
      <c r="R15" t="s">
        <v>8347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8317</v>
      </c>
      <c r="R16" t="s">
        <v>8347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8317</v>
      </c>
      <c r="R17" t="s">
        <v>8319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8317</v>
      </c>
      <c r="R18" t="s">
        <v>8347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8317</v>
      </c>
      <c r="R19" t="s">
        <v>8353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8331</v>
      </c>
      <c r="R20" t="s">
        <v>8349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8331</v>
      </c>
      <c r="R21" t="s">
        <v>8349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8323</v>
      </c>
      <c r="R22" t="s">
        <v>8344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8331</v>
      </c>
      <c r="R23" t="s">
        <v>8349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8320</v>
      </c>
      <c r="R24" t="s">
        <v>8340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8331</v>
      </c>
      <c r="R25" t="s">
        <v>8349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8331</v>
      </c>
      <c r="R26" t="s">
        <v>8349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8317</v>
      </c>
      <c r="R27" t="s">
        <v>8347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8317</v>
      </c>
      <c r="R28" t="s">
        <v>8347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8331</v>
      </c>
      <c r="R29" t="s">
        <v>8349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8317</v>
      </c>
      <c r="R30" t="s">
        <v>8347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8331</v>
      </c>
      <c r="R31" t="s">
        <v>8349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8317</v>
      </c>
      <c r="R32" t="s">
        <v>8347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8331</v>
      </c>
      <c r="R33" t="s">
        <v>8349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8317</v>
      </c>
      <c r="R34" t="s">
        <v>8353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8331</v>
      </c>
      <c r="R35" t="s">
        <v>8349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8331</v>
      </c>
      <c r="R36" t="s">
        <v>8349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8317</v>
      </c>
      <c r="R37" t="s">
        <v>8347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8336</v>
      </c>
      <c r="R38" t="s">
        <v>8337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8317</v>
      </c>
      <c r="R39" t="s">
        <v>8353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8317</v>
      </c>
      <c r="R40" t="s">
        <v>8347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8317</v>
      </c>
      <c r="R41" t="s">
        <v>8347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8331</v>
      </c>
      <c r="R42" t="s">
        <v>8349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8317</v>
      </c>
      <c r="R43" t="s">
        <v>8347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8317</v>
      </c>
      <c r="R44" t="s">
        <v>8347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8336</v>
      </c>
      <c r="R45" t="s">
        <v>8337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8331</v>
      </c>
      <c r="R46" t="s">
        <v>8349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8331</v>
      </c>
      <c r="R47" t="s">
        <v>8349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8323</v>
      </c>
      <c r="R48" t="s">
        <v>8328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8317</v>
      </c>
      <c r="R49" t="s">
        <v>8347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8317</v>
      </c>
      <c r="R50" t="s">
        <v>8347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8320</v>
      </c>
      <c r="R51" t="s">
        <v>8340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8317</v>
      </c>
      <c r="R52" t="s">
        <v>8353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8317</v>
      </c>
      <c r="R53" t="s">
        <v>8353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8331</v>
      </c>
      <c r="R54" t="s">
        <v>8349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8317</v>
      </c>
      <c r="R55" t="s">
        <v>8347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8317</v>
      </c>
      <c r="R56" t="s">
        <v>8347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8336</v>
      </c>
      <c r="R57" t="s">
        <v>8337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8317</v>
      </c>
      <c r="R58" t="s">
        <v>8347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8331</v>
      </c>
      <c r="R59" t="s">
        <v>8349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8331</v>
      </c>
      <c r="R60" t="s">
        <v>8349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8331</v>
      </c>
      <c r="R61" t="s">
        <v>8349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8334</v>
      </c>
      <c r="R62" t="s">
        <v>8350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8331</v>
      </c>
      <c r="R63" t="s">
        <v>8349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8334</v>
      </c>
      <c r="R64" t="s">
        <v>8350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8317</v>
      </c>
      <c r="R65" t="s">
        <v>8347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IFERROR(ROUND(E66/L66,2),0)</f>
        <v>36.33</v>
      </c>
      <c r="Q66" t="s">
        <v>8317</v>
      </c>
      <c r="R66" t="s">
        <v>8347</v>
      </c>
      <c r="S66" s="13">
        <f t="shared" ref="S66:S129" si="7">(((J66/60)/60)/24)+DATE(1970,1,1)</f>
        <v>42661.176817129628</v>
      </c>
      <c r="T66" s="13">
        <f t="shared" ref="T66:T129" si="8">(((I66/60)/60)/24)+DATE(1970,1,1)</f>
        <v>42715.207638888889</v>
      </c>
      <c r="U66">
        <f t="shared" si="4"/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t="s">
        <v>8331</v>
      </c>
      <c r="R67" t="s">
        <v>8349</v>
      </c>
      <c r="S67" s="13">
        <f t="shared" si="7"/>
        <v>42467.788194444445</v>
      </c>
      <c r="T67" s="13">
        <f t="shared" si="8"/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8323</v>
      </c>
      <c r="R68" t="s">
        <v>8324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8331</v>
      </c>
      <c r="R69" t="s">
        <v>8349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8317</v>
      </c>
      <c r="R70" t="s">
        <v>8347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8317</v>
      </c>
      <c r="R71" t="s">
        <v>8347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8331</v>
      </c>
      <c r="R72" t="s">
        <v>8349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8317</v>
      </c>
      <c r="R73" t="s">
        <v>8347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8336</v>
      </c>
      <c r="R74" t="s">
        <v>8337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8317</v>
      </c>
      <c r="R75" t="s">
        <v>8347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8331</v>
      </c>
      <c r="R76" t="s">
        <v>8349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8355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8320</v>
      </c>
      <c r="R78" t="s">
        <v>8340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8331</v>
      </c>
      <c r="R79" t="s">
        <v>8349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8323</v>
      </c>
      <c r="R80" t="s">
        <v>8327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8334</v>
      </c>
      <c r="R81" t="s">
        <v>8350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8323</v>
      </c>
      <c r="R82" t="s">
        <v>8324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8317</v>
      </c>
      <c r="R83" t="s">
        <v>8347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8336</v>
      </c>
      <c r="R84" t="s">
        <v>8337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8331</v>
      </c>
      <c r="R85" t="s">
        <v>8349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8331</v>
      </c>
      <c r="R86" t="s">
        <v>8349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8317</v>
      </c>
      <c r="R87" t="s">
        <v>8353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8331</v>
      </c>
      <c r="R88" t="s">
        <v>8349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8317</v>
      </c>
      <c r="R89" t="s">
        <v>8347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8317</v>
      </c>
      <c r="R90" t="s">
        <v>8347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8308</v>
      </c>
      <c r="R91" t="s">
        <v>8310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8317</v>
      </c>
      <c r="R92" t="s">
        <v>8347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8308</v>
      </c>
      <c r="R93" t="s">
        <v>8313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8317</v>
      </c>
      <c r="R94" t="s">
        <v>8347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8323</v>
      </c>
      <c r="R95" t="s">
        <v>8328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8317</v>
      </c>
      <c r="R96" t="s">
        <v>8347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8331</v>
      </c>
      <c r="R97" t="s">
        <v>8349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8320</v>
      </c>
      <c r="R98" t="s">
        <v>8321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8331</v>
      </c>
      <c r="R99" t="s">
        <v>8349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8317</v>
      </c>
      <c r="R100" t="s">
        <v>8347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8317</v>
      </c>
      <c r="R101" t="s">
        <v>8347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8317</v>
      </c>
      <c r="R102" t="s">
        <v>8347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8317</v>
      </c>
      <c r="R103" t="s">
        <v>8347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8317</v>
      </c>
      <c r="R104" t="s">
        <v>8353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8317</v>
      </c>
      <c r="R105" t="s">
        <v>8347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8331</v>
      </c>
      <c r="R106" t="s">
        <v>8349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8323</v>
      </c>
      <c r="R107" t="s">
        <v>8328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8355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8323</v>
      </c>
      <c r="R109" t="s">
        <v>8324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8317</v>
      </c>
      <c r="R110" t="s">
        <v>8347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8317</v>
      </c>
      <c r="R111" t="s">
        <v>8347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8323</v>
      </c>
      <c r="R112" t="s">
        <v>8328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8331</v>
      </c>
      <c r="R115" t="s">
        <v>8349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8331</v>
      </c>
      <c r="R117" t="s">
        <v>8349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8317</v>
      </c>
      <c r="R118" t="s">
        <v>8353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8336</v>
      </c>
      <c r="R119" t="s">
        <v>8337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8317</v>
      </c>
      <c r="R120" t="s">
        <v>8347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8331</v>
      </c>
      <c r="R121" t="s">
        <v>8349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8355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8317</v>
      </c>
      <c r="R123" t="s">
        <v>8347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8320</v>
      </c>
      <c r="R124" t="s">
        <v>8321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8317</v>
      </c>
      <c r="R126" t="s">
        <v>8347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8308</v>
      </c>
      <c r="R127" t="s">
        <v>8309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8323</v>
      </c>
      <c r="R128" t="s">
        <v>8324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8308</v>
      </c>
      <c r="R129" t="s">
        <v>8313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IFERROR(ROUND(E130/L130,2),0)</f>
        <v>383.36</v>
      </c>
      <c r="Q130" t="s">
        <v>8317</v>
      </c>
      <c r="R130" t="s">
        <v>8347</v>
      </c>
      <c r="S130" s="13">
        <f t="shared" ref="S130:S193" si="12">(((J130/60)/60)/24)+DATE(1970,1,1)</f>
        <v>42661.323414351849</v>
      </c>
      <c r="T130" s="13">
        <f t="shared" ref="T130:T193" si="13">(((I130/60)/60)/24)+DATE(1970,1,1)</f>
        <v>42697.365081018521</v>
      </c>
      <c r="U130">
        <f t="shared" si="9"/>
        <v>2016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t="s">
        <v>8317</v>
      </c>
      <c r="R131" t="s">
        <v>8347</v>
      </c>
      <c r="S131" s="13">
        <f t="shared" si="12"/>
        <v>42689.565671296295</v>
      </c>
      <c r="T131" s="13">
        <f t="shared" si="13"/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8317</v>
      </c>
      <c r="R132" t="s">
        <v>8353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8355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8317</v>
      </c>
      <c r="R135" t="s">
        <v>8319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8317</v>
      </c>
      <c r="R136" t="s">
        <v>8347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8331</v>
      </c>
      <c r="R138" t="s">
        <v>8349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8317</v>
      </c>
      <c r="R139" t="s">
        <v>8347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8323</v>
      </c>
      <c r="R140" t="s">
        <v>8324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3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8317</v>
      </c>
      <c r="R141" t="s">
        <v>8347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8334</v>
      </c>
      <c r="R142" t="s">
        <v>8350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8308</v>
      </c>
      <c r="R143" t="s">
        <v>8313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8323</v>
      </c>
      <c r="R144" t="s">
        <v>8328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8336</v>
      </c>
      <c r="R145" t="s">
        <v>8337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8317</v>
      </c>
      <c r="R147" t="s">
        <v>8347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8331</v>
      </c>
      <c r="R148" t="s">
        <v>8349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8317</v>
      </c>
      <c r="R151" t="s">
        <v>8347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8331</v>
      </c>
      <c r="R152" t="s">
        <v>8349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8308</v>
      </c>
      <c r="R153" t="s">
        <v>8313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8331</v>
      </c>
      <c r="R154" t="s">
        <v>8349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8336</v>
      </c>
      <c r="R155" t="s">
        <v>8337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8317</v>
      </c>
      <c r="R156" t="s">
        <v>8347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8317</v>
      </c>
      <c r="R157" t="s">
        <v>8347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8336</v>
      </c>
      <c r="R158" t="s">
        <v>8337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8317</v>
      </c>
      <c r="R159" t="s">
        <v>8319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8336</v>
      </c>
      <c r="R160" t="s">
        <v>8337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3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8323</v>
      </c>
      <c r="R161" t="s">
        <v>8324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8331</v>
      </c>
      <c r="R162" t="s">
        <v>8349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3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8331</v>
      </c>
      <c r="R163" t="s">
        <v>8349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8331</v>
      </c>
      <c r="R164" t="s">
        <v>8349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8336</v>
      </c>
      <c r="R165" t="s">
        <v>8337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8317</v>
      </c>
      <c r="R166" t="s">
        <v>8319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8323</v>
      </c>
      <c r="R167" t="s">
        <v>8325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8323</v>
      </c>
      <c r="R168" t="s">
        <v>8327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8323</v>
      </c>
      <c r="R169" t="s">
        <v>8324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8355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3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8323</v>
      </c>
      <c r="R171" t="s">
        <v>8324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8317</v>
      </c>
      <c r="R172" t="s">
        <v>8347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8317</v>
      </c>
      <c r="R173" t="s">
        <v>8347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8336</v>
      </c>
      <c r="R174" t="s">
        <v>8337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8336</v>
      </c>
      <c r="R175" t="s">
        <v>8337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8317</v>
      </c>
      <c r="R176" t="s">
        <v>8347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8317</v>
      </c>
      <c r="R177" t="s">
        <v>8347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8308</v>
      </c>
      <c r="R178" t="s">
        <v>8313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3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8336</v>
      </c>
      <c r="R179" t="s">
        <v>8337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3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8323</v>
      </c>
      <c r="R180" t="s">
        <v>8327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3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8334</v>
      </c>
      <c r="R181" t="s">
        <v>8350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8336</v>
      </c>
      <c r="R182" t="s">
        <v>8337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8317</v>
      </c>
      <c r="R183" t="s">
        <v>8347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8323</v>
      </c>
      <c r="R184" t="s">
        <v>8324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8336</v>
      </c>
      <c r="R186" t="s">
        <v>8337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8323</v>
      </c>
      <c r="R187" t="s">
        <v>8324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8317</v>
      </c>
      <c r="R188" t="s">
        <v>8347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8317</v>
      </c>
      <c r="R189" t="s">
        <v>8347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8308</v>
      </c>
      <c r="R190" t="s">
        <v>8310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8317</v>
      </c>
      <c r="R191" t="s">
        <v>8347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8355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8331</v>
      </c>
      <c r="R193" t="s">
        <v>8349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IFERROR(ROUND(E194/L194,2),0)</f>
        <v>24.2</v>
      </c>
      <c r="Q194" t="s">
        <v>8315</v>
      </c>
      <c r="R194" t="s">
        <v>8316</v>
      </c>
      <c r="S194" s="13">
        <f t="shared" ref="S194:S257" si="17">(((J194/60)/60)/24)+DATE(1970,1,1)</f>
        <v>42107.621018518519</v>
      </c>
      <c r="T194" s="13">
        <f t="shared" ref="T194:T257" si="18">(((I194/60)/60)/24)+DATE(1970,1,1)</f>
        <v>42167.621018518519</v>
      </c>
      <c r="U194">
        <f t="shared" si="14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t="s">
        <v>8315</v>
      </c>
      <c r="R195" t="s">
        <v>8316</v>
      </c>
      <c r="S195" s="13">
        <f t="shared" si="17"/>
        <v>42559.776724537034</v>
      </c>
      <c r="T195" s="13">
        <f t="shared" si="18"/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8323</v>
      </c>
      <c r="R196" t="s">
        <v>8327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8308</v>
      </c>
      <c r="R197" t="s">
        <v>8313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8320</v>
      </c>
      <c r="R199" t="s">
        <v>8321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8323</v>
      </c>
      <c r="R200" t="s">
        <v>8328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8317</v>
      </c>
      <c r="R201" t="s">
        <v>8347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8317</v>
      </c>
      <c r="R202" t="s">
        <v>8347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8323</v>
      </c>
      <c r="R203" t="s">
        <v>8324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8355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8308</v>
      </c>
      <c r="R205" t="s">
        <v>8313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8308</v>
      </c>
      <c r="R206" t="s">
        <v>8313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3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8317</v>
      </c>
      <c r="R208" t="s">
        <v>8347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8317</v>
      </c>
      <c r="R209" t="s">
        <v>8347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8323</v>
      </c>
      <c r="R210" t="s">
        <v>8327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8317</v>
      </c>
      <c r="R212" t="s">
        <v>8353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8331</v>
      </c>
      <c r="R213" t="s">
        <v>8349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3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8308</v>
      </c>
      <c r="R216" t="s">
        <v>8310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8331</v>
      </c>
      <c r="R217" t="s">
        <v>8349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8323</v>
      </c>
      <c r="R218" t="s">
        <v>8324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8317</v>
      </c>
      <c r="R219" t="s">
        <v>8347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8323</v>
      </c>
      <c r="R220" t="s">
        <v>8325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8317</v>
      </c>
      <c r="R222" t="s">
        <v>8347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8336</v>
      </c>
      <c r="R223" t="s">
        <v>8337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8308</v>
      </c>
      <c r="R225" t="s">
        <v>8313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8317</v>
      </c>
      <c r="R226" t="s">
        <v>8319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8323</v>
      </c>
      <c r="R227" t="s">
        <v>8324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8355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3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8323</v>
      </c>
      <c r="R229" t="s">
        <v>8324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8317</v>
      </c>
      <c r="R230" t="s">
        <v>8347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8334</v>
      </c>
      <c r="R231" t="s">
        <v>8350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8323</v>
      </c>
      <c r="R232" t="s">
        <v>8324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8317</v>
      </c>
      <c r="R233" t="s">
        <v>8347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8317</v>
      </c>
      <c r="R237" t="s">
        <v>8347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3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8308</v>
      </c>
      <c r="R238" t="s">
        <v>8313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8336</v>
      </c>
      <c r="R239" t="s">
        <v>8337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8317</v>
      </c>
      <c r="R240" t="s">
        <v>8347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8323</v>
      </c>
      <c r="R241" t="s">
        <v>8328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8336</v>
      </c>
      <c r="R242" t="s">
        <v>8337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8323</v>
      </c>
      <c r="R243" t="s">
        <v>8324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3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8323</v>
      </c>
      <c r="R244" t="s">
        <v>8324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8320</v>
      </c>
      <c r="R245" t="s">
        <v>8321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3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8323</v>
      </c>
      <c r="R246" t="s">
        <v>8324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3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8334</v>
      </c>
      <c r="R247" t="s">
        <v>8350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8323</v>
      </c>
      <c r="R248" t="s">
        <v>8327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8323</v>
      </c>
      <c r="R249" t="s">
        <v>8324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3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8323</v>
      </c>
      <c r="R250" t="s">
        <v>8344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8336</v>
      </c>
      <c r="R251" t="s">
        <v>8337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3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8317</v>
      </c>
      <c r="R252" t="s">
        <v>8347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8317</v>
      </c>
      <c r="R253" t="s">
        <v>8347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8317</v>
      </c>
      <c r="R256" t="s">
        <v>8347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8317</v>
      </c>
      <c r="R257" t="s">
        <v>8347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IFERROR(ROUND(E258/L258,2),0)</f>
        <v>118.2</v>
      </c>
      <c r="Q258" t="s">
        <v>8323</v>
      </c>
      <c r="R258" t="s">
        <v>8324</v>
      </c>
      <c r="S258" s="13">
        <f t="shared" ref="S258:S321" si="22">(((J258/60)/60)/24)+DATE(1970,1,1)</f>
        <v>41843.64271990741</v>
      </c>
      <c r="T258" s="13">
        <f t="shared" ref="T258:T321" si="23">(((I258/60)/60)/24)+DATE(1970,1,1)</f>
        <v>41888.64271990741</v>
      </c>
      <c r="U258">
        <f t="shared" si="19"/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t="s">
        <v>8323</v>
      </c>
      <c r="R259" t="s">
        <v>8324</v>
      </c>
      <c r="S259" s="13">
        <f t="shared" si="22"/>
        <v>41305.809363425928</v>
      </c>
      <c r="T259" s="13">
        <f t="shared" si="23"/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8323</v>
      </c>
      <c r="R260" t="s">
        <v>8328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8336</v>
      </c>
      <c r="R261" t="s">
        <v>8337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3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8323</v>
      </c>
      <c r="R262" t="s">
        <v>8324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8317</v>
      </c>
      <c r="R263" t="s">
        <v>8347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3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8308</v>
      </c>
      <c r="R264" t="s">
        <v>8310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8317</v>
      </c>
      <c r="R265" t="s">
        <v>8347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8317</v>
      </c>
      <c r="R266" t="s">
        <v>8347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8323</v>
      </c>
      <c r="R267" t="s">
        <v>8328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8323</v>
      </c>
      <c r="R268" t="s">
        <v>8327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8323</v>
      </c>
      <c r="R269" t="s">
        <v>8352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8323</v>
      </c>
      <c r="R270" t="s">
        <v>8325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8317</v>
      </c>
      <c r="R271" t="s">
        <v>8347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8317</v>
      </c>
      <c r="R272" t="s">
        <v>8347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3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8308</v>
      </c>
      <c r="R273" t="s">
        <v>8313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8317</v>
      </c>
      <c r="R274" t="s">
        <v>8347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8355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8323</v>
      </c>
      <c r="R278" t="s">
        <v>8324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8320</v>
      </c>
      <c r="R279" t="s">
        <v>8340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8317</v>
      </c>
      <c r="R281" t="s">
        <v>8353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3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8323</v>
      </c>
      <c r="R282" t="s">
        <v>8327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8317</v>
      </c>
      <c r="R283" t="s">
        <v>8353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3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8308</v>
      </c>
      <c r="R287" t="s">
        <v>8313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3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8331</v>
      </c>
      <c r="R288" t="s">
        <v>8349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8323</v>
      </c>
      <c r="R289" t="s">
        <v>8324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3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8323</v>
      </c>
      <c r="R290" t="s">
        <v>8324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8308</v>
      </c>
      <c r="R293" t="s">
        <v>8309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8320</v>
      </c>
      <c r="R294" t="s">
        <v>8321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8308</v>
      </c>
      <c r="R295" t="s">
        <v>8313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8317</v>
      </c>
      <c r="R296" t="s">
        <v>8347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8334</v>
      </c>
      <c r="R297" t="s">
        <v>8350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3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8323</v>
      </c>
      <c r="R298" t="s">
        <v>8324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8323</v>
      </c>
      <c r="R299" t="s">
        <v>8324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3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8334</v>
      </c>
      <c r="R300" t="s">
        <v>8350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8323</v>
      </c>
      <c r="R301" t="s">
        <v>8324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8336</v>
      </c>
      <c r="R302" t="s">
        <v>8337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8331</v>
      </c>
      <c r="R303" t="s">
        <v>8349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3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8323</v>
      </c>
      <c r="R304" t="s">
        <v>8327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8355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8308</v>
      </c>
      <c r="R308" t="s">
        <v>8313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8320</v>
      </c>
      <c r="R309" t="s">
        <v>8321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8317</v>
      </c>
      <c r="R310" t="s">
        <v>8347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8308</v>
      </c>
      <c r="R311" t="s">
        <v>8313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3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8355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8308</v>
      </c>
      <c r="R313" t="s">
        <v>8313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8336</v>
      </c>
      <c r="R314" t="s">
        <v>8337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8323</v>
      </c>
      <c r="R315" t="s">
        <v>8327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8323</v>
      </c>
      <c r="R316" t="s">
        <v>8344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8308</v>
      </c>
      <c r="R321" t="s">
        <v>8313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3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IFERROR(ROUND(E322/L322,2),0)</f>
        <v>32.32</v>
      </c>
      <c r="Q322" t="s">
        <v>8336</v>
      </c>
      <c r="R322" t="s">
        <v>8337</v>
      </c>
      <c r="S322" s="13">
        <f t="shared" ref="S322:S385" si="27">(((J322/60)/60)/24)+DATE(1970,1,1)</f>
        <v>42570.702986111108</v>
      </c>
      <c r="T322" s="13">
        <f t="shared" ref="T322:T385" si="28">(((I322/60)/60)/24)+DATE(1970,1,1)</f>
        <v>42600.702986111108</v>
      </c>
      <c r="U322">
        <f t="shared" si="24"/>
        <v>2016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t="s">
        <v>8323</v>
      </c>
      <c r="R323" t="s">
        <v>8344</v>
      </c>
      <c r="S323" s="13">
        <f t="shared" si="27"/>
        <v>40626.834444444445</v>
      </c>
      <c r="T323" s="13">
        <f t="shared" si="28"/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8308</v>
      </c>
      <c r="R325" t="s">
        <v>8310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8320</v>
      </c>
      <c r="R326" t="s">
        <v>8321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8323</v>
      </c>
      <c r="R327" t="s">
        <v>8327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8323</v>
      </c>
      <c r="R328" t="s">
        <v>8324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8334</v>
      </c>
      <c r="R329" t="s">
        <v>8350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3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8336</v>
      </c>
      <c r="R330" t="s">
        <v>8337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8323</v>
      </c>
      <c r="R331" t="s">
        <v>8327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3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8317</v>
      </c>
      <c r="R332" t="s">
        <v>8353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8355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3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8323</v>
      </c>
      <c r="R335" t="s">
        <v>8324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3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8323</v>
      </c>
      <c r="R336" t="s">
        <v>8327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3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8331</v>
      </c>
      <c r="R337" t="s">
        <v>8349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3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8323</v>
      </c>
      <c r="R338" t="s">
        <v>8327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8323</v>
      </c>
      <c r="R339" t="s">
        <v>8327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3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8317</v>
      </c>
      <c r="R340" t="s">
        <v>8354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3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8308</v>
      </c>
      <c r="R345" t="s">
        <v>8313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3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8323</v>
      </c>
      <c r="R346" t="s">
        <v>8324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3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8317</v>
      </c>
      <c r="R347" t="s">
        <v>8353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3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8317</v>
      </c>
      <c r="R348" t="s">
        <v>8347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8331</v>
      </c>
      <c r="R351" t="s">
        <v>8349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8317</v>
      </c>
      <c r="R353" t="s">
        <v>8347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8317</v>
      </c>
      <c r="R354" t="s">
        <v>8347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8334</v>
      </c>
      <c r="R355" t="s">
        <v>8350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8355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3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8308</v>
      </c>
      <c r="R357" t="s">
        <v>8309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8323</v>
      </c>
      <c r="R358" t="s">
        <v>8324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8323</v>
      </c>
      <c r="R359" t="s">
        <v>8324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3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8317</v>
      </c>
      <c r="R360" t="s">
        <v>8347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8323</v>
      </c>
      <c r="R361" t="s">
        <v>8324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3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8336</v>
      </c>
      <c r="R362" t="s">
        <v>8337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3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8323</v>
      </c>
      <c r="R363" t="s">
        <v>8327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8317</v>
      </c>
      <c r="R364" t="s">
        <v>8353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3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8355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8308</v>
      </c>
      <c r="R366" t="s">
        <v>8309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8336</v>
      </c>
      <c r="R367" t="s">
        <v>8337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8317</v>
      </c>
      <c r="R368" t="s">
        <v>8353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8320</v>
      </c>
      <c r="R370" t="s">
        <v>8340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8331</v>
      </c>
      <c r="R371" t="s">
        <v>8349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3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8323</v>
      </c>
      <c r="R374" t="s">
        <v>8324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3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8336</v>
      </c>
      <c r="R375" t="s">
        <v>8337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3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8336</v>
      </c>
      <c r="R377" t="s">
        <v>8337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8323</v>
      </c>
      <c r="R378" t="s">
        <v>8344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3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8317</v>
      </c>
      <c r="R379" t="s">
        <v>8347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3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8323</v>
      </c>
      <c r="R380" t="s">
        <v>8324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3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8308</v>
      </c>
      <c r="R382" t="s">
        <v>8309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8320</v>
      </c>
      <c r="R383" t="s">
        <v>8321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8323</v>
      </c>
      <c r="R384" t="s">
        <v>8324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IFERROR(ROUND(E386/L386,2),0)</f>
        <v>40.29</v>
      </c>
      <c r="Q386" t="s">
        <v>8315</v>
      </c>
      <c r="R386" t="s">
        <v>8316</v>
      </c>
      <c r="S386" s="13">
        <f t="shared" ref="S386:S449" si="32">(((J386/60)/60)/24)+DATE(1970,1,1)</f>
        <v>41793.668761574074</v>
      </c>
      <c r="T386" s="13">
        <f t="shared" ref="T386:T449" si="33">(((I386/60)/60)/24)+DATE(1970,1,1)</f>
        <v>41823.668761574074</v>
      </c>
      <c r="U386">
        <f t="shared" si="29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t="s">
        <v>8315</v>
      </c>
      <c r="R387" t="s">
        <v>8316</v>
      </c>
      <c r="S387" s="13">
        <f t="shared" si="32"/>
        <v>42460.94222222222</v>
      </c>
      <c r="T387" s="13">
        <f t="shared" si="33"/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8336</v>
      </c>
      <c r="R388" t="s">
        <v>8337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8317</v>
      </c>
      <c r="R389" t="s">
        <v>8354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8320</v>
      </c>
      <c r="R391" t="s">
        <v>8321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8317</v>
      </c>
      <c r="R392" t="s">
        <v>8353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8355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3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8308</v>
      </c>
      <c r="R395" t="s">
        <v>8313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3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8336</v>
      </c>
      <c r="R396" t="s">
        <v>8337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3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8317</v>
      </c>
      <c r="R397" t="s">
        <v>8347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8331</v>
      </c>
      <c r="R398" t="s">
        <v>8349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8323</v>
      </c>
      <c r="R399" t="s">
        <v>8327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8355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3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8308</v>
      </c>
      <c r="R401" t="s">
        <v>8313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3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8308</v>
      </c>
      <c r="R402" t="s">
        <v>8313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8320</v>
      </c>
      <c r="R403" t="s">
        <v>8321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3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8323</v>
      </c>
      <c r="R404" t="s">
        <v>8324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3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8323</v>
      </c>
      <c r="R405" t="s">
        <v>8324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3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8323</v>
      </c>
      <c r="R406" t="s">
        <v>8328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3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8323</v>
      </c>
      <c r="R407" t="s">
        <v>8352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3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8323</v>
      </c>
      <c r="R408" t="s">
        <v>8352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3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8323</v>
      </c>
      <c r="R409" t="s">
        <v>8352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3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8308</v>
      </c>
      <c r="R412" t="s">
        <v>8309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3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8308</v>
      </c>
      <c r="R413" t="s">
        <v>8310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3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8308</v>
      </c>
      <c r="R414" t="s">
        <v>8310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3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8323</v>
      </c>
      <c r="R415" t="s">
        <v>8325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3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8336</v>
      </c>
      <c r="R416" t="s">
        <v>8337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3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8323</v>
      </c>
      <c r="R417" t="s">
        <v>8324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3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8323</v>
      </c>
      <c r="R418" t="s">
        <v>8324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3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8323</v>
      </c>
      <c r="R419" t="s">
        <v>8324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3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8336</v>
      </c>
      <c r="R420" t="s">
        <v>8337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3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8334</v>
      </c>
      <c r="R421" t="s">
        <v>8350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3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8323</v>
      </c>
      <c r="R424" t="s">
        <v>8324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8331</v>
      </c>
      <c r="R425" t="s">
        <v>8349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3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8331</v>
      </c>
      <c r="R426" t="s">
        <v>8349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8355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3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8308</v>
      </c>
      <c r="R430" t="s">
        <v>8310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3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8308</v>
      </c>
      <c r="R431" t="s">
        <v>8313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3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8317</v>
      </c>
      <c r="R432" t="s">
        <v>8347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3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8317</v>
      </c>
      <c r="R433" t="s">
        <v>8347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3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8331</v>
      </c>
      <c r="R434" t="s">
        <v>8349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8331</v>
      </c>
      <c r="R435" t="s">
        <v>8349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8323</v>
      </c>
      <c r="R441" t="s">
        <v>8324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3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8323</v>
      </c>
      <c r="R442" t="s">
        <v>8324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3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8323</v>
      </c>
      <c r="R443" t="s">
        <v>8324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3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8323</v>
      </c>
      <c r="R444" t="s">
        <v>8328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8323</v>
      </c>
      <c r="R446" t="s">
        <v>8328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8357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8308</v>
      </c>
      <c r="R448" t="s">
        <v>8313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8336</v>
      </c>
      <c r="R449" t="s">
        <v>8337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ref="P450:P513" si="36">IFERROR(ROUND(E450/L450,2),0)</f>
        <v>160.44</v>
      </c>
      <c r="Q450" t="s">
        <v>8317</v>
      </c>
      <c r="R450" t="s">
        <v>8347</v>
      </c>
      <c r="S450" s="13">
        <f t="shared" ref="S450:S513" si="37">(((J450/60)/60)/24)+DATE(1970,1,1)</f>
        <v>41689.150011574071</v>
      </c>
      <c r="T450" s="13">
        <f t="shared" ref="T450:T513" si="38">(((I450/60)/60)/24)+DATE(1970,1,1)</f>
        <v>41749.108344907407</v>
      </c>
      <c r="U450">
        <f t="shared" si="34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si="36"/>
        <v>25</v>
      </c>
      <c r="Q451" t="s">
        <v>8315</v>
      </c>
      <c r="R451" t="s">
        <v>8316</v>
      </c>
      <c r="S451" s="13">
        <f t="shared" si="37"/>
        <v>42416.691655092596</v>
      </c>
      <c r="T451" s="13">
        <f t="shared" si="38"/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8323</v>
      </c>
      <c r="R453" t="s">
        <v>8324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8355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3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8308</v>
      </c>
      <c r="R456" t="s">
        <v>8310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3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8308</v>
      </c>
      <c r="R457" t="s">
        <v>8313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3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8320</v>
      </c>
      <c r="R458" t="s">
        <v>8321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8323</v>
      </c>
      <c r="R459" t="s">
        <v>8324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3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8320</v>
      </c>
      <c r="R460" t="s">
        <v>8340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3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8336</v>
      </c>
      <c r="R461" t="s">
        <v>8337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3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8317</v>
      </c>
      <c r="R462" t="s">
        <v>8347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3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8317</v>
      </c>
      <c r="R463" t="s">
        <v>8347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8323</v>
      </c>
      <c r="R464" t="s">
        <v>8327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8317</v>
      </c>
      <c r="R465" t="s">
        <v>8347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8308</v>
      </c>
      <c r="R466" t="s">
        <v>8313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3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8317</v>
      </c>
      <c r="R467" t="s">
        <v>8319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3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8320</v>
      </c>
      <c r="R468" t="s">
        <v>8321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3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8323</v>
      </c>
      <c r="R469" t="s">
        <v>8324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3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8331</v>
      </c>
      <c r="R470" t="s">
        <v>8349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3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8331</v>
      </c>
      <c r="R471" t="s">
        <v>8349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8355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8355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3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8308</v>
      </c>
      <c r="R474" t="s">
        <v>8313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8336</v>
      </c>
      <c r="R475" t="s">
        <v>8337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3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8323</v>
      </c>
      <c r="R477" t="s">
        <v>8324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3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8323</v>
      </c>
      <c r="R478" t="s">
        <v>8327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3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8323</v>
      </c>
      <c r="R479" t="s">
        <v>8324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3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8317</v>
      </c>
      <c r="R480" t="s">
        <v>8353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3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8357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3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8308</v>
      </c>
      <c r="R483" t="s">
        <v>8309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8323</v>
      </c>
      <c r="R484" t="s">
        <v>8324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8323</v>
      </c>
      <c r="R485" t="s">
        <v>8328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3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8323</v>
      </c>
      <c r="R486" t="s">
        <v>8324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8336</v>
      </c>
      <c r="R487" t="s">
        <v>8337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8323</v>
      </c>
      <c r="R488" t="s">
        <v>8324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8323</v>
      </c>
      <c r="R489" t="s">
        <v>8327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3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8323</v>
      </c>
      <c r="R490" t="s">
        <v>8327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8317</v>
      </c>
      <c r="R491" t="s">
        <v>8347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3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8317</v>
      </c>
      <c r="R492" t="s">
        <v>8319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3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8320</v>
      </c>
      <c r="R493" t="s">
        <v>8321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8323</v>
      </c>
      <c r="R494" t="s">
        <v>8324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8323</v>
      </c>
      <c r="R495" t="s">
        <v>8325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3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8334</v>
      </c>
      <c r="R496" t="s">
        <v>8350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3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8317</v>
      </c>
      <c r="R497" t="s">
        <v>8353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3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8308</v>
      </c>
      <c r="R501" t="s">
        <v>8309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3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8323</v>
      </c>
      <c r="R502" t="s">
        <v>8324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3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8323</v>
      </c>
      <c r="R503" t="s">
        <v>8344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3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8323</v>
      </c>
      <c r="R504" t="s">
        <v>8324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3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8317</v>
      </c>
      <c r="R505" t="s">
        <v>8347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8355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3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8357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3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8308</v>
      </c>
      <c r="R510" t="s">
        <v>8309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3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8308</v>
      </c>
      <c r="R511" t="s">
        <v>8309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8308</v>
      </c>
      <c r="R512" t="s">
        <v>8313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8308</v>
      </c>
      <c r="R513" t="s">
        <v>8313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3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ref="P514:P577" si="41">IFERROR(ROUND(E514/L514,2),0)</f>
        <v>88.47</v>
      </c>
      <c r="Q514" t="s">
        <v>8323</v>
      </c>
      <c r="R514" t="s">
        <v>8344</v>
      </c>
      <c r="S514" s="13">
        <f t="shared" ref="S514:S577" si="42">(((J514/60)/60)/24)+DATE(1970,1,1)</f>
        <v>41526.435613425929</v>
      </c>
      <c r="T514" s="13">
        <f t="shared" ref="T514:T577" si="43">(((I514/60)/60)/24)+DATE(1970,1,1)</f>
        <v>41556.435613425929</v>
      </c>
      <c r="U514">
        <f t="shared" si="39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si="41"/>
        <v>25.13</v>
      </c>
      <c r="Q515" t="s">
        <v>8315</v>
      </c>
      <c r="R515" t="s">
        <v>8316</v>
      </c>
      <c r="S515" s="13">
        <f t="shared" si="42"/>
        <v>42188.467499999999</v>
      </c>
      <c r="T515" s="13">
        <f t="shared" si="43"/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3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8308</v>
      </c>
      <c r="R517" t="s">
        <v>8310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8317</v>
      </c>
      <c r="R518" t="s">
        <v>8319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3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8331</v>
      </c>
      <c r="R520" t="s">
        <v>8349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3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8317</v>
      </c>
      <c r="R521" t="s">
        <v>8353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3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8308</v>
      </c>
      <c r="R523" t="s">
        <v>8310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8317</v>
      </c>
      <c r="R524" t="s">
        <v>8319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3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8323</v>
      </c>
      <c r="R525" t="s">
        <v>8344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8317</v>
      </c>
      <c r="R526" t="s">
        <v>8347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3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8308</v>
      </c>
      <c r="R531" t="s">
        <v>8313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3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8320</v>
      </c>
      <c r="R532" t="s">
        <v>8340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3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8336</v>
      </c>
      <c r="R533" t="s">
        <v>8337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3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8323</v>
      </c>
      <c r="R534" t="s">
        <v>8324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3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8323</v>
      </c>
      <c r="R535" t="s">
        <v>8324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3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8323</v>
      </c>
      <c r="R541" t="s">
        <v>8324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3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8323</v>
      </c>
      <c r="R542" t="s">
        <v>8324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8317</v>
      </c>
      <c r="R543" t="s">
        <v>8347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3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8308</v>
      </c>
      <c r="R549" t="s">
        <v>8309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8308</v>
      </c>
      <c r="R550" t="s">
        <v>8313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3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8308</v>
      </c>
      <c r="R551" t="s">
        <v>8313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3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8323</v>
      </c>
      <c r="R552" t="s">
        <v>8324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3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8323</v>
      </c>
      <c r="R553" t="s">
        <v>8324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3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8320</v>
      </c>
      <c r="R554" t="s">
        <v>8340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8323</v>
      </c>
      <c r="R555" t="s">
        <v>8344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3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8323</v>
      </c>
      <c r="R556" t="s">
        <v>8327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8323</v>
      </c>
      <c r="R557" t="s">
        <v>8327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8323</v>
      </c>
      <c r="R558" t="s">
        <v>8327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3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8331</v>
      </c>
      <c r="R559" t="s">
        <v>8349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3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8317</v>
      </c>
      <c r="R560" t="s">
        <v>8353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8308</v>
      </c>
      <c r="R561" t="s">
        <v>8313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8320</v>
      </c>
      <c r="R562" t="s">
        <v>8321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3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8336</v>
      </c>
      <c r="R563" t="s">
        <v>8337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8317</v>
      </c>
      <c r="R564" t="s">
        <v>8347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3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8323</v>
      </c>
      <c r="R565" t="s">
        <v>8327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3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8323</v>
      </c>
      <c r="R566" t="s">
        <v>8327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3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8336</v>
      </c>
      <c r="R571" t="s">
        <v>8337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3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8336</v>
      </c>
      <c r="R572" t="s">
        <v>8337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3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8323</v>
      </c>
      <c r="R574" t="s">
        <v>8324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3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8336</v>
      </c>
      <c r="R575" t="s">
        <v>8337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8323</v>
      </c>
      <c r="R576" t="s">
        <v>8324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3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8323</v>
      </c>
      <c r="R577" t="s">
        <v>8327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3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ref="P578:P641" si="46">IFERROR(ROUND(E578/L578,2),0)</f>
        <v>79.180000000000007</v>
      </c>
      <c r="Q578" t="s">
        <v>8323</v>
      </c>
      <c r="R578" t="s">
        <v>8327</v>
      </c>
      <c r="S578" s="13">
        <f t="shared" ref="S578:S641" si="47">(((J578/60)/60)/24)+DATE(1970,1,1)</f>
        <v>40718.839537037034</v>
      </c>
      <c r="T578" s="13">
        <f t="shared" ref="T578:T641" si="48">(((I578/60)/60)/24)+DATE(1970,1,1)</f>
        <v>40748.839537037034</v>
      </c>
      <c r="U578">
        <f t="shared" si="44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si="46"/>
        <v>89.79</v>
      </c>
      <c r="Q579" t="s">
        <v>8315</v>
      </c>
      <c r="R579" t="s">
        <v>8316</v>
      </c>
      <c r="S579" s="13">
        <f t="shared" si="47"/>
        <v>42374.911226851851</v>
      </c>
      <c r="T579" s="13">
        <f t="shared" si="48"/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3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8308</v>
      </c>
      <c r="R580" t="s">
        <v>8313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3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8323</v>
      </c>
      <c r="R581" t="s">
        <v>8324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8323</v>
      </c>
      <c r="R582" t="s">
        <v>8324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3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8320</v>
      </c>
      <c r="R583" t="s">
        <v>8321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3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8331</v>
      </c>
      <c r="R584" t="s">
        <v>8349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8323</v>
      </c>
      <c r="R585" t="s">
        <v>8327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8334</v>
      </c>
      <c r="R586" t="s">
        <v>8350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3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8323</v>
      </c>
      <c r="R587" t="s">
        <v>8327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3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8308</v>
      </c>
      <c r="R588" t="s">
        <v>8309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3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8308</v>
      </c>
      <c r="R589" t="s">
        <v>8313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3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8323</v>
      </c>
      <c r="R590" t="s">
        <v>8324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3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8323</v>
      </c>
      <c r="R591" t="s">
        <v>8324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3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8323</v>
      </c>
      <c r="R592" t="s">
        <v>8324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3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8323</v>
      </c>
      <c r="R593" t="s">
        <v>8327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3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8317</v>
      </c>
      <c r="R594" t="s">
        <v>8347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3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8331</v>
      </c>
      <c r="R595" t="s">
        <v>8349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3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8323</v>
      </c>
      <c r="R596" t="s">
        <v>8328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3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8323</v>
      </c>
      <c r="R597" t="s">
        <v>8327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3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8357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3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8355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8357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3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8308</v>
      </c>
      <c r="R606" t="s">
        <v>8313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3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8308</v>
      </c>
      <c r="R607" t="s">
        <v>8313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3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8317</v>
      </c>
      <c r="R608" t="s">
        <v>8319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8320</v>
      </c>
      <c r="R609" t="s">
        <v>8321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8320</v>
      </c>
      <c r="R610" t="s">
        <v>8321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3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8336</v>
      </c>
      <c r="R611" t="s">
        <v>8337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3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8336</v>
      </c>
      <c r="R612" t="s">
        <v>8337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3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8323</v>
      </c>
      <c r="R613" t="s">
        <v>8344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3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8323</v>
      </c>
      <c r="R614" t="s">
        <v>8324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3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8317</v>
      </c>
      <c r="R615" t="s">
        <v>8347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3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8323</v>
      </c>
      <c r="R616" t="s">
        <v>8327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3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8323</v>
      </c>
      <c r="R617" t="s">
        <v>8324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8308</v>
      </c>
      <c r="R619" t="s">
        <v>8309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8308</v>
      </c>
      <c r="R620" t="s">
        <v>8310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3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8308</v>
      </c>
      <c r="R621" t="s">
        <v>8310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3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8308</v>
      </c>
      <c r="R622" t="s">
        <v>8313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8320</v>
      </c>
      <c r="R623" t="s">
        <v>8321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8323</v>
      </c>
      <c r="R624" t="s">
        <v>8324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3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8317</v>
      </c>
      <c r="R625" t="s">
        <v>8347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8317</v>
      </c>
      <c r="R626" t="s">
        <v>8353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3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8355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3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8357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3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8355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8308</v>
      </c>
      <c r="R634" t="s">
        <v>8309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3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8308</v>
      </c>
      <c r="R635" t="s">
        <v>8313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3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8323</v>
      </c>
      <c r="R637" t="s">
        <v>8325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3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8323</v>
      </c>
      <c r="R638" t="s">
        <v>8328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8320</v>
      </c>
      <c r="R640" t="s">
        <v>8321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3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8336</v>
      </c>
      <c r="R641" t="s">
        <v>8337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3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ref="P642:P705" si="51">IFERROR(ROUND(E642/L642,2),0)</f>
        <v>43.1</v>
      </c>
      <c r="Q642" t="s">
        <v>8317</v>
      </c>
      <c r="R642" t="s">
        <v>8347</v>
      </c>
      <c r="S642" s="13">
        <f t="shared" ref="S642:S705" si="52">(((J642/60)/60)/24)+DATE(1970,1,1)</f>
        <v>41604.022418981483</v>
      </c>
      <c r="T642" s="13">
        <f t="shared" ref="T642:T705" si="53">(((I642/60)/60)/24)+DATE(1970,1,1)</f>
        <v>41634.022418981483</v>
      </c>
      <c r="U642">
        <f t="shared" si="49"/>
        <v>2013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si="51"/>
        <v>28</v>
      </c>
      <c r="Q643" t="s">
        <v>8323</v>
      </c>
      <c r="R643" t="s">
        <v>8327</v>
      </c>
      <c r="S643" s="13">
        <f t="shared" si="52"/>
        <v>41394.074467592596</v>
      </c>
      <c r="T643" s="13">
        <f t="shared" si="53"/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8357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3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8308</v>
      </c>
      <c r="R653" t="s">
        <v>8309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3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8336</v>
      </c>
      <c r="R654" t="s">
        <v>8337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3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8323</v>
      </c>
      <c r="R655" t="s">
        <v>8327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8357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8355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3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8357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3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8308</v>
      </c>
      <c r="R662" t="s">
        <v>8309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3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8308</v>
      </c>
      <c r="R663" t="s">
        <v>8310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3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8308</v>
      </c>
      <c r="R664" t="s">
        <v>8313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3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8320</v>
      </c>
      <c r="R665" t="s">
        <v>8321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8323</v>
      </c>
      <c r="R666" t="s">
        <v>8328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8323</v>
      </c>
      <c r="R667" t="s">
        <v>8344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3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8317</v>
      </c>
      <c r="R668" t="s">
        <v>8347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8331</v>
      </c>
      <c r="R669" t="s">
        <v>8349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3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8323</v>
      </c>
      <c r="R670" t="s">
        <v>8327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3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8323</v>
      </c>
      <c r="R671" t="s">
        <v>8327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3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8323</v>
      </c>
      <c r="R672" t="s">
        <v>8327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3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8317</v>
      </c>
      <c r="R673" t="s">
        <v>8353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3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8357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3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8355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3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8308</v>
      </c>
      <c r="R690" t="s">
        <v>8310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3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8308</v>
      </c>
      <c r="R691" t="s">
        <v>8310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3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8308</v>
      </c>
      <c r="R692" t="s">
        <v>8310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3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8308</v>
      </c>
      <c r="R693" t="s">
        <v>8313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3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8308</v>
      </c>
      <c r="R694" t="s">
        <v>8313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3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8317</v>
      </c>
      <c r="R695" t="s">
        <v>8319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3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8323</v>
      </c>
      <c r="R696" t="s">
        <v>8324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3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8323</v>
      </c>
      <c r="R697" t="s">
        <v>8344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3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8323</v>
      </c>
      <c r="R698" t="s">
        <v>8327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3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8317</v>
      </c>
      <c r="R699" t="s">
        <v>8347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3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8317</v>
      </c>
      <c r="R700" t="s">
        <v>8347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3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8323</v>
      </c>
      <c r="R701" t="s">
        <v>8324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3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8355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3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8355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ref="P706:P769" si="56">IFERROR(ROUND(E706/L706,2),0)</f>
        <v>72.95</v>
      </c>
      <c r="Q706" t="s">
        <v>8315</v>
      </c>
      <c r="R706" t="s">
        <v>8316</v>
      </c>
      <c r="S706" s="13">
        <f t="shared" ref="S706:S769" si="57">(((J706/60)/60)/24)+DATE(1970,1,1)</f>
        <v>42420.019097222219</v>
      </c>
      <c r="T706" s="13">
        <f t="shared" ref="T706:T769" si="58">(((I706/60)/60)/24)+DATE(1970,1,1)</f>
        <v>42479.977430555555</v>
      </c>
      <c r="U706">
        <f t="shared" si="54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si="56"/>
        <v>22.61</v>
      </c>
      <c r="Q707" t="s">
        <v>8315</v>
      </c>
      <c r="R707" t="s">
        <v>8316</v>
      </c>
      <c r="S707" s="13">
        <f t="shared" si="57"/>
        <v>42503.539976851855</v>
      </c>
      <c r="T707" s="13">
        <f t="shared" si="58"/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3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8308</v>
      </c>
      <c r="R710" t="s">
        <v>8309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3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8308</v>
      </c>
      <c r="R711" t="s">
        <v>8310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3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8308</v>
      </c>
      <c r="R712" t="s">
        <v>8313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3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8308</v>
      </c>
      <c r="R713" t="s">
        <v>8313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3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8317</v>
      </c>
      <c r="R714" t="s">
        <v>8319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3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8320</v>
      </c>
      <c r="R715" t="s">
        <v>8321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3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8320</v>
      </c>
      <c r="R716" t="s">
        <v>8321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3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8336</v>
      </c>
      <c r="R717" t="s">
        <v>8337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3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8320</v>
      </c>
      <c r="R718" t="s">
        <v>8321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3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8323</v>
      </c>
      <c r="R719" t="s">
        <v>8324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3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8323</v>
      </c>
      <c r="R720" t="s">
        <v>8324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3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8317</v>
      </c>
      <c r="R721" t="s">
        <v>8347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3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8317</v>
      </c>
      <c r="R722" t="s">
        <v>8347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8323</v>
      </c>
      <c r="R723" t="s">
        <v>8324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3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8331</v>
      </c>
      <c r="R724" t="s">
        <v>8349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3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8334</v>
      </c>
      <c r="R725" t="s">
        <v>8350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3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8323</v>
      </c>
      <c r="R726" t="s">
        <v>8352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3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8308</v>
      </c>
      <c r="R737" t="s">
        <v>8313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8308</v>
      </c>
      <c r="R738" t="s">
        <v>8313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8308</v>
      </c>
      <c r="R739" t="s">
        <v>8313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3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8308</v>
      </c>
      <c r="R740" t="s">
        <v>8313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8323</v>
      </c>
      <c r="R741" t="s">
        <v>8324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3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8320</v>
      </c>
      <c r="R743" t="s">
        <v>8321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3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8320</v>
      </c>
      <c r="R744" t="s">
        <v>8321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3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8320</v>
      </c>
      <c r="R745" t="s">
        <v>8340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3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8336</v>
      </c>
      <c r="R746" t="s">
        <v>8337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3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8323</v>
      </c>
      <c r="R747" t="s">
        <v>8324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3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8323</v>
      </c>
      <c r="R748" t="s">
        <v>8324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3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8323</v>
      </c>
      <c r="R749" t="s">
        <v>8344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3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8323</v>
      </c>
      <c r="R750" t="s">
        <v>8344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3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8323</v>
      </c>
      <c r="R751" t="s">
        <v>8324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3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8317</v>
      </c>
      <c r="R752" t="s">
        <v>8347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3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8317</v>
      </c>
      <c r="R753" t="s">
        <v>8347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3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8323</v>
      </c>
      <c r="R754" t="s">
        <v>8324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8323</v>
      </c>
      <c r="R755" t="s">
        <v>8327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3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8317</v>
      </c>
      <c r="R756" t="s">
        <v>8354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3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8357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3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8308</v>
      </c>
      <c r="R761" t="s">
        <v>8310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3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8308</v>
      </c>
      <c r="R762" t="s">
        <v>8313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3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8323</v>
      </c>
      <c r="R763" t="s">
        <v>8324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3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8323</v>
      </c>
      <c r="R765" t="s">
        <v>8324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8323</v>
      </c>
      <c r="R766" t="s">
        <v>8324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3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8336</v>
      </c>
      <c r="R767" t="s">
        <v>8337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3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8323</v>
      </c>
      <c r="R768" t="s">
        <v>8324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3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8323</v>
      </c>
      <c r="R769" t="s">
        <v>8327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3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ref="P770:P833" si="61">IFERROR(ROUND(E770/L770,2),0)</f>
        <v>80.27</v>
      </c>
      <c r="Q770" t="s">
        <v>8323</v>
      </c>
      <c r="R770" t="s">
        <v>8327</v>
      </c>
      <c r="S770" s="13">
        <f t="shared" ref="S770:S833" si="62">(((J770/60)/60)/24)+DATE(1970,1,1)</f>
        <v>40865.867141203707</v>
      </c>
      <c r="T770" s="13">
        <f t="shared" ref="T770:T833" si="63">(((I770/60)/60)/24)+DATE(1970,1,1)</f>
        <v>40902.208333333336</v>
      </c>
      <c r="U770">
        <f t="shared" si="59"/>
        <v>2011</v>
      </c>
    </row>
    <row r="771" spans="1:21" ht="43.2" x14ac:dyDescent="0.3">
      <c r="A771">
        <v>2005</v>
      </c>
      <c r="B771" s="3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si="61"/>
        <v>194.26</v>
      </c>
      <c r="Q771" t="s">
        <v>8317</v>
      </c>
      <c r="R771" t="s">
        <v>8347</v>
      </c>
      <c r="S771" s="13">
        <f t="shared" si="62"/>
        <v>41535.812708333331</v>
      </c>
      <c r="T771" s="13">
        <f t="shared" si="63"/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3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8317</v>
      </c>
      <c r="R772" t="s">
        <v>8347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3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8323</v>
      </c>
      <c r="R773" t="s">
        <v>8327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3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8355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3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8308</v>
      </c>
      <c r="R780" t="s">
        <v>8309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3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8308</v>
      </c>
      <c r="R781" t="s">
        <v>8309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3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8308</v>
      </c>
      <c r="R782" t="s">
        <v>8313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8308</v>
      </c>
      <c r="R783" t="s">
        <v>8313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8323</v>
      </c>
      <c r="R785" t="s">
        <v>8324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3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8320</v>
      </c>
      <c r="R786" t="s">
        <v>8321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3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8336</v>
      </c>
      <c r="R787" t="s">
        <v>8337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3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8323</v>
      </c>
      <c r="R788" t="s">
        <v>8328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3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8323</v>
      </c>
      <c r="R789" t="s">
        <v>8352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3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8317</v>
      </c>
      <c r="R790" t="s">
        <v>8354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8317</v>
      </c>
      <c r="R791" t="s">
        <v>8347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3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8308</v>
      </c>
      <c r="R794" t="s">
        <v>8313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3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8320</v>
      </c>
      <c r="R795" t="s">
        <v>8321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8320</v>
      </c>
      <c r="R796" t="s">
        <v>8321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3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8323</v>
      </c>
      <c r="R797" t="s">
        <v>8324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3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8323</v>
      </c>
      <c r="R798" t="s">
        <v>8325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3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8323</v>
      </c>
      <c r="R799" t="s">
        <v>8324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3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8323</v>
      </c>
      <c r="R801" t="s">
        <v>8324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3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8323</v>
      </c>
      <c r="R802" t="s">
        <v>8324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3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8323</v>
      </c>
      <c r="R803" t="s">
        <v>8344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3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8323</v>
      </c>
      <c r="R804" t="s">
        <v>8324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3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8355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3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8308</v>
      </c>
      <c r="R813" t="s">
        <v>8309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3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8308</v>
      </c>
      <c r="R814" t="s">
        <v>8313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3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8320</v>
      </c>
      <c r="R817" t="s">
        <v>8340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8323</v>
      </c>
      <c r="R818" t="s">
        <v>8324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3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8323</v>
      </c>
      <c r="R819" t="s">
        <v>8324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3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8323</v>
      </c>
      <c r="R820" t="s">
        <v>8327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8317</v>
      </c>
      <c r="R821" t="s">
        <v>8347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3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8323</v>
      </c>
      <c r="R822" t="s">
        <v>8327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3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8323</v>
      </c>
      <c r="R823" t="s">
        <v>8324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3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8323</v>
      </c>
      <c r="R824" t="s">
        <v>8327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3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8323</v>
      </c>
      <c r="R825" t="s">
        <v>8327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3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8355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3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8308</v>
      </c>
      <c r="R831" t="s">
        <v>8309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3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8308</v>
      </c>
      <c r="R832" t="s">
        <v>8310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3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8308</v>
      </c>
      <c r="R833" t="s">
        <v>8310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3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ref="P834:P897" si="66">IFERROR(ROUND(E834/L834,2),0)</f>
        <v>46.88</v>
      </c>
      <c r="Q834" t="s">
        <v>8308</v>
      </c>
      <c r="R834" t="s">
        <v>8313</v>
      </c>
      <c r="S834" s="13">
        <f t="shared" ref="S834:S897" si="67">(((J834/60)/60)/24)+DATE(1970,1,1)</f>
        <v>41376.769050925926</v>
      </c>
      <c r="T834" s="13">
        <f t="shared" ref="T834:T897" si="68">(((I834/60)/60)/24)+DATE(1970,1,1)</f>
        <v>41395.000694444447</v>
      </c>
      <c r="U834">
        <f t="shared" si="64"/>
        <v>2013</v>
      </c>
    </row>
    <row r="835" spans="1:21" ht="43.2" x14ac:dyDescent="0.3">
      <c r="A835">
        <v>375</v>
      </c>
      <c r="B835" s="3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si="66"/>
        <v>42.86</v>
      </c>
      <c r="Q835" t="s">
        <v>8308</v>
      </c>
      <c r="R835" t="s">
        <v>8313</v>
      </c>
      <c r="S835" s="13">
        <f t="shared" si="67"/>
        <v>41657.985081018516</v>
      </c>
      <c r="T835" s="13">
        <f t="shared" si="68"/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3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8308</v>
      </c>
      <c r="R836" t="s">
        <v>8313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3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8320</v>
      </c>
      <c r="R837" t="s">
        <v>8321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3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8323</v>
      </c>
      <c r="R838" t="s">
        <v>8325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8323</v>
      </c>
      <c r="R839" t="s">
        <v>8325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3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8323</v>
      </c>
      <c r="R840" t="s">
        <v>8325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8323</v>
      </c>
      <c r="R841" t="s">
        <v>8324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3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8336</v>
      </c>
      <c r="R842" t="s">
        <v>8337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3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8323</v>
      </c>
      <c r="R843" t="s">
        <v>8344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3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8336</v>
      </c>
      <c r="R844" t="s">
        <v>8337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3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8317</v>
      </c>
      <c r="R845" t="s">
        <v>8347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3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8317</v>
      </c>
      <c r="R846" t="s">
        <v>8347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3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8317</v>
      </c>
      <c r="R847" t="s">
        <v>8347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3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8323</v>
      </c>
      <c r="R848" t="s">
        <v>8327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3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8323</v>
      </c>
      <c r="R849" t="s">
        <v>8327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3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8323</v>
      </c>
      <c r="R850" t="s">
        <v>8324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3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8331</v>
      </c>
      <c r="R851" t="s">
        <v>8349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3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8331</v>
      </c>
      <c r="R852" t="s">
        <v>8349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3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8331</v>
      </c>
      <c r="R853" t="s">
        <v>8349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3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8323</v>
      </c>
      <c r="R854" t="s">
        <v>8324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3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8323</v>
      </c>
      <c r="R855" t="s">
        <v>8352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3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8355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3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8355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3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8355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3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8355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3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8357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3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8357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3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8308</v>
      </c>
      <c r="R872" t="s">
        <v>8309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3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8308</v>
      </c>
      <c r="R873" t="s">
        <v>8310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3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8308</v>
      </c>
      <c r="R874" t="s">
        <v>8313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3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8308</v>
      </c>
      <c r="R875" t="s">
        <v>8313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3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8308</v>
      </c>
      <c r="R876" t="s">
        <v>8313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3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8317</v>
      </c>
      <c r="R877" t="s">
        <v>8319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3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8320</v>
      </c>
      <c r="R878" t="s">
        <v>8321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3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8323</v>
      </c>
      <c r="R879" t="s">
        <v>8324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3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8323</v>
      </c>
      <c r="R880" t="s">
        <v>8328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3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8323</v>
      </c>
      <c r="R881" t="s">
        <v>8324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8323</v>
      </c>
      <c r="R882" t="s">
        <v>8324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3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8323</v>
      </c>
      <c r="R883" t="s">
        <v>8324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3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8323</v>
      </c>
      <c r="R884" t="s">
        <v>8344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3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8323</v>
      </c>
      <c r="R885" t="s">
        <v>8327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3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8323</v>
      </c>
      <c r="R886" t="s">
        <v>8327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8355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ref="P898:P961" si="71">IFERROR(ROUND(E898/L898,2),0)</f>
        <v>48.34</v>
      </c>
      <c r="Q898" t="s">
        <v>8315</v>
      </c>
      <c r="R898" t="s">
        <v>8316</v>
      </c>
      <c r="S898" s="13">
        <f t="shared" ref="S898:S961" si="72">(((J898/60)/60)/24)+DATE(1970,1,1)</f>
        <v>41807.690081018518</v>
      </c>
      <c r="T898" s="13">
        <f t="shared" ref="T898:T961" si="73">(((I898/60)/60)/24)+DATE(1970,1,1)</f>
        <v>41837.690081018518</v>
      </c>
      <c r="U898">
        <f t="shared" si="69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si="71"/>
        <v>27.5</v>
      </c>
      <c r="Q899" t="s">
        <v>8315</v>
      </c>
      <c r="R899" t="s">
        <v>8316</v>
      </c>
      <c r="S899" s="13">
        <f t="shared" si="72"/>
        <v>42101.423541666663</v>
      </c>
      <c r="T899" s="13">
        <f t="shared" si="73"/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3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8308</v>
      </c>
      <c r="R900" t="s">
        <v>8313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3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8308</v>
      </c>
      <c r="R901" t="s">
        <v>8313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3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8320</v>
      </c>
      <c r="R903" t="s">
        <v>8321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3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8323</v>
      </c>
      <c r="R904" t="s">
        <v>8325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3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8323</v>
      </c>
      <c r="R905" t="s">
        <v>8324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3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8336</v>
      </c>
      <c r="R906" t="s">
        <v>8337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3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8323</v>
      </c>
      <c r="R907" t="s">
        <v>8324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3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8323</v>
      </c>
      <c r="R908" t="s">
        <v>8324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3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8323</v>
      </c>
      <c r="R909" t="s">
        <v>8344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3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8323</v>
      </c>
      <c r="R910" t="s">
        <v>8344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3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8336</v>
      </c>
      <c r="R911" t="s">
        <v>8337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3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8323</v>
      </c>
      <c r="R912" t="s">
        <v>8324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3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8317</v>
      </c>
      <c r="R913" t="s">
        <v>8347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8323</v>
      </c>
      <c r="R914" t="s">
        <v>8352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3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8355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3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8317</v>
      </c>
      <c r="R916" t="s">
        <v>8347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3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8308</v>
      </c>
      <c r="R923" t="s">
        <v>8309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8308</v>
      </c>
      <c r="R924" t="s">
        <v>8313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3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8308</v>
      </c>
      <c r="R925" t="s">
        <v>8313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3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8308</v>
      </c>
      <c r="R926" t="s">
        <v>8313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3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8323</v>
      </c>
      <c r="R927" t="s">
        <v>8324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3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8323</v>
      </c>
      <c r="R928" t="s">
        <v>8324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3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8323</v>
      </c>
      <c r="R929" t="s">
        <v>8328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8323</v>
      </c>
      <c r="R930" t="s">
        <v>8324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3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8323</v>
      </c>
      <c r="R931" t="s">
        <v>8324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3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8320</v>
      </c>
      <c r="R932" t="s">
        <v>8340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3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8323</v>
      </c>
      <c r="R933" t="s">
        <v>8324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3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8323</v>
      </c>
      <c r="R934" t="s">
        <v>8324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3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8323</v>
      </c>
      <c r="R935" t="s">
        <v>8327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3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8317</v>
      </c>
      <c r="R936" t="s">
        <v>8347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3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8355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3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8357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3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8308</v>
      </c>
      <c r="R947" t="s">
        <v>8309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3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8308</v>
      </c>
      <c r="R948" t="s">
        <v>8310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8308</v>
      </c>
      <c r="R949" t="s">
        <v>8313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8308</v>
      </c>
      <c r="R950" t="s">
        <v>8313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3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8320</v>
      </c>
      <c r="R952" t="s">
        <v>8321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3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8323</v>
      </c>
      <c r="R953" t="s">
        <v>8324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3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8336</v>
      </c>
      <c r="R954" t="s">
        <v>8337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3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8323</v>
      </c>
      <c r="R955" t="s">
        <v>8324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3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8323</v>
      </c>
      <c r="R956" t="s">
        <v>8327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3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8323</v>
      </c>
      <c r="R957" t="s">
        <v>8327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3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8323</v>
      </c>
      <c r="R958" t="s">
        <v>8327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3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8317</v>
      </c>
      <c r="R959" t="s">
        <v>8347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3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8317</v>
      </c>
      <c r="R960" t="s">
        <v>8347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3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8323</v>
      </c>
      <c r="R961" t="s">
        <v>8327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3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ref="P962:P1025" si="76">IFERROR(ROUND(E962/L962,2),0)</f>
        <v>35.619999999999997</v>
      </c>
      <c r="Q962" t="s">
        <v>8323</v>
      </c>
      <c r="R962" t="s">
        <v>8324</v>
      </c>
      <c r="S962" s="13">
        <f t="shared" ref="S962:S1025" si="77">(((J962/60)/60)/24)+DATE(1970,1,1)</f>
        <v>42240.852534722217</v>
      </c>
      <c r="T962" s="13">
        <f t="shared" ref="T962:T1025" si="78">(((I962/60)/60)/24)+DATE(1970,1,1)</f>
        <v>42270.852534722217</v>
      </c>
      <c r="U962">
        <f t="shared" si="74"/>
        <v>2015</v>
      </c>
    </row>
    <row r="963" spans="1:21" ht="43.2" x14ac:dyDescent="0.3">
      <c r="A963">
        <v>2263</v>
      </c>
      <c r="B963" s="3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si="76"/>
        <v>144.43</v>
      </c>
      <c r="Q963" t="s">
        <v>8331</v>
      </c>
      <c r="R963" t="s">
        <v>8349</v>
      </c>
      <c r="S963" s="13">
        <f t="shared" si="77"/>
        <v>42014.832326388889</v>
      </c>
      <c r="T963" s="13">
        <f t="shared" si="78"/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3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8323</v>
      </c>
      <c r="R964" t="s">
        <v>8327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3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8323</v>
      </c>
      <c r="R965" t="s">
        <v>8352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3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8355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3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8355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3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8308</v>
      </c>
      <c r="R977" t="s">
        <v>8310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3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8308</v>
      </c>
      <c r="R978" t="s">
        <v>8310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3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8308</v>
      </c>
      <c r="R979" t="s">
        <v>8310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8308</v>
      </c>
      <c r="R980" t="s">
        <v>8313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3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8323</v>
      </c>
      <c r="R982" t="s">
        <v>8324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8323</v>
      </c>
      <c r="R983" t="s">
        <v>8324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3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8323</v>
      </c>
      <c r="R984" t="s">
        <v>8328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3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8336</v>
      </c>
      <c r="R985" t="s">
        <v>8337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3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8323</v>
      </c>
      <c r="R986" t="s">
        <v>8324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3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8320</v>
      </c>
      <c r="R987" t="s">
        <v>8340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3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8323</v>
      </c>
      <c r="R988" t="s">
        <v>8344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3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8336</v>
      </c>
      <c r="R989" t="s">
        <v>8337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3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8323</v>
      </c>
      <c r="R990" t="s">
        <v>8327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3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8317</v>
      </c>
      <c r="R991" t="s">
        <v>8347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8317</v>
      </c>
      <c r="R992" t="s">
        <v>8347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8323</v>
      </c>
      <c r="R993" t="s">
        <v>8327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3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8323</v>
      </c>
      <c r="R994" t="s">
        <v>8327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3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8334</v>
      </c>
      <c r="R995" t="s">
        <v>8350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3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8317</v>
      </c>
      <c r="R996" t="s">
        <v>8353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3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8317</v>
      </c>
      <c r="R997" t="s">
        <v>8353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3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8357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3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8308</v>
      </c>
      <c r="R1008" t="s">
        <v>8310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3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8308</v>
      </c>
      <c r="R1009" t="s">
        <v>8310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3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8308</v>
      </c>
      <c r="R1010" t="s">
        <v>8313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3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8308</v>
      </c>
      <c r="R1011" t="s">
        <v>8313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3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8308</v>
      </c>
      <c r="R1012" t="s">
        <v>8313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3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8308</v>
      </c>
      <c r="R1013" t="s">
        <v>8313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3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8308</v>
      </c>
      <c r="R1014" t="s">
        <v>8313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3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8320</v>
      </c>
      <c r="R1016" t="s">
        <v>8321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3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8323</v>
      </c>
      <c r="R1017" t="s">
        <v>8324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3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8323</v>
      </c>
      <c r="R1018" t="s">
        <v>8324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3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8323</v>
      </c>
      <c r="R1019" t="s">
        <v>8324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8323</v>
      </c>
      <c r="R1020" t="s">
        <v>8324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3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8323</v>
      </c>
      <c r="R1021" t="s">
        <v>8324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8323</v>
      </c>
      <c r="R1022" t="s">
        <v>8324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8336</v>
      </c>
      <c r="R1023" t="s">
        <v>8337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3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8323</v>
      </c>
      <c r="R1024" t="s">
        <v>8327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3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8317</v>
      </c>
      <c r="R1025" t="s">
        <v>8347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3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ref="P1026:P1089" si="81">IFERROR(ROUND(E1026/L1026,2),0)</f>
        <v>68.11</v>
      </c>
      <c r="Q1026" t="s">
        <v>8331</v>
      </c>
      <c r="R1026" t="s">
        <v>8349</v>
      </c>
      <c r="S1026" s="13">
        <f t="shared" ref="S1026:S1089" si="82">(((J1026/60)/60)/24)+DATE(1970,1,1)</f>
        <v>42675.487291666665</v>
      </c>
      <c r="T1026" s="13">
        <f t="shared" ref="T1026:T1089" si="83">(((I1026/60)/60)/24)+DATE(1970,1,1)</f>
        <v>42706.291666666672</v>
      </c>
      <c r="U1026">
        <f t="shared" si="79"/>
        <v>2016</v>
      </c>
    </row>
    <row r="1027" spans="1:21" ht="43.2" x14ac:dyDescent="0.3">
      <c r="A1027">
        <v>2212</v>
      </c>
      <c r="B1027" s="3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si="81"/>
        <v>55.8</v>
      </c>
      <c r="Q1027" t="s">
        <v>8323</v>
      </c>
      <c r="R1027" t="s">
        <v>8328</v>
      </c>
      <c r="S1027" s="13">
        <f t="shared" si="82"/>
        <v>41548.747418981482</v>
      </c>
      <c r="T1027" s="13">
        <f t="shared" si="83"/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3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8323</v>
      </c>
      <c r="R1028" t="s">
        <v>8327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3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8323</v>
      </c>
      <c r="R1029" t="s">
        <v>8327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8317</v>
      </c>
      <c r="R1030" t="s">
        <v>8353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3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8308</v>
      </c>
      <c r="R1045" t="s">
        <v>8310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3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8308</v>
      </c>
      <c r="R1046" t="s">
        <v>8310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3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8308</v>
      </c>
      <c r="R1047" t="s">
        <v>8313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3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8308</v>
      </c>
      <c r="R1048" t="s">
        <v>8313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3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8308</v>
      </c>
      <c r="R1049" t="s">
        <v>8313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3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8308</v>
      </c>
      <c r="R1050" t="s">
        <v>8313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3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8308</v>
      </c>
      <c r="R1051" t="s">
        <v>8313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3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8308</v>
      </c>
      <c r="R1052" t="s">
        <v>8313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3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8323</v>
      </c>
      <c r="R1053" t="s">
        <v>8324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3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8323</v>
      </c>
      <c r="R1054" t="s">
        <v>8344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3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8323</v>
      </c>
      <c r="R1055" t="s">
        <v>8344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3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8317</v>
      </c>
      <c r="R1056" t="s">
        <v>8347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3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8323</v>
      </c>
      <c r="R1057" t="s">
        <v>8327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3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8323</v>
      </c>
      <c r="R1058" t="s">
        <v>8327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3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8331</v>
      </c>
      <c r="R1059" t="s">
        <v>8349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3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8323</v>
      </c>
      <c r="R1060" t="s">
        <v>8327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3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8323</v>
      </c>
      <c r="R1061" t="s">
        <v>8327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3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8323</v>
      </c>
      <c r="R1062" t="s">
        <v>8327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8323</v>
      </c>
      <c r="R1063" t="s">
        <v>8352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3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8323</v>
      </c>
      <c r="R1064" t="s">
        <v>8352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3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8355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3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8355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3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8355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8357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3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8357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8308</v>
      </c>
      <c r="R1083" t="s">
        <v>8309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3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8308</v>
      </c>
      <c r="R1084" t="s">
        <v>8313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3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8308</v>
      </c>
      <c r="R1085" t="s">
        <v>8313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3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8308</v>
      </c>
      <c r="R1086" t="s">
        <v>8313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3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8308</v>
      </c>
      <c r="R1087" t="s">
        <v>8313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3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8308</v>
      </c>
      <c r="R1088" t="s">
        <v>8313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3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8308</v>
      </c>
      <c r="R1089" t="s">
        <v>8313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3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ref="P1090:P1153" si="86">IFERROR(ROUND(E1090/L1090,2),0)</f>
        <v>35.130000000000003</v>
      </c>
      <c r="Q1090" t="s">
        <v>8317</v>
      </c>
      <c r="R1090" t="s">
        <v>8319</v>
      </c>
      <c r="S1090" s="13">
        <f t="shared" ref="S1090:S1153" si="87">(((J1090/60)/60)/24)+DATE(1970,1,1)</f>
        <v>41932.036851851852</v>
      </c>
      <c r="T1090" s="13">
        <f t="shared" ref="T1090:T1153" si="88">(((I1090/60)/60)/24)+DATE(1970,1,1)</f>
        <v>41992.078518518523</v>
      </c>
      <c r="U1090">
        <f t="shared" si="84"/>
        <v>2014</v>
      </c>
    </row>
    <row r="1091" spans="1:21" ht="57.6" x14ac:dyDescent="0.3">
      <c r="A1091">
        <v>752</v>
      </c>
      <c r="B1091" s="3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si="86"/>
        <v>53.19</v>
      </c>
      <c r="Q1091" t="s">
        <v>8320</v>
      </c>
      <c r="R1091" t="s">
        <v>8321</v>
      </c>
      <c r="S1091" s="13">
        <f t="shared" si="87"/>
        <v>42639.421493055561</v>
      </c>
      <c r="T1091" s="13">
        <f t="shared" si="88"/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3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8323</v>
      </c>
      <c r="R1092" t="s">
        <v>8324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3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8323</v>
      </c>
      <c r="R1093" t="s">
        <v>8324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3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8323</v>
      </c>
      <c r="R1094" t="s">
        <v>8328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3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8323</v>
      </c>
      <c r="R1095" t="s">
        <v>8328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3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8336</v>
      </c>
      <c r="R1096" t="s">
        <v>8337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3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8317</v>
      </c>
      <c r="R1097" t="s">
        <v>8319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3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8320</v>
      </c>
      <c r="R1098" t="s">
        <v>8321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3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8323</v>
      </c>
      <c r="R1099" t="s">
        <v>8324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3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8323</v>
      </c>
      <c r="R1100" t="s">
        <v>8324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8320</v>
      </c>
      <c r="R1101" t="s">
        <v>8340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3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8336</v>
      </c>
      <c r="R1102" t="s">
        <v>8337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3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8323</v>
      </c>
      <c r="R1103" t="s">
        <v>8344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8323</v>
      </c>
      <c r="R1104" t="s">
        <v>8324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3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8323</v>
      </c>
      <c r="R1105" t="s">
        <v>8352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3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8317</v>
      </c>
      <c r="R1106" t="s">
        <v>8353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3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8355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3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8308</v>
      </c>
      <c r="R1117" t="s">
        <v>8310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3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8308</v>
      </c>
      <c r="R1118" t="s">
        <v>8310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3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8308</v>
      </c>
      <c r="R1119" t="s">
        <v>8313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8308</v>
      </c>
      <c r="R1120" t="s">
        <v>8313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3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8308</v>
      </c>
      <c r="R1121" t="s">
        <v>8313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3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8308</v>
      </c>
      <c r="R1122" t="s">
        <v>8313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3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8320</v>
      </c>
      <c r="R1123" t="s">
        <v>8321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3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8320</v>
      </c>
      <c r="R1124" t="s">
        <v>8321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3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8336</v>
      </c>
      <c r="R1125" t="s">
        <v>8337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3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8323</v>
      </c>
      <c r="R1126" t="s">
        <v>8324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8323</v>
      </c>
      <c r="R1127" t="s">
        <v>8324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3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8323</v>
      </c>
      <c r="R1128" t="s">
        <v>8324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3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8323</v>
      </c>
      <c r="R1129" t="s">
        <v>8324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3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8320</v>
      </c>
      <c r="R1130" t="s">
        <v>8340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3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8336</v>
      </c>
      <c r="R1131" t="s">
        <v>8337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3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8336</v>
      </c>
      <c r="R1132" t="s">
        <v>8337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3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8323</v>
      </c>
      <c r="R1133" t="s">
        <v>8344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3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8336</v>
      </c>
      <c r="R1134" t="s">
        <v>8337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3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8336</v>
      </c>
      <c r="R1135" t="s">
        <v>8337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3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8323</v>
      </c>
      <c r="R1136" t="s">
        <v>8327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3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8323</v>
      </c>
      <c r="R1137" t="s">
        <v>8327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3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8317</v>
      </c>
      <c r="R1138" t="s">
        <v>8347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3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8323</v>
      </c>
      <c r="R1139" t="s">
        <v>8327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3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8323</v>
      </c>
      <c r="R1140" t="s">
        <v>8328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3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8334</v>
      </c>
      <c r="R1141" t="s">
        <v>8350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3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8323</v>
      </c>
      <c r="R1142" t="s">
        <v>8327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3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8323</v>
      </c>
      <c r="R1143" t="s">
        <v>8327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3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8323</v>
      </c>
      <c r="R1144" t="s">
        <v>8352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3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8323</v>
      </c>
      <c r="R1145" t="s">
        <v>8352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3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8317</v>
      </c>
      <c r="R1146" t="s">
        <v>8354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ref="P1154:P1217" si="91">IFERROR(ROUND(E1154/L1154,2),0)</f>
        <v>58.42</v>
      </c>
      <c r="Q1154" t="s">
        <v>8315</v>
      </c>
      <c r="R1154" t="s">
        <v>8316</v>
      </c>
      <c r="S1154" s="13">
        <f t="shared" ref="S1154:S1217" si="92">(((J1154/60)/60)/24)+DATE(1970,1,1)</f>
        <v>41869.740671296298</v>
      </c>
      <c r="T1154" s="13">
        <f t="shared" ref="T1154:T1217" si="93">(((I1154/60)/60)/24)+DATE(1970,1,1)</f>
        <v>41899.740671296298</v>
      </c>
      <c r="U1154">
        <f t="shared" si="89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si="91"/>
        <v>77.19</v>
      </c>
      <c r="Q1155" t="s">
        <v>8315</v>
      </c>
      <c r="R1155" t="s">
        <v>8316</v>
      </c>
      <c r="S1155" s="13">
        <f t="shared" si="92"/>
        <v>41974.898599537039</v>
      </c>
      <c r="T1155" s="13">
        <f t="shared" si="93"/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3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8357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3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8308</v>
      </c>
      <c r="R1162" t="s">
        <v>8309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3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8308</v>
      </c>
      <c r="R1163" t="s">
        <v>8309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3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8308</v>
      </c>
      <c r="R1164" t="s">
        <v>8309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3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8308</v>
      </c>
      <c r="R1165" t="s">
        <v>8313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3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8308</v>
      </c>
      <c r="R1166" t="s">
        <v>8313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3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8308</v>
      </c>
      <c r="R1167" t="s">
        <v>8313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3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8308</v>
      </c>
      <c r="R1168" t="s">
        <v>8313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3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8308</v>
      </c>
      <c r="R1169" t="s">
        <v>8313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3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8323</v>
      </c>
      <c r="R1170" t="s">
        <v>8328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3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8323</v>
      </c>
      <c r="R1173" t="s">
        <v>8324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3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8323</v>
      </c>
      <c r="R1174" t="s">
        <v>8324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3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8323</v>
      </c>
      <c r="R1175" t="s">
        <v>8324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3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8336</v>
      </c>
      <c r="R1176" t="s">
        <v>8337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3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8323</v>
      </c>
      <c r="R1177" t="s">
        <v>8324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3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8323</v>
      </c>
      <c r="R1178" t="s">
        <v>8344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3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8323</v>
      </c>
      <c r="R1179" t="s">
        <v>8344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3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8323</v>
      </c>
      <c r="R1180" t="s">
        <v>8327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3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8331</v>
      </c>
      <c r="R1181" t="s">
        <v>8349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3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8323</v>
      </c>
      <c r="R1182" t="s">
        <v>8328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3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8334</v>
      </c>
      <c r="R1183" t="s">
        <v>8350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3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8323</v>
      </c>
      <c r="R1184" t="s">
        <v>8352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3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8317</v>
      </c>
      <c r="R1185" t="s">
        <v>8353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3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8317</v>
      </c>
      <c r="R1186" t="s">
        <v>8353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3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8355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3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8355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3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8355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3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8355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3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8357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3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8357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3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8357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3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8308</v>
      </c>
      <c r="R1214" t="s">
        <v>8309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8308</v>
      </c>
      <c r="R1215" t="s">
        <v>8309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3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8308</v>
      </c>
      <c r="R1216" t="s">
        <v>8313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3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8308</v>
      </c>
      <c r="R1217" t="s">
        <v>8313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3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ref="P1218:P1281" si="96">IFERROR(ROUND(E1218/L1218,2),0)</f>
        <v>103.52</v>
      </c>
      <c r="Q1218" t="s">
        <v>8308</v>
      </c>
      <c r="R1218" t="s">
        <v>8313</v>
      </c>
      <c r="S1218" s="13">
        <f t="shared" ref="S1218:S1281" si="97">(((J1218/60)/60)/24)+DATE(1970,1,1)</f>
        <v>42297.791886574079</v>
      </c>
      <c r="T1218" s="13">
        <f t="shared" ref="T1218:T1281" si="98">(((I1218/60)/60)/24)+DATE(1970,1,1)</f>
        <v>42327.833553240736</v>
      </c>
      <c r="U1218">
        <f t="shared" si="94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si="96"/>
        <v>29.26</v>
      </c>
      <c r="Q1219" t="s">
        <v>8315</v>
      </c>
      <c r="R1219" t="s">
        <v>8316</v>
      </c>
      <c r="S1219" s="13">
        <f t="shared" si="97"/>
        <v>42492.717233796298</v>
      </c>
      <c r="T1219" s="13">
        <f t="shared" si="98"/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3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8320</v>
      </c>
      <c r="R1220" t="s">
        <v>8321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3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8323</v>
      </c>
      <c r="R1221" t="s">
        <v>8324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3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8323</v>
      </c>
      <c r="R1222" t="s">
        <v>8324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3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8336</v>
      </c>
      <c r="R1223" t="s">
        <v>8337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3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8323</v>
      </c>
      <c r="R1224" t="s">
        <v>8324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3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8320</v>
      </c>
      <c r="R1226" t="s">
        <v>8321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3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8323</v>
      </c>
      <c r="R1227" t="s">
        <v>8324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8323</v>
      </c>
      <c r="R1228" t="s">
        <v>8324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3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8320</v>
      </c>
      <c r="R1229" t="s">
        <v>8340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3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8336</v>
      </c>
      <c r="R1230" t="s">
        <v>8337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3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8323</v>
      </c>
      <c r="R1231" t="s">
        <v>8345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3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8336</v>
      </c>
      <c r="R1232" t="s">
        <v>8337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3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8323</v>
      </c>
      <c r="R1233" t="s">
        <v>8324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3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8323</v>
      </c>
      <c r="R1234" t="s">
        <v>8324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3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8323</v>
      </c>
      <c r="R1235" t="s">
        <v>8327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3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8323</v>
      </c>
      <c r="R1236" t="s">
        <v>8327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3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8323</v>
      </c>
      <c r="R1237" t="s">
        <v>8327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3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8334</v>
      </c>
      <c r="R1238" t="s">
        <v>8350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3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8323</v>
      </c>
      <c r="R1239" t="s">
        <v>8352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8323</v>
      </c>
      <c r="R1240" t="s">
        <v>8352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8355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3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8355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8355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3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8355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3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8355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3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8357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3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8308</v>
      </c>
      <c r="R1266" t="s">
        <v>8309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3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8308</v>
      </c>
      <c r="R1267" t="s">
        <v>8309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3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8308</v>
      </c>
      <c r="R1268" t="s">
        <v>8310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3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8308</v>
      </c>
      <c r="R1269" t="s">
        <v>8310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3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8308</v>
      </c>
      <c r="R1270" t="s">
        <v>8313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3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8308</v>
      </c>
      <c r="R1271" t="s">
        <v>8313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8308</v>
      </c>
      <c r="R1272" t="s">
        <v>8313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3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8308</v>
      </c>
      <c r="R1273" t="s">
        <v>8313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3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8308</v>
      </c>
      <c r="R1274" t="s">
        <v>8313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3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8308</v>
      </c>
      <c r="R1275" t="s">
        <v>8313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3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8308</v>
      </c>
      <c r="R1276" t="s">
        <v>8313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3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8308</v>
      </c>
      <c r="R1277" t="s">
        <v>8313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3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8323</v>
      </c>
      <c r="R1279" t="s">
        <v>8324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3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8323</v>
      </c>
      <c r="R1280" t="s">
        <v>8324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3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8323</v>
      </c>
      <c r="R1281" t="s">
        <v>8328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3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ref="P1282:P1345" si="101">IFERROR(ROUND(E1282/L1282,2),0)</f>
        <v>65.16</v>
      </c>
      <c r="Q1282" t="s">
        <v>8323</v>
      </c>
      <c r="R1282" t="s">
        <v>8328</v>
      </c>
      <c r="S1282" s="13">
        <f t="shared" ref="S1282:S1345" si="102">(((J1282/60)/60)/24)+DATE(1970,1,1)</f>
        <v>42016.641435185185</v>
      </c>
      <c r="T1282" s="13">
        <f t="shared" ref="T1282:T1345" si="103">(((I1282/60)/60)/24)+DATE(1970,1,1)</f>
        <v>42046.641435185185</v>
      </c>
      <c r="U1282">
        <f t="shared" si="99"/>
        <v>2015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si="101"/>
        <v>112.79</v>
      </c>
      <c r="Q1283" t="s">
        <v>8336</v>
      </c>
      <c r="R1283" t="s">
        <v>8337</v>
      </c>
      <c r="S1283" s="13">
        <f t="shared" si="102"/>
        <v>42529.979108796295</v>
      </c>
      <c r="T1283" s="13">
        <f t="shared" si="103"/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3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8320</v>
      </c>
      <c r="R1285" t="s">
        <v>8340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3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8320</v>
      </c>
      <c r="R1286" t="s">
        <v>8340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3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8336</v>
      </c>
      <c r="R1287" t="s">
        <v>8337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3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8323</v>
      </c>
      <c r="R1288" t="s">
        <v>8324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8323</v>
      </c>
      <c r="R1289" t="s">
        <v>8344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8336</v>
      </c>
      <c r="R1290" t="s">
        <v>8337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3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8323</v>
      </c>
      <c r="R1291" t="s">
        <v>8327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3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8317</v>
      </c>
      <c r="R1292" t="s">
        <v>8347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3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8317</v>
      </c>
      <c r="R1293" t="s">
        <v>8347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3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8323</v>
      </c>
      <c r="R1294" t="s">
        <v>8327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3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8323</v>
      </c>
      <c r="R1295" t="s">
        <v>8327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3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8331</v>
      </c>
      <c r="R1296" t="s">
        <v>8349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3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8331</v>
      </c>
      <c r="R1297" t="s">
        <v>8349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3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8323</v>
      </c>
      <c r="R1298" t="s">
        <v>8324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3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8323</v>
      </c>
      <c r="R1299" t="s">
        <v>8327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3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8323</v>
      </c>
      <c r="R1300" t="s">
        <v>8327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3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8334</v>
      </c>
      <c r="R1301" t="s">
        <v>8350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3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8334</v>
      </c>
      <c r="R1302" t="s">
        <v>8350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3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8334</v>
      </c>
      <c r="R1303" t="s">
        <v>8350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3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8317</v>
      </c>
      <c r="R1304" t="s">
        <v>8347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3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8357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3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8355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3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8355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3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8357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3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8357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3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8308</v>
      </c>
      <c r="R1330" t="s">
        <v>8309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3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8308</v>
      </c>
      <c r="R1331" t="s">
        <v>8309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3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8308</v>
      </c>
      <c r="R1332" t="s">
        <v>8310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8308</v>
      </c>
      <c r="R1333" t="s">
        <v>8310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3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8308</v>
      </c>
      <c r="R1334" t="s">
        <v>8313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3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8308</v>
      </c>
      <c r="R1335" t="s">
        <v>8313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3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8308</v>
      </c>
      <c r="R1336" t="s">
        <v>8313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3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8308</v>
      </c>
      <c r="R1337" t="s">
        <v>8313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3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8308</v>
      </c>
      <c r="R1338" t="s">
        <v>8313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3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8308</v>
      </c>
      <c r="R1339" t="s">
        <v>8313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3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8308</v>
      </c>
      <c r="R1340" t="s">
        <v>8313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3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8308</v>
      </c>
      <c r="R1341" t="s">
        <v>8313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3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8308</v>
      </c>
      <c r="R1342" t="s">
        <v>8313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3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8308</v>
      </c>
      <c r="R1343" t="s">
        <v>8313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3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8308</v>
      </c>
      <c r="R1344" t="s">
        <v>8313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3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8317</v>
      </c>
      <c r="R1345" t="s">
        <v>8319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3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ref="P1346:P1409" si="106">IFERROR(ROUND(E1346/L1346,2),0)</f>
        <v>39.049999999999997</v>
      </c>
      <c r="Q1346" t="s">
        <v>8320</v>
      </c>
      <c r="R1346" t="s">
        <v>8321</v>
      </c>
      <c r="S1346" s="13">
        <f t="shared" ref="S1346:S1409" si="107">(((J1346/60)/60)/24)+DATE(1970,1,1)</f>
        <v>41943.604097222218</v>
      </c>
      <c r="T1346" s="13">
        <f t="shared" ref="T1346:T1409" si="108">(((I1346/60)/60)/24)+DATE(1970,1,1)</f>
        <v>41974.207638888889</v>
      </c>
      <c r="U1346">
        <f t="shared" si="104"/>
        <v>2014</v>
      </c>
    </row>
    <row r="1347" spans="1:21" ht="57.6" x14ac:dyDescent="0.3">
      <c r="A1347">
        <v>740</v>
      </c>
      <c r="B1347" s="3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si="106"/>
        <v>169.58</v>
      </c>
      <c r="Q1347" t="s">
        <v>8320</v>
      </c>
      <c r="R1347" t="s">
        <v>8321</v>
      </c>
      <c r="S1347" s="13">
        <f t="shared" si="107"/>
        <v>42162.146782407406</v>
      </c>
      <c r="T1347" s="13">
        <f t="shared" si="108"/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3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8323</v>
      </c>
      <c r="R1348" t="s">
        <v>8324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3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8323</v>
      </c>
      <c r="R1349" t="s">
        <v>8324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3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8323</v>
      </c>
      <c r="R1350" t="s">
        <v>8328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3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8336</v>
      </c>
      <c r="R1351" t="s">
        <v>8337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3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8323</v>
      </c>
      <c r="R1352" t="s">
        <v>8324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8323</v>
      </c>
      <c r="R1353" t="s">
        <v>8324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3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8323</v>
      </c>
      <c r="R1354" t="s">
        <v>8324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3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8336</v>
      </c>
      <c r="R1355" t="s">
        <v>8337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3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8336</v>
      </c>
      <c r="R1356" t="s">
        <v>8337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3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8323</v>
      </c>
      <c r="R1357" t="s">
        <v>8324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3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8323</v>
      </c>
      <c r="R1358" t="s">
        <v>8327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3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8323</v>
      </c>
      <c r="R1359" t="s">
        <v>8327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3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8323</v>
      </c>
      <c r="R1360" t="s">
        <v>8327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3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8323</v>
      </c>
      <c r="R1361" t="s">
        <v>8327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3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8323</v>
      </c>
      <c r="R1362" t="s">
        <v>8327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3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8323</v>
      </c>
      <c r="R1363" t="s">
        <v>8327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3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8323</v>
      </c>
      <c r="R1364" t="s">
        <v>8324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3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8331</v>
      </c>
      <c r="R1365" t="s">
        <v>8349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3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8323</v>
      </c>
      <c r="R1366" t="s">
        <v>8324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3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8323</v>
      </c>
      <c r="R1367" t="s">
        <v>8324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3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8323</v>
      </c>
      <c r="R1368" t="s">
        <v>8327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3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8323</v>
      </c>
      <c r="R1369" t="s">
        <v>8327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3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8323</v>
      </c>
      <c r="R1370" t="s">
        <v>8327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3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8323</v>
      </c>
      <c r="R1371" t="s">
        <v>8327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3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8323</v>
      </c>
      <c r="R1372" t="s">
        <v>8327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3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8323</v>
      </c>
      <c r="R1373" t="s">
        <v>8352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3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8323</v>
      </c>
      <c r="R1374" t="s">
        <v>8352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3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8323</v>
      </c>
      <c r="R1375" t="s">
        <v>8352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3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8323</v>
      </c>
      <c r="R1376" t="s">
        <v>8352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3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8317</v>
      </c>
      <c r="R1377" t="s">
        <v>8353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3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8317</v>
      </c>
      <c r="R1378" t="s">
        <v>8354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3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8357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3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8355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8355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3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8357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8308</v>
      </c>
      <c r="R1397" t="s">
        <v>8309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3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8308</v>
      </c>
      <c r="R1398" t="s">
        <v>8309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8308</v>
      </c>
      <c r="R1399" t="s">
        <v>8310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3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8308</v>
      </c>
      <c r="R1400" t="s">
        <v>8310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3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8308</v>
      </c>
      <c r="R1401" t="s">
        <v>8310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3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8308</v>
      </c>
      <c r="R1402" t="s">
        <v>8310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3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8308</v>
      </c>
      <c r="R1403" t="s">
        <v>8313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3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8308</v>
      </c>
      <c r="R1404" t="s">
        <v>8313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3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8308</v>
      </c>
      <c r="R1405" t="s">
        <v>8313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3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8308</v>
      </c>
      <c r="R1406" t="s">
        <v>8313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3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8308</v>
      </c>
      <c r="R1407" t="s">
        <v>8313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3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8308</v>
      </c>
      <c r="R1408" t="s">
        <v>8313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8317</v>
      </c>
      <c r="R1409" t="s">
        <v>8319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ref="P1410:P1473" si="111">IFERROR(ROUND(E1410/L1410,2),0)</f>
        <v>60.9</v>
      </c>
      <c r="Q1410" t="s">
        <v>8320</v>
      </c>
      <c r="R1410" t="s">
        <v>8321</v>
      </c>
      <c r="S1410" s="13">
        <f t="shared" ref="S1410:S1473" si="112">(((J1410/60)/60)/24)+DATE(1970,1,1)</f>
        <v>40731.837465277778</v>
      </c>
      <c r="T1410" s="13">
        <f t="shared" ref="T1410:T1473" si="113">(((I1410/60)/60)/24)+DATE(1970,1,1)</f>
        <v>40776.837465277778</v>
      </c>
      <c r="U1410">
        <f t="shared" si="109"/>
        <v>2011</v>
      </c>
    </row>
    <row r="1411" spans="1:21" ht="43.2" x14ac:dyDescent="0.3">
      <c r="A1411">
        <v>749</v>
      </c>
      <c r="B1411" s="3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si="111"/>
        <v>95.96</v>
      </c>
      <c r="Q1411" t="s">
        <v>8320</v>
      </c>
      <c r="R1411" t="s">
        <v>8321</v>
      </c>
      <c r="S1411" s="13">
        <f t="shared" si="112"/>
        <v>42733.94131944445</v>
      </c>
      <c r="T1411" s="13">
        <f t="shared" si="113"/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3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8336</v>
      </c>
      <c r="R1412" t="s">
        <v>8337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3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8323</v>
      </c>
      <c r="R1413" t="s">
        <v>8324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3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8323</v>
      </c>
      <c r="R1414" t="s">
        <v>8324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3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8336</v>
      </c>
      <c r="R1415" t="s">
        <v>8337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3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8323</v>
      </c>
      <c r="R1416" t="s">
        <v>8327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3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8317</v>
      </c>
      <c r="R1417" t="s">
        <v>8347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8323</v>
      </c>
      <c r="R1418" t="s">
        <v>8324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3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8323</v>
      </c>
      <c r="R1419" t="s">
        <v>8328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3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8331</v>
      </c>
      <c r="R1420" t="s">
        <v>8349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3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8331</v>
      </c>
      <c r="R1421" t="s">
        <v>8349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3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8323</v>
      </c>
      <c r="R1422" t="s">
        <v>8324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3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8334</v>
      </c>
      <c r="R1423" t="s">
        <v>8350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3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8334</v>
      </c>
      <c r="R1424" t="s">
        <v>8350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3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8334</v>
      </c>
      <c r="R1425" t="s">
        <v>8350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3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8323</v>
      </c>
      <c r="R1426" t="s">
        <v>8327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3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8323</v>
      </c>
      <c r="R1427" t="s">
        <v>8352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3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8317</v>
      </c>
      <c r="R1428" t="s">
        <v>8353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3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8317</v>
      </c>
      <c r="R1429" t="s">
        <v>8353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3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8317</v>
      </c>
      <c r="R1430" t="s">
        <v>8347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3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8357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3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8355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3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8355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3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8355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3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8357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3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8308</v>
      </c>
      <c r="R1462" t="s">
        <v>8309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3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8308</v>
      </c>
      <c r="R1463" t="s">
        <v>8310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3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8308</v>
      </c>
      <c r="R1464" t="s">
        <v>8310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3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8308</v>
      </c>
      <c r="R1465" t="s">
        <v>8310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3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8308</v>
      </c>
      <c r="R1466" t="s">
        <v>8310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3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8308</v>
      </c>
      <c r="R1467" t="s">
        <v>8313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3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8308</v>
      </c>
      <c r="R1468" t="s">
        <v>8313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8308</v>
      </c>
      <c r="R1469" t="s">
        <v>8313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8308</v>
      </c>
      <c r="R1470" t="s">
        <v>8313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3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8308</v>
      </c>
      <c r="R1471" t="s">
        <v>8313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3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8308</v>
      </c>
      <c r="R1472" t="s">
        <v>8313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3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8308</v>
      </c>
      <c r="R1473" t="s">
        <v>8313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ref="P1474:P1537" si="116">IFERROR(ROUND(E1474/L1474,2),0)</f>
        <v>78.66</v>
      </c>
      <c r="Q1474" t="s">
        <v>8308</v>
      </c>
      <c r="R1474" t="s">
        <v>8313</v>
      </c>
      <c r="S1474" s="13">
        <f t="shared" ref="S1474:S1537" si="117">(((J1474/60)/60)/24)+DATE(1970,1,1)</f>
        <v>41079.877442129626</v>
      </c>
      <c r="T1474" s="13">
        <f t="shared" ref="T1474:T1537" si="118">(((I1474/60)/60)/24)+DATE(1970,1,1)</f>
        <v>41109.877442129626</v>
      </c>
      <c r="U1474">
        <f t="shared" si="114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si="116"/>
        <v>93.43</v>
      </c>
      <c r="Q1475" t="s">
        <v>8315</v>
      </c>
      <c r="R1475" t="s">
        <v>8316</v>
      </c>
      <c r="S1475" s="13">
        <f t="shared" si="117"/>
        <v>42646.092812499999</v>
      </c>
      <c r="T1475" s="13">
        <f t="shared" si="118"/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8320</v>
      </c>
      <c r="R1477" t="s">
        <v>8321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3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8323</v>
      </c>
      <c r="R1478" t="s">
        <v>8324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3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8323</v>
      </c>
      <c r="R1479" t="s">
        <v>8324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3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8323</v>
      </c>
      <c r="R1480" t="s">
        <v>8324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3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8323</v>
      </c>
      <c r="R1481" t="s">
        <v>8324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3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8323</v>
      </c>
      <c r="R1482" t="s">
        <v>8325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8323</v>
      </c>
      <c r="R1483" t="s">
        <v>8325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3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8336</v>
      </c>
      <c r="R1484" t="s">
        <v>8337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3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8336</v>
      </c>
      <c r="R1485" t="s">
        <v>8337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3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8323</v>
      </c>
      <c r="R1487" t="s">
        <v>8324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3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8323</v>
      </c>
      <c r="R1488" t="s">
        <v>8324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3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8323</v>
      </c>
      <c r="R1489" t="s">
        <v>8324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3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8323</v>
      </c>
      <c r="R1490" t="s">
        <v>8324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3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8323</v>
      </c>
      <c r="R1491" t="s">
        <v>8344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3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8323</v>
      </c>
      <c r="R1492" t="s">
        <v>8344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3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8336</v>
      </c>
      <c r="R1493" t="s">
        <v>8337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3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8323</v>
      </c>
      <c r="R1494" t="s">
        <v>8324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3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8323</v>
      </c>
      <c r="R1495" t="s">
        <v>8327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3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8317</v>
      </c>
      <c r="R1496" t="s">
        <v>8347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3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8323</v>
      </c>
      <c r="R1497" t="s">
        <v>8327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3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8323</v>
      </c>
      <c r="R1498" t="s">
        <v>8327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3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8323</v>
      </c>
      <c r="R1499" t="s">
        <v>8324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3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8323</v>
      </c>
      <c r="R1500" t="s">
        <v>8327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3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8323</v>
      </c>
      <c r="R1501" t="s">
        <v>8327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3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8323</v>
      </c>
      <c r="R1502" t="s">
        <v>8352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3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8317</v>
      </c>
      <c r="R1503" t="s">
        <v>8353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3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8317</v>
      </c>
      <c r="R1504" t="s">
        <v>8354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3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8357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3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8355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3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8355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3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8357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3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8357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ref="P1538:P1601" si="121">IFERROR(ROUND(E1538/L1538,2),0)</f>
        <v>139.56</v>
      </c>
      <c r="Q1538" t="s">
        <v>8315</v>
      </c>
      <c r="R1538" t="s">
        <v>8316</v>
      </c>
      <c r="S1538" s="13">
        <f t="shared" ref="S1538:S1601" si="122">(((J1538/60)/60)/24)+DATE(1970,1,1)</f>
        <v>42375.114988425921</v>
      </c>
      <c r="T1538" s="13">
        <f t="shared" ref="T1538:T1601" si="123">(((I1538/60)/60)/24)+DATE(1970,1,1)</f>
        <v>42420.114988425921</v>
      </c>
      <c r="U1538">
        <f t="shared" si="119"/>
        <v>2016</v>
      </c>
    </row>
    <row r="1539" spans="1:21" ht="28.8" x14ac:dyDescent="0.3">
      <c r="A1539">
        <v>3</v>
      </c>
      <c r="B1539" s="3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si="121"/>
        <v>69.27</v>
      </c>
      <c r="Q1539" t="s">
        <v>8308</v>
      </c>
      <c r="R1539" t="s">
        <v>8309</v>
      </c>
      <c r="S1539" s="13">
        <f t="shared" si="122"/>
        <v>41828.515127314815</v>
      </c>
      <c r="T1539" s="13">
        <f t="shared" si="123"/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3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8308</v>
      </c>
      <c r="R1540" t="s">
        <v>8309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3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8308</v>
      </c>
      <c r="R1541" t="s">
        <v>8310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3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8308</v>
      </c>
      <c r="R1542" t="s">
        <v>8310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3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8308</v>
      </c>
      <c r="R1543" t="s">
        <v>8313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3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8308</v>
      </c>
      <c r="R1544" t="s">
        <v>8313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3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8308</v>
      </c>
      <c r="R1545" t="s">
        <v>8313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3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8308</v>
      </c>
      <c r="R1546" t="s">
        <v>8313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3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8308</v>
      </c>
      <c r="R1547" t="s">
        <v>8313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3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8308</v>
      </c>
      <c r="R1548" t="s">
        <v>8313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3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8308</v>
      </c>
      <c r="R1549" t="s">
        <v>8313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3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8308</v>
      </c>
      <c r="R1550" t="s">
        <v>8313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3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8308</v>
      </c>
      <c r="R1551" t="s">
        <v>8313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3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8308</v>
      </c>
      <c r="R1552" t="s">
        <v>8313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3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8317</v>
      </c>
      <c r="R1553" t="s">
        <v>8319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3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8320</v>
      </c>
      <c r="R1554" t="s">
        <v>8321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3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8323</v>
      </c>
      <c r="R1555" t="s">
        <v>8324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3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8323</v>
      </c>
      <c r="R1556" t="s">
        <v>8324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3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8323</v>
      </c>
      <c r="R1557" t="s">
        <v>8324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3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8323</v>
      </c>
      <c r="R1558" t="s">
        <v>8324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3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8323</v>
      </c>
      <c r="R1559" t="s">
        <v>8324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3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8323</v>
      </c>
      <c r="R1560" t="s">
        <v>8324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3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8323</v>
      </c>
      <c r="R1561" t="s">
        <v>8325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3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8317</v>
      </c>
      <c r="R1562" t="s">
        <v>8319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3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8336</v>
      </c>
      <c r="R1563" t="s">
        <v>8337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3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8336</v>
      </c>
      <c r="R1564" t="s">
        <v>8337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3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8336</v>
      </c>
      <c r="R1565" t="s">
        <v>8337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3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8336</v>
      </c>
      <c r="R1566" t="s">
        <v>8337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3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8323</v>
      </c>
      <c r="R1567" t="s">
        <v>8324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3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8323</v>
      </c>
      <c r="R1568" t="s">
        <v>8324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3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8323</v>
      </c>
      <c r="R1569" t="s">
        <v>8324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3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8323</v>
      </c>
      <c r="R1570" t="s">
        <v>8324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3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8323</v>
      </c>
      <c r="R1571" t="s">
        <v>8324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8320</v>
      </c>
      <c r="R1572" t="s">
        <v>8321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3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8323</v>
      </c>
      <c r="R1573" t="s">
        <v>8324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3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8323</v>
      </c>
      <c r="R1574" t="s">
        <v>8324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3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8320</v>
      </c>
      <c r="R1575" t="s">
        <v>8340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3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8336</v>
      </c>
      <c r="R1576" t="s">
        <v>8337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3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8323</v>
      </c>
      <c r="R1577" t="s">
        <v>8324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3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8323</v>
      </c>
      <c r="R1578" t="s">
        <v>8324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3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8323</v>
      </c>
      <c r="R1579" t="s">
        <v>8324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3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8323</v>
      </c>
      <c r="R1580" t="s">
        <v>8324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3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8323</v>
      </c>
      <c r="R1581" t="s">
        <v>8324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3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8323</v>
      </c>
      <c r="R1582" t="s">
        <v>8327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3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8323</v>
      </c>
      <c r="R1583" t="s">
        <v>8327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3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8331</v>
      </c>
      <c r="R1584" t="s">
        <v>8349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3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8323</v>
      </c>
      <c r="R1585" t="s">
        <v>8324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3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8323</v>
      </c>
      <c r="R1586" t="s">
        <v>8327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3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8323</v>
      </c>
      <c r="R1587" t="s">
        <v>8327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3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8323</v>
      </c>
      <c r="R1588" t="s">
        <v>8327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3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8323</v>
      </c>
      <c r="R1589" t="s">
        <v>8327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3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8323</v>
      </c>
      <c r="R1590" t="s">
        <v>8352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3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8323</v>
      </c>
      <c r="R1591" t="s">
        <v>8352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3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8323</v>
      </c>
      <c r="R1592" t="s">
        <v>8352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3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8317</v>
      </c>
      <c r="R1593" t="s">
        <v>8353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3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8355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3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8355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3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8317</v>
      </c>
      <c r="R1596" t="s">
        <v>8347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3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8317</v>
      </c>
      <c r="R1597" t="s">
        <v>8347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3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8355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ref="P1602:P1665" si="126">IFERROR(ROUND(E1602/L1602,2),0)</f>
        <v>63.11</v>
      </c>
      <c r="Q1602" t="s">
        <v>8315</v>
      </c>
      <c r="R1602" t="s">
        <v>8316</v>
      </c>
      <c r="S1602" s="13">
        <f t="shared" ref="S1602:S1665" si="127">(((J1602/60)/60)/24)+DATE(1970,1,1)</f>
        <v>41827.605057870373</v>
      </c>
      <c r="T1602" s="13">
        <f t="shared" ref="T1602:T1665" si="128">(((I1602/60)/60)/24)+DATE(1970,1,1)</f>
        <v>41848.605057870373</v>
      </c>
      <c r="U1602">
        <f t="shared" si="124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si="126"/>
        <v>59.52</v>
      </c>
      <c r="Q1603" t="s">
        <v>8315</v>
      </c>
      <c r="R1603" t="s">
        <v>8316</v>
      </c>
      <c r="S1603" s="13">
        <f t="shared" si="127"/>
        <v>42277.583472222221</v>
      </c>
      <c r="T1603" s="13">
        <f t="shared" si="128"/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3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8357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3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8357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3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8308</v>
      </c>
      <c r="R1630" t="s">
        <v>8309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3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8308</v>
      </c>
      <c r="R1631" t="s">
        <v>8310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3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8308</v>
      </c>
      <c r="R1632" t="s">
        <v>8310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3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8308</v>
      </c>
      <c r="R1633" t="s">
        <v>8310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3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8308</v>
      </c>
      <c r="R1634" t="s">
        <v>8310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3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8308</v>
      </c>
      <c r="R1635" t="s">
        <v>8313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3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8308</v>
      </c>
      <c r="R1636" t="s">
        <v>8313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3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8308</v>
      </c>
      <c r="R1637" t="s">
        <v>8313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3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8308</v>
      </c>
      <c r="R1638" t="s">
        <v>8313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3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8308</v>
      </c>
      <c r="R1639" t="s">
        <v>8313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3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8308</v>
      </c>
      <c r="R1640" t="s">
        <v>8313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3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8308</v>
      </c>
      <c r="R1641" t="s">
        <v>8313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3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8308</v>
      </c>
      <c r="R1642" t="s">
        <v>8313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3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8308</v>
      </c>
      <c r="R1643" t="s">
        <v>8313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3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8308</v>
      </c>
      <c r="R1644" t="s">
        <v>8313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3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8320</v>
      </c>
      <c r="R1646" t="s">
        <v>8321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3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8323</v>
      </c>
      <c r="R1647" t="s">
        <v>8324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3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8323</v>
      </c>
      <c r="R1648" t="s">
        <v>8324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3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8323</v>
      </c>
      <c r="R1649" t="s">
        <v>8324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3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8323</v>
      </c>
      <c r="R1650" t="s">
        <v>8325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3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8323</v>
      </c>
      <c r="R1651" t="s">
        <v>8328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3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8323</v>
      </c>
      <c r="R1652" t="s">
        <v>8328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3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8336</v>
      </c>
      <c r="R1653" t="s">
        <v>8337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3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8336</v>
      </c>
      <c r="R1654" t="s">
        <v>8337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3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8323</v>
      </c>
      <c r="R1656" t="s">
        <v>8324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3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8336</v>
      </c>
      <c r="R1657" t="s">
        <v>8337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3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8336</v>
      </c>
      <c r="R1658" t="s">
        <v>8337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3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8336</v>
      </c>
      <c r="R1659" t="s">
        <v>8337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3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8323</v>
      </c>
      <c r="R1660" t="s">
        <v>8324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3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8323</v>
      </c>
      <c r="R1661" t="s">
        <v>8344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3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8323</v>
      </c>
      <c r="R1662" t="s">
        <v>8344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3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8323</v>
      </c>
      <c r="R1663" t="s">
        <v>8344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3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8323</v>
      </c>
      <c r="R1664" t="s">
        <v>8344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3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8323</v>
      </c>
      <c r="R1665" t="s">
        <v>8345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3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ref="P1666:P1729" si="131">IFERROR(ROUND(E1666/L1666,2),0)</f>
        <v>168.69</v>
      </c>
      <c r="Q1666" t="s">
        <v>8336</v>
      </c>
      <c r="R1666" t="s">
        <v>8337</v>
      </c>
      <c r="S1666" s="13">
        <f t="shared" ref="S1666:S1729" si="132">(((J1666/60)/60)/24)+DATE(1970,1,1)</f>
        <v>42052.7815162037</v>
      </c>
      <c r="T1666" s="13">
        <f t="shared" ref="T1666:T1729" si="133">(((I1666/60)/60)/24)+DATE(1970,1,1)</f>
        <v>42082.739849537036</v>
      </c>
      <c r="U1666">
        <f t="shared" si="129"/>
        <v>2015</v>
      </c>
    </row>
    <row r="1667" spans="1:21" ht="43.2" x14ac:dyDescent="0.3">
      <c r="A1667">
        <v>1756</v>
      </c>
      <c r="B1667" s="3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si="131"/>
        <v>47.13</v>
      </c>
      <c r="Q1667" t="s">
        <v>8336</v>
      </c>
      <c r="R1667" t="s">
        <v>8337</v>
      </c>
      <c r="S1667" s="13">
        <f t="shared" si="132"/>
        <v>42571.167465277773</v>
      </c>
      <c r="T1667" s="13">
        <f t="shared" si="133"/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3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8323</v>
      </c>
      <c r="R1668" t="s">
        <v>8324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3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8323</v>
      </c>
      <c r="R1669" t="s">
        <v>8327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3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8323</v>
      </c>
      <c r="R1670" t="s">
        <v>8327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3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8317</v>
      </c>
      <c r="R1671" t="s">
        <v>8347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3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8317</v>
      </c>
      <c r="R1672" t="s">
        <v>8347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3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8323</v>
      </c>
      <c r="R1673" t="s">
        <v>8324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8323</v>
      </c>
      <c r="R1674" t="s">
        <v>8324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3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8323</v>
      </c>
      <c r="R1675" t="s">
        <v>8328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3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8331</v>
      </c>
      <c r="R1676" t="s">
        <v>8349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3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8323</v>
      </c>
      <c r="R1677" t="s">
        <v>8327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3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8323</v>
      </c>
      <c r="R1678" t="s">
        <v>8327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3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8323</v>
      </c>
      <c r="R1679" t="s">
        <v>8327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3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8323</v>
      </c>
      <c r="R1680" t="s">
        <v>8327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3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8323</v>
      </c>
      <c r="R1681" t="s">
        <v>8352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3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8323</v>
      </c>
      <c r="R1682" t="s">
        <v>8352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3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8323</v>
      </c>
      <c r="R1683" t="s">
        <v>8352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3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8317</v>
      </c>
      <c r="R1684" t="s">
        <v>8354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3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8317</v>
      </c>
      <c r="R1685" t="s">
        <v>8354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3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8317</v>
      </c>
      <c r="R1686" t="s">
        <v>8347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3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8357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3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8357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3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8357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3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8355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3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8355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8355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3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8355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3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8355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3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8357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3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ref="P1730:P1793" si="136">IFERROR(ROUND(E1730/L1730,2),0)</f>
        <v>106.93</v>
      </c>
      <c r="Q1730" t="s">
        <v>8315</v>
      </c>
      <c r="R1730" t="s">
        <v>8357</v>
      </c>
      <c r="S1730" s="13">
        <f t="shared" ref="S1730:S1793" si="137">(((J1730/60)/60)/24)+DATE(1970,1,1)</f>
        <v>41788.167187500003</v>
      </c>
      <c r="T1730" s="13">
        <f t="shared" ref="T1730:T1793" si="138">(((I1730/60)/60)/24)+DATE(1970,1,1)</f>
        <v>41823.167187500003</v>
      </c>
      <c r="U1730">
        <f t="shared" si="134"/>
        <v>2014</v>
      </c>
    </row>
    <row r="1731" spans="1:21" ht="43.2" x14ac:dyDescent="0.3">
      <c r="A1731">
        <v>33</v>
      </c>
      <c r="B1731" s="3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si="136"/>
        <v>83.75</v>
      </c>
      <c r="Q1731" t="s">
        <v>8308</v>
      </c>
      <c r="R1731" t="s">
        <v>8309</v>
      </c>
      <c r="S1731" s="13">
        <f t="shared" si="137"/>
        <v>42286.660891203705</v>
      </c>
      <c r="T1731" s="13">
        <f t="shared" si="138"/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3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8308</v>
      </c>
      <c r="R1732" t="s">
        <v>8309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3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8308</v>
      </c>
      <c r="R1733" t="s">
        <v>8310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3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8308</v>
      </c>
      <c r="R1734" t="s">
        <v>8313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3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8308</v>
      </c>
      <c r="R1735" t="s">
        <v>8313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3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8308</v>
      </c>
      <c r="R1736" t="s">
        <v>8313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3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8308</v>
      </c>
      <c r="R1737" t="s">
        <v>8313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3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8308</v>
      </c>
      <c r="R1738" t="s">
        <v>8313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3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8308</v>
      </c>
      <c r="R1739" t="s">
        <v>8313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3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8308</v>
      </c>
      <c r="R1740" t="s">
        <v>8313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3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8308</v>
      </c>
      <c r="R1741" t="s">
        <v>8313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3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8320</v>
      </c>
      <c r="R1743" t="s">
        <v>8321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3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8320</v>
      </c>
      <c r="R1744" t="s">
        <v>8321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3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8320</v>
      </c>
      <c r="R1745" t="s">
        <v>8321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3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8320</v>
      </c>
      <c r="R1746" t="s">
        <v>8321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3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8320</v>
      </c>
      <c r="R1747" t="s">
        <v>8321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3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8323</v>
      </c>
      <c r="R1748" t="s">
        <v>8324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3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8323</v>
      </c>
      <c r="R1749" t="s">
        <v>8328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3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8336</v>
      </c>
      <c r="R1750" t="s">
        <v>8337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3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8336</v>
      </c>
      <c r="R1751" t="s">
        <v>8337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3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8336</v>
      </c>
      <c r="R1752" t="s">
        <v>8337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3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8323</v>
      </c>
      <c r="R1753" t="s">
        <v>8324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3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8323</v>
      </c>
      <c r="R1754" t="s">
        <v>8324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3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8323</v>
      </c>
      <c r="R1755" t="s">
        <v>8324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3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8317</v>
      </c>
      <c r="R1759" t="s">
        <v>8319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3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8320</v>
      </c>
      <c r="R1760" t="s">
        <v>8321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3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8320</v>
      </c>
      <c r="R1761" t="s">
        <v>8321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3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8323</v>
      </c>
      <c r="R1762" t="s">
        <v>8324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3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8320</v>
      </c>
      <c r="R1763" t="s">
        <v>8340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3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8323</v>
      </c>
      <c r="R1764" t="s">
        <v>8324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3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8323</v>
      </c>
      <c r="R1765" t="s">
        <v>8324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3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8323</v>
      </c>
      <c r="R1766" t="s">
        <v>8324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3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8336</v>
      </c>
      <c r="R1767" t="s">
        <v>8337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3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8323</v>
      </c>
      <c r="R1768" t="s">
        <v>8324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3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8323</v>
      </c>
      <c r="R1769" t="s">
        <v>8324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3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8323</v>
      </c>
      <c r="R1770" t="s">
        <v>8324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3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8323</v>
      </c>
      <c r="R1771" t="s">
        <v>8324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3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8323</v>
      </c>
      <c r="R1772" t="s">
        <v>8324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3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8323</v>
      </c>
      <c r="R1773" t="s">
        <v>8327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3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8323</v>
      </c>
      <c r="R1774" t="s">
        <v>8327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3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8323</v>
      </c>
      <c r="R1775" t="s">
        <v>8327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3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8317</v>
      </c>
      <c r="R1776" t="s">
        <v>8347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3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8323</v>
      </c>
      <c r="R1777" t="s">
        <v>8327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3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8323</v>
      </c>
      <c r="R1778" t="s">
        <v>8327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3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8323</v>
      </c>
      <c r="R1779" t="s">
        <v>8328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3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8323</v>
      </c>
      <c r="R1780" t="s">
        <v>8328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3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8334</v>
      </c>
      <c r="R1781" t="s">
        <v>8350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3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8334</v>
      </c>
      <c r="R1782" t="s">
        <v>8350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3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8334</v>
      </c>
      <c r="R1783" t="s">
        <v>8350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3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8334</v>
      </c>
      <c r="R1784" t="s">
        <v>8350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3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8334</v>
      </c>
      <c r="R1785" t="s">
        <v>8350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3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8334</v>
      </c>
      <c r="R1786" t="s">
        <v>8350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3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8323</v>
      </c>
      <c r="R1787" t="s">
        <v>8352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3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8323</v>
      </c>
      <c r="R1788" t="s">
        <v>8352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3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8323</v>
      </c>
      <c r="R1789" t="s">
        <v>8352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3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8317</v>
      </c>
      <c r="R1790" t="s">
        <v>8353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3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8317</v>
      </c>
      <c r="R1791" t="s">
        <v>8353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3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8355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3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8355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ref="P1794:P1857" si="141">IFERROR(ROUND(E1794/L1794,2),0)</f>
        <v>33.94</v>
      </c>
      <c r="Q1794" t="s">
        <v>8315</v>
      </c>
      <c r="R1794" t="s">
        <v>8316</v>
      </c>
      <c r="S1794" s="13">
        <f t="shared" ref="S1794:S1857" si="142">(((J1794/60)/60)/24)+DATE(1970,1,1)</f>
        <v>42192.64707175926</v>
      </c>
      <c r="T1794" s="13">
        <f t="shared" ref="T1794:T1857" si="143">(((I1794/60)/60)/24)+DATE(1970,1,1)</f>
        <v>42222.64707175926</v>
      </c>
      <c r="U1794">
        <f t="shared" si="139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si="141"/>
        <v>121.9</v>
      </c>
      <c r="Q1795" t="s">
        <v>8315</v>
      </c>
      <c r="R1795" t="s">
        <v>8316</v>
      </c>
      <c r="S1795" s="13">
        <f t="shared" si="142"/>
        <v>42451.496817129635</v>
      </c>
      <c r="T1795" s="13">
        <f t="shared" si="143"/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3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8357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3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8357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3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8355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3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8357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3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8357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3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8308</v>
      </c>
      <c r="R1846" t="s">
        <v>8309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3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8308</v>
      </c>
      <c r="R1847" t="s">
        <v>8309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3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8308</v>
      </c>
      <c r="R1848" t="s">
        <v>8309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3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8308</v>
      </c>
      <c r="R1849" t="s">
        <v>8309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3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8308</v>
      </c>
      <c r="R1850" t="s">
        <v>8309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3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8308</v>
      </c>
      <c r="R1851" t="s">
        <v>8309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3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8308</v>
      </c>
      <c r="R1852" t="s">
        <v>8309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3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8308</v>
      </c>
      <c r="R1853" t="s">
        <v>8310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3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8308</v>
      </c>
      <c r="R1854" t="s">
        <v>8313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3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8308</v>
      </c>
      <c r="R1855" t="s">
        <v>8313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3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8308</v>
      </c>
      <c r="R1856" t="s">
        <v>8313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3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8308</v>
      </c>
      <c r="R1857" t="s">
        <v>8313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3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ref="P1858:P1921" si="146">IFERROR(ROUND(E1858/L1858,2),0)</f>
        <v>141.75</v>
      </c>
      <c r="Q1858" t="s">
        <v>8308</v>
      </c>
      <c r="R1858" t="s">
        <v>8313</v>
      </c>
      <c r="S1858" s="13">
        <f t="shared" ref="S1858:S1921" si="147">(((J1858/60)/60)/24)+DATE(1970,1,1)</f>
        <v>42089.72802083334</v>
      </c>
      <c r="T1858" s="13">
        <f t="shared" ref="T1858:T1921" si="148">(((I1858/60)/60)/24)+DATE(1970,1,1)</f>
        <v>42125.165972222225</v>
      </c>
      <c r="U1858">
        <f t="shared" si="144"/>
        <v>2015</v>
      </c>
    </row>
    <row r="1859" spans="1:21" ht="43.2" x14ac:dyDescent="0.3">
      <c r="A1859">
        <v>315</v>
      </c>
      <c r="B1859" s="3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si="146"/>
        <v>200.89</v>
      </c>
      <c r="Q1859" t="s">
        <v>8308</v>
      </c>
      <c r="R1859" t="s">
        <v>8313</v>
      </c>
      <c r="S1859" s="13">
        <f t="shared" si="147"/>
        <v>41113.77238425926</v>
      </c>
      <c r="T1859" s="13">
        <f t="shared" si="148"/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3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8308</v>
      </c>
      <c r="R1860" t="s">
        <v>8313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3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8308</v>
      </c>
      <c r="R1861" t="s">
        <v>8313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3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8308</v>
      </c>
      <c r="R1862" t="s">
        <v>8313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8308</v>
      </c>
      <c r="R1863" t="s">
        <v>8313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3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8308</v>
      </c>
      <c r="R1864" t="s">
        <v>8313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3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8308</v>
      </c>
      <c r="R1865" t="s">
        <v>8313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3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8308</v>
      </c>
      <c r="R1866" t="s">
        <v>8313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3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8308</v>
      </c>
      <c r="R1867" t="s">
        <v>8313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3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8308</v>
      </c>
      <c r="R1868" t="s">
        <v>8313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3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8308</v>
      </c>
      <c r="R1869" t="s">
        <v>8313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3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8308</v>
      </c>
      <c r="R1870" t="s">
        <v>8313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3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8317</v>
      </c>
      <c r="R1873" t="s">
        <v>8319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3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8317</v>
      </c>
      <c r="R1874" t="s">
        <v>8319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3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8320</v>
      </c>
      <c r="R1875" t="s">
        <v>8321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3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8323</v>
      </c>
      <c r="R1876" t="s">
        <v>8324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3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8323</v>
      </c>
      <c r="R1877" t="s">
        <v>8324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3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8323</v>
      </c>
      <c r="R1878" t="s">
        <v>8324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3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8323</v>
      </c>
      <c r="R1879" t="s">
        <v>8324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3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8323</v>
      </c>
      <c r="R1880" t="s">
        <v>8324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3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8323</v>
      </c>
      <c r="R1881" t="s">
        <v>8325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3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8336</v>
      </c>
      <c r="R1882" t="s">
        <v>8337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3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8336</v>
      </c>
      <c r="R1883" t="s">
        <v>8337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3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8336</v>
      </c>
      <c r="R1884" t="s">
        <v>8337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3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8323</v>
      </c>
      <c r="R1885" t="s">
        <v>8324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3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8320</v>
      </c>
      <c r="R1887" t="s">
        <v>8321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3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8320</v>
      </c>
      <c r="R1888" t="s">
        <v>8340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3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8336</v>
      </c>
      <c r="R1889" t="s">
        <v>8337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3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8336</v>
      </c>
      <c r="R1890" t="s">
        <v>8337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3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8336</v>
      </c>
      <c r="R1891" t="s">
        <v>8337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3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8323</v>
      </c>
      <c r="R1892" t="s">
        <v>8324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3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8323</v>
      </c>
      <c r="R1893" t="s">
        <v>8324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3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8323</v>
      </c>
      <c r="R1894" t="s">
        <v>8324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3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8323</v>
      </c>
      <c r="R1895" t="s">
        <v>8324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3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8323</v>
      </c>
      <c r="R1896" t="s">
        <v>8324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3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8323</v>
      </c>
      <c r="R1897" t="s">
        <v>8324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3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8323</v>
      </c>
      <c r="R1898" t="s">
        <v>8324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3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8323</v>
      </c>
      <c r="R1899" t="s">
        <v>8344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3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8323</v>
      </c>
      <c r="R1900" t="s">
        <v>8344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3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8323</v>
      </c>
      <c r="R1901" t="s">
        <v>8344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3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8323</v>
      </c>
      <c r="R1902" t="s">
        <v>8344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3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8323</v>
      </c>
      <c r="R1903" t="s">
        <v>8344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3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8323</v>
      </c>
      <c r="R1904" t="s">
        <v>8345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3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8323</v>
      </c>
      <c r="R1905" t="s">
        <v>8324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3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8323</v>
      </c>
      <c r="R1906" t="s">
        <v>8324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3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8323</v>
      </c>
      <c r="R1907" t="s">
        <v>8324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3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8323</v>
      </c>
      <c r="R1908" t="s">
        <v>8324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3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8323</v>
      </c>
      <c r="R1909" t="s">
        <v>8327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3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8317</v>
      </c>
      <c r="R1910" t="s">
        <v>8347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3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8317</v>
      </c>
      <c r="R1911" t="s">
        <v>8347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3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8323</v>
      </c>
      <c r="R1912" t="s">
        <v>8327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3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8323</v>
      </c>
      <c r="R1913" t="s">
        <v>8327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3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8323</v>
      </c>
      <c r="R1914" t="s">
        <v>8327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3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8323</v>
      </c>
      <c r="R1915" t="s">
        <v>8327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3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8323</v>
      </c>
      <c r="R1916" t="s">
        <v>8327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3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8323</v>
      </c>
      <c r="R1917" t="s">
        <v>8328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3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8323</v>
      </c>
      <c r="R1918" t="s">
        <v>8328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3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8323</v>
      </c>
      <c r="R1919" t="s">
        <v>8324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3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8323</v>
      </c>
      <c r="R1920" t="s">
        <v>8324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3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8323</v>
      </c>
      <c r="R1921" t="s">
        <v>8324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3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ref="P1922:P1985" si="151">IFERROR(ROUND(E1922/L1922,2),0)</f>
        <v>53.47</v>
      </c>
      <c r="Q1922" t="s">
        <v>8323</v>
      </c>
      <c r="R1922" t="s">
        <v>8327</v>
      </c>
      <c r="S1922" s="13">
        <f t="shared" ref="S1922:S1985" si="152">(((J1922/60)/60)/24)+DATE(1970,1,1)</f>
        <v>40502.815868055557</v>
      </c>
      <c r="T1922" s="13">
        <f t="shared" ref="T1922:T1985" si="153">(((I1922/60)/60)/24)+DATE(1970,1,1)</f>
        <v>40544.207638888889</v>
      </c>
      <c r="U1922">
        <f t="shared" si="149"/>
        <v>2010</v>
      </c>
    </row>
    <row r="1923" spans="1:21" ht="43.2" x14ac:dyDescent="0.3">
      <c r="A1923">
        <v>2305</v>
      </c>
      <c r="B1923" s="3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si="151"/>
        <v>109.11</v>
      </c>
      <c r="Q1923" t="s">
        <v>8323</v>
      </c>
      <c r="R1923" t="s">
        <v>8327</v>
      </c>
      <c r="S1923" s="13">
        <f t="shared" si="152"/>
        <v>41834.695277777777</v>
      </c>
      <c r="T1923" s="13">
        <f t="shared" si="153"/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3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8323</v>
      </c>
      <c r="R1924" t="s">
        <v>8327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3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8334</v>
      </c>
      <c r="R1925" t="s">
        <v>8350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3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8334</v>
      </c>
      <c r="R1926" t="s">
        <v>8350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3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8334</v>
      </c>
      <c r="R1927" t="s">
        <v>8350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3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8323</v>
      </c>
      <c r="R1928" t="s">
        <v>8327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3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8323</v>
      </c>
      <c r="R1929" t="s">
        <v>8352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3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8323</v>
      </c>
      <c r="R1930" t="s">
        <v>8352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3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8317</v>
      </c>
      <c r="R1931" t="s">
        <v>8353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3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8317</v>
      </c>
      <c r="R1932" t="s">
        <v>8353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3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8355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8357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3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8357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3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8357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3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8355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3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8355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3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8355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3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8355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3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8355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3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8355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ref="P1986:P2049" si="156">IFERROR(ROUND(E1986/L1986,2),0)</f>
        <v>18.27</v>
      </c>
      <c r="Q1986" t="s">
        <v>8315</v>
      </c>
      <c r="R1986" t="s">
        <v>8316</v>
      </c>
      <c r="S1986" s="13">
        <f t="shared" ref="S1986:S2049" si="157">(((J1986/60)/60)/24)+DATE(1970,1,1)</f>
        <v>42101.828819444447</v>
      </c>
      <c r="T1986" s="13">
        <f t="shared" ref="T1986:T2049" si="158">(((I1986/60)/60)/24)+DATE(1970,1,1)</f>
        <v>42123.958333333328</v>
      </c>
      <c r="U1986">
        <f t="shared" si="154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si="156"/>
        <v>35.49</v>
      </c>
      <c r="Q1987" t="s">
        <v>8315</v>
      </c>
      <c r="R1987" t="s">
        <v>8316</v>
      </c>
      <c r="S1987" s="13">
        <f t="shared" si="157"/>
        <v>42144.041851851856</v>
      </c>
      <c r="T1987" s="13">
        <f t="shared" si="158"/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3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8357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3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8357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3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8308</v>
      </c>
      <c r="R2004" t="s">
        <v>8309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3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8308</v>
      </c>
      <c r="R2005" t="s">
        <v>8309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3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8308</v>
      </c>
      <c r="R2006" t="s">
        <v>8309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3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8308</v>
      </c>
      <c r="R2007" t="s">
        <v>8309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3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8308</v>
      </c>
      <c r="R2008" t="s">
        <v>8309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3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8308</v>
      </c>
      <c r="R2009" t="s">
        <v>8309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3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8308</v>
      </c>
      <c r="R2010" t="s">
        <v>8309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3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8308</v>
      </c>
      <c r="R2011" t="s">
        <v>8309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3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8308</v>
      </c>
      <c r="R2012" t="s">
        <v>8309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3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8308</v>
      </c>
      <c r="R2013" t="s">
        <v>8309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3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8308</v>
      </c>
      <c r="R2014" t="s">
        <v>8309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3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8308</v>
      </c>
      <c r="R2015" t="s">
        <v>8310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8308</v>
      </c>
      <c r="R2016" t="s">
        <v>8310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3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8308</v>
      </c>
      <c r="R2017" t="s">
        <v>8310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8308</v>
      </c>
      <c r="R2018" t="s">
        <v>8310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3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8308</v>
      </c>
      <c r="R2019" t="s">
        <v>8310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3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8308</v>
      </c>
      <c r="R2020" t="s">
        <v>8310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3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8308</v>
      </c>
      <c r="R2021" t="s">
        <v>8310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3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8308</v>
      </c>
      <c r="R2022" t="s">
        <v>8311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3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8308</v>
      </c>
      <c r="R2023" t="s">
        <v>8313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3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8308</v>
      </c>
      <c r="R2024" t="s">
        <v>8313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8308</v>
      </c>
      <c r="R2025" t="s">
        <v>8313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3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8308</v>
      </c>
      <c r="R2026" t="s">
        <v>8313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3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8308</v>
      </c>
      <c r="R2027" t="s">
        <v>8313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3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8308</v>
      </c>
      <c r="R2028" t="s">
        <v>8313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3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8308</v>
      </c>
      <c r="R2029" t="s">
        <v>8313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3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8317</v>
      </c>
      <c r="R2033" t="s">
        <v>8319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3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8320</v>
      </c>
      <c r="R2034" t="s">
        <v>8321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3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8320</v>
      </c>
      <c r="R2035" t="s">
        <v>8321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3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8320</v>
      </c>
      <c r="R2036" t="s">
        <v>8321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3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8323</v>
      </c>
      <c r="R2037" t="s">
        <v>8324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3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8323</v>
      </c>
      <c r="R2038" t="s">
        <v>8324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3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8323</v>
      </c>
      <c r="R2039" t="s">
        <v>8324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3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8323</v>
      </c>
      <c r="R2040" t="s">
        <v>8324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3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8323</v>
      </c>
      <c r="R2041" t="s">
        <v>8324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3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8323</v>
      </c>
      <c r="R2042" t="s">
        <v>8324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3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8323</v>
      </c>
      <c r="R2043" t="s">
        <v>8324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3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8323</v>
      </c>
      <c r="R2044" t="s">
        <v>8325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3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8323</v>
      </c>
      <c r="R2045" t="s">
        <v>8325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3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8323</v>
      </c>
      <c r="R2046" t="s">
        <v>8325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3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8323</v>
      </c>
      <c r="R2047" t="s">
        <v>8325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3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8323</v>
      </c>
      <c r="R2048" t="s">
        <v>8328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3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8323</v>
      </c>
      <c r="R2049" t="s">
        <v>8324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ref="P2050:P2113" si="161">IFERROR(ROUND(E2050/L2050,2),0)</f>
        <v>65.87</v>
      </c>
      <c r="Q2050" t="s">
        <v>8315</v>
      </c>
      <c r="R2050" t="s">
        <v>8316</v>
      </c>
      <c r="S2050" s="13">
        <f t="shared" ref="S2050:S2113" si="162">(((J2050/60)/60)/24)+DATE(1970,1,1)</f>
        <v>42561.154664351852</v>
      </c>
      <c r="T2050" s="13">
        <f t="shared" ref="T2050:T2113" si="163">(((I2050/60)/60)/24)+DATE(1970,1,1)</f>
        <v>42592.166666666672</v>
      </c>
      <c r="U2050">
        <f t="shared" si="159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si="161"/>
        <v>50</v>
      </c>
      <c r="Q2051" t="s">
        <v>8315</v>
      </c>
      <c r="R2051" t="s">
        <v>8316</v>
      </c>
      <c r="S2051" s="13">
        <f t="shared" si="162"/>
        <v>42675.057997685188</v>
      </c>
      <c r="T2051" s="13">
        <f t="shared" si="163"/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3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8320</v>
      </c>
      <c r="R2052" t="s">
        <v>8321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3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8323</v>
      </c>
      <c r="R2053" t="s">
        <v>8324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3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8323</v>
      </c>
      <c r="R2054" t="s">
        <v>8324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3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8323</v>
      </c>
      <c r="R2055" t="s">
        <v>8324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3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8323</v>
      </c>
      <c r="R2056" t="s">
        <v>8324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3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8323</v>
      </c>
      <c r="R2057" t="s">
        <v>8324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3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8323</v>
      </c>
      <c r="R2058" t="s">
        <v>8344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3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8323</v>
      </c>
      <c r="R2059" t="s">
        <v>8344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3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8323</v>
      </c>
      <c r="R2060" t="s">
        <v>8345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3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8336</v>
      </c>
      <c r="R2061" t="s">
        <v>8337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3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8323</v>
      </c>
      <c r="R2062" t="s">
        <v>8324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3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8323</v>
      </c>
      <c r="R2063" t="s">
        <v>8324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3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8323</v>
      </c>
      <c r="R2064" t="s">
        <v>8324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3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8323</v>
      </c>
      <c r="R2065" t="s">
        <v>8324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3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8323</v>
      </c>
      <c r="R2066" t="s">
        <v>8324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3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8323</v>
      </c>
      <c r="R2067" t="s">
        <v>8324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3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8323</v>
      </c>
      <c r="R2068" t="s">
        <v>8324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3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8323</v>
      </c>
      <c r="R2069" t="s">
        <v>8324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3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8323</v>
      </c>
      <c r="R2070" t="s">
        <v>8327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3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8323</v>
      </c>
      <c r="R2071" t="s">
        <v>8327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3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8323</v>
      </c>
      <c r="R2072" t="s">
        <v>8327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3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8323</v>
      </c>
      <c r="R2073" t="s">
        <v>8327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3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8323</v>
      </c>
      <c r="R2074" t="s">
        <v>8327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3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8323</v>
      </c>
      <c r="R2075" t="s">
        <v>8327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3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8323</v>
      </c>
      <c r="R2076" t="s">
        <v>8324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3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8323</v>
      </c>
      <c r="R2077" t="s">
        <v>8324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3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8323</v>
      </c>
      <c r="R2078" t="s">
        <v>8324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3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8323</v>
      </c>
      <c r="R2079" t="s">
        <v>8328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3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8331</v>
      </c>
      <c r="R2080" t="s">
        <v>8349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8323</v>
      </c>
      <c r="R2081" t="s">
        <v>8324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3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8323</v>
      </c>
      <c r="R2082" t="s">
        <v>8324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3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8323</v>
      </c>
      <c r="R2083" t="s">
        <v>8327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3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8323</v>
      </c>
      <c r="R2084" t="s">
        <v>8327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3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8323</v>
      </c>
      <c r="R2085" t="s">
        <v>8327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3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8323</v>
      </c>
      <c r="R2086" t="s">
        <v>8327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3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8323</v>
      </c>
      <c r="R2087" t="s">
        <v>8327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3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8323</v>
      </c>
      <c r="R2088" t="s">
        <v>8327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3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8323</v>
      </c>
      <c r="R2089" t="s">
        <v>8327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3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8323</v>
      </c>
      <c r="R2090" t="s">
        <v>8352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3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8323</v>
      </c>
      <c r="R2091" t="s">
        <v>8352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3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8323</v>
      </c>
      <c r="R2092" t="s">
        <v>8352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3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8323</v>
      </c>
      <c r="R2093" t="s">
        <v>8352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3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8323</v>
      </c>
      <c r="R2094" t="s">
        <v>8352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3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8323</v>
      </c>
      <c r="R2095" t="s">
        <v>8352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3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8317</v>
      </c>
      <c r="R2096" t="s">
        <v>8353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3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8357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3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8357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3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8357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3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8355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3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8355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3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8355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3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8355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3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8355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3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ref="P2114:P2177" si="166">IFERROR(ROUND(E2114/L2114,2),0)</f>
        <v>51.72</v>
      </c>
      <c r="Q2114" t="s">
        <v>8315</v>
      </c>
      <c r="R2114" t="s">
        <v>8355</v>
      </c>
      <c r="S2114" s="13">
        <f t="shared" ref="S2114:S2177" si="167">(((J2114/60)/60)/24)+DATE(1970,1,1)</f>
        <v>42597.882488425923</v>
      </c>
      <c r="T2114" s="13">
        <f t="shared" ref="T2114:T2177" si="168">(((I2114/60)/60)/24)+DATE(1970,1,1)</f>
        <v>42657.882488425923</v>
      </c>
      <c r="U2114">
        <f t="shared" si="164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si="166"/>
        <v>103.35</v>
      </c>
      <c r="Q2115" t="s">
        <v>8315</v>
      </c>
      <c r="R2115" t="s">
        <v>8316</v>
      </c>
      <c r="S2115" s="13">
        <f t="shared" si="167"/>
        <v>41862.83997685185</v>
      </c>
      <c r="T2115" s="13">
        <f t="shared" si="168"/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ref="P2178:P2241" si="171">IFERROR(ROUND(E2178/L2178,2),0)</f>
        <v>68.97</v>
      </c>
      <c r="Q2178" t="s">
        <v>8315</v>
      </c>
      <c r="R2178" t="s">
        <v>8316</v>
      </c>
      <c r="S2178" s="13">
        <f t="shared" ref="S2178:S2241" si="172">(((J2178/60)/60)/24)+DATE(1970,1,1)</f>
        <v>42460.741747685184</v>
      </c>
      <c r="T2178" s="13">
        <f t="shared" ref="T2178:T2241" si="173">(((I2178/60)/60)/24)+DATE(1970,1,1)</f>
        <v>42511.165972222225</v>
      </c>
      <c r="U2178">
        <f t="shared" si="169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si="171"/>
        <v>550.04</v>
      </c>
      <c r="Q2179" t="s">
        <v>8315</v>
      </c>
      <c r="R2179" t="s">
        <v>8316</v>
      </c>
      <c r="S2179" s="13">
        <f t="shared" si="172"/>
        <v>41887.292187500003</v>
      </c>
      <c r="T2179" s="13">
        <f t="shared" si="173"/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3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8357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3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8357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3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8357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3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8357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3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8357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3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8357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3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8357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3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8357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3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8357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8329</v>
      </c>
      <c r="R2200" t="s">
        <v>8330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8357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8317</v>
      </c>
      <c r="R2203" t="s">
        <v>8319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8317</v>
      </c>
      <c r="R2204" t="s">
        <v>8319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8317</v>
      </c>
      <c r="R2205" t="s">
        <v>8319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8317</v>
      </c>
      <c r="R2206" t="s">
        <v>8319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3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8317</v>
      </c>
      <c r="R2207" t="s">
        <v>8319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8336</v>
      </c>
      <c r="R2208" t="s">
        <v>8343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3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8323</v>
      </c>
      <c r="R2210" t="s">
        <v>8327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8317</v>
      </c>
      <c r="R2211" t="s">
        <v>8319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8317</v>
      </c>
      <c r="R2213" t="s">
        <v>8319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8331</v>
      </c>
      <c r="R2214" t="s">
        <v>8333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3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8320</v>
      </c>
      <c r="R2216" t="s">
        <v>8322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8317</v>
      </c>
      <c r="R2217" t="s">
        <v>8319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3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8323</v>
      </c>
      <c r="R2219" t="s">
        <v>8326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8323</v>
      </c>
      <c r="R2220" t="s">
        <v>8345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3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8336</v>
      </c>
      <c r="R2221" t="s">
        <v>8337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3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8355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3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8355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8317</v>
      </c>
      <c r="R2225" t="s">
        <v>8319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8323</v>
      </c>
      <c r="R2226" t="s">
        <v>8345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8336</v>
      </c>
      <c r="R2227" t="s">
        <v>8337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8357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8308</v>
      </c>
      <c r="R2229" t="s">
        <v>8314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8331</v>
      </c>
      <c r="R2230" t="s">
        <v>8332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8317</v>
      </c>
      <c r="R2231" t="s">
        <v>8354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8336</v>
      </c>
      <c r="R2233" t="s">
        <v>8337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3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8308</v>
      </c>
      <c r="R2236" t="s">
        <v>8312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3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8355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8355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8357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8317</v>
      </c>
      <c r="R2241" t="s">
        <v>8319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ref="P2242:P2305" si="176">IFERROR(ROUND(E2242/L2242,2),0)</f>
        <v>72.17</v>
      </c>
      <c r="Q2242" t="s">
        <v>8336</v>
      </c>
      <c r="R2242" t="s">
        <v>8337</v>
      </c>
      <c r="S2242" s="13">
        <f t="shared" ref="S2242:S2305" si="177">(((J2242/60)/60)/24)+DATE(1970,1,1)</f>
        <v>41834.980462962965</v>
      </c>
      <c r="T2242" s="13">
        <f t="shared" ref="T2242:T2305" si="178">(((I2242/60)/60)/24)+DATE(1970,1,1)</f>
        <v>41864.980462962965</v>
      </c>
      <c r="U2242">
        <f t="shared" si="174"/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si="176"/>
        <v>70.599999999999994</v>
      </c>
      <c r="Q2243" t="s">
        <v>8317</v>
      </c>
      <c r="R2243" t="s">
        <v>8346</v>
      </c>
      <c r="S2243" s="13">
        <f t="shared" si="177"/>
        <v>42129.226388888885</v>
      </c>
      <c r="T2243" s="13">
        <f t="shared" si="178"/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8357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8308</v>
      </c>
      <c r="R2245" t="s">
        <v>8312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3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8317</v>
      </c>
      <c r="R2246" t="s">
        <v>8319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8355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8336</v>
      </c>
      <c r="R2248" t="s">
        <v>8337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8355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3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8308</v>
      </c>
      <c r="R2251" t="s">
        <v>8312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8317</v>
      </c>
      <c r="R2252" t="s">
        <v>8319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8357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8317</v>
      </c>
      <c r="R2254" t="s">
        <v>8346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8357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8336</v>
      </c>
      <c r="R2257" t="s">
        <v>8337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3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8320</v>
      </c>
      <c r="R2258" t="s">
        <v>8356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3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8357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8308</v>
      </c>
      <c r="R2261" t="s">
        <v>8312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8320</v>
      </c>
      <c r="R2262" t="s">
        <v>8322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8323</v>
      </c>
      <c r="R2263" t="s">
        <v>8338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3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8357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8308</v>
      </c>
      <c r="R2265" t="s">
        <v>8314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8317</v>
      </c>
      <c r="R2266" t="s">
        <v>8354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8317</v>
      </c>
      <c r="R2268" t="s">
        <v>8319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8336</v>
      </c>
      <c r="R2269" t="s">
        <v>8341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8336</v>
      </c>
      <c r="R2270" t="s">
        <v>8337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3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8323</v>
      </c>
      <c r="R2272" t="s">
        <v>8345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3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8336</v>
      </c>
      <c r="R2273" t="s">
        <v>8337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3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8336</v>
      </c>
      <c r="R2274" t="s">
        <v>8337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3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8334</v>
      </c>
      <c r="R2275" t="s">
        <v>8350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3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8317</v>
      </c>
      <c r="R2277" t="s">
        <v>8319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8317</v>
      </c>
      <c r="R2278" t="s">
        <v>8319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3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8317</v>
      </c>
      <c r="R2279" t="s">
        <v>8346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3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8317</v>
      </c>
      <c r="R2280" t="s">
        <v>8346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8317</v>
      </c>
      <c r="R2282" t="s">
        <v>8319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3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8317</v>
      </c>
      <c r="R2283" t="s">
        <v>8319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3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8317</v>
      </c>
      <c r="R2284" t="s">
        <v>8319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8336</v>
      </c>
      <c r="R2285" t="s">
        <v>8337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8336</v>
      </c>
      <c r="R2286" t="s">
        <v>8337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3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8355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3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8357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8308</v>
      </c>
      <c r="R2289" t="s">
        <v>8312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8336</v>
      </c>
      <c r="R2290" t="s">
        <v>8341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8317</v>
      </c>
      <c r="R2291" t="s">
        <v>8319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8323</v>
      </c>
      <c r="R2292" t="s">
        <v>8345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8317</v>
      </c>
      <c r="R2294" t="s">
        <v>8319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3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8323</v>
      </c>
      <c r="R2295" t="s">
        <v>8345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8331</v>
      </c>
      <c r="R2296" t="s">
        <v>8333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8317</v>
      </c>
      <c r="R2297" t="s">
        <v>8346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3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8317</v>
      </c>
      <c r="R2298" t="s">
        <v>8346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3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8308</v>
      </c>
      <c r="R2299" t="s">
        <v>8312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8323</v>
      </c>
      <c r="R2300" t="s">
        <v>8326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8317</v>
      </c>
      <c r="R2301" t="s">
        <v>8319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3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8336</v>
      </c>
      <c r="R2302" t="s">
        <v>8348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3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8355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3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ref="P2306:P2369" si="181">IFERROR(ROUND(E2306/L2306,2),0)</f>
        <v>31.85</v>
      </c>
      <c r="Q2306" t="s">
        <v>8320</v>
      </c>
      <c r="R2306" t="s">
        <v>8322</v>
      </c>
      <c r="S2306" s="13">
        <f t="shared" ref="S2306:S2369" si="182">(((J2306/60)/60)/24)+DATE(1970,1,1)</f>
        <v>41604.996458333335</v>
      </c>
      <c r="T2306" s="13">
        <f t="shared" ref="T2306:T2369" si="183">(((I2306/60)/60)/24)+DATE(1970,1,1)</f>
        <v>41634.996458333335</v>
      </c>
      <c r="U2306">
        <f t="shared" si="179"/>
        <v>2013</v>
      </c>
    </row>
    <row r="2307" spans="1:21" ht="28.8" x14ac:dyDescent="0.3">
      <c r="A2307">
        <v>876</v>
      </c>
      <c r="B2307" s="3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si="181"/>
        <v>28.58</v>
      </c>
      <c r="Q2307" t="s">
        <v>8323</v>
      </c>
      <c r="R2307" t="s">
        <v>8326</v>
      </c>
      <c r="S2307" s="13">
        <f t="shared" si="182"/>
        <v>41276.496840277774</v>
      </c>
      <c r="T2307" s="13">
        <f t="shared" si="183"/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3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8323</v>
      </c>
      <c r="R2308" t="s">
        <v>8327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3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8323</v>
      </c>
      <c r="R2309" t="s">
        <v>8327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3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8331</v>
      </c>
      <c r="R2310" t="s">
        <v>8332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3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8320</v>
      </c>
      <c r="R2311" t="s">
        <v>8342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3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8336</v>
      </c>
      <c r="R2312" t="s">
        <v>8337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3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8334</v>
      </c>
      <c r="R2313" t="s">
        <v>8335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3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8308</v>
      </c>
      <c r="R2315" t="s">
        <v>8312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8308</v>
      </c>
      <c r="R2316" t="s">
        <v>8312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8323</v>
      </c>
      <c r="R2317" t="s">
        <v>8327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3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8323</v>
      </c>
      <c r="R2318" t="s">
        <v>8327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3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8317</v>
      </c>
      <c r="R2319" t="s">
        <v>8319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8331</v>
      </c>
      <c r="R2320" t="s">
        <v>8333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3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8317</v>
      </c>
      <c r="R2321" t="s">
        <v>8319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3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8317</v>
      </c>
      <c r="R2322" t="s">
        <v>8319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8336</v>
      </c>
      <c r="R2323" t="s">
        <v>8337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3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8336</v>
      </c>
      <c r="R2324" t="s">
        <v>8337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3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8308</v>
      </c>
      <c r="R2325" t="s">
        <v>8314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8317</v>
      </c>
      <c r="R2326" t="s">
        <v>8319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3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8323</v>
      </c>
      <c r="R2327" t="s">
        <v>8327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3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8317</v>
      </c>
      <c r="R2328" t="s">
        <v>8319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3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8331</v>
      </c>
      <c r="R2329" t="s">
        <v>8332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3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8336</v>
      </c>
      <c r="R2330" t="s">
        <v>8337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3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8317</v>
      </c>
      <c r="R2331" t="s">
        <v>8346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3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8334</v>
      </c>
      <c r="R2332" t="s">
        <v>8350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3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8334</v>
      </c>
      <c r="R2333" t="s">
        <v>8335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3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8355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3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8323</v>
      </c>
      <c r="R2335" t="s">
        <v>8326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3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8317</v>
      </c>
      <c r="R2336" t="s">
        <v>8319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3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8317</v>
      </c>
      <c r="R2343" t="s">
        <v>8318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8323</v>
      </c>
      <c r="R2344" t="s">
        <v>8327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3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8308</v>
      </c>
      <c r="R2349" t="s">
        <v>8312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3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8320</v>
      </c>
      <c r="R2350" t="s">
        <v>8322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3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8331</v>
      </c>
      <c r="R2351" t="s">
        <v>8332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8336</v>
      </c>
      <c r="R2352" t="s">
        <v>8337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3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8336</v>
      </c>
      <c r="R2353" t="s">
        <v>8337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3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8357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8317</v>
      </c>
      <c r="R2357" t="s">
        <v>8319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3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8317</v>
      </c>
      <c r="R2358" t="s">
        <v>8319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3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8317</v>
      </c>
      <c r="R2359" t="s">
        <v>8319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8336</v>
      </c>
      <c r="R2360" t="s">
        <v>8337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3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8357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3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8317</v>
      </c>
      <c r="R2364" t="s">
        <v>8318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8317</v>
      </c>
      <c r="R2365" t="s">
        <v>8319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3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8317</v>
      </c>
      <c r="R2366" t="s">
        <v>8319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8336</v>
      </c>
      <c r="R2367" t="s">
        <v>8341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8323</v>
      </c>
      <c r="R2368" t="s">
        <v>8345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3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8317</v>
      </c>
      <c r="R2369" t="s">
        <v>8353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3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ref="P2370:P2433" si="186">IFERROR(ROUND(E2370/L2370,2),0)</f>
        <v>132.35</v>
      </c>
      <c r="Q2370" t="s">
        <v>8315</v>
      </c>
      <c r="R2370" t="s">
        <v>8355</v>
      </c>
      <c r="S2370" s="13">
        <f t="shared" ref="S2370:S2433" si="187">(((J2370/60)/60)/24)+DATE(1970,1,1)</f>
        <v>42800.801817129628</v>
      </c>
      <c r="T2370" s="13">
        <f t="shared" ref="T2370:T2433" si="188">(((I2370/60)/60)/24)+DATE(1970,1,1)</f>
        <v>42830.760150462964</v>
      </c>
      <c r="U2370">
        <f t="shared" si="184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si="186"/>
        <v>63</v>
      </c>
      <c r="Q2371" t="s">
        <v>8315</v>
      </c>
      <c r="R2371" t="s">
        <v>8316</v>
      </c>
      <c r="S2371" s="13">
        <f t="shared" si="187"/>
        <v>42461.596273148149</v>
      </c>
      <c r="T2371" s="13">
        <f t="shared" si="188"/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3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8308</v>
      </c>
      <c r="R2374" t="s">
        <v>8312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3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8308</v>
      </c>
      <c r="R2375" t="s">
        <v>8314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8323</v>
      </c>
      <c r="R2376" t="s">
        <v>8345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8317</v>
      </c>
      <c r="R2377" t="s">
        <v>8354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8317</v>
      </c>
      <c r="R2381" t="s">
        <v>8319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8320</v>
      </c>
      <c r="R2382" t="s">
        <v>8339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3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8317</v>
      </c>
      <c r="R2388" t="s">
        <v>8319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3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8323</v>
      </c>
      <c r="R2389" t="s">
        <v>8326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3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8323</v>
      </c>
      <c r="R2390" t="s">
        <v>8326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3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8317</v>
      </c>
      <c r="R2391" t="s">
        <v>8319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3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8317</v>
      </c>
      <c r="R2392" t="s">
        <v>8319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8320</v>
      </c>
      <c r="R2393" t="s">
        <v>8322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3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8323</v>
      </c>
      <c r="R2394" t="s">
        <v>8345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8336</v>
      </c>
      <c r="R2395" t="s">
        <v>8337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8357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3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8308</v>
      </c>
      <c r="R2398" t="s">
        <v>8312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8323</v>
      </c>
      <c r="R2399" t="s">
        <v>8326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3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8317</v>
      </c>
      <c r="R2400" t="s">
        <v>8319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8317</v>
      </c>
      <c r="R2401" t="s">
        <v>8319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3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8331</v>
      </c>
      <c r="R2402" t="s">
        <v>8332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8355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3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8357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8317</v>
      </c>
      <c r="R2405" t="s">
        <v>8319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8331</v>
      </c>
      <c r="R2406" t="s">
        <v>8332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8323</v>
      </c>
      <c r="R2407" t="s">
        <v>8338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3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8336</v>
      </c>
      <c r="R2408" t="s">
        <v>8341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8336</v>
      </c>
      <c r="R2409" t="s">
        <v>8343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3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8331</v>
      </c>
      <c r="R2410" t="s">
        <v>8332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3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8317</v>
      </c>
      <c r="R2411" t="s">
        <v>8318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3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8320</v>
      </c>
      <c r="R2412" t="s">
        <v>8356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3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8308</v>
      </c>
      <c r="R2415" t="s">
        <v>8311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3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8317</v>
      </c>
      <c r="R2416" t="s">
        <v>8319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3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8317</v>
      </c>
      <c r="R2417" t="s">
        <v>8319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3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8317</v>
      </c>
      <c r="R2418" t="s">
        <v>8319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3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8331</v>
      </c>
      <c r="R2419" t="s">
        <v>8332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8331</v>
      </c>
      <c r="R2420" t="s">
        <v>8332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3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8317</v>
      </c>
      <c r="R2421" t="s">
        <v>8354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3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8334</v>
      </c>
      <c r="R2422" t="s">
        <v>8335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8320</v>
      </c>
      <c r="R2423" t="s">
        <v>8356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3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8308</v>
      </c>
      <c r="R2426" t="s">
        <v>8314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8317</v>
      </c>
      <c r="R2427" t="s">
        <v>8318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3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8317</v>
      </c>
      <c r="R2428" t="s">
        <v>8319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3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8320</v>
      </c>
      <c r="R2429" t="s">
        <v>8339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3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8320</v>
      </c>
      <c r="R2430" t="s">
        <v>8356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3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8355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ref="P2434:P2497" si="191">IFERROR(ROUND(E2434/L2434,2),0)</f>
        <v>46.43</v>
      </c>
      <c r="Q2434" t="s">
        <v>8315</v>
      </c>
      <c r="R2434" t="s">
        <v>8316</v>
      </c>
      <c r="S2434" s="13">
        <f t="shared" ref="S2434:S2497" si="192">(((J2434/60)/60)/24)+DATE(1970,1,1)</f>
        <v>41841.651597222226</v>
      </c>
      <c r="T2434" s="13">
        <f t="shared" ref="T2434:T2497" si="193">(((I2434/60)/60)/24)+DATE(1970,1,1)</f>
        <v>41881.229166666664</v>
      </c>
      <c r="U2434">
        <f t="shared" si="189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si="191"/>
        <v>38.71</v>
      </c>
      <c r="Q2435" t="s">
        <v>8315</v>
      </c>
      <c r="R2435" t="s">
        <v>8316</v>
      </c>
      <c r="S2435" s="13">
        <f t="shared" si="192"/>
        <v>42762.545810185184</v>
      </c>
      <c r="T2435" s="13">
        <f t="shared" si="193"/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3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8308</v>
      </c>
      <c r="R2438" t="s">
        <v>8312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8317</v>
      </c>
      <c r="R2439" t="s">
        <v>8319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3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8317</v>
      </c>
      <c r="R2440" t="s">
        <v>8319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3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8331</v>
      </c>
      <c r="R2441" t="s">
        <v>8332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3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8317</v>
      </c>
      <c r="R2442" t="s">
        <v>8319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3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8323</v>
      </c>
      <c r="R2443" t="s">
        <v>8345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8336</v>
      </c>
      <c r="R2444" t="s">
        <v>8337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3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8336</v>
      </c>
      <c r="R2445" t="s">
        <v>8348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3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8334</v>
      </c>
      <c r="R2446" t="s">
        <v>8335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3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8320</v>
      </c>
      <c r="R2447" t="s">
        <v>8356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3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8308</v>
      </c>
      <c r="R2449" t="s">
        <v>8312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3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8308</v>
      </c>
      <c r="R2450" t="s">
        <v>8312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8308</v>
      </c>
      <c r="R2451" t="s">
        <v>8314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3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8317</v>
      </c>
      <c r="R2452" t="s">
        <v>8319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3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8320</v>
      </c>
      <c r="R2453" t="s">
        <v>8322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3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8323</v>
      </c>
      <c r="R2454" t="s">
        <v>8345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3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8334</v>
      </c>
      <c r="R2455" t="s">
        <v>8335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8355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8357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3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8323</v>
      </c>
      <c r="R2458" t="s">
        <v>8326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8323</v>
      </c>
      <c r="R2459" t="s">
        <v>8326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3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8336</v>
      </c>
      <c r="R2460" t="s">
        <v>8337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8334</v>
      </c>
      <c r="R2461" t="s">
        <v>8335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3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8355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3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8308</v>
      </c>
      <c r="R2467" t="s">
        <v>8311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8308</v>
      </c>
      <c r="R2468" t="s">
        <v>8314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3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8317</v>
      </c>
      <c r="R2469" t="s">
        <v>8318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3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8317</v>
      </c>
      <c r="R2470" t="s">
        <v>8319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8320</v>
      </c>
      <c r="R2471" t="s">
        <v>8342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3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8334</v>
      </c>
      <c r="R2472" t="s">
        <v>8335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3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8355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8355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3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8308</v>
      </c>
      <c r="R2477" t="s">
        <v>8312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3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8308</v>
      </c>
      <c r="R2478" t="s">
        <v>8314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8308</v>
      </c>
      <c r="R2479" t="s">
        <v>8314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3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8317</v>
      </c>
      <c r="R2480" t="s">
        <v>8319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3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8317</v>
      </c>
      <c r="R2481" t="s">
        <v>8319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8317</v>
      </c>
      <c r="R2482" t="s">
        <v>8319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3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8323</v>
      </c>
      <c r="R2483" t="s">
        <v>8326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3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8317</v>
      </c>
      <c r="R2484" t="s">
        <v>8319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3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8323</v>
      </c>
      <c r="R2485" t="s">
        <v>8345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3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8336</v>
      </c>
      <c r="R2486" t="s">
        <v>8337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8320</v>
      </c>
      <c r="R2487" t="s">
        <v>8356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3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8308</v>
      </c>
      <c r="R2494" t="s">
        <v>8312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3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8317</v>
      </c>
      <c r="R2495" t="s">
        <v>8318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3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8323</v>
      </c>
      <c r="R2496" t="s">
        <v>8326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3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8334</v>
      </c>
      <c r="R2497" t="s">
        <v>8335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ref="P2498:P2561" si="196">IFERROR(ROUND(E2498/L2498,2),0)</f>
        <v>108.05</v>
      </c>
      <c r="Q2498" t="s">
        <v>8320</v>
      </c>
      <c r="R2498" t="s">
        <v>8342</v>
      </c>
      <c r="S2498" s="13">
        <f t="shared" ref="S2498:S2561" si="197">(((J2498/60)/60)/24)+DATE(1970,1,1)</f>
        <v>42549.916712962964</v>
      </c>
      <c r="T2498" s="13">
        <f t="shared" ref="T2498:T2561" si="198">(((I2498/60)/60)/24)+DATE(1970,1,1)</f>
        <v>42578.916666666672</v>
      </c>
      <c r="U2498">
        <f t="shared" si="194"/>
        <v>2016</v>
      </c>
    </row>
    <row r="2499" spans="1:21" ht="28.8" x14ac:dyDescent="0.3">
      <c r="A2499">
        <v>1594</v>
      </c>
      <c r="B2499" s="3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si="196"/>
        <v>20.5</v>
      </c>
      <c r="Q2499" t="s">
        <v>8336</v>
      </c>
      <c r="R2499" t="s">
        <v>8343</v>
      </c>
      <c r="S2499" s="13">
        <f t="shared" si="197"/>
        <v>42445.712754629625</v>
      </c>
      <c r="T2499" s="13">
        <f t="shared" si="198"/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8323</v>
      </c>
      <c r="R2500" t="s">
        <v>8345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3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8336</v>
      </c>
      <c r="R2501" t="s">
        <v>8337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8336</v>
      </c>
      <c r="R2502" t="s">
        <v>8348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3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8334</v>
      </c>
      <c r="R2503" t="s">
        <v>8350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3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8317</v>
      </c>
      <c r="R2504" t="s">
        <v>8353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3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8308</v>
      </c>
      <c r="R2511" t="s">
        <v>8312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3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8323</v>
      </c>
      <c r="R2512" t="s">
        <v>8327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3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8317</v>
      </c>
      <c r="R2513" t="s">
        <v>8319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8320</v>
      </c>
      <c r="R2514" t="s">
        <v>8339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8323</v>
      </c>
      <c r="R2515" t="s">
        <v>8345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3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8336</v>
      </c>
      <c r="R2516" t="s">
        <v>8337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3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8336</v>
      </c>
      <c r="R2517" t="s">
        <v>8337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3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8336</v>
      </c>
      <c r="R2518" t="s">
        <v>8337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8331</v>
      </c>
      <c r="R2519" t="s">
        <v>8333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3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8355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3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8355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8355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3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8357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8357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8308</v>
      </c>
      <c r="R2530" t="s">
        <v>8314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3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8317</v>
      </c>
      <c r="R2531" t="s">
        <v>8319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8334</v>
      </c>
      <c r="R2532" t="s">
        <v>8335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8334</v>
      </c>
      <c r="R2533" t="s">
        <v>8351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3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8317</v>
      </c>
      <c r="R2534" t="s">
        <v>8353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8320</v>
      </c>
      <c r="R2535" t="s">
        <v>8356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3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8308</v>
      </c>
      <c r="R2538" t="s">
        <v>8312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3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8308</v>
      </c>
      <c r="R2539" t="s">
        <v>8314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3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8323</v>
      </c>
      <c r="R2540" t="s">
        <v>8326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3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8323</v>
      </c>
      <c r="R2541" t="s">
        <v>8326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3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8317</v>
      </c>
      <c r="R2542" t="s">
        <v>8319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8331</v>
      </c>
      <c r="R2543" t="s">
        <v>8332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8331</v>
      </c>
      <c r="R2544" t="s">
        <v>8332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3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8323</v>
      </c>
      <c r="R2545" t="s">
        <v>8338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3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8320</v>
      </c>
      <c r="R2546" t="s">
        <v>8339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3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8317</v>
      </c>
      <c r="R2547" t="s">
        <v>8354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8317</v>
      </c>
      <c r="R2556" t="s">
        <v>8318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8317</v>
      </c>
      <c r="R2557" t="s">
        <v>8319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8317</v>
      </c>
      <c r="R2558" t="s">
        <v>8319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8336</v>
      </c>
      <c r="R2559" t="s">
        <v>8348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8334</v>
      </c>
      <c r="R2560" t="s">
        <v>8335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3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8355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3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ref="P2562:P2625" si="201">IFERROR(ROUND(E2562/L2562,2),0)</f>
        <v>40.83</v>
      </c>
      <c r="Q2562" t="s">
        <v>8315</v>
      </c>
      <c r="R2562" t="s">
        <v>8355</v>
      </c>
      <c r="S2562" s="13">
        <f t="shared" ref="S2562:S2625" si="202">(((J2562/60)/60)/24)+DATE(1970,1,1)</f>
        <v>42629.503483796296</v>
      </c>
      <c r="T2562" s="13">
        <f t="shared" ref="T2562:T2625" si="203">(((I2562/60)/60)/24)+DATE(1970,1,1)</f>
        <v>42650.583333333328</v>
      </c>
      <c r="U2562">
        <f t="shared" si="199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si="201"/>
        <v>315.5</v>
      </c>
      <c r="Q2563" t="s">
        <v>8315</v>
      </c>
      <c r="R2563" t="s">
        <v>8316</v>
      </c>
      <c r="S2563" s="13">
        <f t="shared" si="202"/>
        <v>42171.758611111116</v>
      </c>
      <c r="T2563" s="13">
        <f t="shared" si="203"/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3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8308</v>
      </c>
      <c r="R2568" t="s">
        <v>8312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3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8308</v>
      </c>
      <c r="R2569" t="s">
        <v>8312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3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8308</v>
      </c>
      <c r="R2570" t="s">
        <v>8312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3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8317</v>
      </c>
      <c r="R2571" t="s">
        <v>8319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3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8317</v>
      </c>
      <c r="R2572" t="s">
        <v>8319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3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8336</v>
      </c>
      <c r="R2573" t="s">
        <v>8337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3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8355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8357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3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8308</v>
      </c>
      <c r="R2584" t="s">
        <v>8312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3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8317</v>
      </c>
      <c r="R2585" t="s">
        <v>8319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8317</v>
      </c>
      <c r="R2586" t="s">
        <v>8319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8317</v>
      </c>
      <c r="R2587" t="s">
        <v>8319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3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8317</v>
      </c>
      <c r="R2588" t="s">
        <v>8319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3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8323</v>
      </c>
      <c r="R2589" t="s">
        <v>8326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3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8317</v>
      </c>
      <c r="R2590" t="s">
        <v>8319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3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8317</v>
      </c>
      <c r="R2591" t="s">
        <v>8319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3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8317</v>
      </c>
      <c r="R2592" t="s">
        <v>8319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3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8317</v>
      </c>
      <c r="R2593" t="s">
        <v>8319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3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8336</v>
      </c>
      <c r="R2594" t="s">
        <v>8337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3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8336</v>
      </c>
      <c r="R2595" t="s">
        <v>8337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3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8317</v>
      </c>
      <c r="R2596" t="s">
        <v>8318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3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8334</v>
      </c>
      <c r="R2597" t="s">
        <v>8335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3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8355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3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8355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3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8357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3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8308</v>
      </c>
      <c r="R2605" t="s">
        <v>8311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3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8308</v>
      </c>
      <c r="R2606" t="s">
        <v>8314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3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8308</v>
      </c>
      <c r="R2607" t="s">
        <v>8314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3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8331</v>
      </c>
      <c r="R2608" t="s">
        <v>8332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3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8331</v>
      </c>
      <c r="R2609" t="s">
        <v>8332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3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8331</v>
      </c>
      <c r="R2610" t="s">
        <v>8333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3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8323</v>
      </c>
      <c r="R2611" t="s">
        <v>8338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3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8320</v>
      </c>
      <c r="R2612" t="s">
        <v>8342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3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8336</v>
      </c>
      <c r="R2613" t="s">
        <v>8337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3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8336</v>
      </c>
      <c r="R2614" t="s">
        <v>8337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3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8336</v>
      </c>
      <c r="R2615" t="s">
        <v>8337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3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8317</v>
      </c>
      <c r="R2616" t="s">
        <v>8346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3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8320</v>
      </c>
      <c r="R2617" t="s">
        <v>8356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3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8320</v>
      </c>
      <c r="R2618" t="s">
        <v>8356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3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8355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8355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3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8308</v>
      </c>
      <c r="R2624" t="s">
        <v>8311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3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8308</v>
      </c>
      <c r="R2625" t="s">
        <v>8312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3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ref="P2626:P2689" si="206">IFERROR(ROUND(E2626/L2626,2),0)</f>
        <v>69.41</v>
      </c>
      <c r="Q2626" t="s">
        <v>8317</v>
      </c>
      <c r="R2626" t="s">
        <v>8319</v>
      </c>
      <c r="S2626" s="13">
        <f t="shared" ref="S2626:S2689" si="207">(((J2626/60)/60)/24)+DATE(1970,1,1)</f>
        <v>42444.583912037036</v>
      </c>
      <c r="T2626" s="13">
        <f t="shared" ref="T2626:T2689" si="208">(((I2626/60)/60)/24)+DATE(1970,1,1)</f>
        <v>42478.583333333328</v>
      </c>
      <c r="U2626">
        <f t="shared" si="204"/>
        <v>2016</v>
      </c>
    </row>
    <row r="2627" spans="1:21" ht="57.6" x14ac:dyDescent="0.3">
      <c r="A2627">
        <v>986</v>
      </c>
      <c r="B2627" s="3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si="206"/>
        <v>110.87</v>
      </c>
      <c r="Q2627" t="s">
        <v>8317</v>
      </c>
      <c r="R2627" t="s">
        <v>8319</v>
      </c>
      <c r="S2627" s="13">
        <f t="shared" si="207"/>
        <v>42324.767361111109</v>
      </c>
      <c r="T2627" s="13">
        <f t="shared" si="208"/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3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8317</v>
      </c>
      <c r="R2628" t="s">
        <v>8319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3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8317</v>
      </c>
      <c r="R2629" t="s">
        <v>8319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3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8331</v>
      </c>
      <c r="R2630" t="s">
        <v>8332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3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8336</v>
      </c>
      <c r="R2631" t="s">
        <v>8341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8320</v>
      </c>
      <c r="R2632" t="s">
        <v>8342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3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8336</v>
      </c>
      <c r="R2633" t="s">
        <v>8337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3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8336</v>
      </c>
      <c r="R2634" t="s">
        <v>8348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8331</v>
      </c>
      <c r="R2635" t="s">
        <v>8332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3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8357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3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8308</v>
      </c>
      <c r="R2641" t="s">
        <v>8312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3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8308</v>
      </c>
      <c r="R2642" t="s">
        <v>8314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3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8317</v>
      </c>
      <c r="R2643" t="s">
        <v>8318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3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8317</v>
      </c>
      <c r="R2644" t="s">
        <v>8319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3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8323</v>
      </c>
      <c r="R2645" t="s">
        <v>8326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3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8317</v>
      </c>
      <c r="R2646" t="s">
        <v>8319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3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8334</v>
      </c>
      <c r="R2647" t="s">
        <v>8335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3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8323</v>
      </c>
      <c r="R2648" t="s">
        <v>8338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3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8317</v>
      </c>
      <c r="R2649" t="s">
        <v>8319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3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8323</v>
      </c>
      <c r="R2650" t="s">
        <v>8345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3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8331</v>
      </c>
      <c r="R2651" t="s">
        <v>8332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3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8334</v>
      </c>
      <c r="R2652" t="s">
        <v>8335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3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8317</v>
      </c>
      <c r="R2653" t="s">
        <v>8353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3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8320</v>
      </c>
      <c r="R2654" t="s">
        <v>8356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3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8355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3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8355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3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8355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3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8357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3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8357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3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8308</v>
      </c>
      <c r="R2664" t="s">
        <v>8311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3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8323</v>
      </c>
      <c r="R2665" t="s">
        <v>8326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3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8323</v>
      </c>
      <c r="R2666" t="s">
        <v>8326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3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8317</v>
      </c>
      <c r="R2667" t="s">
        <v>8319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3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8317</v>
      </c>
      <c r="R2668" t="s">
        <v>8319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3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8317</v>
      </c>
      <c r="R2669" t="s">
        <v>8319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3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8320</v>
      </c>
      <c r="R2670" t="s">
        <v>8339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3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8320</v>
      </c>
      <c r="R2671" t="s">
        <v>8342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3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8323</v>
      </c>
      <c r="R2672" t="s">
        <v>8345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3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8323</v>
      </c>
      <c r="R2673" t="s">
        <v>8345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8336</v>
      </c>
      <c r="R2674" t="s">
        <v>8337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3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8336</v>
      </c>
      <c r="R2675" t="s">
        <v>8337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3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8336</v>
      </c>
      <c r="R2676" t="s">
        <v>8337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3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8331</v>
      </c>
      <c r="R2677" t="s">
        <v>8332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3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8317</v>
      </c>
      <c r="R2678" t="s">
        <v>8318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3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8317</v>
      </c>
      <c r="R2679" t="s">
        <v>8318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3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8334</v>
      </c>
      <c r="R2680" t="s">
        <v>8335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3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8317</v>
      </c>
      <c r="R2681" t="s">
        <v>8353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3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8317</v>
      </c>
      <c r="R2682" t="s">
        <v>8353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3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8317</v>
      </c>
      <c r="R2683" t="s">
        <v>8354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3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8334</v>
      </c>
      <c r="R2684" t="s">
        <v>8335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8355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3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8320</v>
      </c>
      <c r="R2686" t="s">
        <v>8356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3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8320</v>
      </c>
      <c r="R2687" t="s">
        <v>8356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3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8355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ref="P2690:P2753" si="211">IFERROR(ROUND(E2690/L2690,2),0)</f>
        <v>437.5</v>
      </c>
      <c r="Q2690" t="s">
        <v>8315</v>
      </c>
      <c r="R2690" t="s">
        <v>8316</v>
      </c>
      <c r="S2690" s="13">
        <f t="shared" ref="S2690:S2753" si="212">(((J2690/60)/60)/24)+DATE(1970,1,1)</f>
        <v>42796.682476851856</v>
      </c>
      <c r="T2690" s="13">
        <f t="shared" ref="T2690:T2753" si="213">(((I2690/60)/60)/24)+DATE(1970,1,1)</f>
        <v>42841.640810185185</v>
      </c>
      <c r="U2690">
        <f t="shared" si="209"/>
        <v>2017</v>
      </c>
    </row>
    <row r="2691" spans="1:21" ht="28.8" x14ac:dyDescent="0.3">
      <c r="A2691">
        <v>3197</v>
      </c>
      <c r="B2691" s="3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si="211"/>
        <v>286.25</v>
      </c>
      <c r="Q2691" t="s">
        <v>8315</v>
      </c>
      <c r="R2691" t="s">
        <v>8357</v>
      </c>
      <c r="S2691" s="13">
        <f t="shared" si="212"/>
        <v>42009.493263888886</v>
      </c>
      <c r="T2691" s="13">
        <f t="shared" si="213"/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3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8308</v>
      </c>
      <c r="R2700" t="s">
        <v>8311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8308</v>
      </c>
      <c r="R2701" t="s">
        <v>8312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3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8308</v>
      </c>
      <c r="R2702" t="s">
        <v>8314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3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8308</v>
      </c>
      <c r="R2703" t="s">
        <v>8314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3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8317</v>
      </c>
      <c r="R2704" t="s">
        <v>8319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8317</v>
      </c>
      <c r="R2705" t="s">
        <v>8319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3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8323</v>
      </c>
      <c r="R2706" t="s">
        <v>8327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3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8317</v>
      </c>
      <c r="R2707" t="s">
        <v>8319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8334</v>
      </c>
      <c r="R2708" t="s">
        <v>8335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3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8317</v>
      </c>
      <c r="R2709" t="s">
        <v>8319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3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8320</v>
      </c>
      <c r="R2710" t="s">
        <v>8339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3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8323</v>
      </c>
      <c r="R2711" t="s">
        <v>8345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3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8323</v>
      </c>
      <c r="R2712" t="s">
        <v>8345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3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8331</v>
      </c>
      <c r="R2713" t="s">
        <v>8333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3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8331</v>
      </c>
      <c r="R2714" t="s">
        <v>8332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3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8331</v>
      </c>
      <c r="R2715" t="s">
        <v>8332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3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8331</v>
      </c>
      <c r="R2716" t="s">
        <v>8332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3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8334</v>
      </c>
      <c r="R2717" t="s">
        <v>8351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3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8320</v>
      </c>
      <c r="R2718" t="s">
        <v>8356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3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8320</v>
      </c>
      <c r="R2719" t="s">
        <v>8356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3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8308</v>
      </c>
      <c r="R2727" t="s">
        <v>8314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3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8317</v>
      </c>
      <c r="R2728" t="s">
        <v>8318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3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8323</v>
      </c>
      <c r="R2729" t="s">
        <v>8327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3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8317</v>
      </c>
      <c r="R2730" t="s">
        <v>8319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3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8329</v>
      </c>
      <c r="R2731" t="s">
        <v>8330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3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8331</v>
      </c>
      <c r="R2732" t="s">
        <v>8332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8331</v>
      </c>
      <c r="R2733" t="s">
        <v>8332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3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8334</v>
      </c>
      <c r="R2734" t="s">
        <v>8335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3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8317</v>
      </c>
      <c r="R2735" t="s">
        <v>8319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3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8320</v>
      </c>
      <c r="R2736" t="s">
        <v>8322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3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8336</v>
      </c>
      <c r="R2737" t="s">
        <v>8341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3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8336</v>
      </c>
      <c r="R2738" t="s">
        <v>8343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3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8323</v>
      </c>
      <c r="R2739" t="s">
        <v>8345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3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8317</v>
      </c>
      <c r="R2740" t="s">
        <v>8346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3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8355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3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8357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3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8308</v>
      </c>
      <c r="R2751" t="s">
        <v>8311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8308</v>
      </c>
      <c r="R2752" t="s">
        <v>8314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3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8317</v>
      </c>
      <c r="R2753" t="s">
        <v>8319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ref="P2754:P2817" si="216">IFERROR(ROUND(E2754/L2754,2),0)</f>
        <v>292.08</v>
      </c>
      <c r="Q2754" t="s">
        <v>8317</v>
      </c>
      <c r="R2754" t="s">
        <v>8319</v>
      </c>
      <c r="S2754" s="13">
        <f t="shared" ref="S2754:S2817" si="217">(((J2754/60)/60)/24)+DATE(1970,1,1)</f>
        <v>41926.29965277778</v>
      </c>
      <c r="T2754" s="13">
        <f t="shared" ref="T2754:T2817" si="218">(((I2754/60)/60)/24)+DATE(1970,1,1)</f>
        <v>41956.334722222222</v>
      </c>
      <c r="U2754">
        <f t="shared" si="214"/>
        <v>2014</v>
      </c>
    </row>
    <row r="2755" spans="1:21" ht="57.6" x14ac:dyDescent="0.3">
      <c r="A2755">
        <v>1078</v>
      </c>
      <c r="B2755" s="3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si="216"/>
        <v>9</v>
      </c>
      <c r="Q2755" t="s">
        <v>8331</v>
      </c>
      <c r="R2755" t="s">
        <v>8332</v>
      </c>
      <c r="S2755" s="13">
        <f t="shared" si="217"/>
        <v>40701.195844907408</v>
      </c>
      <c r="T2755" s="13">
        <f t="shared" si="218"/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3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8331</v>
      </c>
      <c r="R2756" t="s">
        <v>8332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3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8331</v>
      </c>
      <c r="R2757" t="s">
        <v>8332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3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8320</v>
      </c>
      <c r="R2758" t="s">
        <v>8339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8320</v>
      </c>
      <c r="R2759" t="s">
        <v>8339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3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8320</v>
      </c>
      <c r="R2760" t="s">
        <v>8322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3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8323</v>
      </c>
      <c r="R2761" t="s">
        <v>8345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3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8323</v>
      </c>
      <c r="R2762" t="s">
        <v>8345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3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8331</v>
      </c>
      <c r="R2763" t="s">
        <v>8333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3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8336</v>
      </c>
      <c r="R2764" t="s">
        <v>8348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3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8334</v>
      </c>
      <c r="R2765" t="s">
        <v>8350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3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8317</v>
      </c>
      <c r="R2766" t="s">
        <v>8353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3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8317</v>
      </c>
      <c r="R2767" t="s">
        <v>8354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3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8320</v>
      </c>
      <c r="R2768" t="s">
        <v>8356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3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8355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3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8308</v>
      </c>
      <c r="R2774" t="s">
        <v>8314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3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8308</v>
      </c>
      <c r="R2775" t="s">
        <v>8314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8317</v>
      </c>
      <c r="R2776" t="s">
        <v>8319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3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8317</v>
      </c>
      <c r="R2777" t="s">
        <v>8319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3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8323</v>
      </c>
      <c r="R2778" t="s">
        <v>8327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3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8323</v>
      </c>
      <c r="R2779" t="s">
        <v>8326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3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8323</v>
      </c>
      <c r="R2780" t="s">
        <v>8326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3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8317</v>
      </c>
      <c r="R2781" t="s">
        <v>8319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3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8331</v>
      </c>
      <c r="R2782" t="s">
        <v>8332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3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8334</v>
      </c>
      <c r="R2783" t="s">
        <v>8335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8323</v>
      </c>
      <c r="R2784" t="s">
        <v>8338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3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8317</v>
      </c>
      <c r="R2785" t="s">
        <v>8319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3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8320</v>
      </c>
      <c r="R2786" t="s">
        <v>8339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3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8320</v>
      </c>
      <c r="R2787" t="s">
        <v>8339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3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8320</v>
      </c>
      <c r="R2788" t="s">
        <v>8339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3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8320</v>
      </c>
      <c r="R2789" t="s">
        <v>8339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3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8336</v>
      </c>
      <c r="R2790" t="s">
        <v>8343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3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8323</v>
      </c>
      <c r="R2791" t="s">
        <v>8345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3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8336</v>
      </c>
      <c r="R2792" t="s">
        <v>8337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3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8336</v>
      </c>
      <c r="R2793" t="s">
        <v>8337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3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8336</v>
      </c>
      <c r="R2794" t="s">
        <v>8348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3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8331</v>
      </c>
      <c r="R2795" t="s">
        <v>8332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3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8334</v>
      </c>
      <c r="R2796" t="s">
        <v>8335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3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8357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3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8308</v>
      </c>
      <c r="R2805" t="s">
        <v>8311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8308</v>
      </c>
      <c r="R2806" t="s">
        <v>8312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3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8308</v>
      </c>
      <c r="R2807" t="s">
        <v>8312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3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8308</v>
      </c>
      <c r="R2808" t="s">
        <v>8314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3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8308</v>
      </c>
      <c r="R2809" t="s">
        <v>8314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3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8317</v>
      </c>
      <c r="R2810" t="s">
        <v>8318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3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8317</v>
      </c>
      <c r="R2811" t="s">
        <v>8319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3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8323</v>
      </c>
      <c r="R2812" t="s">
        <v>8326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3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8323</v>
      </c>
      <c r="R2813" t="s">
        <v>8326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3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8317</v>
      </c>
      <c r="R2814" t="s">
        <v>8319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3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8317</v>
      </c>
      <c r="R2815" t="s">
        <v>8319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3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8317</v>
      </c>
      <c r="R2816" t="s">
        <v>8319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3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8331</v>
      </c>
      <c r="R2817" t="s">
        <v>8332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3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ref="P2818:P2881" si="221">IFERROR(ROUND(E2818/L2818,2),0)</f>
        <v>45</v>
      </c>
      <c r="Q2818" t="s">
        <v>8331</v>
      </c>
      <c r="R2818" t="s">
        <v>8333</v>
      </c>
      <c r="S2818" s="13">
        <f t="shared" ref="S2818:S2881" si="222">(((J2818/60)/60)/24)+DATE(1970,1,1)</f>
        <v>42327.671631944439</v>
      </c>
      <c r="T2818" s="13">
        <f t="shared" ref="T2818:T2881" si="223">(((I2818/60)/60)/24)+DATE(1970,1,1)</f>
        <v>42357.671631944439</v>
      </c>
      <c r="U2818">
        <f t="shared" si="219"/>
        <v>2015</v>
      </c>
    </row>
    <row r="2819" spans="1:21" x14ac:dyDescent="0.3">
      <c r="A2819">
        <v>1152</v>
      </c>
      <c r="B2819" s="3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si="221"/>
        <v>60.73</v>
      </c>
      <c r="Q2819" t="s">
        <v>8334</v>
      </c>
      <c r="R2819" t="s">
        <v>8335</v>
      </c>
      <c r="S2819" s="13">
        <f t="shared" si="222"/>
        <v>42109.709629629629</v>
      </c>
      <c r="T2819" s="13">
        <f t="shared" si="223"/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3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8334</v>
      </c>
      <c r="R2820" t="s">
        <v>8335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3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8334</v>
      </c>
      <c r="R2821" t="s">
        <v>8335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8317</v>
      </c>
      <c r="R2822" t="s">
        <v>8319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3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8323</v>
      </c>
      <c r="R2823" t="s">
        <v>8345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3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8336</v>
      </c>
      <c r="R2824" t="s">
        <v>8337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3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8331</v>
      </c>
      <c r="R2825" t="s">
        <v>8332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8334</v>
      </c>
      <c r="R2826" t="s">
        <v>8335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3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8317</v>
      </c>
      <c r="R2827" t="s">
        <v>8354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8334</v>
      </c>
      <c r="R2828" t="s">
        <v>8335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3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8355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3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8357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3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8357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3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8308</v>
      </c>
      <c r="R2835" t="s">
        <v>8311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3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8308</v>
      </c>
      <c r="R2836" t="s">
        <v>8312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3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8308</v>
      </c>
      <c r="R2837" t="s">
        <v>8314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3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8308</v>
      </c>
      <c r="R2838" t="s">
        <v>8314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3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8308</v>
      </c>
      <c r="R2839" t="s">
        <v>8314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3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8317</v>
      </c>
      <c r="R2840" t="s">
        <v>8318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3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8317</v>
      </c>
      <c r="R2841" t="s">
        <v>8319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3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8317</v>
      </c>
      <c r="R2842" t="s">
        <v>8319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3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8320</v>
      </c>
      <c r="R2843" t="s">
        <v>8322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3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8323</v>
      </c>
      <c r="R2844" t="s">
        <v>8326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3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8323</v>
      </c>
      <c r="R2845" t="s">
        <v>8326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3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8323</v>
      </c>
      <c r="R2846" t="s">
        <v>8326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3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8331</v>
      </c>
      <c r="R2847" t="s">
        <v>8332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3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8331</v>
      </c>
      <c r="R2848" t="s">
        <v>8332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3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8331</v>
      </c>
      <c r="R2849" t="s">
        <v>8332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3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8331</v>
      </c>
      <c r="R2850" t="s">
        <v>8332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3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8331</v>
      </c>
      <c r="R2851" t="s">
        <v>8333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3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8334</v>
      </c>
      <c r="R2852" t="s">
        <v>8335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3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8320</v>
      </c>
      <c r="R2853" t="s">
        <v>8339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3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8320</v>
      </c>
      <c r="R2854" t="s">
        <v>8339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3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8320</v>
      </c>
      <c r="R2855" t="s">
        <v>8339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3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8336</v>
      </c>
      <c r="R2856" t="s">
        <v>8341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3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8320</v>
      </c>
      <c r="R2857" t="s">
        <v>8342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3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8320</v>
      </c>
      <c r="R2858" t="s">
        <v>8342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3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8323</v>
      </c>
      <c r="R2859" t="s">
        <v>8345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3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8336</v>
      </c>
      <c r="R2860" t="s">
        <v>8337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3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8331</v>
      </c>
      <c r="R2861" t="s">
        <v>8333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3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8336</v>
      </c>
      <c r="R2862" t="s">
        <v>8348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8331</v>
      </c>
      <c r="R2863" t="s">
        <v>8332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3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8331</v>
      </c>
      <c r="R2864" t="s">
        <v>8332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3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8320</v>
      </c>
      <c r="R2865" t="s">
        <v>8356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3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8355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3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8355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3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8357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3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8357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3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8357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ref="P2882:P2945" si="226">IFERROR(ROUND(E2882/L2882,2),0)</f>
        <v>50</v>
      </c>
      <c r="Q2882" t="s">
        <v>8315</v>
      </c>
      <c r="R2882" t="s">
        <v>8316</v>
      </c>
      <c r="S2882" s="13">
        <f t="shared" ref="S2882:S2945" si="227">(((J2882/60)/60)/24)+DATE(1970,1,1)</f>
        <v>42032.250208333338</v>
      </c>
      <c r="T2882" s="13">
        <f t="shared" ref="T2882:T2945" si="228">(((I2882/60)/60)/24)+DATE(1970,1,1)</f>
        <v>42063.250208333338</v>
      </c>
      <c r="U2882">
        <f t="shared" si="224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si="226"/>
        <v>27</v>
      </c>
      <c r="Q2883" t="s">
        <v>8315</v>
      </c>
      <c r="R2883" t="s">
        <v>8316</v>
      </c>
      <c r="S2883" s="13">
        <f t="shared" si="227"/>
        <v>42136.092488425929</v>
      </c>
      <c r="T2883" s="13">
        <f t="shared" si="228"/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3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8308</v>
      </c>
      <c r="R2889" t="s">
        <v>8312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8317</v>
      </c>
      <c r="R2890" t="s">
        <v>8318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3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8317</v>
      </c>
      <c r="R2891" t="s">
        <v>8318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3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8317</v>
      </c>
      <c r="R2892" t="s">
        <v>8319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3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8317</v>
      </c>
      <c r="R2893" t="s">
        <v>8319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3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8320</v>
      </c>
      <c r="R2894" t="s">
        <v>8322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3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8323</v>
      </c>
      <c r="R2895" t="s">
        <v>8327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8317</v>
      </c>
      <c r="R2896" t="s">
        <v>8319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3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8334</v>
      </c>
      <c r="R2897" t="s">
        <v>8335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3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8334</v>
      </c>
      <c r="R2898" t="s">
        <v>8335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3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8334</v>
      </c>
      <c r="R2899" t="s">
        <v>8335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3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8323</v>
      </c>
      <c r="R2900" t="s">
        <v>8338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3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8323</v>
      </c>
      <c r="R2901" t="s">
        <v>8338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3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8317</v>
      </c>
      <c r="R2902" t="s">
        <v>8319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3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8336</v>
      </c>
      <c r="R2903" t="s">
        <v>8341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3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8336</v>
      </c>
      <c r="R2904" t="s">
        <v>8341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3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8336</v>
      </c>
      <c r="R2905" t="s">
        <v>8341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3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8320</v>
      </c>
      <c r="R2906" t="s">
        <v>8342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3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8323</v>
      </c>
      <c r="R2907" t="s">
        <v>8345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3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8336</v>
      </c>
      <c r="R2908" t="s">
        <v>8337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3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8336</v>
      </c>
      <c r="R2909" t="s">
        <v>8337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3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8336</v>
      </c>
      <c r="R2910" t="s">
        <v>8348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3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8317</v>
      </c>
      <c r="R2911" t="s">
        <v>8318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3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8334</v>
      </c>
      <c r="R2912" t="s">
        <v>8335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3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8355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3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8355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3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8355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3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8355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3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8355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3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8355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3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8357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3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8357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3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8357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3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8357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3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8308</v>
      </c>
      <c r="R2930" t="s">
        <v>8311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3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8308</v>
      </c>
      <c r="R2931" t="s">
        <v>8311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3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8308</v>
      </c>
      <c r="R2932" t="s">
        <v>8312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3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8308</v>
      </c>
      <c r="R2933" t="s">
        <v>8312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3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8308</v>
      </c>
      <c r="R2934" t="s">
        <v>8312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3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8308</v>
      </c>
      <c r="R2935" t="s">
        <v>8314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3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8308</v>
      </c>
      <c r="R2936" t="s">
        <v>8314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3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8308</v>
      </c>
      <c r="R2937" t="s">
        <v>8314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3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8308</v>
      </c>
      <c r="R2938" t="s">
        <v>8314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3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8308</v>
      </c>
      <c r="R2939" t="s">
        <v>8314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8308</v>
      </c>
      <c r="R2940" t="s">
        <v>8314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3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8317</v>
      </c>
      <c r="R2941" t="s">
        <v>8318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3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8317</v>
      </c>
      <c r="R2942" t="s">
        <v>8318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3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8317</v>
      </c>
      <c r="R2943" t="s">
        <v>8318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3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8317</v>
      </c>
      <c r="R2944" t="s">
        <v>8318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3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8317</v>
      </c>
      <c r="R2945" t="s">
        <v>8318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3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ref="P2946:P3009" si="231">IFERROR(ROUND(E2946/L2946,2),0)</f>
        <v>20</v>
      </c>
      <c r="Q2946" t="s">
        <v>8317</v>
      </c>
      <c r="R2946" t="s">
        <v>8318</v>
      </c>
      <c r="S2946" s="13">
        <f t="shared" ref="S2946:S3009" si="232">(((J2946/60)/60)/24)+DATE(1970,1,1)</f>
        <v>42087.343090277776</v>
      </c>
      <c r="T2946" s="13">
        <f t="shared" ref="T2946:T3009" si="233">(((I2946/60)/60)/24)+DATE(1970,1,1)</f>
        <v>42132.343090277776</v>
      </c>
      <c r="U2946">
        <f t="shared" si="229"/>
        <v>2015</v>
      </c>
    </row>
    <row r="2947" spans="1:21" ht="43.2" x14ac:dyDescent="0.3">
      <c r="A2947">
        <v>660</v>
      </c>
      <c r="B2947" s="3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si="231"/>
        <v>84.94</v>
      </c>
      <c r="Q2947" t="s">
        <v>8317</v>
      </c>
      <c r="R2947" t="s">
        <v>8319</v>
      </c>
      <c r="S2947" s="13">
        <f t="shared" si="232"/>
        <v>41922.741655092592</v>
      </c>
      <c r="T2947" s="13">
        <f t="shared" si="233"/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3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8317</v>
      </c>
      <c r="R2948" t="s">
        <v>8319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3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8320</v>
      </c>
      <c r="R2949" t="s">
        <v>8322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3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8320</v>
      </c>
      <c r="R2950" t="s">
        <v>8322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3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8323</v>
      </c>
      <c r="R2951" t="s">
        <v>8327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3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8323</v>
      </c>
      <c r="R2952" t="s">
        <v>8327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3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8323</v>
      </c>
      <c r="R2953" t="s">
        <v>8327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3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8323</v>
      </c>
      <c r="R2954" t="s">
        <v>8326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3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8323</v>
      </c>
      <c r="R2955" t="s">
        <v>8326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3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8323</v>
      </c>
      <c r="R2956" t="s">
        <v>8326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3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8323</v>
      </c>
      <c r="R2957" t="s">
        <v>8326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3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8317</v>
      </c>
      <c r="R2958" t="s">
        <v>8319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3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8317</v>
      </c>
      <c r="R2959" t="s">
        <v>8319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3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8317</v>
      </c>
      <c r="R2960" t="s">
        <v>8319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8317</v>
      </c>
      <c r="R2961" t="s">
        <v>8319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3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8329</v>
      </c>
      <c r="R2962" t="s">
        <v>8330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3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8331</v>
      </c>
      <c r="R2963" t="s">
        <v>8332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3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8331</v>
      </c>
      <c r="R2964" t="s">
        <v>8332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3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8331</v>
      </c>
      <c r="R2965" t="s">
        <v>8332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3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8331</v>
      </c>
      <c r="R2966" t="s">
        <v>8332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3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8331</v>
      </c>
      <c r="R2967" t="s">
        <v>8332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3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8331</v>
      </c>
      <c r="R2968" t="s">
        <v>8332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3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8334</v>
      </c>
      <c r="R2969" t="s">
        <v>8335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3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8323</v>
      </c>
      <c r="R2970" t="s">
        <v>8338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3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8323</v>
      </c>
      <c r="R2971" t="s">
        <v>8338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3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8317</v>
      </c>
      <c r="R2972" t="s">
        <v>8319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3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8320</v>
      </c>
      <c r="R2973" t="s">
        <v>8339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3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8320</v>
      </c>
      <c r="R2974" t="s">
        <v>8339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3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8320</v>
      </c>
      <c r="R2975" t="s">
        <v>8339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3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8320</v>
      </c>
      <c r="R2976" t="s">
        <v>8342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3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8336</v>
      </c>
      <c r="R2977" t="s">
        <v>8337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3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8336</v>
      </c>
      <c r="R2978" t="s">
        <v>8337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3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8336</v>
      </c>
      <c r="R2979" t="s">
        <v>8337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3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8317</v>
      </c>
      <c r="R2980" t="s">
        <v>8346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3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8336</v>
      </c>
      <c r="R2981" t="s">
        <v>8348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3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8331</v>
      </c>
      <c r="R2982" t="s">
        <v>8332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3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8334</v>
      </c>
      <c r="R2983" t="s">
        <v>8350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3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8317</v>
      </c>
      <c r="R2984" t="s">
        <v>8318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3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8317</v>
      </c>
      <c r="R2985" t="s">
        <v>8318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3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8317</v>
      </c>
      <c r="R2986" t="s">
        <v>8318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3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8334</v>
      </c>
      <c r="R2987" t="s">
        <v>8335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3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8334</v>
      </c>
      <c r="R2988" t="s">
        <v>8351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8317</v>
      </c>
      <c r="R2989" t="s">
        <v>8353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3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8320</v>
      </c>
      <c r="R2990" t="s">
        <v>8356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3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8355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3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8355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3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8355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3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8355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3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8355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3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8357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3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8357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3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8357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3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8357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ref="P3010:P3073" si="236">IFERROR(ROUND(E3010/L3010,2),0)</f>
        <v>23.75</v>
      </c>
      <c r="Q3010" t="s">
        <v>8315</v>
      </c>
      <c r="R3010" t="s">
        <v>8316</v>
      </c>
      <c r="S3010" s="13">
        <f t="shared" ref="S3010:S3073" si="237">(((J3010/60)/60)/24)+DATE(1970,1,1)</f>
        <v>42446.060694444444</v>
      </c>
      <c r="T3010" s="13">
        <f t="shared" ref="T3010:T3073" si="238">(((I3010/60)/60)/24)+DATE(1970,1,1)</f>
        <v>42461.165972222225</v>
      </c>
      <c r="U3010">
        <f t="shared" si="234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si="236"/>
        <v>35.71</v>
      </c>
      <c r="Q3011" t="s">
        <v>8315</v>
      </c>
      <c r="R3011" t="s">
        <v>8316</v>
      </c>
      <c r="S3011" s="13">
        <f t="shared" si="237"/>
        <v>41866.640648148146</v>
      </c>
      <c r="T3011" s="13">
        <f t="shared" si="238"/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3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8308</v>
      </c>
      <c r="R3016" t="s">
        <v>8311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3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8308</v>
      </c>
      <c r="R3017" t="s">
        <v>8311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3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8308</v>
      </c>
      <c r="R3018" t="s">
        <v>8312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3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8308</v>
      </c>
      <c r="R3019" t="s">
        <v>8314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3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8308</v>
      </c>
      <c r="R3020" t="s">
        <v>8314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3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8308</v>
      </c>
      <c r="R3021" t="s">
        <v>8314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3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8308</v>
      </c>
      <c r="R3022" t="s">
        <v>8314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3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8308</v>
      </c>
      <c r="R3023" t="s">
        <v>8314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3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8308</v>
      </c>
      <c r="R3024" t="s">
        <v>8314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3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8317</v>
      </c>
      <c r="R3025" t="s">
        <v>8318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3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8320</v>
      </c>
      <c r="R3026" t="s">
        <v>8322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3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8323</v>
      </c>
      <c r="R3027" t="s">
        <v>8326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3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8323</v>
      </c>
      <c r="R3028" t="s">
        <v>8326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3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8323</v>
      </c>
      <c r="R3029" t="s">
        <v>8327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3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8323</v>
      </c>
      <c r="R3030" t="s">
        <v>8326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8317</v>
      </c>
      <c r="R3031" t="s">
        <v>8319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3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8317</v>
      </c>
      <c r="R3032" t="s">
        <v>8319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3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8317</v>
      </c>
      <c r="R3033" t="s">
        <v>8319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3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8317</v>
      </c>
      <c r="R3034" t="s">
        <v>8319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3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8317</v>
      </c>
      <c r="R3035" t="s">
        <v>8319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3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8317</v>
      </c>
      <c r="R3036" t="s">
        <v>8319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3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8317</v>
      </c>
      <c r="R3037" t="s">
        <v>8319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3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8317</v>
      </c>
      <c r="R3038" t="s">
        <v>8319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3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8317</v>
      </c>
      <c r="R3039" t="s">
        <v>8319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3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8317</v>
      </c>
      <c r="R3040" t="s">
        <v>8319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3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8329</v>
      </c>
      <c r="R3041" t="s">
        <v>8330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3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8331</v>
      </c>
      <c r="R3042" t="s">
        <v>8332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3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8331</v>
      </c>
      <c r="R3043" t="s">
        <v>8332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3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8331</v>
      </c>
      <c r="R3044" t="s">
        <v>8333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3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8334</v>
      </c>
      <c r="R3045" t="s">
        <v>8335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3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8334</v>
      </c>
      <c r="R3046" t="s">
        <v>8335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3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8317</v>
      </c>
      <c r="R3047" t="s">
        <v>8319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3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8317</v>
      </c>
      <c r="R3048" t="s">
        <v>8319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3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8320</v>
      </c>
      <c r="R3049" t="s">
        <v>8339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8320</v>
      </c>
      <c r="R3050" t="s">
        <v>8322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3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8320</v>
      </c>
      <c r="R3051" t="s">
        <v>8322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3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8320</v>
      </c>
      <c r="R3052" t="s">
        <v>8322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3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8320</v>
      </c>
      <c r="R3053" t="s">
        <v>8322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3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8320</v>
      </c>
      <c r="R3054" t="s">
        <v>8342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3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8336</v>
      </c>
      <c r="R3055" t="s">
        <v>8343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3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8336</v>
      </c>
      <c r="R3056" t="s">
        <v>8343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3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8323</v>
      </c>
      <c r="R3057" t="s">
        <v>8345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3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8336</v>
      </c>
      <c r="R3058" t="s">
        <v>8337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3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8336</v>
      </c>
      <c r="R3059" t="s">
        <v>8337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3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8336</v>
      </c>
      <c r="R3060" t="s">
        <v>8337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3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8336</v>
      </c>
      <c r="R3061" t="s">
        <v>8337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3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8317</v>
      </c>
      <c r="R3062" t="s">
        <v>8346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3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8317</v>
      </c>
      <c r="R3063" t="s">
        <v>8346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3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8331</v>
      </c>
      <c r="R3064" t="s">
        <v>8332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3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8331</v>
      </c>
      <c r="R3065" t="s">
        <v>8332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3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8331</v>
      </c>
      <c r="R3066" t="s">
        <v>8332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3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8331</v>
      </c>
      <c r="R3067" t="s">
        <v>8332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3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8331</v>
      </c>
      <c r="R3068" t="s">
        <v>8332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3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8331</v>
      </c>
      <c r="R3069" t="s">
        <v>8332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3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8317</v>
      </c>
      <c r="R3070" t="s">
        <v>8318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3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8317</v>
      </c>
      <c r="R3071" t="s">
        <v>8318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3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8334</v>
      </c>
      <c r="R3072" t="s">
        <v>8335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3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8334</v>
      </c>
      <c r="R3073" t="s">
        <v>8351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3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ref="P3074:P3137" si="241">IFERROR(ROUND(E3074/L3074,2),0)</f>
        <v>72.5</v>
      </c>
      <c r="Q3074" t="s">
        <v>8334</v>
      </c>
      <c r="R3074" t="s">
        <v>8335</v>
      </c>
      <c r="S3074" s="13">
        <f t="shared" ref="S3074:S3137" si="242">(((J3074/60)/60)/24)+DATE(1970,1,1)</f>
        <v>42234.105462962965</v>
      </c>
      <c r="T3074" s="13">
        <f t="shared" ref="T3074:T3137" si="243">(((I3074/60)/60)/24)+DATE(1970,1,1)</f>
        <v>42264.105462962965</v>
      </c>
      <c r="U3074">
        <f t="shared" si="239"/>
        <v>2015</v>
      </c>
    </row>
    <row r="3075" spans="1:21" ht="43.2" x14ac:dyDescent="0.3">
      <c r="A3075">
        <v>2587</v>
      </c>
      <c r="B3075" s="3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si="241"/>
        <v>202.83</v>
      </c>
      <c r="Q3075" t="s">
        <v>8334</v>
      </c>
      <c r="R3075" t="s">
        <v>8335</v>
      </c>
      <c r="S3075" s="13">
        <f t="shared" si="242"/>
        <v>42338.675381944442</v>
      </c>
      <c r="T3075" s="13">
        <f t="shared" si="243"/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3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8334</v>
      </c>
      <c r="R3076" t="s">
        <v>8335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3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8317</v>
      </c>
      <c r="R3077" t="s">
        <v>8353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3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8317</v>
      </c>
      <c r="R3078" t="s">
        <v>8353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3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8320</v>
      </c>
      <c r="R3079" t="s">
        <v>8356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3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8320</v>
      </c>
      <c r="R3080" t="s">
        <v>8356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3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8355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3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8355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3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8357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3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8357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3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8357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3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8308</v>
      </c>
      <c r="R3108" t="s">
        <v>8311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3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8308</v>
      </c>
      <c r="R3109" t="s">
        <v>8311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3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8308</v>
      </c>
      <c r="R3110" t="s">
        <v>8311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3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8308</v>
      </c>
      <c r="R3111" t="s">
        <v>8312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3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8308</v>
      </c>
      <c r="R3112" t="s">
        <v>8312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3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8308</v>
      </c>
      <c r="R3113" t="s">
        <v>8312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3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8308</v>
      </c>
      <c r="R3114" t="s">
        <v>8312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3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8308</v>
      </c>
      <c r="R3115" t="s">
        <v>8314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3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8308</v>
      </c>
      <c r="R3116" t="s">
        <v>8314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3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8308</v>
      </c>
      <c r="R3117" t="s">
        <v>8314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3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8308</v>
      </c>
      <c r="R3118" t="s">
        <v>8314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3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8308</v>
      </c>
      <c r="R3119" t="s">
        <v>8314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3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8308</v>
      </c>
      <c r="R3120" t="s">
        <v>8314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3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8308</v>
      </c>
      <c r="R3121" t="s">
        <v>8314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3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8308</v>
      </c>
      <c r="R3122" t="s">
        <v>8314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3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8308</v>
      </c>
      <c r="R3123" t="s">
        <v>8314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3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8308</v>
      </c>
      <c r="R3124" t="s">
        <v>8314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8308</v>
      </c>
      <c r="R3125" t="s">
        <v>8314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3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8308</v>
      </c>
      <c r="R3126" t="s">
        <v>8314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8308</v>
      </c>
      <c r="R3127" t="s">
        <v>8314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3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8317</v>
      </c>
      <c r="R3128" t="s">
        <v>8318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3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8317</v>
      </c>
      <c r="R3129" t="s">
        <v>8318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3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8317</v>
      </c>
      <c r="R3130" t="s">
        <v>8318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3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8317</v>
      </c>
      <c r="R3131" t="s">
        <v>8318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3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8317</v>
      </c>
      <c r="R3132" t="s">
        <v>8318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3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8317</v>
      </c>
      <c r="R3133" t="s">
        <v>8318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3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8317</v>
      </c>
      <c r="R3134" t="s">
        <v>8318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3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8317</v>
      </c>
      <c r="R3135" t="s">
        <v>8318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3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8317</v>
      </c>
      <c r="R3136" t="s">
        <v>8318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3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8317</v>
      </c>
      <c r="R3137" t="s">
        <v>8318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3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ref="P3138:P3201" si="246">IFERROR(ROUND(E3138/L3138,2),0)</f>
        <v>23.33</v>
      </c>
      <c r="Q3138" t="s">
        <v>8317</v>
      </c>
      <c r="R3138" t="s">
        <v>8318</v>
      </c>
      <c r="S3138" s="13">
        <f t="shared" ref="S3138:S3201" si="247">(((J3138/60)/60)/24)+DATE(1970,1,1)</f>
        <v>41969.858090277776</v>
      </c>
      <c r="T3138" s="13">
        <f t="shared" ref="T3138:T3201" si="248">(((I3138/60)/60)/24)+DATE(1970,1,1)</f>
        <v>41999.858090277776</v>
      </c>
      <c r="U3138">
        <f t="shared" si="244"/>
        <v>2014</v>
      </c>
    </row>
    <row r="3139" spans="1:21" ht="43.2" x14ac:dyDescent="0.3">
      <c r="A3139">
        <v>608</v>
      </c>
      <c r="B3139" s="3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si="246"/>
        <v>292.2</v>
      </c>
      <c r="Q3139" t="s">
        <v>8317</v>
      </c>
      <c r="R3139" t="s">
        <v>8318</v>
      </c>
      <c r="S3139" s="13">
        <f t="shared" si="247"/>
        <v>42140.921064814815</v>
      </c>
      <c r="T3139" s="13">
        <f t="shared" si="248"/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3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8317</v>
      </c>
      <c r="R3140" t="s">
        <v>8318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3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8317</v>
      </c>
      <c r="R3141" t="s">
        <v>8318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3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8317</v>
      </c>
      <c r="R3142" t="s">
        <v>8318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3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8317</v>
      </c>
      <c r="R3143" t="s">
        <v>8318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3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8317</v>
      </c>
      <c r="R3144" t="s">
        <v>8319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3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8317</v>
      </c>
      <c r="R3145" t="s">
        <v>8319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3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8317</v>
      </c>
      <c r="R3146" t="s">
        <v>8319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3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8317</v>
      </c>
      <c r="R3147" t="s">
        <v>8319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8317</v>
      </c>
      <c r="R3148" t="s">
        <v>8319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3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8317</v>
      </c>
      <c r="R3149" t="s">
        <v>8319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3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8317</v>
      </c>
      <c r="R3150" t="s">
        <v>8319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3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8317</v>
      </c>
      <c r="R3151" t="s">
        <v>8319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3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8317</v>
      </c>
      <c r="R3152" t="s">
        <v>8319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3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8317</v>
      </c>
      <c r="R3153" t="s">
        <v>8319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3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8320</v>
      </c>
      <c r="R3154" t="s">
        <v>8322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3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8320</v>
      </c>
      <c r="R3155" t="s">
        <v>8322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3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8323</v>
      </c>
      <c r="R3156" t="s">
        <v>8326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3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8323</v>
      </c>
      <c r="R3157" t="s">
        <v>8326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3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8323</v>
      </c>
      <c r="R3158" t="s">
        <v>8326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3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8323</v>
      </c>
      <c r="R3159" t="s">
        <v>8327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3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8323</v>
      </c>
      <c r="R3160" t="s">
        <v>8327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3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8323</v>
      </c>
      <c r="R3161" t="s">
        <v>8326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3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8323</v>
      </c>
      <c r="R3162" t="s">
        <v>8326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3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8323</v>
      </c>
      <c r="R3163" t="s">
        <v>8326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3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8323</v>
      </c>
      <c r="R3164" t="s">
        <v>8326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3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8323</v>
      </c>
      <c r="R3165" t="s">
        <v>8326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3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8323</v>
      </c>
      <c r="R3166" t="s">
        <v>8326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3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8317</v>
      </c>
      <c r="R3167" t="s">
        <v>8319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3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8317</v>
      </c>
      <c r="R3168" t="s">
        <v>8319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3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8317</v>
      </c>
      <c r="R3169" t="s">
        <v>8319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3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8317</v>
      </c>
      <c r="R3170" t="s">
        <v>8319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3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8317</v>
      </c>
      <c r="R3171" t="s">
        <v>8319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3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8317</v>
      </c>
      <c r="R3172" t="s">
        <v>8319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3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8317</v>
      </c>
      <c r="R3173" t="s">
        <v>8319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3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8317</v>
      </c>
      <c r="R3174" t="s">
        <v>8319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3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8317</v>
      </c>
      <c r="R3175" t="s">
        <v>8319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3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8329</v>
      </c>
      <c r="R3176" t="s">
        <v>8330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3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8329</v>
      </c>
      <c r="R3177" t="s">
        <v>8330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3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8329</v>
      </c>
      <c r="R3178" t="s">
        <v>8330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3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8331</v>
      </c>
      <c r="R3179" t="s">
        <v>8332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3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8331</v>
      </c>
      <c r="R3180" t="s">
        <v>8332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3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8331</v>
      </c>
      <c r="R3181" t="s">
        <v>8332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3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8331</v>
      </c>
      <c r="R3182" t="s">
        <v>8332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3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8331</v>
      </c>
      <c r="R3183" t="s">
        <v>8332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3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8331</v>
      </c>
      <c r="R3184" t="s">
        <v>8332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3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8331</v>
      </c>
      <c r="R3185" t="s">
        <v>8332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3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8331</v>
      </c>
      <c r="R3186" t="s">
        <v>8332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3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8331</v>
      </c>
      <c r="R3187" t="s">
        <v>8333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3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8331</v>
      </c>
      <c r="R3188" t="s">
        <v>8333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3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8334</v>
      </c>
      <c r="R3189" t="s">
        <v>8335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3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8334</v>
      </c>
      <c r="R3190" t="s">
        <v>8335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3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8323</v>
      </c>
      <c r="R3191" t="s">
        <v>8338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3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8323</v>
      </c>
      <c r="R3192" t="s">
        <v>8338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3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8323</v>
      </c>
      <c r="R3193" t="s">
        <v>8338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3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8317</v>
      </c>
      <c r="R3194" t="s">
        <v>8319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3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8317</v>
      </c>
      <c r="R3195" t="s">
        <v>8319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3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8317</v>
      </c>
      <c r="R3196" t="s">
        <v>8319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3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8317</v>
      </c>
      <c r="R3197" t="s">
        <v>8319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3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8317</v>
      </c>
      <c r="R3198" t="s">
        <v>8319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3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8317</v>
      </c>
      <c r="R3199" t="s">
        <v>8319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3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8317</v>
      </c>
      <c r="R3200" t="s">
        <v>8319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3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8320</v>
      </c>
      <c r="R3201" t="s">
        <v>8339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3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ref="P3202:P3265" si="251">IFERROR(ROUND(E3202/L3202,2),0)</f>
        <v>27.5</v>
      </c>
      <c r="Q3202" t="s">
        <v>8320</v>
      </c>
      <c r="R3202" t="s">
        <v>8339</v>
      </c>
      <c r="S3202" s="13">
        <f t="shared" ref="S3202:S3265" si="252">(((J3202/60)/60)/24)+DATE(1970,1,1)</f>
        <v>42232.15016203704</v>
      </c>
      <c r="T3202" s="13">
        <f t="shared" ref="T3202:T3265" si="253">(((I3202/60)/60)/24)+DATE(1970,1,1)</f>
        <v>42262.465972222228</v>
      </c>
      <c r="U3202">
        <f t="shared" si="249"/>
        <v>2015</v>
      </c>
    </row>
    <row r="3203" spans="1:21" ht="43.2" x14ac:dyDescent="0.3">
      <c r="A3203">
        <v>1436</v>
      </c>
      <c r="B3203" s="3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si="251"/>
        <v>38.5</v>
      </c>
      <c r="Q3203" t="s">
        <v>8320</v>
      </c>
      <c r="R3203" t="s">
        <v>8339</v>
      </c>
      <c r="S3203" s="13">
        <f t="shared" si="252"/>
        <v>42391.35019675926</v>
      </c>
      <c r="T3203" s="13">
        <f t="shared" si="253"/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3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8320</v>
      </c>
      <c r="R3204" t="s">
        <v>8339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3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8320</v>
      </c>
      <c r="R3205" t="s">
        <v>8339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3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8320</v>
      </c>
      <c r="R3206" t="s">
        <v>8322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3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8320</v>
      </c>
      <c r="R3207" t="s">
        <v>8322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3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8320</v>
      </c>
      <c r="R3208" t="s">
        <v>8342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3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8320</v>
      </c>
      <c r="R3209" t="s">
        <v>8342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3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8320</v>
      </c>
      <c r="R3210" t="s">
        <v>8342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3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8320</v>
      </c>
      <c r="R3211" t="s">
        <v>8342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3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8320</v>
      </c>
      <c r="R3212" t="s">
        <v>8342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3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8336</v>
      </c>
      <c r="R3213" t="s">
        <v>8343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3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8323</v>
      </c>
      <c r="R3214" t="s">
        <v>8345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3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8323</v>
      </c>
      <c r="R3215" t="s">
        <v>8345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8323</v>
      </c>
      <c r="R3216" t="s">
        <v>8345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3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8323</v>
      </c>
      <c r="R3217" t="s">
        <v>8345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3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8323</v>
      </c>
      <c r="R3218" t="s">
        <v>8345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3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8336</v>
      </c>
      <c r="R3219" t="s">
        <v>8337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3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8336</v>
      </c>
      <c r="R3220" t="s">
        <v>8337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3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8336</v>
      </c>
      <c r="R3221" t="s">
        <v>8337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3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8331</v>
      </c>
      <c r="R3222" t="s">
        <v>8333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3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8331</v>
      </c>
      <c r="R3223" t="s">
        <v>8333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3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8331</v>
      </c>
      <c r="R3224" t="s">
        <v>8333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3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8317</v>
      </c>
      <c r="R3225" t="s">
        <v>8346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3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8317</v>
      </c>
      <c r="R3226" t="s">
        <v>8346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3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8317</v>
      </c>
      <c r="R3227" t="s">
        <v>8346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3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8317</v>
      </c>
      <c r="R3228" t="s">
        <v>8346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3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8336</v>
      </c>
      <c r="R3229" t="s">
        <v>8348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3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8336</v>
      </c>
      <c r="R3230" t="s">
        <v>8348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3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8331</v>
      </c>
      <c r="R3231" t="s">
        <v>8332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3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8331</v>
      </c>
      <c r="R3232" t="s">
        <v>8332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3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8331</v>
      </c>
      <c r="R3233" t="s">
        <v>8332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3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8331</v>
      </c>
      <c r="R3234" t="s">
        <v>8332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3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8331</v>
      </c>
      <c r="R3235" t="s">
        <v>8332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3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8331</v>
      </c>
      <c r="R3236" t="s">
        <v>8332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3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8331</v>
      </c>
      <c r="R3237" t="s">
        <v>8332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3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8334</v>
      </c>
      <c r="R3238" t="s">
        <v>8350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3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8317</v>
      </c>
      <c r="R3239" t="s">
        <v>8318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3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8317</v>
      </c>
      <c r="R3240" t="s">
        <v>8318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3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8317</v>
      </c>
      <c r="R3241" t="s">
        <v>8318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3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8317</v>
      </c>
      <c r="R3242" t="s">
        <v>8318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3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8317</v>
      </c>
      <c r="R3243" t="s">
        <v>8318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3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8317</v>
      </c>
      <c r="R3244" t="s">
        <v>8318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3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8317</v>
      </c>
      <c r="R3245" t="s">
        <v>8318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3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8334</v>
      </c>
      <c r="R3246" t="s">
        <v>8335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3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8334</v>
      </c>
      <c r="R3247" t="s">
        <v>8335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3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8334</v>
      </c>
      <c r="R3248" t="s">
        <v>8335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3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8334</v>
      </c>
      <c r="R3249" t="s">
        <v>8335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3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8334</v>
      </c>
      <c r="R3250" t="s">
        <v>8335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3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8334</v>
      </c>
      <c r="R3251" t="s">
        <v>8335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3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8334</v>
      </c>
      <c r="R3252" t="s">
        <v>8335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3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8334</v>
      </c>
      <c r="R3253" t="s">
        <v>8351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3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8334</v>
      </c>
      <c r="R3254" t="s">
        <v>8351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3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8334</v>
      </c>
      <c r="R3255" t="s">
        <v>8335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3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8334</v>
      </c>
      <c r="R3256" t="s">
        <v>8335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3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8334</v>
      </c>
      <c r="R3257" t="s">
        <v>8335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8334</v>
      </c>
      <c r="R3258" t="s">
        <v>8335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8334</v>
      </c>
      <c r="R3259" t="s">
        <v>8335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3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8334</v>
      </c>
      <c r="R3260" t="s">
        <v>8335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3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8334</v>
      </c>
      <c r="R3261" t="s">
        <v>8335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3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8317</v>
      </c>
      <c r="R3262" t="s">
        <v>8353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3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8317</v>
      </c>
      <c r="R3263" t="s">
        <v>8353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3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8317</v>
      </c>
      <c r="R3264" t="s">
        <v>8353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3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8317</v>
      </c>
      <c r="R3265" t="s">
        <v>8353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3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ref="P3266:P3329" si="256">IFERROR(ROUND(E3266/L3266,2),0)</f>
        <v>80.45</v>
      </c>
      <c r="Q3266" t="s">
        <v>8317</v>
      </c>
      <c r="R3266" t="s">
        <v>8353</v>
      </c>
      <c r="S3266" s="13">
        <f t="shared" ref="S3266:S3329" si="257">(((J3266/60)/60)/24)+DATE(1970,1,1)</f>
        <v>41953.158854166672</v>
      </c>
      <c r="T3266" s="13">
        <f t="shared" ref="T3266:T3329" si="258">(((I3266/60)/60)/24)+DATE(1970,1,1)</f>
        <v>41983.158854166672</v>
      </c>
      <c r="U3266">
        <f t="shared" si="254"/>
        <v>2014</v>
      </c>
    </row>
    <row r="3267" spans="1:21" x14ac:dyDescent="0.3">
      <c r="A3267">
        <v>2680</v>
      </c>
      <c r="B3267" s="3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si="256"/>
        <v>69</v>
      </c>
      <c r="Q3267" t="s">
        <v>8317</v>
      </c>
      <c r="R3267" t="s">
        <v>8354</v>
      </c>
      <c r="S3267" s="13">
        <f t="shared" si="257"/>
        <v>42436.211701388893</v>
      </c>
      <c r="T3267" s="13">
        <f t="shared" si="258"/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3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8334</v>
      </c>
      <c r="R3268" t="s">
        <v>8335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3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8334</v>
      </c>
      <c r="R3269" t="s">
        <v>8335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3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8334</v>
      </c>
      <c r="R3270" t="s">
        <v>8335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3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8334</v>
      </c>
      <c r="R3271" t="s">
        <v>8335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3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8334</v>
      </c>
      <c r="R3272" t="s">
        <v>8335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3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8320</v>
      </c>
      <c r="R3273" t="s">
        <v>8356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3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8320</v>
      </c>
      <c r="R3274" t="s">
        <v>8356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3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8320</v>
      </c>
      <c r="R3275" t="s">
        <v>8356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3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8320</v>
      </c>
      <c r="R3276" t="s">
        <v>8356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3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8320</v>
      </c>
      <c r="R3277" t="s">
        <v>8356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3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8320</v>
      </c>
      <c r="R3278" t="s">
        <v>8356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3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8320</v>
      </c>
      <c r="R3279" t="s">
        <v>8356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3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8355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3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8355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3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8355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3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8355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3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8355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3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8357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3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8357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3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8357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3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8357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3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8357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3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8308</v>
      </c>
      <c r="R3325" t="s">
        <v>8311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3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8308</v>
      </c>
      <c r="R3326" t="s">
        <v>8311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3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8308</v>
      </c>
      <c r="R3327" t="s">
        <v>8311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3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8308</v>
      </c>
      <c r="R3328" t="s">
        <v>8311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3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8308</v>
      </c>
      <c r="R3329" t="s">
        <v>8311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3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ref="P3330:P3393" si="261">IFERROR(ROUND(E3330/L3330,2),0)</f>
        <v>0</v>
      </c>
      <c r="Q3330" t="s">
        <v>8308</v>
      </c>
      <c r="R3330" t="s">
        <v>8311</v>
      </c>
      <c r="S3330" s="13">
        <f t="shared" ref="S3330:S3393" si="262">(((J3330/60)/60)/24)+DATE(1970,1,1)</f>
        <v>41882.937303240738</v>
      </c>
      <c r="T3330" s="13">
        <f t="shared" ref="T3330:T3393" si="263">(((I3330/60)/60)/24)+DATE(1970,1,1)</f>
        <v>41942.937303240738</v>
      </c>
      <c r="U3330">
        <f t="shared" si="259"/>
        <v>2014</v>
      </c>
    </row>
    <row r="3331" spans="1:21" ht="43.2" x14ac:dyDescent="0.3">
      <c r="A3331">
        <v>130</v>
      </c>
      <c r="B3331" s="3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si="261"/>
        <v>0</v>
      </c>
      <c r="Q3331" t="s">
        <v>8308</v>
      </c>
      <c r="R3331" t="s">
        <v>8311</v>
      </c>
      <c r="S3331" s="13">
        <f t="shared" si="262"/>
        <v>41778.915416666663</v>
      </c>
      <c r="T3331" s="13">
        <f t="shared" si="263"/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3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8308</v>
      </c>
      <c r="R3332" t="s">
        <v>8311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3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8308</v>
      </c>
      <c r="R3333" t="s">
        <v>8311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3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8308</v>
      </c>
      <c r="R3334" t="s">
        <v>8311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3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8308</v>
      </c>
      <c r="R3335" t="s">
        <v>8311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3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8308</v>
      </c>
      <c r="R3336" t="s">
        <v>8311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3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8308</v>
      </c>
      <c r="R3337" t="s">
        <v>8311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3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8308</v>
      </c>
      <c r="R3338" t="s">
        <v>8311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3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8308</v>
      </c>
      <c r="R3339" t="s">
        <v>8311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3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8308</v>
      </c>
      <c r="R3340" t="s">
        <v>8311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3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8308</v>
      </c>
      <c r="R3341" t="s">
        <v>8311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3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8308</v>
      </c>
      <c r="R3342" t="s">
        <v>8311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3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8308</v>
      </c>
      <c r="R3343" t="s">
        <v>8311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3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8308</v>
      </c>
      <c r="R3344" t="s">
        <v>8311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3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8308</v>
      </c>
      <c r="R3345" t="s">
        <v>8311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3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8308</v>
      </c>
      <c r="R3346" t="s">
        <v>8311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3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8308</v>
      </c>
      <c r="R3347" t="s">
        <v>8311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3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8308</v>
      </c>
      <c r="R3348" t="s">
        <v>8312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3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8308</v>
      </c>
      <c r="R3349" t="s">
        <v>8312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3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8308</v>
      </c>
      <c r="R3350" t="s">
        <v>8312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3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8308</v>
      </c>
      <c r="R3351" t="s">
        <v>8312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3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8308</v>
      </c>
      <c r="R3352" t="s">
        <v>8312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3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8308</v>
      </c>
      <c r="R3353" t="s">
        <v>8312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3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8308</v>
      </c>
      <c r="R3354" t="s">
        <v>8312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3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8308</v>
      </c>
      <c r="R3355" t="s">
        <v>8312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3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8308</v>
      </c>
      <c r="R3356" t="s">
        <v>8312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3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8308</v>
      </c>
      <c r="R3357" t="s">
        <v>8312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3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8308</v>
      </c>
      <c r="R3358" t="s">
        <v>8312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3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8308</v>
      </c>
      <c r="R3359" t="s">
        <v>8312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3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8308</v>
      </c>
      <c r="R3360" t="s">
        <v>8312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3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8308</v>
      </c>
      <c r="R3361" t="s">
        <v>8312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3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8308</v>
      </c>
      <c r="R3362" t="s">
        <v>8312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3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8308</v>
      </c>
      <c r="R3363" t="s">
        <v>8312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3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8308</v>
      </c>
      <c r="R3364" t="s">
        <v>8312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3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8308</v>
      </c>
      <c r="R3365" t="s">
        <v>8312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3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8308</v>
      </c>
      <c r="R3366" t="s">
        <v>8312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3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8308</v>
      </c>
      <c r="R3367" t="s">
        <v>8312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3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8308</v>
      </c>
      <c r="R3368" t="s">
        <v>8312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3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8308</v>
      </c>
      <c r="R3369" t="s">
        <v>8312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3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8308</v>
      </c>
      <c r="R3370" t="s">
        <v>8312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3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8308</v>
      </c>
      <c r="R3371" t="s">
        <v>8312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3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8308</v>
      </c>
      <c r="R3372" t="s">
        <v>8312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3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8308</v>
      </c>
      <c r="R3373" t="s">
        <v>8312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3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8308</v>
      </c>
      <c r="R3374" t="s">
        <v>8312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3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8308</v>
      </c>
      <c r="R3375" t="s">
        <v>8312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3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8308</v>
      </c>
      <c r="R3376" t="s">
        <v>8312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3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8308</v>
      </c>
      <c r="R3377" t="s">
        <v>8312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3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8308</v>
      </c>
      <c r="R3378" t="s">
        <v>8312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3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8308</v>
      </c>
      <c r="R3379" t="s">
        <v>8312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3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8308</v>
      </c>
      <c r="R3380" t="s">
        <v>8312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3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8308</v>
      </c>
      <c r="R3381" t="s">
        <v>8312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3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8308</v>
      </c>
      <c r="R3382" t="s">
        <v>8312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3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8308</v>
      </c>
      <c r="R3383" t="s">
        <v>8312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3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8308</v>
      </c>
      <c r="R3384" t="s">
        <v>8312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3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8308</v>
      </c>
      <c r="R3385" t="s">
        <v>8312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3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8308</v>
      </c>
      <c r="R3386" t="s">
        <v>8312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3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8308</v>
      </c>
      <c r="R3387" t="s">
        <v>8312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3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8308</v>
      </c>
      <c r="R3388" t="s">
        <v>8312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3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8308</v>
      </c>
      <c r="R3389" t="s">
        <v>8312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3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8308</v>
      </c>
      <c r="R3390" t="s">
        <v>8312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3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8308</v>
      </c>
      <c r="R3391" t="s">
        <v>8314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3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8308</v>
      </c>
      <c r="R3392" t="s">
        <v>8314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3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8308</v>
      </c>
      <c r="R3393" t="s">
        <v>8314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3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ref="P3394:P3457" si="266">IFERROR(ROUND(E3394/L3394,2),0)</f>
        <v>0</v>
      </c>
      <c r="Q3394" t="s">
        <v>8308</v>
      </c>
      <c r="R3394" t="s">
        <v>8314</v>
      </c>
      <c r="S3394" s="13">
        <f t="shared" ref="S3394:S3457" si="267">(((J3394/60)/60)/24)+DATE(1970,1,1)</f>
        <v>40070.901412037041</v>
      </c>
      <c r="T3394" s="13">
        <f t="shared" ref="T3394:T3457" si="268">(((I3394/60)/60)/24)+DATE(1970,1,1)</f>
        <v>40144.207638888889</v>
      </c>
      <c r="U3394">
        <f t="shared" si="264"/>
        <v>2009</v>
      </c>
    </row>
    <row r="3395" spans="1:21" ht="57.6" x14ac:dyDescent="0.3">
      <c r="A3395">
        <v>433</v>
      </c>
      <c r="B3395" s="3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si="266"/>
        <v>0</v>
      </c>
      <c r="Q3395" t="s">
        <v>8308</v>
      </c>
      <c r="R3395" t="s">
        <v>8314</v>
      </c>
      <c r="S3395" s="13">
        <f t="shared" si="267"/>
        <v>42228.629884259266</v>
      </c>
      <c r="T3395" s="13">
        <f t="shared" si="268"/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3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8308</v>
      </c>
      <c r="R3396" t="s">
        <v>8314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3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8308</v>
      </c>
      <c r="R3397" t="s">
        <v>8314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3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8308</v>
      </c>
      <c r="R3398" t="s">
        <v>8314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3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8308</v>
      </c>
      <c r="R3399" t="s">
        <v>8314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3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8308</v>
      </c>
      <c r="R3400" t="s">
        <v>8314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3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8308</v>
      </c>
      <c r="R3401" t="s">
        <v>8314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3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8308</v>
      </c>
      <c r="R3402" t="s">
        <v>8314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3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8308</v>
      </c>
      <c r="R3403" t="s">
        <v>8314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3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8308</v>
      </c>
      <c r="R3404" t="s">
        <v>8314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3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8308</v>
      </c>
      <c r="R3405" t="s">
        <v>8314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3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8308</v>
      </c>
      <c r="R3406" t="s">
        <v>8314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3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8308</v>
      </c>
      <c r="R3407" t="s">
        <v>8314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3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8308</v>
      </c>
      <c r="R3408" t="s">
        <v>8314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3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8308</v>
      </c>
      <c r="R3409" t="s">
        <v>8314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3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8308</v>
      </c>
      <c r="R3410" t="s">
        <v>8314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3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8308</v>
      </c>
      <c r="R3411" t="s">
        <v>8314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3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8308</v>
      </c>
      <c r="R3412" t="s">
        <v>8314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3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8308</v>
      </c>
      <c r="R3413" t="s">
        <v>8314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3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8308</v>
      </c>
      <c r="R3414" t="s">
        <v>8314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3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8308</v>
      </c>
      <c r="R3415" t="s">
        <v>8314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3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8308</v>
      </c>
      <c r="R3416" t="s">
        <v>8314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3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8308</v>
      </c>
      <c r="R3417" t="s">
        <v>8314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3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8308</v>
      </c>
      <c r="R3418" t="s">
        <v>8314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3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8308</v>
      </c>
      <c r="R3419" t="s">
        <v>8314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3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8308</v>
      </c>
      <c r="R3420" t="s">
        <v>8314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3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8308</v>
      </c>
      <c r="R3421" t="s">
        <v>8314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3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8308</v>
      </c>
      <c r="R3422" t="s">
        <v>8314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3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8308</v>
      </c>
      <c r="R3423" t="s">
        <v>8314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3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8308</v>
      </c>
      <c r="R3424" t="s">
        <v>8314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3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8308</v>
      </c>
      <c r="R3425" t="s">
        <v>8314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3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8308</v>
      </c>
      <c r="R3426" t="s">
        <v>8314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3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8308</v>
      </c>
      <c r="R3427" t="s">
        <v>8314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3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8308</v>
      </c>
      <c r="R3428" t="s">
        <v>8314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3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8308</v>
      </c>
      <c r="R3429" t="s">
        <v>8314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3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8308</v>
      </c>
      <c r="R3430" t="s">
        <v>8314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3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8308</v>
      </c>
      <c r="R3431" t="s">
        <v>8314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3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8308</v>
      </c>
      <c r="R3432" t="s">
        <v>8314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3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8308</v>
      </c>
      <c r="R3433" t="s">
        <v>8314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3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8308</v>
      </c>
      <c r="R3434" t="s">
        <v>8314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3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8308</v>
      </c>
      <c r="R3435" t="s">
        <v>8314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3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8308</v>
      </c>
      <c r="R3436" t="s">
        <v>8314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3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8308</v>
      </c>
      <c r="R3437" t="s">
        <v>8314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3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8308</v>
      </c>
      <c r="R3438" t="s">
        <v>8314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3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8308</v>
      </c>
      <c r="R3439" t="s">
        <v>8314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3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8308</v>
      </c>
      <c r="R3440" t="s">
        <v>8314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3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8317</v>
      </c>
      <c r="R3441" t="s">
        <v>8318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3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8317</v>
      </c>
      <c r="R3442" t="s">
        <v>8318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3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8317</v>
      </c>
      <c r="R3443" t="s">
        <v>8318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3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8317</v>
      </c>
      <c r="R3444" t="s">
        <v>8318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3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8317</v>
      </c>
      <c r="R3445" t="s">
        <v>8318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3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8317</v>
      </c>
      <c r="R3446" t="s">
        <v>8318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3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8317</v>
      </c>
      <c r="R3447" t="s">
        <v>8318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3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8317</v>
      </c>
      <c r="R3448" t="s">
        <v>8318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3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8317</v>
      </c>
      <c r="R3449" t="s">
        <v>8318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3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8317</v>
      </c>
      <c r="R3450" t="s">
        <v>8318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3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8317</v>
      </c>
      <c r="R3451" t="s">
        <v>8318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3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8317</v>
      </c>
      <c r="R3452" t="s">
        <v>8318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3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8317</v>
      </c>
      <c r="R3453" t="s">
        <v>8318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3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8317</v>
      </c>
      <c r="R3454" t="s">
        <v>8318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3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8317</v>
      </c>
      <c r="R3455" t="s">
        <v>8318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3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8317</v>
      </c>
      <c r="R3456" t="s">
        <v>8318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3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8317</v>
      </c>
      <c r="R3457" t="s">
        <v>8318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3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ref="P3458:P3521" si="271">IFERROR(ROUND(E3458/L3458,2),0)</f>
        <v>1</v>
      </c>
      <c r="Q3458" t="s">
        <v>8317</v>
      </c>
      <c r="R3458" t="s">
        <v>8318</v>
      </c>
      <c r="S3458" s="13">
        <f t="shared" ref="S3458:S3521" si="272">(((J3458/60)/60)/24)+DATE(1970,1,1)</f>
        <v>42535.68440972222</v>
      </c>
      <c r="T3458" s="13">
        <f t="shared" ref="T3458:T3521" si="273">(((I3458/60)/60)/24)+DATE(1970,1,1)</f>
        <v>42565.68440972222</v>
      </c>
      <c r="U3458">
        <f t="shared" si="269"/>
        <v>2016</v>
      </c>
    </row>
    <row r="3459" spans="1:21" ht="43.2" x14ac:dyDescent="0.3">
      <c r="A3459">
        <v>567</v>
      </c>
      <c r="B3459" s="3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si="271"/>
        <v>0</v>
      </c>
      <c r="Q3459" t="s">
        <v>8317</v>
      </c>
      <c r="R3459" t="s">
        <v>8318</v>
      </c>
      <c r="S3459" s="13">
        <f t="shared" si="272"/>
        <v>41975.842523148152</v>
      </c>
      <c r="T3459" s="13">
        <f t="shared" si="273"/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3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8317</v>
      </c>
      <c r="R3460" t="s">
        <v>8318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8317</v>
      </c>
      <c r="R3461" t="s">
        <v>8318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3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8317</v>
      </c>
      <c r="R3462" t="s">
        <v>8318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3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8317</v>
      </c>
      <c r="R3463" t="s">
        <v>8318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3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8317</v>
      </c>
      <c r="R3464" t="s">
        <v>8318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3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8317</v>
      </c>
      <c r="R3465" t="s">
        <v>8318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3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8317</v>
      </c>
      <c r="R3466" t="s">
        <v>8318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3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8317</v>
      </c>
      <c r="R3467" t="s">
        <v>8318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3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8317</v>
      </c>
      <c r="R3468" t="s">
        <v>8318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3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8317</v>
      </c>
      <c r="R3469" t="s">
        <v>8318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3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8317</v>
      </c>
      <c r="R3470" t="s">
        <v>8318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3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8317</v>
      </c>
      <c r="R3471" t="s">
        <v>8318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3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8317</v>
      </c>
      <c r="R3472" t="s">
        <v>8318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3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8317</v>
      </c>
      <c r="R3473" t="s">
        <v>8318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3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8317</v>
      </c>
      <c r="R3474" t="s">
        <v>8318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3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8317</v>
      </c>
      <c r="R3475" t="s">
        <v>8318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3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8317</v>
      </c>
      <c r="R3476" t="s">
        <v>8318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3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8317</v>
      </c>
      <c r="R3477" t="s">
        <v>8318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3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8317</v>
      </c>
      <c r="R3478" t="s">
        <v>8318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3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8317</v>
      </c>
      <c r="R3479" t="s">
        <v>8318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3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8317</v>
      </c>
      <c r="R3480" t="s">
        <v>8318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3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8317</v>
      </c>
      <c r="R3481" t="s">
        <v>8318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3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8317</v>
      </c>
      <c r="R3482" t="s">
        <v>8318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3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8317</v>
      </c>
      <c r="R3483" t="s">
        <v>8318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3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8317</v>
      </c>
      <c r="R3484" t="s">
        <v>8318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3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8317</v>
      </c>
      <c r="R3485" t="s">
        <v>8318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3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8317</v>
      </c>
      <c r="R3486" t="s">
        <v>8318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3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8317</v>
      </c>
      <c r="R3487" t="s">
        <v>8318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3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8317</v>
      </c>
      <c r="R3488" t="s">
        <v>8318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3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8317</v>
      </c>
      <c r="R3489" t="s">
        <v>8318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3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8317</v>
      </c>
      <c r="R3490" t="s">
        <v>8318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3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8317</v>
      </c>
      <c r="R3491" t="s">
        <v>8318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3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8317</v>
      </c>
      <c r="R3492" t="s">
        <v>8318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3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8317</v>
      </c>
      <c r="R3493" t="s">
        <v>8318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3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8317</v>
      </c>
      <c r="R3494" t="s">
        <v>8318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3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8317</v>
      </c>
      <c r="R3495" t="s">
        <v>8318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3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8317</v>
      </c>
      <c r="R3496" t="s">
        <v>8318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3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8317</v>
      </c>
      <c r="R3497" t="s">
        <v>8318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3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8317</v>
      </c>
      <c r="R3498" t="s">
        <v>8318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3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8317</v>
      </c>
      <c r="R3499" t="s">
        <v>8318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3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8317</v>
      </c>
      <c r="R3500" t="s">
        <v>8318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3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8317</v>
      </c>
      <c r="R3501" t="s">
        <v>8318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3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8317</v>
      </c>
      <c r="R3502" t="s">
        <v>8318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3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8317</v>
      </c>
      <c r="R3503" t="s">
        <v>8318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3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8317</v>
      </c>
      <c r="R3504" t="s">
        <v>8318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3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8317</v>
      </c>
      <c r="R3505" t="s">
        <v>8318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3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8317</v>
      </c>
      <c r="R3506" t="s">
        <v>8319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3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8317</v>
      </c>
      <c r="R3507" t="s">
        <v>8319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3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8317</v>
      </c>
      <c r="R3508" t="s">
        <v>8319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3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8317</v>
      </c>
      <c r="R3509" t="s">
        <v>8319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3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8317</v>
      </c>
      <c r="R3510" t="s">
        <v>8319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3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8317</v>
      </c>
      <c r="R3511" t="s">
        <v>8319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3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8317</v>
      </c>
      <c r="R3512" t="s">
        <v>8319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3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8317</v>
      </c>
      <c r="R3513" t="s">
        <v>8319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3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8317</v>
      </c>
      <c r="R3514" t="s">
        <v>8319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3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8317</v>
      </c>
      <c r="R3515" t="s">
        <v>8319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3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8317</v>
      </c>
      <c r="R3516" t="s">
        <v>8319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3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8317</v>
      </c>
      <c r="R3517" t="s">
        <v>8319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3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8317</v>
      </c>
      <c r="R3518" t="s">
        <v>8319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3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8317</v>
      </c>
      <c r="R3519" t="s">
        <v>8319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3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8317</v>
      </c>
      <c r="R3520" t="s">
        <v>8319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3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8320</v>
      </c>
      <c r="R3521" t="s">
        <v>8322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3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ref="P3522:P3585" si="276">IFERROR(ROUND(E3522/L3522,2),0)</f>
        <v>0</v>
      </c>
      <c r="Q3522" t="s">
        <v>8320</v>
      </c>
      <c r="R3522" t="s">
        <v>8322</v>
      </c>
      <c r="S3522" s="13">
        <f t="shared" ref="S3522:S3585" si="277">(((J3522/60)/60)/24)+DATE(1970,1,1)</f>
        <v>42690.858449074076</v>
      </c>
      <c r="T3522" s="13">
        <f t="shared" ref="T3522:T3585" si="278">(((I3522/60)/60)/24)+DATE(1970,1,1)</f>
        <v>42708.25</v>
      </c>
      <c r="U3522">
        <f t="shared" si="274"/>
        <v>2016</v>
      </c>
    </row>
    <row r="3523" spans="1:21" ht="43.2" x14ac:dyDescent="0.3">
      <c r="A3523">
        <v>763</v>
      </c>
      <c r="B3523" s="3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si="276"/>
        <v>5</v>
      </c>
      <c r="Q3523" t="s">
        <v>8320</v>
      </c>
      <c r="R3523" t="s">
        <v>8322</v>
      </c>
      <c r="S3523" s="13">
        <f t="shared" si="277"/>
        <v>41471.446851851848</v>
      </c>
      <c r="T3523" s="13">
        <f t="shared" si="278"/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3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8320</v>
      </c>
      <c r="R3524" t="s">
        <v>8322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3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8320</v>
      </c>
      <c r="R3525" t="s">
        <v>8322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3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8320</v>
      </c>
      <c r="R3526" t="s">
        <v>8322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3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8320</v>
      </c>
      <c r="R3527" t="s">
        <v>8322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3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8320</v>
      </c>
      <c r="R3528" t="s">
        <v>8322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3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8320</v>
      </c>
      <c r="R3529" t="s">
        <v>8322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3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8323</v>
      </c>
      <c r="R3530" t="s">
        <v>8326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3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8323</v>
      </c>
      <c r="R3531" t="s">
        <v>8326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3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8323</v>
      </c>
      <c r="R3532" t="s">
        <v>8326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3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8323</v>
      </c>
      <c r="R3533" t="s">
        <v>8326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3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8323</v>
      </c>
      <c r="R3534" t="s">
        <v>8327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3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8323</v>
      </c>
      <c r="R3535" t="s">
        <v>8327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3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8323</v>
      </c>
      <c r="R3536" t="s">
        <v>8326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3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8323</v>
      </c>
      <c r="R3537" t="s">
        <v>8326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3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8323</v>
      </c>
      <c r="R3538" t="s">
        <v>8326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3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8323</v>
      </c>
      <c r="R3539" t="s">
        <v>8326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3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8323</v>
      </c>
      <c r="R3540" t="s">
        <v>8326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3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8323</v>
      </c>
      <c r="R3541" t="s">
        <v>8326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3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8323</v>
      </c>
      <c r="R3542" t="s">
        <v>8326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3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8323</v>
      </c>
      <c r="R3543" t="s">
        <v>8326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3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8323</v>
      </c>
      <c r="R3544" t="s">
        <v>8326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3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8323</v>
      </c>
      <c r="R3545" t="s">
        <v>8326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3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8323</v>
      </c>
      <c r="R3546" t="s">
        <v>8326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3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8323</v>
      </c>
      <c r="R3547" t="s">
        <v>8326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3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8323</v>
      </c>
      <c r="R3548" t="s">
        <v>8326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3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8323</v>
      </c>
      <c r="R3549" t="s">
        <v>8326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3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8323</v>
      </c>
      <c r="R3550" t="s">
        <v>8326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3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8323</v>
      </c>
      <c r="R3551" t="s">
        <v>8326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3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8317</v>
      </c>
      <c r="R3552" t="s">
        <v>8319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3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8317</v>
      </c>
      <c r="R3553" t="s">
        <v>8319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3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8317</v>
      </c>
      <c r="R3554" t="s">
        <v>8319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3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8317</v>
      </c>
      <c r="R3555" t="s">
        <v>8319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3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8317</v>
      </c>
      <c r="R3556" t="s">
        <v>8319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3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8317</v>
      </c>
      <c r="R3557" t="s">
        <v>8319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3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8317</v>
      </c>
      <c r="R3558" t="s">
        <v>8319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3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8317</v>
      </c>
      <c r="R3559" t="s">
        <v>8319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3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8317</v>
      </c>
      <c r="R3560" t="s">
        <v>8319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3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8317</v>
      </c>
      <c r="R3561" t="s">
        <v>8319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3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8329</v>
      </c>
      <c r="R3562" t="s">
        <v>8330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3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8329</v>
      </c>
      <c r="R3563" t="s">
        <v>8330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3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8329</v>
      </c>
      <c r="R3564" t="s">
        <v>8330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3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8329</v>
      </c>
      <c r="R3565" t="s">
        <v>8330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3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8329</v>
      </c>
      <c r="R3566" t="s">
        <v>8330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3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8329</v>
      </c>
      <c r="R3567" t="s">
        <v>8330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3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8329</v>
      </c>
      <c r="R3568" t="s">
        <v>8330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3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8329</v>
      </c>
      <c r="R3569" t="s">
        <v>8330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3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8329</v>
      </c>
      <c r="R3570" t="s">
        <v>8330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3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8329</v>
      </c>
      <c r="R3571" t="s">
        <v>8330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3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8329</v>
      </c>
      <c r="R3572" t="s">
        <v>8330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3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8329</v>
      </c>
      <c r="R3573" t="s">
        <v>8330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3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8329</v>
      </c>
      <c r="R3574" t="s">
        <v>8330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3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8329</v>
      </c>
      <c r="R3575" t="s">
        <v>8330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3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8329</v>
      </c>
      <c r="R3576" t="s">
        <v>8330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3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8329</v>
      </c>
      <c r="R3577" t="s">
        <v>8330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3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8329</v>
      </c>
      <c r="R3578" t="s">
        <v>8330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3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8331</v>
      </c>
      <c r="R3579" t="s">
        <v>8332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3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8331</v>
      </c>
      <c r="R3580" t="s">
        <v>8332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3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8331</v>
      </c>
      <c r="R3581" t="s">
        <v>8332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3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8331</v>
      </c>
      <c r="R3582" t="s">
        <v>8332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3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8331</v>
      </c>
      <c r="R3583" t="s">
        <v>8332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3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8331</v>
      </c>
      <c r="R3584" t="s">
        <v>8332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3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8331</v>
      </c>
      <c r="R3585" t="s">
        <v>8332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3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t="s">
        <v>8331</v>
      </c>
      <c r="R3586" t="s">
        <v>8332</v>
      </c>
      <c r="S3586" s="13">
        <f t="shared" ref="S3586:S3649" si="282">(((J3586/60)/60)/24)+DATE(1970,1,1)</f>
        <v>42123.185798611114</v>
      </c>
      <c r="T3586" s="13">
        <f t="shared" ref="T3586:T3649" si="283">(((I3586/60)/60)/24)+DATE(1970,1,1)</f>
        <v>42153.185798611114</v>
      </c>
      <c r="U3586">
        <f t="shared" si="279"/>
        <v>2015</v>
      </c>
    </row>
    <row r="3587" spans="1:21" ht="43.2" x14ac:dyDescent="0.3">
      <c r="A3587">
        <v>1097</v>
      </c>
      <c r="B3587" s="3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si="281"/>
        <v>6.71</v>
      </c>
      <c r="Q3587" t="s">
        <v>8331</v>
      </c>
      <c r="R3587" t="s">
        <v>8332</v>
      </c>
      <c r="S3587" s="13">
        <f t="shared" si="282"/>
        <v>41660.792557870373</v>
      </c>
      <c r="T3587" s="13">
        <f t="shared" si="283"/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3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8331</v>
      </c>
      <c r="R3588" t="s">
        <v>8332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3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8331</v>
      </c>
      <c r="R3589" t="s">
        <v>8332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3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8331</v>
      </c>
      <c r="R3590" t="s">
        <v>8332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3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8331</v>
      </c>
      <c r="R3591" t="s">
        <v>8332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3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8331</v>
      </c>
      <c r="R3592" t="s">
        <v>8332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3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8331</v>
      </c>
      <c r="R3593" t="s">
        <v>8332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3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8331</v>
      </c>
      <c r="R3594" t="s">
        <v>8332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3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8331</v>
      </c>
      <c r="R3595" t="s">
        <v>8332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3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8331</v>
      </c>
      <c r="R3596" t="s">
        <v>8332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3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8331</v>
      </c>
      <c r="R3597" t="s">
        <v>8332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3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8331</v>
      </c>
      <c r="R3598" t="s">
        <v>8332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3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8331</v>
      </c>
      <c r="R3599" t="s">
        <v>8332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3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8331</v>
      </c>
      <c r="R3600" t="s">
        <v>8332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3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8331</v>
      </c>
      <c r="R3601" t="s">
        <v>8333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3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8331</v>
      </c>
      <c r="R3602" t="s">
        <v>8333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3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8331</v>
      </c>
      <c r="R3603" t="s">
        <v>8333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3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8331</v>
      </c>
      <c r="R3604" t="s">
        <v>8333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3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8331</v>
      </c>
      <c r="R3605" t="s">
        <v>8333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3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8331</v>
      </c>
      <c r="R3606" t="s">
        <v>8333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3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8331</v>
      </c>
      <c r="R3607" t="s">
        <v>8333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3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8331</v>
      </c>
      <c r="R3608" t="s">
        <v>8333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3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8331</v>
      </c>
      <c r="R3609" t="s">
        <v>8333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3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8331</v>
      </c>
      <c r="R3610" t="s">
        <v>8333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3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8331</v>
      </c>
      <c r="R3611" t="s">
        <v>8333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3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8331</v>
      </c>
      <c r="R3612" t="s">
        <v>8333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3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8331</v>
      </c>
      <c r="R3613" t="s">
        <v>8333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3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8334</v>
      </c>
      <c r="R3614" t="s">
        <v>8335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3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8334</v>
      </c>
      <c r="R3615" t="s">
        <v>8335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3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8334</v>
      </c>
      <c r="R3616" t="s">
        <v>8335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3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8334</v>
      </c>
      <c r="R3617" t="s">
        <v>8335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3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8334</v>
      </c>
      <c r="R3618" t="s">
        <v>8335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3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8334</v>
      </c>
      <c r="R3619" t="s">
        <v>8335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3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8334</v>
      </c>
      <c r="R3620" t="s">
        <v>8335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3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8334</v>
      </c>
      <c r="R3621" t="s">
        <v>8335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3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8334</v>
      </c>
      <c r="R3622" t="s">
        <v>8335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3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8334</v>
      </c>
      <c r="R3623" t="s">
        <v>8335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3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8334</v>
      </c>
      <c r="R3624" t="s">
        <v>8335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3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8334</v>
      </c>
      <c r="R3625" t="s">
        <v>8335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3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8334</v>
      </c>
      <c r="R3626" t="s">
        <v>8335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3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8334</v>
      </c>
      <c r="R3627" t="s">
        <v>8335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3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8334</v>
      </c>
      <c r="R3628" t="s">
        <v>8335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3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8334</v>
      </c>
      <c r="R3629" t="s">
        <v>8335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3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8334</v>
      </c>
      <c r="R3630" t="s">
        <v>8335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3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8334</v>
      </c>
      <c r="R3631" t="s">
        <v>8335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3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8334</v>
      </c>
      <c r="R3632" t="s">
        <v>8335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3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8334</v>
      </c>
      <c r="R3633" t="s">
        <v>8335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3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8334</v>
      </c>
      <c r="R3634" t="s">
        <v>8335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3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8334</v>
      </c>
      <c r="R3635" t="s">
        <v>8335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3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8323</v>
      </c>
      <c r="R3636" t="s">
        <v>8338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3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8323</v>
      </c>
      <c r="R3637" t="s">
        <v>8338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3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8323</v>
      </c>
      <c r="R3638" t="s">
        <v>8338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3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8323</v>
      </c>
      <c r="R3639" t="s">
        <v>8338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3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8323</v>
      </c>
      <c r="R3640" t="s">
        <v>8338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3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8323</v>
      </c>
      <c r="R3641" t="s">
        <v>8338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3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8323</v>
      </c>
      <c r="R3642" t="s">
        <v>8338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8317</v>
      </c>
      <c r="R3643" t="s">
        <v>8319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3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8317</v>
      </c>
      <c r="R3644" t="s">
        <v>8319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3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8317</v>
      </c>
      <c r="R3645" t="s">
        <v>8319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3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8317</v>
      </c>
      <c r="R3646" t="s">
        <v>8319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3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8317</v>
      </c>
      <c r="R3647" t="s">
        <v>8319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3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8317</v>
      </c>
      <c r="R3648" t="s">
        <v>8319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3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8320</v>
      </c>
      <c r="R3649" t="s">
        <v>8339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3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ref="P3650:P3713" si="286">IFERROR(ROUND(E3650/L3650,2),0)</f>
        <v>5</v>
      </c>
      <c r="Q3650" t="s">
        <v>8320</v>
      </c>
      <c r="R3650" t="s">
        <v>8339</v>
      </c>
      <c r="S3650" s="13">
        <f t="shared" ref="S3650:S3713" si="287">(((J3650/60)/60)/24)+DATE(1970,1,1)</f>
        <v>42297.432951388888</v>
      </c>
      <c r="T3650" s="13">
        <f t="shared" ref="T3650:T3713" si="288">(((I3650/60)/60)/24)+DATE(1970,1,1)</f>
        <v>42350.416666666672</v>
      </c>
      <c r="U3650">
        <f t="shared" si="284"/>
        <v>2015</v>
      </c>
    </row>
    <row r="3651" spans="1:21" ht="43.2" x14ac:dyDescent="0.3">
      <c r="A3651">
        <v>1409</v>
      </c>
      <c r="B3651" s="3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si="286"/>
        <v>0</v>
      </c>
      <c r="Q3651" t="s">
        <v>8320</v>
      </c>
      <c r="R3651" t="s">
        <v>8339</v>
      </c>
      <c r="S3651" s="13">
        <f t="shared" si="287"/>
        <v>41945.133506944447</v>
      </c>
      <c r="T3651" s="13">
        <f t="shared" si="288"/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3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8320</v>
      </c>
      <c r="R3652" t="s">
        <v>8339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3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8320</v>
      </c>
      <c r="R3653" t="s">
        <v>8339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3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8320</v>
      </c>
      <c r="R3654" t="s">
        <v>8339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3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8320</v>
      </c>
      <c r="R3655" t="s">
        <v>8339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3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8320</v>
      </c>
      <c r="R3656" t="s">
        <v>8339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3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8320</v>
      </c>
      <c r="R3657" t="s">
        <v>8339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3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8320</v>
      </c>
      <c r="R3658" t="s">
        <v>8339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3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8320</v>
      </c>
      <c r="R3659" t="s">
        <v>8339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3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8320</v>
      </c>
      <c r="R3660" t="s">
        <v>8339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3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8320</v>
      </c>
      <c r="R3661" t="s">
        <v>8339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3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8320</v>
      </c>
      <c r="R3662" t="s">
        <v>8339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3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8320</v>
      </c>
      <c r="R3663" t="s">
        <v>8339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3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8320</v>
      </c>
      <c r="R3664" t="s">
        <v>8339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3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8320</v>
      </c>
      <c r="R3665" t="s">
        <v>8339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3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8320</v>
      </c>
      <c r="R3666" t="s">
        <v>8339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3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8320</v>
      </c>
      <c r="R3667" t="s">
        <v>8339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3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8320</v>
      </c>
      <c r="R3668" t="s">
        <v>8339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3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8320</v>
      </c>
      <c r="R3669" t="s">
        <v>8339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3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8320</v>
      </c>
      <c r="R3670" t="s">
        <v>8339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3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8320</v>
      </c>
      <c r="R3671" t="s">
        <v>8339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3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8320</v>
      </c>
      <c r="R3672" t="s">
        <v>8339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3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8320</v>
      </c>
      <c r="R3673" t="s">
        <v>8339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3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8320</v>
      </c>
      <c r="R3674" t="s">
        <v>8339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3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8320</v>
      </c>
      <c r="R3675" t="s">
        <v>8339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3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8320</v>
      </c>
      <c r="R3676" t="s">
        <v>8339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3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8320</v>
      </c>
      <c r="R3677" t="s">
        <v>8339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3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8320</v>
      </c>
      <c r="R3678" t="s">
        <v>8339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3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8320</v>
      </c>
      <c r="R3679" t="s">
        <v>8339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3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8320</v>
      </c>
      <c r="R3680" t="s">
        <v>8339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3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8320</v>
      </c>
      <c r="R3681" t="s">
        <v>8339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3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8320</v>
      </c>
      <c r="R3682" t="s">
        <v>8322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3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8320</v>
      </c>
      <c r="R3683" t="s">
        <v>8322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3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8320</v>
      </c>
      <c r="R3684" t="s">
        <v>8322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3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8320</v>
      </c>
      <c r="R3685" t="s">
        <v>8322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3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8320</v>
      </c>
      <c r="R3686" t="s">
        <v>8322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3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8320</v>
      </c>
      <c r="R3687" t="s">
        <v>8322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3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8320</v>
      </c>
      <c r="R3688" t="s">
        <v>8322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3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8320</v>
      </c>
      <c r="R3689" t="s">
        <v>8322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3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8320</v>
      </c>
      <c r="R3690" t="s">
        <v>8322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3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8320</v>
      </c>
      <c r="R3691" t="s">
        <v>8322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3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8336</v>
      </c>
      <c r="R3692" t="s">
        <v>8341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3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8336</v>
      </c>
      <c r="R3693" t="s">
        <v>8341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3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8336</v>
      </c>
      <c r="R3694" t="s">
        <v>8341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3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8336</v>
      </c>
      <c r="R3695" t="s">
        <v>8341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3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8336</v>
      </c>
      <c r="R3696" t="s">
        <v>8341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3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8336</v>
      </c>
      <c r="R3697" t="s">
        <v>8341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3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8336</v>
      </c>
      <c r="R3698" t="s">
        <v>8341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3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8336</v>
      </c>
      <c r="R3699" t="s">
        <v>8341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3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8336</v>
      </c>
      <c r="R3700" t="s">
        <v>8341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3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8336</v>
      </c>
      <c r="R3701" t="s">
        <v>8341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3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8320</v>
      </c>
      <c r="R3702" t="s">
        <v>8342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3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8320</v>
      </c>
      <c r="R3703" t="s">
        <v>8342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3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8320</v>
      </c>
      <c r="R3704" t="s">
        <v>8342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3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8320</v>
      </c>
      <c r="R3705" t="s">
        <v>8342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3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8336</v>
      </c>
      <c r="R3706" t="s">
        <v>8343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3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8336</v>
      </c>
      <c r="R3707" t="s">
        <v>8343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3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8336</v>
      </c>
      <c r="R3708" t="s">
        <v>8343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3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8336</v>
      </c>
      <c r="R3709" t="s">
        <v>8343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3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8336</v>
      </c>
      <c r="R3710" t="s">
        <v>8343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3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8336</v>
      </c>
      <c r="R3711" t="s">
        <v>8343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3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8336</v>
      </c>
      <c r="R3712" t="s">
        <v>8343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3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8336</v>
      </c>
      <c r="R3713" t="s">
        <v>8343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3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ref="P3714:P3777" si="291">IFERROR(ROUND(E3714/L3714,2),0)</f>
        <v>40</v>
      </c>
      <c r="Q3714" t="s">
        <v>8336</v>
      </c>
      <c r="R3714" t="s">
        <v>8343</v>
      </c>
      <c r="S3714" s="13">
        <f t="shared" ref="S3714:S3777" si="292">(((J3714/60)/60)/24)+DATE(1970,1,1)</f>
        <v>41780.050092592595</v>
      </c>
      <c r="T3714" s="13">
        <f t="shared" ref="T3714:T3777" si="293">(((I3714/60)/60)/24)+DATE(1970,1,1)</f>
        <v>41808.842361111114</v>
      </c>
      <c r="U3714">
        <f t="shared" si="289"/>
        <v>2014</v>
      </c>
    </row>
    <row r="3715" spans="1:21" ht="43.2" x14ac:dyDescent="0.3">
      <c r="A3715">
        <v>1597</v>
      </c>
      <c r="B3715" s="3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si="291"/>
        <v>0</v>
      </c>
      <c r="Q3715" t="s">
        <v>8336</v>
      </c>
      <c r="R3715" t="s">
        <v>8343</v>
      </c>
      <c r="S3715" s="13">
        <f t="shared" si="292"/>
        <v>42603.354131944448</v>
      </c>
      <c r="T3715" s="13">
        <f t="shared" si="293"/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3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8336</v>
      </c>
      <c r="R3716" t="s">
        <v>8343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3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8336</v>
      </c>
      <c r="R3717" t="s">
        <v>8343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3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8323</v>
      </c>
      <c r="R3718" t="s">
        <v>8345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3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8323</v>
      </c>
      <c r="R3719" t="s">
        <v>8345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3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8323</v>
      </c>
      <c r="R3720" t="s">
        <v>8345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3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8323</v>
      </c>
      <c r="R3721" t="s">
        <v>8345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3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8323</v>
      </c>
      <c r="R3722" t="s">
        <v>8345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3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8323</v>
      </c>
      <c r="R3723" t="s">
        <v>8345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3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8323</v>
      </c>
      <c r="R3724" t="s">
        <v>8345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3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8323</v>
      </c>
      <c r="R3725" t="s">
        <v>8345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3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8323</v>
      </c>
      <c r="R3726" t="s">
        <v>8345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3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8323</v>
      </c>
      <c r="R3727" t="s">
        <v>8345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3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8323</v>
      </c>
      <c r="R3728" t="s">
        <v>8345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3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8323</v>
      </c>
      <c r="R3729" t="s">
        <v>8345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3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8323</v>
      </c>
      <c r="R3730" t="s">
        <v>8345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3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8323</v>
      </c>
      <c r="R3731" t="s">
        <v>8345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3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8323</v>
      </c>
      <c r="R3732" t="s">
        <v>8345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3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8323</v>
      </c>
      <c r="R3733" t="s">
        <v>8345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3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8323</v>
      </c>
      <c r="R3734" t="s">
        <v>8345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3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8323</v>
      </c>
      <c r="R3735" t="s">
        <v>8345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3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8323</v>
      </c>
      <c r="R3736" t="s">
        <v>8345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3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8323</v>
      </c>
      <c r="R3737" t="s">
        <v>8345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3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8323</v>
      </c>
      <c r="R3738" t="s">
        <v>8345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3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8323</v>
      </c>
      <c r="R3739" t="s">
        <v>8345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3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8323</v>
      </c>
      <c r="R3740" t="s">
        <v>8345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3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8323</v>
      </c>
      <c r="R3741" t="s">
        <v>8345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3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8323</v>
      </c>
      <c r="R3742" t="s">
        <v>8345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3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8336</v>
      </c>
      <c r="R3743" t="s">
        <v>8337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3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8336</v>
      </c>
      <c r="R3744" t="s">
        <v>8337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3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8336</v>
      </c>
      <c r="R3745" t="s">
        <v>8337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3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8336</v>
      </c>
      <c r="R3746" t="s">
        <v>8337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3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8336</v>
      </c>
      <c r="R3747" t="s">
        <v>8337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3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8331</v>
      </c>
      <c r="R3748" t="s">
        <v>8333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3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8331</v>
      </c>
      <c r="R3749" t="s">
        <v>8333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3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8331</v>
      </c>
      <c r="R3750" t="s">
        <v>8333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3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8331</v>
      </c>
      <c r="R3751" t="s">
        <v>8333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3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8331</v>
      </c>
      <c r="R3752" t="s">
        <v>8333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3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8331</v>
      </c>
      <c r="R3753" t="s">
        <v>8333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3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8331</v>
      </c>
      <c r="R3754" t="s">
        <v>8333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3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8331</v>
      </c>
      <c r="R3755" t="s">
        <v>8333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3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8331</v>
      </c>
      <c r="R3756" t="s">
        <v>8333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3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8331</v>
      </c>
      <c r="R3757" t="s">
        <v>8333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3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8331</v>
      </c>
      <c r="R3758" t="s">
        <v>8333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3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8317</v>
      </c>
      <c r="R3759" t="s">
        <v>8346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3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8317</v>
      </c>
      <c r="R3760" t="s">
        <v>8346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3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8317</v>
      </c>
      <c r="R3761" t="s">
        <v>8346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3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8317</v>
      </c>
      <c r="R3762" t="s">
        <v>8346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3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8336</v>
      </c>
      <c r="R3763" t="s">
        <v>8348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3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8336</v>
      </c>
      <c r="R3764" t="s">
        <v>8348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3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8336</v>
      </c>
      <c r="R3765" t="s">
        <v>8348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3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8336</v>
      </c>
      <c r="R3766" t="s">
        <v>8348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3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8336</v>
      </c>
      <c r="R3767" t="s">
        <v>8348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3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8336</v>
      </c>
      <c r="R3768" t="s">
        <v>8348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3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8336</v>
      </c>
      <c r="R3769" t="s">
        <v>8348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3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8336</v>
      </c>
      <c r="R3770" t="s">
        <v>8348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3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8331</v>
      </c>
      <c r="R3771" t="s">
        <v>8332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3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8331</v>
      </c>
      <c r="R3772" t="s">
        <v>8332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3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8331</v>
      </c>
      <c r="R3773" t="s">
        <v>8332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3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8331</v>
      </c>
      <c r="R3774" t="s">
        <v>8332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3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8331</v>
      </c>
      <c r="R3775" t="s">
        <v>8332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3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8331</v>
      </c>
      <c r="R3776" t="s">
        <v>8332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3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8331</v>
      </c>
      <c r="R3777" t="s">
        <v>8332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3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ref="P3778:P3841" si="296">IFERROR(ROUND(E3778/L3778,2),0)</f>
        <v>1</v>
      </c>
      <c r="Q3778" t="s">
        <v>8331</v>
      </c>
      <c r="R3778" t="s">
        <v>8332</v>
      </c>
      <c r="S3778" s="13">
        <f t="shared" ref="S3778:S3841" si="297">(((J3778/60)/60)/24)+DATE(1970,1,1)</f>
        <v>42397.679513888885</v>
      </c>
      <c r="T3778" s="13">
        <f t="shared" ref="T3778:T3841" si="298">(((I3778/60)/60)/24)+DATE(1970,1,1)</f>
        <v>42411.679513888885</v>
      </c>
      <c r="U3778">
        <f t="shared" si="294"/>
        <v>2016</v>
      </c>
    </row>
    <row r="3779" spans="1:21" ht="57.6" x14ac:dyDescent="0.3">
      <c r="A3779">
        <v>2149</v>
      </c>
      <c r="B3779" s="3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si="296"/>
        <v>0</v>
      </c>
      <c r="Q3779" t="s">
        <v>8331</v>
      </c>
      <c r="R3779" t="s">
        <v>8332</v>
      </c>
      <c r="S3779" s="13">
        <f t="shared" si="297"/>
        <v>40355.024953703702</v>
      </c>
      <c r="T3779" s="13">
        <f t="shared" si="298"/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3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8331</v>
      </c>
      <c r="R3780" t="s">
        <v>8332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3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8331</v>
      </c>
      <c r="R3781" t="s">
        <v>8332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3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8331</v>
      </c>
      <c r="R3782" t="s">
        <v>8332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3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8317</v>
      </c>
      <c r="R3783" t="s">
        <v>8318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3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8317</v>
      </c>
      <c r="R3784" t="s">
        <v>8318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3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8317</v>
      </c>
      <c r="R3785" t="s">
        <v>8318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3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8317</v>
      </c>
      <c r="R3786" t="s">
        <v>8318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3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8317</v>
      </c>
      <c r="R3787" t="s">
        <v>8318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3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8317</v>
      </c>
      <c r="R3788" t="s">
        <v>8318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3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8317</v>
      </c>
      <c r="R3789" t="s">
        <v>8318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3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8317</v>
      </c>
      <c r="R3790" t="s">
        <v>8318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3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8317</v>
      </c>
      <c r="R3791" t="s">
        <v>8318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3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8317</v>
      </c>
      <c r="R3792" t="s">
        <v>8318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3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8317</v>
      </c>
      <c r="R3793" t="s">
        <v>8318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3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8317</v>
      </c>
      <c r="R3794" t="s">
        <v>8318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3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8317</v>
      </c>
      <c r="R3795" t="s">
        <v>8318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3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8317</v>
      </c>
      <c r="R3796" t="s">
        <v>8318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3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8317</v>
      </c>
      <c r="R3797" t="s">
        <v>8318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3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8317</v>
      </c>
      <c r="R3798" t="s">
        <v>8318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3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8317</v>
      </c>
      <c r="R3799" t="s">
        <v>8318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3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8317</v>
      </c>
      <c r="R3800" t="s">
        <v>8318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3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8317</v>
      </c>
      <c r="R3801" t="s">
        <v>8318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3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8317</v>
      </c>
      <c r="R3802" t="s">
        <v>8318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3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8317</v>
      </c>
      <c r="R3803" t="s">
        <v>8318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3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8317</v>
      </c>
      <c r="R3804" t="s">
        <v>8318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3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8317</v>
      </c>
      <c r="R3805" t="s">
        <v>8318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3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8317</v>
      </c>
      <c r="R3806" t="s">
        <v>8318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3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8317</v>
      </c>
      <c r="R3807" t="s">
        <v>8318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3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8317</v>
      </c>
      <c r="R3808" t="s">
        <v>8318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3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8317</v>
      </c>
      <c r="R3809" t="s">
        <v>8318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3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8317</v>
      </c>
      <c r="R3810" t="s">
        <v>8318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3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8317</v>
      </c>
      <c r="R3811" t="s">
        <v>8318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3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8317</v>
      </c>
      <c r="R3812" t="s">
        <v>8318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3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8317</v>
      </c>
      <c r="R3813" t="s">
        <v>8318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3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8317</v>
      </c>
      <c r="R3814" t="s">
        <v>8318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3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8317</v>
      </c>
      <c r="R3815" t="s">
        <v>8318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3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8317</v>
      </c>
      <c r="R3816" t="s">
        <v>8318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3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8317</v>
      </c>
      <c r="R3817" t="s">
        <v>8318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3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8317</v>
      </c>
      <c r="R3818" t="s">
        <v>8318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3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8317</v>
      </c>
      <c r="R3819" t="s">
        <v>8318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3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8317</v>
      </c>
      <c r="R3820" t="s">
        <v>8318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3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8317</v>
      </c>
      <c r="R3821" t="s">
        <v>8318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3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8317</v>
      </c>
      <c r="R3822" t="s">
        <v>8318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3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8317</v>
      </c>
      <c r="R3823" t="s">
        <v>8318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3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8317</v>
      </c>
      <c r="R3824" t="s">
        <v>8318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3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8317</v>
      </c>
      <c r="R3825" t="s">
        <v>8318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3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8334</v>
      </c>
      <c r="R3826" t="s">
        <v>8335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3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8334</v>
      </c>
      <c r="R3827" t="s">
        <v>8335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3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8334</v>
      </c>
      <c r="R3828" t="s">
        <v>8335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3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8334</v>
      </c>
      <c r="R3829" t="s">
        <v>8335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3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8334</v>
      </c>
      <c r="R3830" t="s">
        <v>8335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3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8334</v>
      </c>
      <c r="R3831" t="s">
        <v>8335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3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8334</v>
      </c>
      <c r="R3832" t="s">
        <v>8335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3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8334</v>
      </c>
      <c r="R3833" t="s">
        <v>8335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3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8334</v>
      </c>
      <c r="R3834" t="s">
        <v>8335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3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8334</v>
      </c>
      <c r="R3835" t="s">
        <v>8335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3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8334</v>
      </c>
      <c r="R3836" t="s">
        <v>8335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3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8334</v>
      </c>
      <c r="R3837" t="s">
        <v>8335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3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8334</v>
      </c>
      <c r="R3838" t="s">
        <v>8335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3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8334</v>
      </c>
      <c r="R3839" t="s">
        <v>8335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3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8334</v>
      </c>
      <c r="R3840" t="s">
        <v>8335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3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8334</v>
      </c>
      <c r="R3841" t="s">
        <v>8335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3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ref="P3842:P3905" si="301">IFERROR(ROUND(E3842/L3842,2),0)</f>
        <v>1</v>
      </c>
      <c r="Q3842" t="s">
        <v>8334</v>
      </c>
      <c r="R3842" t="s">
        <v>8335</v>
      </c>
      <c r="S3842" s="13">
        <f t="shared" ref="S3842:S3905" si="302">(((J3842/60)/60)/24)+DATE(1970,1,1)</f>
        <v>42489.099687499998</v>
      </c>
      <c r="T3842" s="13">
        <f t="shared" ref="T3842:T3905" si="303">(((I3842/60)/60)/24)+DATE(1970,1,1)</f>
        <v>42549.099687499998</v>
      </c>
      <c r="U3842">
        <f t="shared" si="299"/>
        <v>2016</v>
      </c>
    </row>
    <row r="3843" spans="1:21" ht="43.2" x14ac:dyDescent="0.3">
      <c r="A3843">
        <v>2432</v>
      </c>
      <c r="B3843" s="3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si="301"/>
        <v>1</v>
      </c>
      <c r="Q3843" t="s">
        <v>8334</v>
      </c>
      <c r="R3843" t="s">
        <v>8335</v>
      </c>
      <c r="S3843" s="13">
        <f t="shared" si="302"/>
        <v>42041.218715277777</v>
      </c>
      <c r="T3843" s="13">
        <f t="shared" si="303"/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3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8334</v>
      </c>
      <c r="R3844" t="s">
        <v>8335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3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8334</v>
      </c>
      <c r="R3845" t="s">
        <v>8335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3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8334</v>
      </c>
      <c r="R3846" t="s">
        <v>8335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3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8334</v>
      </c>
      <c r="R3847" t="s">
        <v>8335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3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8334</v>
      </c>
      <c r="R3848" t="s">
        <v>8335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3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8334</v>
      </c>
      <c r="R3849" t="s">
        <v>8335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3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8334</v>
      </c>
      <c r="R3850" t="s">
        <v>8335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3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8334</v>
      </c>
      <c r="R3851" t="s">
        <v>8335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3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8334</v>
      </c>
      <c r="R3852" t="s">
        <v>8351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3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8334</v>
      </c>
      <c r="R3853" t="s">
        <v>8351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3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8334</v>
      </c>
      <c r="R3854" t="s">
        <v>8351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3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8334</v>
      </c>
      <c r="R3855" t="s">
        <v>8351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3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8334</v>
      </c>
      <c r="R3856" t="s">
        <v>8351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3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8334</v>
      </c>
      <c r="R3857" t="s">
        <v>8351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3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8334</v>
      </c>
      <c r="R3858" t="s">
        <v>8351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3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8334</v>
      </c>
      <c r="R3859" t="s">
        <v>8351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3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8334</v>
      </c>
      <c r="R3860" t="s">
        <v>8351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3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8334</v>
      </c>
      <c r="R3861" t="s">
        <v>8351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3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8334</v>
      </c>
      <c r="R3862" t="s">
        <v>8351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3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8334</v>
      </c>
      <c r="R3863" t="s">
        <v>8351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3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8334</v>
      </c>
      <c r="R3864" t="s">
        <v>8351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3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8334</v>
      </c>
      <c r="R3865" t="s">
        <v>8351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3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8334</v>
      </c>
      <c r="R3866" t="s">
        <v>8335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3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8334</v>
      </c>
      <c r="R3867" t="s">
        <v>8335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3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8334</v>
      </c>
      <c r="R3868" t="s">
        <v>8335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3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8334</v>
      </c>
      <c r="R3869" t="s">
        <v>8335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3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8334</v>
      </c>
      <c r="R3870" t="s">
        <v>8335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3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8334</v>
      </c>
      <c r="R3871" t="s">
        <v>8335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3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8334</v>
      </c>
      <c r="R3872" t="s">
        <v>8335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3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8334</v>
      </c>
      <c r="R3873" t="s">
        <v>8335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8334</v>
      </c>
      <c r="R3874" t="s">
        <v>8335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3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8334</v>
      </c>
      <c r="R3875" t="s">
        <v>8335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3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8334</v>
      </c>
      <c r="R3876" t="s">
        <v>8335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3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8334</v>
      </c>
      <c r="R3877" t="s">
        <v>8335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3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8334</v>
      </c>
      <c r="R3878" t="s">
        <v>8335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3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8334</v>
      </c>
      <c r="R3879" t="s">
        <v>8335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3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8334</v>
      </c>
      <c r="R3880" t="s">
        <v>8335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3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8334</v>
      </c>
      <c r="R3881" t="s">
        <v>8335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3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8334</v>
      </c>
      <c r="R3882" t="s">
        <v>8335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3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8334</v>
      </c>
      <c r="R3883" t="s">
        <v>8335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3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8334</v>
      </c>
      <c r="R3884" t="s">
        <v>8335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3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8334</v>
      </c>
      <c r="R3885" t="s">
        <v>8335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3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8334</v>
      </c>
      <c r="R3886" t="s">
        <v>8335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3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8334</v>
      </c>
      <c r="R3887" t="s">
        <v>8335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3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8334</v>
      </c>
      <c r="R3888" t="s">
        <v>8335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3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8317</v>
      </c>
      <c r="R3889" t="s">
        <v>8353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3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8317</v>
      </c>
      <c r="R3890" t="s">
        <v>8353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3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8317</v>
      </c>
      <c r="R3891" t="s">
        <v>8353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3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8317</v>
      </c>
      <c r="R3892" t="s">
        <v>8353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3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8317</v>
      </c>
      <c r="R3893" t="s">
        <v>8353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3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8317</v>
      </c>
      <c r="R3894" t="s">
        <v>8354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3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8317</v>
      </c>
      <c r="R3895" t="s">
        <v>8354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3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8334</v>
      </c>
      <c r="R3896" t="s">
        <v>8335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3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8334</v>
      </c>
      <c r="R3897" t="s">
        <v>8335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3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8334</v>
      </c>
      <c r="R3898" t="s">
        <v>8335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3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8334</v>
      </c>
      <c r="R3899" t="s">
        <v>8335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3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8334</v>
      </c>
      <c r="R3900" t="s">
        <v>8335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3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8334</v>
      </c>
      <c r="R3901" t="s">
        <v>8335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3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8334</v>
      </c>
      <c r="R3902" t="s">
        <v>8335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3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8334</v>
      </c>
      <c r="R3903" t="s">
        <v>8335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3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8334</v>
      </c>
      <c r="R3904" t="s">
        <v>8335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3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8334</v>
      </c>
      <c r="R3905" t="s">
        <v>8335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3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t="s">
        <v>8334</v>
      </c>
      <c r="R3906" t="s">
        <v>8335</v>
      </c>
      <c r="S3906" s="13">
        <f t="shared" ref="S3906:S3969" si="307">(((J3906/60)/60)/24)+DATE(1970,1,1)</f>
        <v>41829.896562499998</v>
      </c>
      <c r="T3906" s="13">
        <f t="shared" ref="T3906:T3969" si="308">(((I3906/60)/60)/24)+DATE(1970,1,1)</f>
        <v>41859.896562499998</v>
      </c>
      <c r="U3906">
        <f t="shared" si="304"/>
        <v>2014</v>
      </c>
    </row>
    <row r="3907" spans="1:21" ht="28.8" x14ac:dyDescent="0.3">
      <c r="A3907">
        <v>2741</v>
      </c>
      <c r="B3907" s="3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si="306"/>
        <v>8.75</v>
      </c>
      <c r="Q3907" t="s">
        <v>8320</v>
      </c>
      <c r="R3907" t="s">
        <v>8356</v>
      </c>
      <c r="S3907" s="13">
        <f t="shared" si="307"/>
        <v>41911.657430555555</v>
      </c>
      <c r="T3907" s="13">
        <f t="shared" si="308"/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3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8320</v>
      </c>
      <c r="R3908" t="s">
        <v>8356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3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8320</v>
      </c>
      <c r="R3909" t="s">
        <v>8356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3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8320</v>
      </c>
      <c r="R3910" t="s">
        <v>8356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3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8320</v>
      </c>
      <c r="R3911" t="s">
        <v>8356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3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8320</v>
      </c>
      <c r="R3912" t="s">
        <v>8356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3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8320</v>
      </c>
      <c r="R3913" t="s">
        <v>8356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3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8320</v>
      </c>
      <c r="R3914" t="s">
        <v>8356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3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8320</v>
      </c>
      <c r="R3915" t="s">
        <v>8356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3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8320</v>
      </c>
      <c r="R3916" t="s">
        <v>8356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3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8320</v>
      </c>
      <c r="R3917" t="s">
        <v>8356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3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8320</v>
      </c>
      <c r="R3918" t="s">
        <v>8356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3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8320</v>
      </c>
      <c r="R3919" t="s">
        <v>8356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3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8320</v>
      </c>
      <c r="R3920" t="s">
        <v>8356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3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8355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3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8355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3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8355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3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8355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3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8355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3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8355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3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8355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3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8355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3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8355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3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8355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3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8355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3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8355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3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8355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3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8355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3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8355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3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8355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3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8355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3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8355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3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8355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3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8355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3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8355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3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8355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3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t="s">
        <v>8315</v>
      </c>
      <c r="R3970" t="s">
        <v>8355</v>
      </c>
      <c r="S3970" s="13">
        <f t="shared" ref="S3970:S4033" si="312">(((J3970/60)/60)/24)+DATE(1970,1,1)</f>
        <v>42658.690532407403</v>
      </c>
      <c r="T3970" s="13">
        <f t="shared" ref="T3970:T4033" si="313">(((I3970/60)/60)/24)+DATE(1970,1,1)</f>
        <v>42673.073611111111</v>
      </c>
      <c r="U3970">
        <f t="shared" si="309"/>
        <v>2016</v>
      </c>
    </row>
    <row r="3971" spans="1:21" ht="43.2" x14ac:dyDescent="0.3">
      <c r="A3971">
        <v>3073</v>
      </c>
      <c r="B3971" s="3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si="311"/>
        <v>92.14</v>
      </c>
      <c r="Q3971" t="s">
        <v>8315</v>
      </c>
      <c r="R3971" t="s">
        <v>8355</v>
      </c>
      <c r="S3971" s="13">
        <f t="shared" si="312"/>
        <v>42111.684027777781</v>
      </c>
      <c r="T3971" s="13">
        <f t="shared" si="313"/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3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8355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3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8355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3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8355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3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8355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3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8355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3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8355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3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8355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3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8355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3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8355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3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8355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3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8355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3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8355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3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8355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3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8355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3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8355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3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8355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3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8355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3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8355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3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8355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3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8355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3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8355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3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8355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3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8357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3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8357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3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8357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3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8357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3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8357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3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8357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3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8357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3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8357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3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8357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3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8357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3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8357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3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8357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3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8357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3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8357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3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8357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3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8357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3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8357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3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8357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3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8357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3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8357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3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8357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3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8357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3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8357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3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8357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3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8357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3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8357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3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t="s">
        <v>8315</v>
      </c>
      <c r="R4034" t="s">
        <v>8357</v>
      </c>
      <c r="S4034" s="13">
        <f t="shared" ref="S4034:S4097" si="317">(((J4034/60)/60)/24)+DATE(1970,1,1)</f>
        <v>42007.016458333332</v>
      </c>
      <c r="T4034" s="13">
        <f t="shared" ref="T4034:T4097" si="318">(((I4034/60)/60)/24)+DATE(1970,1,1)</f>
        <v>42028.041666666672</v>
      </c>
      <c r="U4034">
        <f t="shared" si="314"/>
        <v>2015</v>
      </c>
    </row>
    <row r="4035" spans="1:21" ht="43.2" x14ac:dyDescent="0.3">
      <c r="A4035">
        <v>3875</v>
      </c>
      <c r="B4035" s="3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si="316"/>
        <v>0</v>
      </c>
      <c r="Q4035" t="s">
        <v>8315</v>
      </c>
      <c r="R4035" t="s">
        <v>8357</v>
      </c>
      <c r="S4035" s="13">
        <f t="shared" si="317"/>
        <v>42615.346817129626</v>
      </c>
      <c r="T4035" s="13">
        <f t="shared" si="318"/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3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8357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3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8357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3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8357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3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8357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3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8357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3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8357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3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8357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25</v>
      </c>
      <c r="Q4098" t="s">
        <v>8315</v>
      </c>
      <c r="R4098" t="s">
        <v>8316</v>
      </c>
      <c r="S4098" s="13">
        <f t="shared" ref="S4098:S4115" si="322">(((J4098/60)/60)/24)+DATE(1970,1,1)</f>
        <v>42479.039212962962</v>
      </c>
      <c r="T4098" s="13">
        <f t="shared" ref="T4098:T4115" si="323">(((I4098/60)/60)/24)+DATE(1970,1,1)</f>
        <v>42509.039212962962</v>
      </c>
      <c r="U4098">
        <f t="shared" si="319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13">
        <f t="shared" si="322"/>
        <v>42700.804756944446</v>
      </c>
      <c r="T4099" s="13">
        <f t="shared" si="323"/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E2CE-6E4F-4C62-B131-FB941254C544}">
  <dimension ref="A1:T413"/>
  <sheetViews>
    <sheetView workbookViewId="0">
      <selection activeCell="B8" sqref="B8"/>
    </sheetView>
  </sheetViews>
  <sheetFormatPr defaultRowHeight="14.4" x14ac:dyDescent="0.3"/>
  <cols>
    <col min="2" max="2" width="34.88671875" style="3" customWidth="1"/>
    <col min="3" max="3" width="40.33203125" style="3" customWidth="1"/>
    <col min="4" max="4" width="12.21875" customWidth="1"/>
    <col min="5" max="5" width="14.109375" customWidth="1"/>
    <col min="9" max="9" width="15" customWidth="1"/>
    <col min="10" max="10" width="14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t="s">
        <v>8366</v>
      </c>
    </row>
    <row r="2" spans="1:20" ht="43.2" x14ac:dyDescent="0.3">
      <c r="A2">
        <v>3726</v>
      </c>
      <c r="B2" s="3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ht="43.2" x14ac:dyDescent="0.3">
      <c r="A3">
        <v>3153</v>
      </c>
      <c r="B3" s="3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ht="43.2" x14ac:dyDescent="0.3">
      <c r="A4">
        <v>538</v>
      </c>
      <c r="B4" s="3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ht="57.6" x14ac:dyDescent="0.3">
      <c r="A5">
        <v>3708</v>
      </c>
      <c r="B5" s="3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ht="43.2" x14ac:dyDescent="0.3">
      <c r="A6">
        <v>3582</v>
      </c>
      <c r="B6" s="3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ht="43.2" x14ac:dyDescent="0.3">
      <c r="A7">
        <v>3818</v>
      </c>
      <c r="B7" s="3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ht="43.2" x14ac:dyDescent="0.3">
      <c r="A8">
        <v>3830</v>
      </c>
      <c r="B8" s="3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ht="43.2" x14ac:dyDescent="0.3">
      <c r="A9">
        <v>3391</v>
      </c>
      <c r="B9" s="3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ht="43.2" x14ac:dyDescent="0.3">
      <c r="A10">
        <v>3366</v>
      </c>
      <c r="B10" s="3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ht="43.2" x14ac:dyDescent="0.3">
      <c r="A11">
        <v>3362</v>
      </c>
      <c r="B11" s="3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ht="43.2" x14ac:dyDescent="0.3">
      <c r="A12">
        <v>3408</v>
      </c>
      <c r="B12" s="3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ht="43.2" x14ac:dyDescent="0.3">
      <c r="A13">
        <v>3462</v>
      </c>
      <c r="B13" s="3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ht="43.2" x14ac:dyDescent="0.3">
      <c r="A14">
        <v>3599</v>
      </c>
      <c r="B14" s="3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ht="43.2" x14ac:dyDescent="0.3">
      <c r="A15">
        <v>3456</v>
      </c>
      <c r="B15" s="3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ht="43.2" x14ac:dyDescent="0.3">
      <c r="A16">
        <v>3443</v>
      </c>
      <c r="B16" s="3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ht="43.2" x14ac:dyDescent="0.3">
      <c r="A17">
        <v>3707</v>
      </c>
      <c r="B17" s="3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ht="43.2" x14ac:dyDescent="0.3">
      <c r="A18">
        <v>2973</v>
      </c>
      <c r="B18" s="3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ht="57.6" x14ac:dyDescent="0.3">
      <c r="A19">
        <v>3306</v>
      </c>
      <c r="B19" s="3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ht="43.2" x14ac:dyDescent="0.3">
      <c r="A20">
        <v>3591</v>
      </c>
      <c r="B20" s="3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ht="43.2" x14ac:dyDescent="0.3">
      <c r="A21">
        <v>3449</v>
      </c>
      <c r="B21" s="3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ht="43.2" x14ac:dyDescent="0.3">
      <c r="A22">
        <v>3603</v>
      </c>
      <c r="B22" s="3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ht="57.6" x14ac:dyDescent="0.3">
      <c r="A23">
        <v>3521</v>
      </c>
      <c r="B23" s="3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ht="57.6" x14ac:dyDescent="0.3">
      <c r="A24">
        <v>3165</v>
      </c>
      <c r="B24" s="3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ht="43.2" x14ac:dyDescent="0.3">
      <c r="A25">
        <v>3231</v>
      </c>
      <c r="B25" s="3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ht="43.2" x14ac:dyDescent="0.3">
      <c r="A26">
        <v>3166</v>
      </c>
      <c r="B26" s="3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ht="43.2" x14ac:dyDescent="0.3">
      <c r="A27">
        <v>3483</v>
      </c>
      <c r="B27" s="3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ht="43.2" x14ac:dyDescent="0.3">
      <c r="A28">
        <v>3491</v>
      </c>
      <c r="B28" s="3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ht="43.2" x14ac:dyDescent="0.3">
      <c r="A29">
        <v>3534</v>
      </c>
      <c r="B29" s="3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ht="43.2" x14ac:dyDescent="0.3">
      <c r="A30">
        <v>3716</v>
      </c>
      <c r="B30" s="3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ht="43.2" x14ac:dyDescent="0.3">
      <c r="A31">
        <v>3486</v>
      </c>
      <c r="B31" s="3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ht="43.2" x14ac:dyDescent="0.3">
      <c r="A32">
        <v>3272</v>
      </c>
      <c r="B32" s="3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ht="57.6" x14ac:dyDescent="0.3">
      <c r="A33">
        <v>3712</v>
      </c>
      <c r="B33" s="3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ht="43.2" x14ac:dyDescent="0.3">
      <c r="A34">
        <v>3349</v>
      </c>
      <c r="B34" s="3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ht="43.2" x14ac:dyDescent="0.3">
      <c r="A35">
        <v>3452</v>
      </c>
      <c r="B35" s="3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ht="28.8" x14ac:dyDescent="0.3">
      <c r="A36">
        <v>3470</v>
      </c>
      <c r="B36" s="3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ht="43.2" x14ac:dyDescent="0.3">
      <c r="A37">
        <v>1291</v>
      </c>
      <c r="B37" s="3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ht="43.2" x14ac:dyDescent="0.3">
      <c r="A38">
        <v>3328</v>
      </c>
      <c r="B38" s="3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ht="43.2" x14ac:dyDescent="0.3">
      <c r="A39">
        <v>3480</v>
      </c>
      <c r="B39" s="3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ht="28.8" x14ac:dyDescent="0.3">
      <c r="A40">
        <v>3710</v>
      </c>
      <c r="B40" s="3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ht="43.2" x14ac:dyDescent="0.3">
      <c r="A41">
        <v>3423</v>
      </c>
      <c r="B41" s="3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ht="28.8" x14ac:dyDescent="0.3">
      <c r="A42">
        <v>3457</v>
      </c>
      <c r="B42" s="3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ht="43.2" x14ac:dyDescent="0.3">
      <c r="A43">
        <v>3814</v>
      </c>
      <c r="B43" s="3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ht="28.8" x14ac:dyDescent="0.3">
      <c r="A44">
        <v>3334</v>
      </c>
      <c r="B44" s="3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ht="28.8" x14ac:dyDescent="0.3">
      <c r="A45">
        <v>3371</v>
      </c>
      <c r="B45" s="3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ht="43.2" x14ac:dyDescent="0.3">
      <c r="A46">
        <v>3461</v>
      </c>
      <c r="B46" s="3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ht="43.2" x14ac:dyDescent="0.3">
      <c r="A47">
        <v>3682</v>
      </c>
      <c r="B47" s="3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ht="43.2" x14ac:dyDescent="0.3">
      <c r="A48">
        <v>3684</v>
      </c>
      <c r="B48" s="3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ht="43.2" x14ac:dyDescent="0.3">
      <c r="A49">
        <v>3340</v>
      </c>
      <c r="B49" s="3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ht="43.2" x14ac:dyDescent="0.3">
      <c r="A50">
        <v>3300</v>
      </c>
      <c r="B50" s="3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ht="43.2" x14ac:dyDescent="0.3">
      <c r="A51">
        <v>1300</v>
      </c>
      <c r="B51" s="3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ht="28.8" x14ac:dyDescent="0.3">
      <c r="A52">
        <v>3439</v>
      </c>
      <c r="B52" s="3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ht="43.2" x14ac:dyDescent="0.3">
      <c r="A53">
        <v>3159</v>
      </c>
      <c r="B53" s="3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ht="43.2" x14ac:dyDescent="0.3">
      <c r="A54">
        <v>3301</v>
      </c>
      <c r="B54" s="3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ht="43.2" x14ac:dyDescent="0.3">
      <c r="A55">
        <v>3529</v>
      </c>
      <c r="B55" s="3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ht="28.8" x14ac:dyDescent="0.3">
      <c r="A56">
        <v>3148</v>
      </c>
      <c r="B56" s="3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ht="43.2" x14ac:dyDescent="0.3">
      <c r="A57">
        <v>3232</v>
      </c>
      <c r="B57" s="3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ht="43.2" x14ac:dyDescent="0.3">
      <c r="A58">
        <v>3266</v>
      </c>
      <c r="B58" s="3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ht="43.2" x14ac:dyDescent="0.3">
      <c r="A59">
        <v>3565</v>
      </c>
      <c r="B59" s="3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ht="43.2" x14ac:dyDescent="0.3">
      <c r="A60">
        <v>3345</v>
      </c>
      <c r="B60" s="3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ht="57.6" x14ac:dyDescent="0.3">
      <c r="A61">
        <v>3413</v>
      </c>
      <c r="B61" s="3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ht="43.2" x14ac:dyDescent="0.3">
      <c r="A62">
        <v>3577</v>
      </c>
      <c r="B62" s="3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ht="28.8" x14ac:dyDescent="0.3">
      <c r="A63">
        <v>3600</v>
      </c>
      <c r="B63" s="3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ht="57.6" x14ac:dyDescent="0.3">
      <c r="A64">
        <v>2978</v>
      </c>
      <c r="B64" s="3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ht="43.2" x14ac:dyDescent="0.3">
      <c r="A65">
        <v>3676</v>
      </c>
      <c r="B65" s="3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ht="43.2" x14ac:dyDescent="0.3">
      <c r="A66">
        <v>2803</v>
      </c>
      <c r="B66" s="3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ht="43.2" x14ac:dyDescent="0.3">
      <c r="A67">
        <v>2813</v>
      </c>
      <c r="B67" s="3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ht="43.2" x14ac:dyDescent="0.3">
      <c r="A68">
        <v>3256</v>
      </c>
      <c r="B68" s="3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ht="43.2" x14ac:dyDescent="0.3">
      <c r="A69">
        <v>3268</v>
      </c>
      <c r="B69" s="3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ht="43.2" x14ac:dyDescent="0.3">
      <c r="A70">
        <v>3490</v>
      </c>
      <c r="B70" s="3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x14ac:dyDescent="0.3">
      <c r="A71">
        <v>3531</v>
      </c>
      <c r="B71" s="3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ht="43.2" x14ac:dyDescent="0.3">
      <c r="A72">
        <v>3589</v>
      </c>
      <c r="B72" s="3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ht="28.8" x14ac:dyDescent="0.3">
      <c r="A73">
        <v>3691</v>
      </c>
      <c r="B73" s="3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ht="43.2" x14ac:dyDescent="0.3">
      <c r="A74">
        <v>3162</v>
      </c>
      <c r="B74" s="3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43.2" x14ac:dyDescent="0.3">
      <c r="A75">
        <v>3242</v>
      </c>
      <c r="B75" s="3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ht="43.2" x14ac:dyDescent="0.3">
      <c r="A76">
        <v>3466</v>
      </c>
      <c r="B76" s="3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ht="43.2" x14ac:dyDescent="0.3">
      <c r="A77">
        <v>3592</v>
      </c>
      <c r="B77" s="3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x14ac:dyDescent="0.3">
      <c r="A78">
        <v>2807</v>
      </c>
      <c r="B78" s="3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ht="43.2" x14ac:dyDescent="0.3">
      <c r="A79">
        <v>3210</v>
      </c>
      <c r="B79" s="3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ht="28.8" x14ac:dyDescent="0.3">
      <c r="A80">
        <v>3212</v>
      </c>
      <c r="B80" s="3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ht="57.6" x14ac:dyDescent="0.3">
      <c r="A81">
        <v>3533</v>
      </c>
      <c r="B81" s="3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ht="43.2" x14ac:dyDescent="0.3">
      <c r="A82">
        <v>3594</v>
      </c>
      <c r="B82" s="3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ht="28.8" x14ac:dyDescent="0.3">
      <c r="A83">
        <v>3692</v>
      </c>
      <c r="B83" s="3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ht="43.2" x14ac:dyDescent="0.3">
      <c r="A84">
        <v>1289</v>
      </c>
      <c r="B84" s="3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ht="43.2" x14ac:dyDescent="0.3">
      <c r="A85">
        <v>3222</v>
      </c>
      <c r="B85" s="3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ht="43.2" x14ac:dyDescent="0.3">
      <c r="A86">
        <v>1299</v>
      </c>
      <c r="B86" s="3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ht="43.2" x14ac:dyDescent="0.3">
      <c r="A87">
        <v>3168</v>
      </c>
      <c r="B87" s="3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ht="43.2" x14ac:dyDescent="0.3">
      <c r="A88">
        <v>3458</v>
      </c>
      <c r="B88" s="3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ht="57.6" x14ac:dyDescent="0.3">
      <c r="A89">
        <v>3496</v>
      </c>
      <c r="B89" s="3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ht="43.2" x14ac:dyDescent="0.3">
      <c r="A90">
        <v>532</v>
      </c>
      <c r="B90" s="3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43.2" x14ac:dyDescent="0.3">
      <c r="A91">
        <v>3703</v>
      </c>
      <c r="B91" s="3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ht="43.2" x14ac:dyDescent="0.3">
      <c r="A92">
        <v>2962</v>
      </c>
      <c r="B92" s="3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ht="28.8" x14ac:dyDescent="0.3">
      <c r="A93">
        <v>3281</v>
      </c>
      <c r="B93" s="3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ht="43.2" x14ac:dyDescent="0.3">
      <c r="A94">
        <v>3308</v>
      </c>
      <c r="B94" s="3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ht="57.6" x14ac:dyDescent="0.3">
      <c r="A95">
        <v>3404</v>
      </c>
      <c r="B95" s="3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ht="43.2" x14ac:dyDescent="0.3">
      <c r="A96">
        <v>3468</v>
      </c>
      <c r="B96" s="3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ht="43.2" x14ac:dyDescent="0.3">
      <c r="A97">
        <v>3810</v>
      </c>
      <c r="B97" s="3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ht="43.2" x14ac:dyDescent="0.3">
      <c r="A98">
        <v>523</v>
      </c>
      <c r="B98" s="3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ht="43.2" x14ac:dyDescent="0.3">
      <c r="A99">
        <v>537</v>
      </c>
      <c r="B99" s="3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ht="57.6" x14ac:dyDescent="0.3">
      <c r="A100">
        <v>3488</v>
      </c>
      <c r="B100" s="3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ht="28.8" x14ac:dyDescent="0.3">
      <c r="A101">
        <v>3700</v>
      </c>
      <c r="B101" s="3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ht="43.2" x14ac:dyDescent="0.3">
      <c r="A102">
        <v>3706</v>
      </c>
      <c r="B102" s="3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ht="28.8" x14ac:dyDescent="0.3">
      <c r="A103">
        <v>2782</v>
      </c>
      <c r="B103" s="3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43.2" x14ac:dyDescent="0.3">
      <c r="A104">
        <v>2787</v>
      </c>
      <c r="B104" s="3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ht="57.6" x14ac:dyDescent="0.3">
      <c r="A105">
        <v>2827</v>
      </c>
      <c r="B105" s="3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ht="43.2" x14ac:dyDescent="0.3">
      <c r="A106">
        <v>2838</v>
      </c>
      <c r="B106" s="3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ht="43.2" x14ac:dyDescent="0.3">
      <c r="A107">
        <v>3211</v>
      </c>
      <c r="B107" s="3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ht="43.2" x14ac:dyDescent="0.3">
      <c r="A108">
        <v>3539</v>
      </c>
      <c r="B108" s="3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ht="28.8" x14ac:dyDescent="0.3">
      <c r="A109">
        <v>3623</v>
      </c>
      <c r="B109" s="3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ht="43.2" x14ac:dyDescent="0.3">
      <c r="A110">
        <v>3690</v>
      </c>
      <c r="B110" s="3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ht="43.2" x14ac:dyDescent="0.3">
      <c r="A111">
        <v>2784</v>
      </c>
      <c r="B111" s="3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ht="43.2" x14ac:dyDescent="0.3">
      <c r="A112">
        <v>3209</v>
      </c>
      <c r="B112" s="3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ht="43.2" x14ac:dyDescent="0.3">
      <c r="A113">
        <v>3233</v>
      </c>
      <c r="B113" s="3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ht="57.6" x14ac:dyDescent="0.3">
      <c r="A114">
        <v>3532</v>
      </c>
      <c r="B114" s="3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ht="43.2" x14ac:dyDescent="0.3">
      <c r="A115">
        <v>3585</v>
      </c>
      <c r="B115" s="3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ht="28.8" x14ac:dyDescent="0.3">
      <c r="A116">
        <v>3595</v>
      </c>
      <c r="B116" s="3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57.6" x14ac:dyDescent="0.3">
      <c r="A117">
        <v>3816</v>
      </c>
      <c r="B117" s="3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ht="43.2" x14ac:dyDescent="0.3">
      <c r="A118">
        <v>3147</v>
      </c>
      <c r="B118" s="3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ht="28.8" x14ac:dyDescent="0.3">
      <c r="A119">
        <v>3370</v>
      </c>
      <c r="B119" s="3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ht="43.2" x14ac:dyDescent="0.3">
      <c r="A120">
        <v>3513</v>
      </c>
      <c r="B120" s="3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ht="43.2" x14ac:dyDescent="0.3">
      <c r="A121">
        <v>3689</v>
      </c>
      <c r="B121" s="3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ht="43.2" x14ac:dyDescent="0.3">
      <c r="A122">
        <v>2824</v>
      </c>
      <c r="B122" s="3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ht="43.2" x14ac:dyDescent="0.3">
      <c r="A123">
        <v>3177</v>
      </c>
      <c r="B123" s="3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ht="57.6" x14ac:dyDescent="0.3">
      <c r="A124">
        <v>3387</v>
      </c>
      <c r="B124" s="3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ht="43.2" x14ac:dyDescent="0.3">
      <c r="A125">
        <v>3527</v>
      </c>
      <c r="B125" s="3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ht="28.8" x14ac:dyDescent="0.3">
      <c r="A126">
        <v>528</v>
      </c>
      <c r="B126" s="3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ht="28.8" x14ac:dyDescent="0.3">
      <c r="A127">
        <v>3167</v>
      </c>
      <c r="B127" s="3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ht="57.6" x14ac:dyDescent="0.3">
      <c r="A128">
        <v>3187</v>
      </c>
      <c r="B128" s="3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ht="28.8" x14ac:dyDescent="0.3">
      <c r="A129">
        <v>3217</v>
      </c>
      <c r="B129" s="3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ht="43.2" x14ac:dyDescent="0.3">
      <c r="A130">
        <v>3299</v>
      </c>
      <c r="B130" s="3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ht="43.2" x14ac:dyDescent="0.3">
      <c r="A131">
        <v>3303</v>
      </c>
      <c r="B131" s="3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ht="43.2" x14ac:dyDescent="0.3">
      <c r="A132">
        <v>3313</v>
      </c>
      <c r="B132" s="3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ht="57.6" x14ac:dyDescent="0.3">
      <c r="A133">
        <v>3655</v>
      </c>
      <c r="B133" s="3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ht="43.2" x14ac:dyDescent="0.3">
      <c r="A134">
        <v>522</v>
      </c>
      <c r="B134" s="3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ht="43.2" x14ac:dyDescent="0.3">
      <c r="A135">
        <v>3172</v>
      </c>
      <c r="B135" s="3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ht="57.6" x14ac:dyDescent="0.3">
      <c r="A136">
        <v>3176</v>
      </c>
      <c r="B136" s="3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ht="57.6" x14ac:dyDescent="0.3">
      <c r="A137">
        <v>3241</v>
      </c>
      <c r="B137" s="3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ht="43.2" x14ac:dyDescent="0.3">
      <c r="A138">
        <v>3389</v>
      </c>
      <c r="B138" s="3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ht="43.2" x14ac:dyDescent="0.3">
      <c r="A139">
        <v>3477</v>
      </c>
      <c r="B139" s="3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ht="43.2" x14ac:dyDescent="0.3">
      <c r="A140">
        <v>2966</v>
      </c>
      <c r="B140" s="3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ht="43.2" x14ac:dyDescent="0.3">
      <c r="A141">
        <v>2967</v>
      </c>
      <c r="B141" s="3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ht="57.6" x14ac:dyDescent="0.3">
      <c r="A142">
        <v>2977</v>
      </c>
      <c r="B142" s="3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ht="28.8" x14ac:dyDescent="0.3">
      <c r="A143">
        <v>3158</v>
      </c>
      <c r="B143" s="3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ht="43.2" x14ac:dyDescent="0.3">
      <c r="A144">
        <v>3179</v>
      </c>
      <c r="B144" s="3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ht="57.6" x14ac:dyDescent="0.3">
      <c r="A145">
        <v>3279</v>
      </c>
      <c r="B145" s="3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ht="57.6" x14ac:dyDescent="0.3">
      <c r="A146">
        <v>3291</v>
      </c>
      <c r="B146" s="3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ht="57.6" x14ac:dyDescent="0.3">
      <c r="A147">
        <v>3484</v>
      </c>
      <c r="B147" s="3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ht="43.2" x14ac:dyDescent="0.3">
      <c r="A148">
        <v>3547</v>
      </c>
      <c r="B148" s="3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ht="43.2" x14ac:dyDescent="0.3">
      <c r="A149">
        <v>3570</v>
      </c>
      <c r="B149" s="3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ht="43.2" x14ac:dyDescent="0.3">
      <c r="A150">
        <v>3580</v>
      </c>
      <c r="B150" s="3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ht="28.8" x14ac:dyDescent="0.3">
      <c r="A151">
        <v>3711</v>
      </c>
      <c r="B151" s="3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ht="43.2" x14ac:dyDescent="0.3">
      <c r="A152">
        <v>3154</v>
      </c>
      <c r="B152" s="3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ht="57.6" x14ac:dyDescent="0.3">
      <c r="A153">
        <v>3361</v>
      </c>
      <c r="B153" s="3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ht="57.6" x14ac:dyDescent="0.3">
      <c r="A154">
        <v>3469</v>
      </c>
      <c r="B154" s="3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ht="43.2" x14ac:dyDescent="0.3">
      <c r="A155">
        <v>3478</v>
      </c>
      <c r="B155" s="3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ht="43.2" x14ac:dyDescent="0.3">
      <c r="A156">
        <v>3554</v>
      </c>
      <c r="B156" s="3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ht="43.2" x14ac:dyDescent="0.3">
      <c r="A157">
        <v>3604</v>
      </c>
      <c r="B157" s="3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ht="43.2" x14ac:dyDescent="0.3">
      <c r="A158">
        <v>3619</v>
      </c>
      <c r="B158" s="3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ht="43.2" x14ac:dyDescent="0.3">
      <c r="A159">
        <v>3680</v>
      </c>
      <c r="B159" s="3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ht="43.2" x14ac:dyDescent="0.3">
      <c r="A160">
        <v>3836</v>
      </c>
      <c r="B160" s="3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ht="43.2" x14ac:dyDescent="0.3">
      <c r="A161">
        <v>3170</v>
      </c>
      <c r="B161" s="3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ht="28.8" x14ac:dyDescent="0.3">
      <c r="A162">
        <v>3263</v>
      </c>
      <c r="B162" s="3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x14ac:dyDescent="0.3">
      <c r="A163">
        <v>3285</v>
      </c>
      <c r="B163" s="3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ht="43.2" x14ac:dyDescent="0.3">
      <c r="A164">
        <v>3383</v>
      </c>
      <c r="B164" s="3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ht="43.2" x14ac:dyDescent="0.3">
      <c r="A165">
        <v>3435</v>
      </c>
      <c r="B165" s="3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ht="57.6" x14ac:dyDescent="0.3">
      <c r="A166">
        <v>3681</v>
      </c>
      <c r="B166" s="3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ht="43.2" x14ac:dyDescent="0.3">
      <c r="A167">
        <v>2831</v>
      </c>
      <c r="B167" s="3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ht="43.2" x14ac:dyDescent="0.3">
      <c r="A168">
        <v>2839</v>
      </c>
      <c r="B168" s="3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ht="43.2" x14ac:dyDescent="0.3">
      <c r="A169">
        <v>3163</v>
      </c>
      <c r="B169" s="3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ht="43.2" x14ac:dyDescent="0.3">
      <c r="A170">
        <v>3246</v>
      </c>
      <c r="B170" s="3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ht="43.2" x14ac:dyDescent="0.3">
      <c r="A171">
        <v>3251</v>
      </c>
      <c r="B171" s="3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ht="43.2" x14ac:dyDescent="0.3">
      <c r="A172">
        <v>3398</v>
      </c>
      <c r="B172" s="3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ht="43.2" x14ac:dyDescent="0.3">
      <c r="A173">
        <v>3568</v>
      </c>
      <c r="B173" s="3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ht="43.2" x14ac:dyDescent="0.3">
      <c r="A174">
        <v>3593</v>
      </c>
      <c r="B174" s="3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ht="43.2" x14ac:dyDescent="0.3">
      <c r="A175">
        <v>3661</v>
      </c>
      <c r="B175" s="3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ht="43.2" x14ac:dyDescent="0.3">
      <c r="A176">
        <v>3683</v>
      </c>
      <c r="B176" s="3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ht="43.2" x14ac:dyDescent="0.3">
      <c r="A177">
        <v>3698</v>
      </c>
      <c r="B177" s="3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ht="43.2" x14ac:dyDescent="0.3">
      <c r="A178">
        <v>1297</v>
      </c>
      <c r="B178" s="3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ht="43.2" x14ac:dyDescent="0.3">
      <c r="A179">
        <v>2961</v>
      </c>
      <c r="B179" s="3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ht="57.6" x14ac:dyDescent="0.3">
      <c r="A180">
        <v>3175</v>
      </c>
      <c r="B180" s="3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ht="28.8" x14ac:dyDescent="0.3">
      <c r="A181">
        <v>3223</v>
      </c>
      <c r="B181" s="3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ht="43.2" x14ac:dyDescent="0.3">
      <c r="A182">
        <v>3230</v>
      </c>
      <c r="B182" s="3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ht="43.2" x14ac:dyDescent="0.3">
      <c r="A183">
        <v>3311</v>
      </c>
      <c r="B183" s="3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ht="43.2" x14ac:dyDescent="0.3">
      <c r="A184">
        <v>3346</v>
      </c>
      <c r="B184" s="3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ht="43.2" x14ac:dyDescent="0.3">
      <c r="A185">
        <v>3402</v>
      </c>
      <c r="B185" s="3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ht="43.2" x14ac:dyDescent="0.3">
      <c r="A186">
        <v>3432</v>
      </c>
      <c r="B186" s="3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ht="43.2" x14ac:dyDescent="0.3">
      <c r="A187">
        <v>3448</v>
      </c>
      <c r="B187" s="3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ht="43.2" x14ac:dyDescent="0.3">
      <c r="A188">
        <v>3514</v>
      </c>
      <c r="B188" s="3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ht="43.2" x14ac:dyDescent="0.3">
      <c r="A189">
        <v>3518</v>
      </c>
      <c r="B189" s="3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ht="43.2" x14ac:dyDescent="0.3">
      <c r="A190">
        <v>3598</v>
      </c>
      <c r="B190" s="3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ht="43.2" x14ac:dyDescent="0.3">
      <c r="A191">
        <v>3621</v>
      </c>
      <c r="B191" s="3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ht="43.2" x14ac:dyDescent="0.3">
      <c r="A192">
        <v>3679</v>
      </c>
      <c r="B192" s="3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ht="28.8" x14ac:dyDescent="0.3">
      <c r="A193">
        <v>1290</v>
      </c>
      <c r="B193" s="3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ht="57.6" x14ac:dyDescent="0.3">
      <c r="A194">
        <v>2965</v>
      </c>
      <c r="B194" s="3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ht="43.2" x14ac:dyDescent="0.3">
      <c r="A195">
        <v>2980</v>
      </c>
      <c r="B195" s="3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ht="43.2" x14ac:dyDescent="0.3">
      <c r="A196">
        <v>3183</v>
      </c>
      <c r="B196" s="3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ht="43.2" x14ac:dyDescent="0.3">
      <c r="A197">
        <v>3260</v>
      </c>
      <c r="B197" s="3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ht="43.2" x14ac:dyDescent="0.3">
      <c r="A198">
        <v>3410</v>
      </c>
      <c r="B198" s="3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ht="57.6" x14ac:dyDescent="0.3">
      <c r="A199">
        <v>3497</v>
      </c>
      <c r="B199" s="3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ht="43.2" x14ac:dyDescent="0.3">
      <c r="A200">
        <v>3583</v>
      </c>
      <c r="B200" s="3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ht="28.8" x14ac:dyDescent="0.3">
      <c r="A201">
        <v>3586</v>
      </c>
      <c r="B201" s="3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ht="43.2" x14ac:dyDescent="0.3">
      <c r="A202">
        <v>3664</v>
      </c>
      <c r="B202" s="3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ht="43.2" x14ac:dyDescent="0.3">
      <c r="A203">
        <v>530</v>
      </c>
      <c r="B203" s="3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ht="43.2" x14ac:dyDescent="0.3">
      <c r="A204">
        <v>2792</v>
      </c>
      <c r="B204" s="3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ht="43.2" x14ac:dyDescent="0.3">
      <c r="A205">
        <v>2810</v>
      </c>
      <c r="B205" s="3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ht="57.6" x14ac:dyDescent="0.3">
      <c r="A206">
        <v>2826</v>
      </c>
      <c r="B206" s="3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x14ac:dyDescent="0.3">
      <c r="A207">
        <v>2833</v>
      </c>
      <c r="B207" s="3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ht="57.6" x14ac:dyDescent="0.3">
      <c r="A208">
        <v>2836</v>
      </c>
      <c r="B208" s="3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ht="43.2" x14ac:dyDescent="0.3">
      <c r="A209">
        <v>3229</v>
      </c>
      <c r="B209" s="3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ht="43.2" x14ac:dyDescent="0.3">
      <c r="A210">
        <v>3426</v>
      </c>
      <c r="B210" s="3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ht="28.8" x14ac:dyDescent="0.3">
      <c r="A211">
        <v>3447</v>
      </c>
      <c r="B211" s="3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ht="57.6" x14ac:dyDescent="0.3">
      <c r="A212">
        <v>2963</v>
      </c>
      <c r="B212" s="3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ht="57.6" x14ac:dyDescent="0.3">
      <c r="A213">
        <v>3164</v>
      </c>
      <c r="B213" s="3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ht="43.2" x14ac:dyDescent="0.3">
      <c r="A214">
        <v>3184</v>
      </c>
      <c r="B214" s="3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ht="57.6" x14ac:dyDescent="0.3">
      <c r="A215">
        <v>3273</v>
      </c>
      <c r="B215" s="3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ht="43.2" x14ac:dyDescent="0.3">
      <c r="A216">
        <v>3307</v>
      </c>
      <c r="B216" s="3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ht="57.6" x14ac:dyDescent="0.3">
      <c r="A217">
        <v>3321</v>
      </c>
      <c r="B217" s="3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57.6" x14ac:dyDescent="0.3">
      <c r="A218">
        <v>3694</v>
      </c>
      <c r="B218" s="3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ht="43.2" x14ac:dyDescent="0.3">
      <c r="A219">
        <v>3817</v>
      </c>
      <c r="B219" s="3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ht="43.2" x14ac:dyDescent="0.3">
      <c r="A220">
        <v>2818</v>
      </c>
      <c r="B220" s="3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ht="28.8" x14ac:dyDescent="0.3">
      <c r="A221">
        <v>2968</v>
      </c>
      <c r="B221" s="3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ht="43.2" x14ac:dyDescent="0.3">
      <c r="A222">
        <v>2970</v>
      </c>
      <c r="B222" s="3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ht="43.2" x14ac:dyDescent="0.3">
      <c r="A223">
        <v>3259</v>
      </c>
      <c r="B223" s="3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ht="43.2" x14ac:dyDescent="0.3">
      <c r="A224">
        <v>3317</v>
      </c>
      <c r="B224" s="3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ht="43.2" x14ac:dyDescent="0.3">
      <c r="A225">
        <v>3359</v>
      </c>
      <c r="B225" s="3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ht="43.2" x14ac:dyDescent="0.3">
      <c r="A226">
        <v>3393</v>
      </c>
      <c r="B226" s="3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ht="43.2" x14ac:dyDescent="0.3">
      <c r="A227">
        <v>3434</v>
      </c>
      <c r="B227" s="3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ht="43.2" x14ac:dyDescent="0.3">
      <c r="A228">
        <v>3436</v>
      </c>
      <c r="B228" s="3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ht="43.2" x14ac:dyDescent="0.3">
      <c r="A229">
        <v>3499</v>
      </c>
      <c r="B229" s="3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ht="57.6" x14ac:dyDescent="0.3">
      <c r="A230">
        <v>3500</v>
      </c>
      <c r="B230" s="3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ht="43.2" x14ac:dyDescent="0.3">
      <c r="A231">
        <v>3509</v>
      </c>
      <c r="B231" s="3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ht="43.2" x14ac:dyDescent="0.3">
      <c r="A232">
        <v>3525</v>
      </c>
      <c r="B232" s="3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ht="43.2" x14ac:dyDescent="0.3">
      <c r="A233">
        <v>3553</v>
      </c>
      <c r="B233" s="3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ht="43.2" x14ac:dyDescent="0.3">
      <c r="A234">
        <v>3574</v>
      </c>
      <c r="B234" s="3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ht="43.2" x14ac:dyDescent="0.3">
      <c r="A235">
        <v>3685</v>
      </c>
      <c r="B235" s="3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ht="43.2" x14ac:dyDescent="0.3">
      <c r="A236">
        <v>3819</v>
      </c>
      <c r="B236" s="3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ht="43.2" x14ac:dyDescent="0.3">
      <c r="A237">
        <v>3823</v>
      </c>
      <c r="B237" s="3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ht="57.6" x14ac:dyDescent="0.3">
      <c r="A238">
        <v>3831</v>
      </c>
      <c r="B238" s="3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ht="43.2" x14ac:dyDescent="0.3">
      <c r="A239">
        <v>521</v>
      </c>
      <c r="B239" s="3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ht="43.2" x14ac:dyDescent="0.3">
      <c r="A240">
        <v>2781</v>
      </c>
      <c r="B240" s="3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ht="43.2" x14ac:dyDescent="0.3">
      <c r="A241">
        <v>2785</v>
      </c>
      <c r="B241" s="3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ht="43.2" x14ac:dyDescent="0.3">
      <c r="A242">
        <v>2790</v>
      </c>
      <c r="B242" s="3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ht="28.8" x14ac:dyDescent="0.3">
      <c r="A243">
        <v>2972</v>
      </c>
      <c r="B243" s="3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ht="43.2" x14ac:dyDescent="0.3">
      <c r="A244">
        <v>3249</v>
      </c>
      <c r="B244" s="3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ht="43.2" x14ac:dyDescent="0.3">
      <c r="A245">
        <v>3258</v>
      </c>
      <c r="B245" s="3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ht="43.2" x14ac:dyDescent="0.3">
      <c r="A246">
        <v>3304</v>
      </c>
      <c r="B246" s="3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ht="43.2" x14ac:dyDescent="0.3">
      <c r="A247">
        <v>3331</v>
      </c>
      <c r="B247" s="3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ht="43.2" x14ac:dyDescent="0.3">
      <c r="A248">
        <v>3333</v>
      </c>
      <c r="B248" s="3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ht="43.2" x14ac:dyDescent="0.3">
      <c r="A249">
        <v>3368</v>
      </c>
      <c r="B249" s="3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ht="43.2" x14ac:dyDescent="0.3">
      <c r="A250">
        <v>3386</v>
      </c>
      <c r="B250" s="3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ht="43.2" x14ac:dyDescent="0.3">
      <c r="A251">
        <v>3440</v>
      </c>
      <c r="B251" s="3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ht="43.2" x14ac:dyDescent="0.3">
      <c r="A252">
        <v>3492</v>
      </c>
      <c r="B252" s="3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ht="43.2" x14ac:dyDescent="0.3">
      <c r="A253">
        <v>3502</v>
      </c>
      <c r="B253" s="3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ht="43.2" x14ac:dyDescent="0.3">
      <c r="A254">
        <v>3620</v>
      </c>
      <c r="B254" s="3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72" x14ac:dyDescent="0.3">
      <c r="A255">
        <v>3624</v>
      </c>
      <c r="B255" s="3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ht="28.8" x14ac:dyDescent="0.3">
      <c r="A256">
        <v>3720</v>
      </c>
      <c r="B256" s="3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ht="43.2" x14ac:dyDescent="0.3">
      <c r="A257">
        <v>3821</v>
      </c>
      <c r="B257" s="3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ht="43.2" x14ac:dyDescent="0.3">
      <c r="A258">
        <v>3825</v>
      </c>
      <c r="B258" s="3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ht="43.2" x14ac:dyDescent="0.3">
      <c r="A259">
        <v>3832</v>
      </c>
      <c r="B259" s="3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ht="43.2" x14ac:dyDescent="0.3">
      <c r="A260">
        <v>2795</v>
      </c>
      <c r="B260" s="3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ht="43.2" x14ac:dyDescent="0.3">
      <c r="A261">
        <v>3149</v>
      </c>
      <c r="B261" s="3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ht="43.2" x14ac:dyDescent="0.3">
      <c r="A262">
        <v>3208</v>
      </c>
      <c r="B262" s="3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ht="43.2" x14ac:dyDescent="0.3">
      <c r="A263">
        <v>3245</v>
      </c>
      <c r="B263" s="3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ht="43.2" x14ac:dyDescent="0.3">
      <c r="A264">
        <v>3339</v>
      </c>
      <c r="B264" s="3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ht="43.2" x14ac:dyDescent="0.3">
      <c r="A265">
        <v>3365</v>
      </c>
      <c r="B265" s="3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ht="43.2" x14ac:dyDescent="0.3">
      <c r="A266">
        <v>3372</v>
      </c>
      <c r="B266" s="3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ht="57.6" x14ac:dyDescent="0.3">
      <c r="A267">
        <v>3380</v>
      </c>
      <c r="B267" s="3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ht="43.2" x14ac:dyDescent="0.3">
      <c r="A268">
        <v>3396</v>
      </c>
      <c r="B268" s="3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ht="43.2" x14ac:dyDescent="0.3">
      <c r="A269">
        <v>3411</v>
      </c>
      <c r="B269" s="3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ht="43.2" x14ac:dyDescent="0.3">
      <c r="A270">
        <v>3414</v>
      </c>
      <c r="B270" s="3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ht="43.2" x14ac:dyDescent="0.3">
      <c r="A271">
        <v>3424</v>
      </c>
      <c r="B271" s="3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ht="43.2" x14ac:dyDescent="0.3">
      <c r="A272">
        <v>3476</v>
      </c>
      <c r="B272" s="3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86.4" x14ac:dyDescent="0.3">
      <c r="A273">
        <v>3505</v>
      </c>
      <c r="B273" s="3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ht="43.2" x14ac:dyDescent="0.3">
      <c r="A274">
        <v>3507</v>
      </c>
      <c r="B274" s="3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ht="43.2" x14ac:dyDescent="0.3">
      <c r="A275">
        <v>3651</v>
      </c>
      <c r="B275" s="3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ht="43.2" x14ac:dyDescent="0.3">
      <c r="A276">
        <v>3668</v>
      </c>
      <c r="B276" s="3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ht="43.2" x14ac:dyDescent="0.3">
      <c r="A277">
        <v>1301</v>
      </c>
      <c r="B277" s="3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ht="43.2" x14ac:dyDescent="0.3">
      <c r="A278">
        <v>2788</v>
      </c>
      <c r="B278" s="3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ht="43.2" x14ac:dyDescent="0.3">
      <c r="A279">
        <v>2791</v>
      </c>
      <c r="B279" s="3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ht="28.8" x14ac:dyDescent="0.3">
      <c r="A280">
        <v>3169</v>
      </c>
      <c r="B280" s="3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ht="43.2" x14ac:dyDescent="0.3">
      <c r="A281">
        <v>3173</v>
      </c>
      <c r="B281" s="3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ht="43.2" x14ac:dyDescent="0.3">
      <c r="A282">
        <v>3235</v>
      </c>
      <c r="B282" s="3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ht="43.2" x14ac:dyDescent="0.3">
      <c r="A283">
        <v>3243</v>
      </c>
      <c r="B283" s="3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ht="28.8" x14ac:dyDescent="0.3">
      <c r="A284">
        <v>3262</v>
      </c>
      <c r="B284" s="3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ht="28.8" x14ac:dyDescent="0.3">
      <c r="A285">
        <v>3264</v>
      </c>
      <c r="B285" s="3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ht="43.2" x14ac:dyDescent="0.3">
      <c r="A286">
        <v>3280</v>
      </c>
      <c r="B286" s="3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ht="43.2" x14ac:dyDescent="0.3">
      <c r="A287">
        <v>3282</v>
      </c>
      <c r="B287" s="3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ht="43.2" x14ac:dyDescent="0.3">
      <c r="A288">
        <v>3358</v>
      </c>
      <c r="B288" s="3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ht="43.2" x14ac:dyDescent="0.3">
      <c r="A289">
        <v>3425</v>
      </c>
      <c r="B289" s="3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ht="43.2" x14ac:dyDescent="0.3">
      <c r="A290">
        <v>3441</v>
      </c>
      <c r="B290" s="3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ht="43.2" x14ac:dyDescent="0.3">
      <c r="A291">
        <v>3515</v>
      </c>
      <c r="B291" s="3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ht="28.8" x14ac:dyDescent="0.3">
      <c r="A292">
        <v>3597</v>
      </c>
      <c r="B292" s="3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ht="43.2" x14ac:dyDescent="0.3">
      <c r="A293">
        <v>3677</v>
      </c>
      <c r="B293" s="3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ht="43.2" x14ac:dyDescent="0.3">
      <c r="A294">
        <v>3705</v>
      </c>
      <c r="B294" s="3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ht="57.6" x14ac:dyDescent="0.3">
      <c r="A295">
        <v>1293</v>
      </c>
      <c r="B295" s="3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ht="43.2" x14ac:dyDescent="0.3">
      <c r="A296">
        <v>2809</v>
      </c>
      <c r="B296" s="3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ht="57.6" x14ac:dyDescent="0.3">
      <c r="A297">
        <v>2974</v>
      </c>
      <c r="B297" s="3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ht="43.2" x14ac:dyDescent="0.3">
      <c r="A298">
        <v>3156</v>
      </c>
      <c r="B298" s="3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ht="43.2" x14ac:dyDescent="0.3">
      <c r="A299">
        <v>3160</v>
      </c>
      <c r="B299" s="3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ht="57.6" x14ac:dyDescent="0.3">
      <c r="A300">
        <v>3224</v>
      </c>
      <c r="B300" s="3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ht="43.2" x14ac:dyDescent="0.3">
      <c r="A301">
        <v>3225</v>
      </c>
      <c r="B301" s="3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ht="28.8" x14ac:dyDescent="0.3">
      <c r="A302">
        <v>3228</v>
      </c>
      <c r="B302" s="3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ht="57.6" x14ac:dyDescent="0.3">
      <c r="A303">
        <v>3250</v>
      </c>
      <c r="B303" s="3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43.2" x14ac:dyDescent="0.3">
      <c r="A304">
        <v>3253</v>
      </c>
      <c r="B304" s="3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ht="43.2" x14ac:dyDescent="0.3">
      <c r="A305">
        <v>3267</v>
      </c>
      <c r="B305" s="3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ht="43.2" x14ac:dyDescent="0.3">
      <c r="A306">
        <v>3284</v>
      </c>
      <c r="B306" s="3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ht="57.6" x14ac:dyDescent="0.3">
      <c r="A307">
        <v>3286</v>
      </c>
      <c r="B307" s="3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ht="43.2" x14ac:dyDescent="0.3">
      <c r="A308">
        <v>3298</v>
      </c>
      <c r="B308" s="3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ht="43.2" x14ac:dyDescent="0.3">
      <c r="A309">
        <v>3305</v>
      </c>
      <c r="B309" s="3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ht="43.2" x14ac:dyDescent="0.3">
      <c r="A310">
        <v>3322</v>
      </c>
      <c r="B310" s="3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ht="28.8" x14ac:dyDescent="0.3">
      <c r="A311">
        <v>3338</v>
      </c>
      <c r="B311" s="3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ht="43.2" x14ac:dyDescent="0.3">
      <c r="A312">
        <v>3342</v>
      </c>
      <c r="B312" s="3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ht="28.8" x14ac:dyDescent="0.3">
      <c r="A313">
        <v>3354</v>
      </c>
      <c r="B313" s="3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ht="43.2" x14ac:dyDescent="0.3">
      <c r="A314">
        <v>3381</v>
      </c>
      <c r="B314" s="3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ht="57.6" x14ac:dyDescent="0.3">
      <c r="A315">
        <v>3390</v>
      </c>
      <c r="B315" s="3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ht="57.6" x14ac:dyDescent="0.3">
      <c r="A316">
        <v>3464</v>
      </c>
      <c r="B316" s="3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ht="43.2" x14ac:dyDescent="0.3">
      <c r="A317">
        <v>3472</v>
      </c>
      <c r="B317" s="3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ht="43.2" x14ac:dyDescent="0.3">
      <c r="A318">
        <v>3506</v>
      </c>
      <c r="B318" s="3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ht="43.2" x14ac:dyDescent="0.3">
      <c r="A319">
        <v>3524</v>
      </c>
      <c r="B319" s="3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ht="43.2" x14ac:dyDescent="0.3">
      <c r="A320">
        <v>3526</v>
      </c>
      <c r="B320" s="3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ht="43.2" x14ac:dyDescent="0.3">
      <c r="A321">
        <v>3542</v>
      </c>
      <c r="B321" s="3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ht="43.2" x14ac:dyDescent="0.3">
      <c r="A322">
        <v>3546</v>
      </c>
      <c r="B322" s="3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ht="43.2" x14ac:dyDescent="0.3">
      <c r="A323">
        <v>3548</v>
      </c>
      <c r="B323" s="3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ht="43.2" x14ac:dyDescent="0.3">
      <c r="A324">
        <v>3551</v>
      </c>
      <c r="B324" s="3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115.2" x14ac:dyDescent="0.3">
      <c r="A325">
        <v>3561</v>
      </c>
      <c r="B325" s="3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ht="43.2" x14ac:dyDescent="0.3">
      <c r="A326">
        <v>3659</v>
      </c>
      <c r="B326" s="3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ht="43.2" x14ac:dyDescent="0.3">
      <c r="A327">
        <v>3713</v>
      </c>
      <c r="B327" s="3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ht="43.2" x14ac:dyDescent="0.3">
      <c r="A328">
        <v>3714</v>
      </c>
      <c r="B328" s="3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ht="57.6" x14ac:dyDescent="0.3">
      <c r="A329">
        <v>527</v>
      </c>
      <c r="B329" s="3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ht="43.2" x14ac:dyDescent="0.3">
      <c r="A330">
        <v>1284</v>
      </c>
      <c r="B330" s="3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ht="28.8" x14ac:dyDescent="0.3">
      <c r="A331">
        <v>2789</v>
      </c>
      <c r="B331" s="3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ht="43.2" x14ac:dyDescent="0.3">
      <c r="A332">
        <v>2964</v>
      </c>
      <c r="B332" s="3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ht="43.2" x14ac:dyDescent="0.3">
      <c r="A333">
        <v>2979</v>
      </c>
      <c r="B333" s="3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57.6" x14ac:dyDescent="0.3">
      <c r="A334">
        <v>3150</v>
      </c>
      <c r="B334" s="3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ht="28.8" x14ac:dyDescent="0.3">
      <c r="A335">
        <v>3157</v>
      </c>
      <c r="B335" s="3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ht="57.6" x14ac:dyDescent="0.3">
      <c r="A336">
        <v>3174</v>
      </c>
      <c r="B336" s="3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57.6" x14ac:dyDescent="0.3">
      <c r="A337">
        <v>3182</v>
      </c>
      <c r="B337" s="3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ht="28.8" x14ac:dyDescent="0.3">
      <c r="A338">
        <v>3220</v>
      </c>
      <c r="B338" s="3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ht="43.2" x14ac:dyDescent="0.3">
      <c r="A339">
        <v>3236</v>
      </c>
      <c r="B339" s="3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ht="28.8" x14ac:dyDescent="0.3">
      <c r="A340">
        <v>3237</v>
      </c>
      <c r="B340" s="3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ht="28.8" x14ac:dyDescent="0.3">
      <c r="A341">
        <v>3248</v>
      </c>
      <c r="B341" s="3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ht="43.2" x14ac:dyDescent="0.3">
      <c r="A342">
        <v>3274</v>
      </c>
      <c r="B342" s="3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ht="43.2" x14ac:dyDescent="0.3">
      <c r="A343">
        <v>3320</v>
      </c>
      <c r="B343" s="3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ht="43.2" x14ac:dyDescent="0.3">
      <c r="A344">
        <v>3326</v>
      </c>
      <c r="B344" s="3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ht="43.2" x14ac:dyDescent="0.3">
      <c r="A345">
        <v>3344</v>
      </c>
      <c r="B345" s="3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ht="43.2" x14ac:dyDescent="0.3">
      <c r="A346">
        <v>3363</v>
      </c>
      <c r="B346" s="3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ht="43.2" x14ac:dyDescent="0.3">
      <c r="A347">
        <v>3418</v>
      </c>
      <c r="B347" s="3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ht="43.2" x14ac:dyDescent="0.3">
      <c r="A348">
        <v>3421</v>
      </c>
      <c r="B348" s="3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ht="57.6" x14ac:dyDescent="0.3">
      <c r="A349">
        <v>3437</v>
      </c>
      <c r="B349" s="3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ht="43.2" x14ac:dyDescent="0.3">
      <c r="A350">
        <v>3451</v>
      </c>
      <c r="B350" s="3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ht="43.2" x14ac:dyDescent="0.3">
      <c r="A351">
        <v>3455</v>
      </c>
      <c r="B351" s="3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x14ac:dyDescent="0.3">
      <c r="A352">
        <v>3467</v>
      </c>
      <c r="B352" s="3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ht="43.2" x14ac:dyDescent="0.3">
      <c r="A353">
        <v>3485</v>
      </c>
      <c r="B353" s="3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ht="57.6" x14ac:dyDescent="0.3">
      <c r="A354">
        <v>3510</v>
      </c>
      <c r="B354" s="3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ht="43.2" x14ac:dyDescent="0.3">
      <c r="A355">
        <v>3575</v>
      </c>
      <c r="B355" s="3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ht="43.2" x14ac:dyDescent="0.3">
      <c r="A356">
        <v>3614</v>
      </c>
      <c r="B356" s="3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ht="28.8" x14ac:dyDescent="0.3">
      <c r="A357">
        <v>3658</v>
      </c>
      <c r="B357" s="3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ht="43.2" x14ac:dyDescent="0.3">
      <c r="A358">
        <v>3671</v>
      </c>
      <c r="B358" s="3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ht="43.2" x14ac:dyDescent="0.3">
      <c r="A359">
        <v>3686</v>
      </c>
      <c r="B359" s="3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ht="43.2" x14ac:dyDescent="0.3">
      <c r="A360">
        <v>3699</v>
      </c>
      <c r="B360" s="3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ht="57.6" x14ac:dyDescent="0.3">
      <c r="A361">
        <v>3721</v>
      </c>
      <c r="B361" s="3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ht="43.2" x14ac:dyDescent="0.3">
      <c r="A362">
        <v>3727</v>
      </c>
      <c r="B362" s="3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ht="43.2" x14ac:dyDescent="0.3">
      <c r="A363">
        <v>3813</v>
      </c>
      <c r="B363" s="3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ht="43.2" x14ac:dyDescent="0.3">
      <c r="A364">
        <v>3839</v>
      </c>
      <c r="B364" s="3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ht="57.6" x14ac:dyDescent="0.3">
      <c r="A365">
        <v>525</v>
      </c>
      <c r="B365" s="3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ht="43.2" x14ac:dyDescent="0.3">
      <c r="A366">
        <v>531</v>
      </c>
      <c r="B366" s="3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ht="43.2" x14ac:dyDescent="0.3">
      <c r="A367">
        <v>1288</v>
      </c>
      <c r="B367" s="3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ht="43.2" x14ac:dyDescent="0.3">
      <c r="A368">
        <v>1302</v>
      </c>
      <c r="B368" s="3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ht="43.2" x14ac:dyDescent="0.3">
      <c r="A369">
        <v>2808</v>
      </c>
      <c r="B369" s="3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ht="57.6" x14ac:dyDescent="0.3">
      <c r="A370">
        <v>2822</v>
      </c>
      <c r="B370" s="3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ht="28.8" x14ac:dyDescent="0.3">
      <c r="A371">
        <v>2830</v>
      </c>
      <c r="B371" s="3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ht="43.2" x14ac:dyDescent="0.3">
      <c r="A372">
        <v>2971</v>
      </c>
      <c r="B372" s="3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ht="43.2" x14ac:dyDescent="0.3">
      <c r="A373">
        <v>2975</v>
      </c>
      <c r="B373" s="3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ht="43.2" x14ac:dyDescent="0.3">
      <c r="A374">
        <v>3151</v>
      </c>
      <c r="B374" s="3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57.6" x14ac:dyDescent="0.3">
      <c r="A375">
        <v>3215</v>
      </c>
      <c r="B375" s="3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ht="43.2" x14ac:dyDescent="0.3">
      <c r="A376">
        <v>3219</v>
      </c>
      <c r="B376" s="3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ht="43.2" x14ac:dyDescent="0.3">
      <c r="A377">
        <v>3261</v>
      </c>
      <c r="B377" s="3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ht="43.2" x14ac:dyDescent="0.3">
      <c r="A378">
        <v>3275</v>
      </c>
      <c r="B378" s="3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ht="28.8" x14ac:dyDescent="0.3">
      <c r="A379">
        <v>3310</v>
      </c>
      <c r="B379" s="3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ht="43.2" x14ac:dyDescent="0.3">
      <c r="A380">
        <v>3312</v>
      </c>
      <c r="B380" s="3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72" x14ac:dyDescent="0.3">
      <c r="A381">
        <v>3316</v>
      </c>
      <c r="B381" s="3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ht="43.2" x14ac:dyDescent="0.3">
      <c r="A382">
        <v>3332</v>
      </c>
      <c r="B382" s="3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ht="43.2" x14ac:dyDescent="0.3">
      <c r="A383">
        <v>3348</v>
      </c>
      <c r="B383" s="3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ht="43.2" x14ac:dyDescent="0.3">
      <c r="A384">
        <v>3376</v>
      </c>
      <c r="B384" s="3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ht="43.2" x14ac:dyDescent="0.3">
      <c r="A385">
        <v>3384</v>
      </c>
      <c r="B385" s="3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ht="57.6" x14ac:dyDescent="0.3">
      <c r="A386">
        <v>3385</v>
      </c>
      <c r="B386" s="3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ht="43.2" x14ac:dyDescent="0.3">
      <c r="A387">
        <v>3400</v>
      </c>
      <c r="B387" s="3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ht="43.2" x14ac:dyDescent="0.3">
      <c r="A388">
        <v>3406</v>
      </c>
      <c r="B388" s="3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ht="43.2" x14ac:dyDescent="0.3">
      <c r="A389">
        <v>3415</v>
      </c>
      <c r="B389" s="3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ht="43.2" x14ac:dyDescent="0.3">
      <c r="A390">
        <v>3417</v>
      </c>
      <c r="B390" s="3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ht="43.2" x14ac:dyDescent="0.3">
      <c r="A391">
        <v>3431</v>
      </c>
      <c r="B391" s="3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43.2" x14ac:dyDescent="0.3">
      <c r="A392">
        <v>3433</v>
      </c>
      <c r="B392" s="3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ht="43.2" x14ac:dyDescent="0.3">
      <c r="A393">
        <v>3442</v>
      </c>
      <c r="B393" s="3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ht="43.2" x14ac:dyDescent="0.3">
      <c r="A394">
        <v>3473</v>
      </c>
      <c r="B394" s="3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ht="43.2" x14ac:dyDescent="0.3">
      <c r="A395">
        <v>3493</v>
      </c>
      <c r="B395" s="3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ht="43.2" x14ac:dyDescent="0.3">
      <c r="A396">
        <v>3494</v>
      </c>
      <c r="B396" s="3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ht="43.2" x14ac:dyDescent="0.3">
      <c r="A397">
        <v>3504</v>
      </c>
      <c r="B397" s="3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ht="43.2" x14ac:dyDescent="0.3">
      <c r="A398">
        <v>3516</v>
      </c>
      <c r="B398" s="3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ht="28.8" x14ac:dyDescent="0.3">
      <c r="A399">
        <v>3544</v>
      </c>
      <c r="B399" s="3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ht="43.2" x14ac:dyDescent="0.3">
      <c r="A400">
        <v>3545</v>
      </c>
      <c r="B400" s="3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ht="57.6" x14ac:dyDescent="0.3">
      <c r="A401">
        <v>3557</v>
      </c>
      <c r="B401" s="3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ht="43.2" x14ac:dyDescent="0.3">
      <c r="A402">
        <v>3569</v>
      </c>
      <c r="B402" s="3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ht="43.2" x14ac:dyDescent="0.3">
      <c r="A403">
        <v>3576</v>
      </c>
      <c r="B403" s="3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ht="57.6" x14ac:dyDescent="0.3">
      <c r="A404">
        <v>3602</v>
      </c>
      <c r="B404" s="3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ht="43.2" x14ac:dyDescent="0.3">
      <c r="A405">
        <v>3613</v>
      </c>
      <c r="B405" s="3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ht="28.8" x14ac:dyDescent="0.3">
      <c r="A406">
        <v>3622</v>
      </c>
      <c r="B406" s="3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ht="43.2" x14ac:dyDescent="0.3">
      <c r="A407">
        <v>3627</v>
      </c>
      <c r="B407" s="3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ht="28.8" x14ac:dyDescent="0.3">
      <c r="A408">
        <v>3648</v>
      </c>
      <c r="B408" s="3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ht="28.8" x14ac:dyDescent="0.3">
      <c r="A409">
        <v>3666</v>
      </c>
      <c r="B409" s="3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ht="43.2" x14ac:dyDescent="0.3">
      <c r="A410">
        <v>3687</v>
      </c>
      <c r="B410" s="3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ht="57.6" x14ac:dyDescent="0.3">
      <c r="A411">
        <v>3695</v>
      </c>
      <c r="B411" s="3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ht="43.2" x14ac:dyDescent="0.3">
      <c r="A412">
        <v>3828</v>
      </c>
      <c r="B412" s="3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ht="43.2" x14ac:dyDescent="0.3">
      <c r="A413">
        <v>3829</v>
      </c>
      <c r="B413" s="3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7C8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98C1-03F9-46B7-B8CF-D085488D6D67}">
  <dimension ref="A1:T251"/>
  <sheetViews>
    <sheetView workbookViewId="0">
      <selection activeCell="C4" sqref="C4"/>
    </sheetView>
  </sheetViews>
  <sheetFormatPr defaultRowHeight="14.4" x14ac:dyDescent="0.3"/>
  <cols>
    <col min="2" max="2" width="29.6640625" style="3" customWidth="1"/>
    <col min="3" max="3" width="42.5546875" style="3" customWidth="1"/>
    <col min="4" max="4" width="13.88671875" customWidth="1"/>
    <col min="5" max="5" width="12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t="s">
        <v>8366</v>
      </c>
    </row>
    <row r="2" spans="1:20" ht="43.2" x14ac:dyDescent="0.3">
      <c r="A2">
        <v>3937</v>
      </c>
      <c r="B2" s="3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ht="43.2" x14ac:dyDescent="0.3">
      <c r="A3">
        <v>3973</v>
      </c>
      <c r="B3" s="3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ht="43.2" x14ac:dyDescent="0.3">
      <c r="A4">
        <v>4106</v>
      </c>
      <c r="B4" s="3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ht="28.8" x14ac:dyDescent="0.3">
      <c r="A5">
        <v>4022</v>
      </c>
      <c r="B5" s="3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ht="57.6" x14ac:dyDescent="0.3">
      <c r="A6">
        <v>2900</v>
      </c>
      <c r="B6" s="3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ht="43.2" x14ac:dyDescent="0.3">
      <c r="A7">
        <v>4067</v>
      </c>
      <c r="B7" s="3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ht="43.2" x14ac:dyDescent="0.3">
      <c r="A8">
        <v>4039</v>
      </c>
      <c r="B8" s="3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ht="43.2" x14ac:dyDescent="0.3">
      <c r="A9">
        <v>3998</v>
      </c>
      <c r="B9" s="3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ht="43.2" x14ac:dyDescent="0.3">
      <c r="A10">
        <v>4056</v>
      </c>
      <c r="B10" s="3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ht="43.2" x14ac:dyDescent="0.3">
      <c r="A11">
        <v>2855</v>
      </c>
      <c r="B11" s="3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ht="43.2" x14ac:dyDescent="0.3">
      <c r="A12">
        <v>3976</v>
      </c>
      <c r="B12" s="3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ht="43.2" x14ac:dyDescent="0.3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ht="43.2" x14ac:dyDescent="0.3">
      <c r="A14">
        <v>2868</v>
      </c>
      <c r="B14" s="3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ht="43.2" x14ac:dyDescent="0.3">
      <c r="A15">
        <v>3844</v>
      </c>
      <c r="B15" s="3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ht="43.2" x14ac:dyDescent="0.3">
      <c r="A16">
        <v>2873</v>
      </c>
      <c r="B16" s="3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ht="43.2" x14ac:dyDescent="0.3">
      <c r="A17">
        <v>2889</v>
      </c>
      <c r="B17" s="3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ht="43.2" x14ac:dyDescent="0.3">
      <c r="A18">
        <v>4044</v>
      </c>
      <c r="B18" s="3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57.6" x14ac:dyDescent="0.3">
      <c r="A19">
        <v>4052</v>
      </c>
      <c r="B19" s="3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ht="43.2" x14ac:dyDescent="0.3">
      <c r="A20">
        <v>2911</v>
      </c>
      <c r="B20" s="3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ht="43.2" x14ac:dyDescent="0.3">
      <c r="A21">
        <v>3911</v>
      </c>
      <c r="B21" s="3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ht="28.8" x14ac:dyDescent="0.3">
      <c r="A22">
        <v>4035</v>
      </c>
      <c r="B22" s="3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ht="43.2" x14ac:dyDescent="0.3">
      <c r="A23">
        <v>4094</v>
      </c>
      <c r="B23" s="3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ht="43.2" x14ac:dyDescent="0.3">
      <c r="A24">
        <v>3943</v>
      </c>
      <c r="B24" s="3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ht="43.2" x14ac:dyDescent="0.3">
      <c r="A25">
        <v>3983</v>
      </c>
      <c r="B25" s="3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ht="43.2" x14ac:dyDescent="0.3">
      <c r="A26">
        <v>2882</v>
      </c>
      <c r="B26" s="3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ht="28.8" x14ac:dyDescent="0.3">
      <c r="A27">
        <v>2885</v>
      </c>
      <c r="B27" s="3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ht="28.8" x14ac:dyDescent="0.3">
      <c r="A28">
        <v>3891</v>
      </c>
      <c r="B28" s="3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ht="43.2" x14ac:dyDescent="0.3">
      <c r="A29">
        <v>2845</v>
      </c>
      <c r="B29" s="3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ht="43.2" x14ac:dyDescent="0.3">
      <c r="A30">
        <v>3958</v>
      </c>
      <c r="B30" s="3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ht="43.2" x14ac:dyDescent="0.3">
      <c r="A31">
        <v>3985</v>
      </c>
      <c r="B31" s="3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ht="43.2" x14ac:dyDescent="0.3">
      <c r="A32">
        <v>4040</v>
      </c>
      <c r="B32" s="3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ht="43.2" x14ac:dyDescent="0.3">
      <c r="A33">
        <v>3734</v>
      </c>
      <c r="B33" s="3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ht="43.2" x14ac:dyDescent="0.3">
      <c r="A34">
        <v>4028</v>
      </c>
      <c r="B34" s="3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ht="43.2" x14ac:dyDescent="0.3">
      <c r="A35">
        <v>2918</v>
      </c>
      <c r="B35" s="3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ht="43.2" x14ac:dyDescent="0.3">
      <c r="A36">
        <v>4102</v>
      </c>
      <c r="B36" s="3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ht="43.2" x14ac:dyDescent="0.3">
      <c r="A37">
        <v>3955</v>
      </c>
      <c r="B37" s="3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ht="43.2" x14ac:dyDescent="0.3">
      <c r="A38">
        <v>3959</v>
      </c>
      <c r="B38" s="3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ht="43.2" x14ac:dyDescent="0.3">
      <c r="A39">
        <v>3967</v>
      </c>
      <c r="B39" s="3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ht="43.2" x14ac:dyDescent="0.3">
      <c r="A40">
        <v>4010</v>
      </c>
      <c r="B40" s="3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ht="43.2" x14ac:dyDescent="0.3">
      <c r="A41">
        <v>2880</v>
      </c>
      <c r="B41" s="3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ht="43.2" x14ac:dyDescent="0.3">
      <c r="A42">
        <v>2917</v>
      </c>
      <c r="B42" s="3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ht="43.2" x14ac:dyDescent="0.3">
      <c r="A43">
        <v>3893</v>
      </c>
      <c r="B43" s="3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ht="43.2" x14ac:dyDescent="0.3">
      <c r="A44">
        <v>4083</v>
      </c>
      <c r="B44" s="3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43.2" x14ac:dyDescent="0.3">
      <c r="A45">
        <v>2896</v>
      </c>
      <c r="B45" s="3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ht="28.8" x14ac:dyDescent="0.3">
      <c r="A46">
        <v>3737</v>
      </c>
      <c r="B46" s="3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ht="43.2" x14ac:dyDescent="0.3">
      <c r="A47">
        <v>3843</v>
      </c>
      <c r="B47" s="3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ht="43.2" x14ac:dyDescent="0.3">
      <c r="A48">
        <v>3972</v>
      </c>
      <c r="B48" s="3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ht="43.2" x14ac:dyDescent="0.3">
      <c r="A49">
        <v>2867</v>
      </c>
      <c r="B49" s="3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ht="28.8" x14ac:dyDescent="0.3">
      <c r="A50">
        <v>3991</v>
      </c>
      <c r="B50" s="3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ht="43.2" x14ac:dyDescent="0.3">
      <c r="A51">
        <v>2883</v>
      </c>
      <c r="B51" s="3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.2" x14ac:dyDescent="0.3">
      <c r="A53">
        <v>3740</v>
      </c>
      <c r="B53" s="3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ht="43.2" x14ac:dyDescent="0.3">
      <c r="A54">
        <v>3860</v>
      </c>
      <c r="B54" s="3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ht="43.2" x14ac:dyDescent="0.3">
      <c r="A55">
        <v>3980</v>
      </c>
      <c r="B55" s="3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ht="43.2" x14ac:dyDescent="0.3">
      <c r="A56">
        <v>3890</v>
      </c>
      <c r="B56" s="3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ht="43.2" x14ac:dyDescent="0.3">
      <c r="A57">
        <v>3996</v>
      </c>
      <c r="B57" s="3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ht="43.2" x14ac:dyDescent="0.3">
      <c r="A58">
        <v>3999</v>
      </c>
      <c r="B58" s="3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ht="43.2" x14ac:dyDescent="0.3">
      <c r="A59">
        <v>4020</v>
      </c>
      <c r="B59" s="3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ht="28.8" x14ac:dyDescent="0.3">
      <c r="A60">
        <v>4070</v>
      </c>
      <c r="B60" s="3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ht="43.2" x14ac:dyDescent="0.3">
      <c r="A61">
        <v>3847</v>
      </c>
      <c r="B61" s="3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ht="43.2" x14ac:dyDescent="0.3">
      <c r="A62">
        <v>3848</v>
      </c>
      <c r="B62" s="3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ht="28.8" x14ac:dyDescent="0.3">
      <c r="A63">
        <v>3854</v>
      </c>
      <c r="B63" s="3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ht="43.2" x14ac:dyDescent="0.3">
      <c r="A64">
        <v>3933</v>
      </c>
      <c r="B64" s="3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43.2" x14ac:dyDescent="0.3">
      <c r="A65">
        <v>4030</v>
      </c>
      <c r="B65" s="3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ht="43.2" x14ac:dyDescent="0.3">
      <c r="A66">
        <v>4081</v>
      </c>
      <c r="B66" s="3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ht="43.2" x14ac:dyDescent="0.3">
      <c r="A67">
        <v>2870</v>
      </c>
      <c r="B67" s="3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ht="43.2" x14ac:dyDescent="0.3">
      <c r="A68">
        <v>3907</v>
      </c>
      <c r="B68" s="3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ht="43.2" x14ac:dyDescent="0.3">
      <c r="A69">
        <v>3924</v>
      </c>
      <c r="B69" s="3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ht="43.2" x14ac:dyDescent="0.3">
      <c r="A70">
        <v>2912</v>
      </c>
      <c r="B70" s="3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ht="43.2" x14ac:dyDescent="0.3">
      <c r="A71">
        <v>3965</v>
      </c>
      <c r="B71" s="3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ht="43.2" x14ac:dyDescent="0.3">
      <c r="A72">
        <v>3867</v>
      </c>
      <c r="B72" s="3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ht="43.2" x14ac:dyDescent="0.3">
      <c r="A73">
        <v>3928</v>
      </c>
      <c r="B73" s="3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ht="43.2" x14ac:dyDescent="0.3">
      <c r="A74">
        <v>4091</v>
      </c>
      <c r="B74" s="3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ht="43.2" x14ac:dyDescent="0.3">
      <c r="A75">
        <v>3938</v>
      </c>
      <c r="B75" s="3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ht="43.2" x14ac:dyDescent="0.3">
      <c r="A76">
        <v>4038</v>
      </c>
      <c r="B76" s="3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43.2" x14ac:dyDescent="0.3">
      <c r="A77">
        <v>2877</v>
      </c>
      <c r="B77" s="3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ht="43.2" x14ac:dyDescent="0.3">
      <c r="A78">
        <v>3731</v>
      </c>
      <c r="B78" s="3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ht="43.2" x14ac:dyDescent="0.3">
      <c r="A79">
        <v>3896</v>
      </c>
      <c r="B79" s="3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ht="43.2" x14ac:dyDescent="0.3">
      <c r="A80">
        <v>3934</v>
      </c>
      <c r="B80" s="3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ht="43.2" x14ac:dyDescent="0.3">
      <c r="A81">
        <v>3968</v>
      </c>
      <c r="B81" s="3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ht="43.2" x14ac:dyDescent="0.3">
      <c r="A82">
        <v>3978</v>
      </c>
      <c r="B82" s="3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ht="43.2" x14ac:dyDescent="0.3">
      <c r="A83">
        <v>4037</v>
      </c>
      <c r="B83" s="3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ht="43.2" x14ac:dyDescent="0.3">
      <c r="A84">
        <v>3730</v>
      </c>
      <c r="B84" s="3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ht="43.2" x14ac:dyDescent="0.3">
      <c r="A85">
        <v>3745</v>
      </c>
      <c r="B85" s="3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ht="43.2" x14ac:dyDescent="0.3">
      <c r="A86">
        <v>3913</v>
      </c>
      <c r="B86" s="3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43.2" x14ac:dyDescent="0.3">
      <c r="A87">
        <v>3925</v>
      </c>
      <c r="B87" s="3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ht="43.2" x14ac:dyDescent="0.3">
      <c r="A88">
        <v>4003</v>
      </c>
      <c r="B88" s="3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ht="43.2" x14ac:dyDescent="0.3">
      <c r="A89">
        <v>4103</v>
      </c>
      <c r="B89" s="3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ht="43.2" x14ac:dyDescent="0.3">
      <c r="A90">
        <v>2892</v>
      </c>
      <c r="B90" s="3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ht="43.2" x14ac:dyDescent="0.3">
      <c r="A91">
        <v>2906</v>
      </c>
      <c r="B91" s="3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ht="43.2" x14ac:dyDescent="0.3">
      <c r="A92">
        <v>2919</v>
      </c>
      <c r="B92" s="3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ht="43.2" x14ac:dyDescent="0.3">
      <c r="A93">
        <v>3728</v>
      </c>
      <c r="B93" s="3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43.2" x14ac:dyDescent="0.3">
      <c r="A94">
        <v>3841</v>
      </c>
      <c r="B94" s="3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ht="43.2" x14ac:dyDescent="0.3">
      <c r="A95">
        <v>3908</v>
      </c>
      <c r="B95" s="3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ht="43.2" x14ac:dyDescent="0.3">
      <c r="A96">
        <v>4077</v>
      </c>
      <c r="B96" s="3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ht="43.2" x14ac:dyDescent="0.3">
      <c r="A97">
        <v>3922</v>
      </c>
      <c r="B97" s="3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ht="43.2" x14ac:dyDescent="0.3">
      <c r="A98">
        <v>4046</v>
      </c>
      <c r="B98" s="3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ht="43.2" x14ac:dyDescent="0.3">
      <c r="A99">
        <v>2860</v>
      </c>
      <c r="B99" s="3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ht="43.2" x14ac:dyDescent="0.3">
      <c r="A100">
        <v>3729</v>
      </c>
      <c r="B100" s="3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ht="43.2" x14ac:dyDescent="0.3">
      <c r="A101">
        <v>3969</v>
      </c>
      <c r="B101" s="3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ht="43.2" x14ac:dyDescent="0.3">
      <c r="A102">
        <v>4027</v>
      </c>
      <c r="B102" s="3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ht="43.2" x14ac:dyDescent="0.3">
      <c r="A103">
        <v>4032</v>
      </c>
      <c r="B103" s="3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ht="43.2" x14ac:dyDescent="0.3">
      <c r="A104">
        <v>3964</v>
      </c>
      <c r="B104" s="3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ht="43.2" x14ac:dyDescent="0.3">
      <c r="A105">
        <v>2856</v>
      </c>
      <c r="B105" s="3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ht="43.2" x14ac:dyDescent="0.3">
      <c r="A106">
        <v>2871</v>
      </c>
      <c r="B106" s="3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ht="43.2" x14ac:dyDescent="0.3">
      <c r="A107">
        <v>2874</v>
      </c>
      <c r="B107" s="3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ht="43.2" x14ac:dyDescent="0.3">
      <c r="A108">
        <v>2886</v>
      </c>
      <c r="B108" s="3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ht="43.2" x14ac:dyDescent="0.3">
      <c r="A109">
        <v>2895</v>
      </c>
      <c r="B109" s="3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ht="43.2" x14ac:dyDescent="0.3">
      <c r="A110">
        <v>2897</v>
      </c>
      <c r="B110" s="3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43.2" x14ac:dyDescent="0.3">
      <c r="A111">
        <v>3857</v>
      </c>
      <c r="B111" s="3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x14ac:dyDescent="0.3">
      <c r="A112">
        <v>3861</v>
      </c>
      <c r="B112" s="3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ht="43.2" x14ac:dyDescent="0.3">
      <c r="A113">
        <v>3895</v>
      </c>
      <c r="B113" s="3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ht="28.8" x14ac:dyDescent="0.3">
      <c r="A114">
        <v>3900</v>
      </c>
      <c r="B114" s="3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ht="43.2" x14ac:dyDescent="0.3">
      <c r="A115">
        <v>3992</v>
      </c>
      <c r="B115" s="3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ht="43.2" x14ac:dyDescent="0.3">
      <c r="A116">
        <v>4086</v>
      </c>
      <c r="B116" s="3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ht="43.2" x14ac:dyDescent="0.3">
      <c r="A117">
        <v>4089</v>
      </c>
      <c r="B117" s="3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ht="43.2" x14ac:dyDescent="0.3">
      <c r="A118">
        <v>2850</v>
      </c>
      <c r="B118" s="3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ht="43.2" x14ac:dyDescent="0.3">
      <c r="A119">
        <v>2898</v>
      </c>
      <c r="B119" s="3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ht="28.8" x14ac:dyDescent="0.3">
      <c r="A120">
        <v>3850</v>
      </c>
      <c r="B120" s="3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ht="28.8" x14ac:dyDescent="0.3">
      <c r="A121">
        <v>3981</v>
      </c>
      <c r="B121" s="3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ht="43.2" x14ac:dyDescent="0.3">
      <c r="A122">
        <v>2891</v>
      </c>
      <c r="B122" s="3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57.6" x14ac:dyDescent="0.3">
      <c r="A123">
        <v>2908</v>
      </c>
      <c r="B123" s="3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ht="43.2" x14ac:dyDescent="0.3">
      <c r="A124">
        <v>3846</v>
      </c>
      <c r="B124" s="3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43.2" x14ac:dyDescent="0.3">
      <c r="A125">
        <v>3855</v>
      </c>
      <c r="B125" s="3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ht="43.2" x14ac:dyDescent="0.3">
      <c r="A126">
        <v>3894</v>
      </c>
      <c r="B126" s="3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ht="43.2" x14ac:dyDescent="0.3">
      <c r="A127">
        <v>3910</v>
      </c>
      <c r="B127" s="3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ht="28.8" x14ac:dyDescent="0.3">
      <c r="A128">
        <v>3946</v>
      </c>
      <c r="B128" s="3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ht="43.2" x14ac:dyDescent="0.3">
      <c r="A129">
        <v>3947</v>
      </c>
      <c r="B129" s="3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ht="43.2" x14ac:dyDescent="0.3">
      <c r="A130">
        <v>4058</v>
      </c>
      <c r="B130" s="3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ht="43.2" x14ac:dyDescent="0.3">
      <c r="A131">
        <v>4090</v>
      </c>
      <c r="B131" s="3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ht="43.2" x14ac:dyDescent="0.3">
      <c r="A132">
        <v>4111</v>
      </c>
      <c r="B132" s="3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ht="43.2" x14ac:dyDescent="0.3">
      <c r="A133">
        <v>2852</v>
      </c>
      <c r="B133" s="3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ht="43.2" x14ac:dyDescent="0.3">
      <c r="A134">
        <v>3742</v>
      </c>
      <c r="B134" s="3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ht="28.8" x14ac:dyDescent="0.3">
      <c r="A135">
        <v>3746</v>
      </c>
      <c r="B135" s="3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57.6" x14ac:dyDescent="0.3">
      <c r="A136">
        <v>3845</v>
      </c>
      <c r="B136" s="3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ht="43.2" x14ac:dyDescent="0.3">
      <c r="A137">
        <v>3929</v>
      </c>
      <c r="B137" s="3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ht="43.2" x14ac:dyDescent="0.3">
      <c r="A138">
        <v>3960</v>
      </c>
      <c r="B138" s="3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ht="28.8" x14ac:dyDescent="0.3">
      <c r="A139">
        <v>3988</v>
      </c>
      <c r="B139" s="3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ht="43.2" x14ac:dyDescent="0.3">
      <c r="A140">
        <v>4002</v>
      </c>
      <c r="B140" s="3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ht="43.2" x14ac:dyDescent="0.3">
      <c r="A141">
        <v>4047</v>
      </c>
      <c r="B141" s="3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ht="43.2" x14ac:dyDescent="0.3">
      <c r="A142">
        <v>4062</v>
      </c>
      <c r="B142" s="3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ht="43.2" x14ac:dyDescent="0.3">
      <c r="A143">
        <v>4082</v>
      </c>
      <c r="B143" s="3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ht="43.2" x14ac:dyDescent="0.3">
      <c r="A144">
        <v>4107</v>
      </c>
      <c r="B144" s="3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ht="43.2" x14ac:dyDescent="0.3">
      <c r="A145">
        <v>4108</v>
      </c>
      <c r="B145" s="3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ht="43.2" x14ac:dyDescent="0.3">
      <c r="A146">
        <v>2866</v>
      </c>
      <c r="B146" s="3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ht="57.6" x14ac:dyDescent="0.3">
      <c r="A147">
        <v>2869</v>
      </c>
      <c r="B147" s="3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ht="43.2" x14ac:dyDescent="0.3">
      <c r="A148">
        <v>2890</v>
      </c>
      <c r="B148" s="3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x14ac:dyDescent="0.3">
      <c r="A149">
        <v>2893</v>
      </c>
      <c r="B149" s="3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ht="43.2" x14ac:dyDescent="0.3">
      <c r="A150">
        <v>2901</v>
      </c>
      <c r="B150" s="3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ht="43.2" x14ac:dyDescent="0.3">
      <c r="A151">
        <v>2903</v>
      </c>
      <c r="B151" s="3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ht="43.2" x14ac:dyDescent="0.3">
      <c r="A152">
        <v>3864</v>
      </c>
      <c r="B152" s="3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ht="28.8" x14ac:dyDescent="0.3">
      <c r="A153">
        <v>3866</v>
      </c>
      <c r="B153" s="3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ht="43.2" x14ac:dyDescent="0.3">
      <c r="A154">
        <v>3889</v>
      </c>
      <c r="B154" s="3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ht="43.2" x14ac:dyDescent="0.3">
      <c r="A155">
        <v>3899</v>
      </c>
      <c r="B155" s="3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ht="43.2" x14ac:dyDescent="0.3">
      <c r="A156">
        <v>3901</v>
      </c>
      <c r="B156" s="3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57.6" x14ac:dyDescent="0.3">
      <c r="A157">
        <v>3941</v>
      </c>
      <c r="B157" s="3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ht="43.2" x14ac:dyDescent="0.3">
      <c r="A158">
        <v>3950</v>
      </c>
      <c r="B158" s="3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ht="43.2" x14ac:dyDescent="0.3">
      <c r="A159">
        <v>3966</v>
      </c>
      <c r="B159" s="3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ht="43.2" x14ac:dyDescent="0.3">
      <c r="A160">
        <v>3971</v>
      </c>
      <c r="B160" s="3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ht="43.2" x14ac:dyDescent="0.3">
      <c r="A161">
        <v>3977</v>
      </c>
      <c r="B161" s="3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ht="43.2" x14ac:dyDescent="0.3">
      <c r="A162">
        <v>4005</v>
      </c>
      <c r="B162" s="3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ht="43.2" x14ac:dyDescent="0.3">
      <c r="A163">
        <v>4013</v>
      </c>
      <c r="B163" s="3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ht="43.2" x14ac:dyDescent="0.3">
      <c r="A164">
        <v>4017</v>
      </c>
      <c r="B164" s="3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ht="43.2" x14ac:dyDescent="0.3">
      <c r="A165">
        <v>4019</v>
      </c>
      <c r="B165" s="3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ht="43.2" x14ac:dyDescent="0.3">
      <c r="A166">
        <v>4021</v>
      </c>
      <c r="B166" s="3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ht="43.2" x14ac:dyDescent="0.3">
      <c r="A167">
        <v>4024</v>
      </c>
      <c r="B167" s="3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ht="43.2" x14ac:dyDescent="0.3">
      <c r="A168">
        <v>4034</v>
      </c>
      <c r="B168" s="3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ht="28.8" x14ac:dyDescent="0.3">
      <c r="A169">
        <v>4065</v>
      </c>
      <c r="B169" s="3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ht="28.8" x14ac:dyDescent="0.3">
      <c r="A170">
        <v>4068</v>
      </c>
      <c r="B170" s="3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ht="43.2" x14ac:dyDescent="0.3">
      <c r="A171">
        <v>4073</v>
      </c>
      <c r="B171" s="3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ht="43.2" x14ac:dyDescent="0.3">
      <c r="A172">
        <v>4099</v>
      </c>
      <c r="B172" s="3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ht="43.2" x14ac:dyDescent="0.3">
      <c r="A173">
        <v>2843</v>
      </c>
      <c r="B173" s="3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ht="43.2" x14ac:dyDescent="0.3">
      <c r="A174">
        <v>2846</v>
      </c>
      <c r="B174" s="3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ht="43.2" x14ac:dyDescent="0.3">
      <c r="A175">
        <v>2847</v>
      </c>
      <c r="B175" s="3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ht="43.2" x14ac:dyDescent="0.3">
      <c r="A176">
        <v>2848</v>
      </c>
      <c r="B176" s="3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ht="43.2" x14ac:dyDescent="0.3">
      <c r="A177">
        <v>2862</v>
      </c>
      <c r="B177" s="3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ht="43.2" x14ac:dyDescent="0.3">
      <c r="A178">
        <v>2863</v>
      </c>
      <c r="B178" s="3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ht="43.2" x14ac:dyDescent="0.3">
      <c r="A179">
        <v>2865</v>
      </c>
      <c r="B179" s="3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ht="28.8" x14ac:dyDescent="0.3">
      <c r="A180">
        <v>2872</v>
      </c>
      <c r="B180" s="3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ht="43.2" x14ac:dyDescent="0.3">
      <c r="A181">
        <v>2875</v>
      </c>
      <c r="B181" s="3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ht="43.2" x14ac:dyDescent="0.3">
      <c r="A182">
        <v>2876</v>
      </c>
      <c r="B182" s="3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ht="43.2" x14ac:dyDescent="0.3">
      <c r="A183">
        <v>2879</v>
      </c>
      <c r="B183" s="3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ht="43.2" x14ac:dyDescent="0.3">
      <c r="A184">
        <v>2881</v>
      </c>
      <c r="B184" s="3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ht="28.8" x14ac:dyDescent="0.3">
      <c r="A185">
        <v>2884</v>
      </c>
      <c r="B185" s="3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ht="43.2" x14ac:dyDescent="0.3">
      <c r="A186">
        <v>2887</v>
      </c>
      <c r="B186" s="3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ht="43.2" x14ac:dyDescent="0.3">
      <c r="A187">
        <v>2888</v>
      </c>
      <c r="B187" s="3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ht="28.8" x14ac:dyDescent="0.3">
      <c r="A188">
        <v>2894</v>
      </c>
      <c r="B188" s="3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ht="43.2" x14ac:dyDescent="0.3">
      <c r="A189">
        <v>2899</v>
      </c>
      <c r="B189" s="3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ht="28.8" x14ac:dyDescent="0.3">
      <c r="A190">
        <v>2902</v>
      </c>
      <c r="B190" s="3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ht="43.2" x14ac:dyDescent="0.3">
      <c r="A191">
        <v>2907</v>
      </c>
      <c r="B191" s="3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ht="43.2" x14ac:dyDescent="0.3">
      <c r="A192">
        <v>2909</v>
      </c>
      <c r="B192" s="3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ht="43.2" x14ac:dyDescent="0.3">
      <c r="A193">
        <v>2913</v>
      </c>
      <c r="B193" s="3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ht="43.2" x14ac:dyDescent="0.3">
      <c r="A194">
        <v>3733</v>
      </c>
      <c r="B194" s="3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ht="43.2" x14ac:dyDescent="0.3">
      <c r="A195">
        <v>3741</v>
      </c>
      <c r="B195" s="3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ht="28.8" x14ac:dyDescent="0.3">
      <c r="A196">
        <v>3743</v>
      </c>
      <c r="B196" s="3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ht="43.2" x14ac:dyDescent="0.3">
      <c r="A197">
        <v>3744</v>
      </c>
      <c r="B197" s="3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ht="43.2" x14ac:dyDescent="0.3">
      <c r="A198">
        <v>3852</v>
      </c>
      <c r="B198" s="3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ht="28.8" x14ac:dyDescent="0.3">
      <c r="A199">
        <v>3853</v>
      </c>
      <c r="B199" s="3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ht="43.2" x14ac:dyDescent="0.3">
      <c r="A200">
        <v>3856</v>
      </c>
      <c r="B200" s="3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ht="43.2" x14ac:dyDescent="0.3">
      <c r="A201">
        <v>3859</v>
      </c>
      <c r="B201" s="3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ht="28.8" x14ac:dyDescent="0.3">
      <c r="A202">
        <v>3862</v>
      </c>
      <c r="B202" s="3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ht="43.2" x14ac:dyDescent="0.3">
      <c r="A203">
        <v>3863</v>
      </c>
      <c r="B203" s="3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ht="43.2" x14ac:dyDescent="0.3">
      <c r="A204">
        <v>3892</v>
      </c>
      <c r="B204" s="3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ht="43.2" x14ac:dyDescent="0.3">
      <c r="A205">
        <v>3903</v>
      </c>
      <c r="B205" s="3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ht="28.8" x14ac:dyDescent="0.3">
      <c r="A206">
        <v>3904</v>
      </c>
      <c r="B206" s="3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ht="43.2" x14ac:dyDescent="0.3">
      <c r="A207">
        <v>3909</v>
      </c>
      <c r="B207" s="3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ht="43.2" x14ac:dyDescent="0.3">
      <c r="A209">
        <v>3931</v>
      </c>
      <c r="B209" s="3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ht="43.2" x14ac:dyDescent="0.3">
      <c r="A210">
        <v>3932</v>
      </c>
      <c r="B210" s="3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ht="43.2" x14ac:dyDescent="0.3">
      <c r="A211">
        <v>3936</v>
      </c>
      <c r="B211" s="3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ht="43.2" x14ac:dyDescent="0.3">
      <c r="A212">
        <v>3940</v>
      </c>
      <c r="B212" s="3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ht="43.2" x14ac:dyDescent="0.3">
      <c r="A213">
        <v>3942</v>
      </c>
      <c r="B213" s="3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ht="43.2" x14ac:dyDescent="0.3">
      <c r="A214">
        <v>3944</v>
      </c>
      <c r="B214" s="3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ht="43.2" x14ac:dyDescent="0.3">
      <c r="A215">
        <v>3945</v>
      </c>
      <c r="B215" s="3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ht="43.2" x14ac:dyDescent="0.3">
      <c r="A216">
        <v>3952</v>
      </c>
      <c r="B216" s="3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ht="43.2" x14ac:dyDescent="0.3">
      <c r="A217">
        <v>3953</v>
      </c>
      <c r="B217" s="3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ht="43.2" x14ac:dyDescent="0.3">
      <c r="A218">
        <v>3956</v>
      </c>
      <c r="B218" s="3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ht="43.2" x14ac:dyDescent="0.3">
      <c r="A219">
        <v>3957</v>
      </c>
      <c r="B219" s="3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ht="57.6" x14ac:dyDescent="0.3">
      <c r="A220">
        <v>3970</v>
      </c>
      <c r="B220" s="3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ht="43.2" x14ac:dyDescent="0.3">
      <c r="A221">
        <v>3975</v>
      </c>
      <c r="B221" s="3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ht="43.2" x14ac:dyDescent="0.3">
      <c r="A222">
        <v>3989</v>
      </c>
      <c r="B222" s="3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ht="43.2" x14ac:dyDescent="0.3">
      <c r="A223">
        <v>3993</v>
      </c>
      <c r="B223" s="3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ht="28.8" x14ac:dyDescent="0.3">
      <c r="A224">
        <v>3994</v>
      </c>
      <c r="B224" s="3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x14ac:dyDescent="0.3">
      <c r="A225">
        <v>4000</v>
      </c>
      <c r="B225" s="3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x14ac:dyDescent="0.3">
      <c r="A226">
        <v>4004</v>
      </c>
      <c r="B226" s="3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ht="43.2" x14ac:dyDescent="0.3">
      <c r="A227">
        <v>4006</v>
      </c>
      <c r="B227" s="3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ht="43.2" x14ac:dyDescent="0.3">
      <c r="A228">
        <v>4007</v>
      </c>
      <c r="B228" s="3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ht="43.2" x14ac:dyDescent="0.3">
      <c r="A229">
        <v>4014</v>
      </c>
      <c r="B229" s="3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ht="43.2" x14ac:dyDescent="0.3">
      <c r="A230">
        <v>4015</v>
      </c>
      <c r="B230" s="3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ht="43.2" x14ac:dyDescent="0.3">
      <c r="A231">
        <v>4023</v>
      </c>
      <c r="B231" s="3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ht="43.2" x14ac:dyDescent="0.3">
      <c r="A232">
        <v>4026</v>
      </c>
      <c r="B232" s="3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ht="43.2" x14ac:dyDescent="0.3">
      <c r="A233">
        <v>4029</v>
      </c>
      <c r="B233" s="3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ht="43.2" x14ac:dyDescent="0.3">
      <c r="A234">
        <v>4031</v>
      </c>
      <c r="B234" s="3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ht="43.2" x14ac:dyDescent="0.3">
      <c r="A235">
        <v>4042</v>
      </c>
      <c r="B235" s="3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ht="43.2" x14ac:dyDescent="0.3">
      <c r="A236">
        <v>4049</v>
      </c>
      <c r="B236" s="3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ht="43.2" x14ac:dyDescent="0.3">
      <c r="A237">
        <v>4050</v>
      </c>
      <c r="B237" s="3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ht="43.2" x14ac:dyDescent="0.3">
      <c r="A238">
        <v>4051</v>
      </c>
      <c r="B238" s="3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ht="43.2" x14ac:dyDescent="0.3">
      <c r="A239">
        <v>4054</v>
      </c>
      <c r="B239" s="3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ht="28.8" x14ac:dyDescent="0.3">
      <c r="A240">
        <v>4061</v>
      </c>
      <c r="B240" s="3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ht="43.2" x14ac:dyDescent="0.3">
      <c r="A241">
        <v>4066</v>
      </c>
      <c r="B241" s="3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ht="43.2" x14ac:dyDescent="0.3">
      <c r="A242">
        <v>4076</v>
      </c>
      <c r="B242" s="3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ht="43.2" x14ac:dyDescent="0.3">
      <c r="A243">
        <v>4079</v>
      </c>
      <c r="B243" s="3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ht="43.2" x14ac:dyDescent="0.3">
      <c r="A244">
        <v>4080</v>
      </c>
      <c r="B244" s="3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ht="43.2" x14ac:dyDescent="0.3">
      <c r="A245">
        <v>4085</v>
      </c>
      <c r="B245" s="3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x14ac:dyDescent="0.3">
      <c r="A246">
        <v>4087</v>
      </c>
      <c r="B246" s="3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ht="43.2" x14ac:dyDescent="0.3">
      <c r="A247">
        <v>4092</v>
      </c>
      <c r="B247" s="3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ht="43.2" x14ac:dyDescent="0.3">
      <c r="A248">
        <v>4098</v>
      </c>
      <c r="B248" s="3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ht="28.8" x14ac:dyDescent="0.3">
      <c r="A249">
        <v>4100</v>
      </c>
      <c r="B249" s="3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ht="43.2" x14ac:dyDescent="0.3">
      <c r="A250">
        <v>4101</v>
      </c>
      <c r="B250" s="3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7C8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1150-1E96-45C6-BA08-C625740397C7}">
  <dimension ref="A1:C14"/>
  <sheetViews>
    <sheetView workbookViewId="0">
      <selection activeCell="B7" sqref="B7"/>
    </sheetView>
  </sheetViews>
  <sheetFormatPr defaultRowHeight="14.4" x14ac:dyDescent="0.3"/>
  <cols>
    <col min="1" max="1" width="27.5546875" customWidth="1"/>
    <col min="2" max="2" width="12.33203125" customWidth="1"/>
    <col min="3" max="3" width="11.33203125" customWidth="1"/>
  </cols>
  <sheetData>
    <row r="1" spans="1:3" x14ac:dyDescent="0.3">
      <c r="B1" s="15" t="s">
        <v>8384</v>
      </c>
      <c r="C1" s="15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8393</v>
      </c>
      <c r="B7" s="16">
        <f>+B5-B6</f>
        <v>3500</v>
      </c>
      <c r="C7" s="16">
        <f>+C5-C6</f>
        <v>8000</v>
      </c>
    </row>
    <row r="8" spans="1:3" x14ac:dyDescent="0.3">
      <c r="B8" s="16"/>
      <c r="C8" s="16"/>
    </row>
    <row r="9" spans="1:3" x14ac:dyDescent="0.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8397</v>
      </c>
      <c r="B14" s="16">
        <f>+B12-B13</f>
        <v>3982.4925000000003</v>
      </c>
      <c r="C14" s="16">
        <f>+C12-C13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EBB0-93D3-4A39-B95A-DF839617A943}">
  <dimension ref="A1:F6"/>
  <sheetViews>
    <sheetView workbookViewId="0">
      <selection activeCell="A10" sqref="A10"/>
    </sheetView>
  </sheetViews>
  <sheetFormatPr defaultRowHeight="14.4" x14ac:dyDescent="0.3"/>
  <cols>
    <col min="1" max="1" width="30.109375" customWidth="1"/>
    <col min="2" max="2" width="44.88671875" customWidth="1"/>
    <col min="5" max="5" width="11.88671875" bestFit="1" customWidth="1"/>
    <col min="6" max="6" width="12.88671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8261</v>
      </c>
    </row>
    <row r="2" spans="1:6" ht="33.6" customHeight="1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Kickstarter!B:P,15, FALSE)</f>
        <v>51.79</v>
      </c>
      <c r="F2" s="14">
        <f>VLOOKUP(A2, Kickstarter!B:P,11, FALSE)</f>
        <v>39</v>
      </c>
    </row>
    <row r="3" spans="1:6" ht="30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Kickstarter!B:P,15, FALSE)</f>
        <v>36.07</v>
      </c>
      <c r="F3" s="14">
        <f>VLOOKUP(A3, Kickstarter!B:P,11, FALSE)</f>
        <v>56</v>
      </c>
    </row>
    <row r="4" spans="1:6" ht="30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Kickstarter!B:P,15, FALSE)</f>
        <v>33.03</v>
      </c>
      <c r="F4" s="14">
        <f>VLOOKUP(A4, Kickstarter!B:P,11, FALSE)</f>
        <v>78</v>
      </c>
    </row>
    <row r="5" spans="1:6" ht="20.399999999999999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Kickstarter!B:P,15, FALSE)</f>
        <v>44.92</v>
      </c>
      <c r="F5" s="14">
        <f>VLOOKUP(A5, Kickstarter!B:P,11, FALSE)</f>
        <v>26</v>
      </c>
    </row>
    <row r="6" spans="1:6" ht="30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Kickstarter!B:P,15, FALSE)</f>
        <v>36.61</v>
      </c>
      <c r="F6" s="14">
        <f>VLOOKUP(A6, Kickstarter!B:P,11,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D79B-B13D-43D5-AC4E-8AF69142AC4D}">
  <dimension ref="A1:F6"/>
  <sheetViews>
    <sheetView workbookViewId="0">
      <selection activeCell="B18" sqref="B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9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9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94641-65E3-483B-A939-918C0FA9C864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8222</v>
      </c>
      <c r="B1" t="s">
        <v>8224</v>
      </c>
    </row>
    <row r="2" spans="1:5" x14ac:dyDescent="0.3">
      <c r="A2" s="8" t="s">
        <v>8358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9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9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E91B-2A37-4020-99E0-7493DFB4DA3D}">
  <dimension ref="A1:F18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8358</v>
      </c>
      <c r="B1" t="s">
        <v>8315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1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1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1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1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1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1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1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1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1" t="s">
        <v>8371</v>
      </c>
      <c r="C15">
        <v>50</v>
      </c>
      <c r="E15">
        <v>65</v>
      </c>
      <c r="F15">
        <v>115</v>
      </c>
    </row>
    <row r="16" spans="1:6" x14ac:dyDescent="0.3">
      <c r="A16" s="11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1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1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Theater Outcomes by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Statisctics</vt:lpstr>
      <vt:lpstr>OutcomesBased on Launch Date</vt:lpstr>
      <vt:lpstr>BxWhskr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 nidam</cp:lastModifiedBy>
  <dcterms:created xsi:type="dcterms:W3CDTF">2017-04-20T15:17:24Z</dcterms:created>
  <dcterms:modified xsi:type="dcterms:W3CDTF">2022-09-24T22:22:39Z</dcterms:modified>
</cp:coreProperties>
</file>