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norikane/Downloads/"/>
    </mc:Choice>
  </mc:AlternateContent>
  <xr:revisionPtr revIDLastSave="0" documentId="8_{3F64DB92-2B75-EE43-AB83-DFB12BC6D22B}" xr6:coauthVersionLast="47" xr6:coauthVersionMax="47" xr10:uidLastSave="{00000000-0000-0000-0000-000000000000}"/>
  <bookViews>
    <workbookView xWindow="0" yWindow="500" windowWidth="21560" windowHeight="17020" activeTab="2" xr2:uid="{49D4A4B5-E834-E54D-80BB-54A0943A8FAB}"/>
  </bookViews>
  <sheets>
    <sheet name="2020 Supersite Summary" sheetId="3" state="hidden" r:id="rId1"/>
    <sheet name="2024 Supersite Summary" sheetId="4" state="hidden" r:id="rId2"/>
    <sheet name="Recap SS &amp; Precinct #s" sheetId="11" r:id="rId3"/>
    <sheet name="Supersite Working-AW" sheetId="7" r:id="rId4"/>
    <sheet name="NGP Chairs CoChairs" sheetId="12" r:id="rId5"/>
    <sheet name="2024 Supersite Recap-JB" sheetId="5" state="hidden" r:id="rId6"/>
    <sheet name="List of SS Chairs-PF" sheetId="6" r:id="rId7"/>
    <sheet name="AC List as of 12-17-23" sheetId="8" r:id="rId8"/>
    <sheet name="AC Field List-JB" sheetId="9" state="hidden" r:id="rId9"/>
    <sheet name="SS Adresses" sheetId="14" r:id="rId10"/>
  </sheets>
  <definedNames>
    <definedName name="_xlnm._FilterDatabase" localSheetId="8" hidden="1">'AC Field List-JB'!$A$1:$Y$431</definedName>
    <definedName name="_xlnm._FilterDatabase" localSheetId="4" hidden="1">'NGP Chairs CoChairs'!$A$1:$P$46</definedName>
    <definedName name="_xlnm._FilterDatabase" localSheetId="2" hidden="1">'Recap SS &amp; Precinct #s'!$A$4:$HI$23</definedName>
    <definedName name="_xlnm._FilterDatabase" localSheetId="3" hidden="1">'Supersite Working-AW'!$A$2:$U$197</definedName>
    <definedName name="_xlnm.Print_Area" localSheetId="2">'Recap SS &amp; Precinct #s'!$A$1:$AX$23</definedName>
    <definedName name="_xlnm.Print_Titles" localSheetId="2">'Recap SS &amp; Precinct #s'!$4:$4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2" l="1"/>
  <c r="M27" i="12"/>
  <c r="M6" i="12"/>
  <c r="M9" i="12"/>
  <c r="M10" i="12"/>
  <c r="M8" i="12"/>
  <c r="M43" i="12"/>
  <c r="M42" i="12"/>
  <c r="M35" i="12"/>
  <c r="M32" i="12"/>
  <c r="M23" i="12"/>
  <c r="M17" i="12"/>
  <c r="M16" i="12"/>
  <c r="M15" i="12"/>
  <c r="M41" i="12"/>
  <c r="M40" i="12"/>
  <c r="M34" i="12"/>
  <c r="M31" i="12"/>
  <c r="M30" i="12"/>
  <c r="M29" i="12"/>
  <c r="M22" i="12"/>
  <c r="M21" i="12"/>
  <c r="M20" i="12"/>
  <c r="M19" i="12"/>
  <c r="M18" i="12"/>
  <c r="M13" i="12"/>
  <c r="M7" i="12"/>
  <c r="M45" i="12"/>
  <c r="M44" i="12"/>
  <c r="M39" i="12"/>
  <c r="M38" i="12"/>
  <c r="M37" i="12"/>
  <c r="M36" i="12"/>
  <c r="M33" i="12"/>
  <c r="M28" i="12"/>
  <c r="M26" i="12"/>
  <c r="M25" i="12"/>
  <c r="M24" i="12"/>
  <c r="M14" i="12"/>
  <c r="M12" i="12"/>
  <c r="M11" i="12"/>
  <c r="M5" i="12"/>
  <c r="M3" i="12"/>
  <c r="F21" i="11"/>
  <c r="F11" i="11"/>
  <c r="F10" i="11"/>
  <c r="L29" i="12"/>
  <c r="M2" i="12"/>
  <c r="L41" i="12"/>
  <c r="AI6" i="11"/>
  <c r="AM6" i="11"/>
  <c r="AQ6" i="11"/>
  <c r="AM16" i="11"/>
  <c r="AQ21" i="11"/>
  <c r="AQ22" i="11"/>
  <c r="AQ11" i="11"/>
  <c r="AI16" i="11"/>
  <c r="AY16" i="11"/>
  <c r="AQ18" i="11"/>
  <c r="AX6" i="11"/>
  <c r="AY6" i="11"/>
  <c r="AZ6" i="11"/>
  <c r="AX7" i="11"/>
  <c r="AY7" i="11"/>
  <c r="AZ7" i="11"/>
  <c r="AX8" i="11"/>
  <c r="AY8" i="11"/>
  <c r="AZ8" i="11"/>
  <c r="AX9" i="11"/>
  <c r="AY9" i="11"/>
  <c r="AZ9" i="11"/>
  <c r="AX10" i="11"/>
  <c r="AY10" i="11"/>
  <c r="AZ10" i="11"/>
  <c r="AX11" i="11"/>
  <c r="AY11" i="11"/>
  <c r="AZ11" i="11"/>
  <c r="AX12" i="11"/>
  <c r="AY12" i="11"/>
  <c r="AZ12" i="11"/>
  <c r="AX13" i="11"/>
  <c r="AY13" i="11"/>
  <c r="AZ13" i="11"/>
  <c r="AX14" i="11"/>
  <c r="AY14" i="11"/>
  <c r="AZ14" i="11"/>
  <c r="AX15" i="11"/>
  <c r="AY15" i="11"/>
  <c r="AZ15" i="11"/>
  <c r="AZ16" i="11"/>
  <c r="AX17" i="11"/>
  <c r="AY17" i="11"/>
  <c r="AZ17" i="11"/>
  <c r="AX18" i="11"/>
  <c r="AY18" i="11"/>
  <c r="AZ18" i="11"/>
  <c r="AX19" i="11"/>
  <c r="AY19" i="11"/>
  <c r="AZ19" i="11"/>
  <c r="AX20" i="11"/>
  <c r="AY20" i="11"/>
  <c r="AZ20" i="11"/>
  <c r="AT6" i="11"/>
  <c r="AU6" i="11"/>
  <c r="AV6" i="11"/>
  <c r="AT7" i="11"/>
  <c r="AU7" i="11"/>
  <c r="AV7" i="11"/>
  <c r="AT8" i="11"/>
  <c r="AU8" i="11"/>
  <c r="AV8" i="11"/>
  <c r="AT9" i="11"/>
  <c r="AU9" i="11"/>
  <c r="AV9" i="11"/>
  <c r="AT10" i="11"/>
  <c r="AU10" i="11"/>
  <c r="AV10" i="11"/>
  <c r="AT11" i="11"/>
  <c r="AU11" i="11"/>
  <c r="AV11" i="11"/>
  <c r="AT12" i="11"/>
  <c r="AU12" i="11"/>
  <c r="AV12" i="11"/>
  <c r="AT13" i="11"/>
  <c r="AU13" i="11"/>
  <c r="AV13" i="11"/>
  <c r="AT14" i="11"/>
  <c r="AU14" i="11"/>
  <c r="AV14" i="11"/>
  <c r="AT15" i="11"/>
  <c r="AU15" i="11"/>
  <c r="AV15" i="11"/>
  <c r="AT16" i="11"/>
  <c r="AU16" i="11"/>
  <c r="AV16" i="11"/>
  <c r="AT17" i="11"/>
  <c r="AU17" i="11"/>
  <c r="AV17" i="11"/>
  <c r="AV18" i="11"/>
  <c r="AT19" i="11"/>
  <c r="AU19" i="11"/>
  <c r="AV19" i="11"/>
  <c r="AT20" i="11"/>
  <c r="AU20" i="11"/>
  <c r="AV20" i="11"/>
  <c r="AR6" i="11"/>
  <c r="AR7" i="11"/>
  <c r="AP8" i="11"/>
  <c r="AQ8" i="11"/>
  <c r="AR8" i="11"/>
  <c r="AP9" i="11"/>
  <c r="AQ9" i="11"/>
  <c r="AR9" i="11"/>
  <c r="AP10" i="11"/>
  <c r="AQ10" i="11"/>
  <c r="AR10" i="11"/>
  <c r="AR11" i="11"/>
  <c r="AP12" i="11"/>
  <c r="AQ12" i="11"/>
  <c r="AR12" i="11"/>
  <c r="AP13" i="11"/>
  <c r="AQ13" i="11"/>
  <c r="AR13" i="11"/>
  <c r="AP14" i="11"/>
  <c r="AQ14" i="11"/>
  <c r="AR14" i="11"/>
  <c r="AP15" i="11"/>
  <c r="AQ15" i="11"/>
  <c r="AR15" i="11"/>
  <c r="AR16" i="11"/>
  <c r="AP17" i="11"/>
  <c r="AQ17" i="11"/>
  <c r="AR17" i="11"/>
  <c r="AR18" i="11"/>
  <c r="AP19" i="11"/>
  <c r="AQ19" i="11"/>
  <c r="AR19" i="11"/>
  <c r="AP20" i="11"/>
  <c r="AQ20" i="11"/>
  <c r="AR20" i="11"/>
  <c r="AR21" i="11"/>
  <c r="AR22" i="11"/>
  <c r="AQ23" i="11"/>
  <c r="AR23" i="11"/>
  <c r="AP24" i="11"/>
  <c r="AQ24" i="11"/>
  <c r="AR24" i="11"/>
  <c r="AN6" i="11"/>
  <c r="AN16" i="11"/>
  <c r="AN23" i="11"/>
  <c r="AM24" i="11"/>
  <c r="AN24" i="11"/>
  <c r="AJ6" i="11"/>
  <c r="AJ16" i="11"/>
  <c r="AJ23" i="11"/>
  <c r="AQ16" i="11"/>
  <c r="AQ7" i="11"/>
  <c r="AI23" i="11"/>
  <c r="AU18" i="11"/>
  <c r="AM23" i="11"/>
  <c r="A2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5" i="11"/>
  <c r="F6" i="11"/>
  <c r="AG5" i="11"/>
  <c r="BA5" i="11" s="1"/>
  <c r="AG24" i="11"/>
  <c r="AJ24" i="11" s="1"/>
  <c r="BE24" i="11"/>
  <c r="BD24" i="11"/>
  <c r="BC24" i="11"/>
  <c r="BB24" i="11"/>
  <c r="AZ24" i="11"/>
  <c r="AY24" i="11"/>
  <c r="AX24" i="11"/>
  <c r="AV24" i="11"/>
  <c r="AU24" i="11"/>
  <c r="AT24" i="11"/>
  <c r="F24" i="11"/>
  <c r="E24" i="11"/>
  <c r="C24" i="11"/>
  <c r="BE15" i="11"/>
  <c r="BD15" i="11"/>
  <c r="BC15" i="11"/>
  <c r="AK15" i="11"/>
  <c r="AN15" i="11" s="1"/>
  <c r="AG15" i="11"/>
  <c r="F15" i="11"/>
  <c r="E15" i="11"/>
  <c r="C15" i="11"/>
  <c r="L45" i="12"/>
  <c r="L44" i="12"/>
  <c r="E23" i="11"/>
  <c r="E22" i="11"/>
  <c r="E21" i="11"/>
  <c r="E20" i="11"/>
  <c r="E19" i="11"/>
  <c r="E18" i="11"/>
  <c r="E17" i="11"/>
  <c r="E16" i="11"/>
  <c r="E14" i="11"/>
  <c r="E13" i="11"/>
  <c r="E12" i="11"/>
  <c r="E11" i="11"/>
  <c r="E10" i="11"/>
  <c r="E9" i="11"/>
  <c r="E8" i="11"/>
  <c r="E7" i="11"/>
  <c r="E6" i="11"/>
  <c r="F14" i="11"/>
  <c r="E5" i="1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BE23" i="11"/>
  <c r="BD23" i="11"/>
  <c r="BC23" i="11"/>
  <c r="BB23" i="11"/>
  <c r="BA23" i="11"/>
  <c r="AZ23" i="11"/>
  <c r="AV23" i="11"/>
  <c r="B1" i="7"/>
  <c r="BE14" i="11"/>
  <c r="BD14" i="11"/>
  <c r="BC14" i="11"/>
  <c r="AK14" i="11"/>
  <c r="BB14" i="11" s="1"/>
  <c r="AG14" i="11"/>
  <c r="BA14" i="11" s="1"/>
  <c r="C14" i="11"/>
  <c r="F5" i="11"/>
  <c r="L43" i="12"/>
  <c r="AY23" i="11"/>
  <c r="AU23" i="11"/>
  <c r="BC16" i="11"/>
  <c r="BC21" i="11"/>
  <c r="AR5" i="11"/>
  <c r="AK7" i="11"/>
  <c r="AN7" i="11" s="1"/>
  <c r="AK8" i="11"/>
  <c r="AK9" i="11"/>
  <c r="AK10" i="11"/>
  <c r="AM10" i="11" s="1"/>
  <c r="AK11" i="11"/>
  <c r="BB11" i="11" s="1"/>
  <c r="AK12" i="11"/>
  <c r="AN12" i="11" s="1"/>
  <c r="AK13" i="11"/>
  <c r="BB13" i="11" s="1"/>
  <c r="AK17" i="11"/>
  <c r="AN17" i="11" s="1"/>
  <c r="AK18" i="11"/>
  <c r="BB18" i="11" s="1"/>
  <c r="BB19" i="11"/>
  <c r="AK20" i="11"/>
  <c r="AN20" i="11" s="1"/>
  <c r="AK21" i="11"/>
  <c r="AM21" i="11" s="1"/>
  <c r="AK22" i="11"/>
  <c r="AM22" i="11" s="1"/>
  <c r="L3" i="12"/>
  <c r="L4" i="12"/>
  <c r="AT22" i="11" s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AL6" i="11" s="1"/>
  <c r="L28" i="12"/>
  <c r="L30" i="12"/>
  <c r="L31" i="12"/>
  <c r="AL24" i="11" s="1"/>
  <c r="L32" i="12"/>
  <c r="L33" i="12"/>
  <c r="L34" i="12"/>
  <c r="L35" i="12"/>
  <c r="L36" i="12"/>
  <c r="L37" i="12"/>
  <c r="L38" i="12"/>
  <c r="L39" i="12"/>
  <c r="L40" i="12"/>
  <c r="L42" i="12"/>
  <c r="AP16" i="11" s="1"/>
  <c r="L2" i="12"/>
  <c r="AX23" i="11"/>
  <c r="AN5" i="11"/>
  <c r="BC7" i="11"/>
  <c r="BB5" i="11"/>
  <c r="BC19" i="11"/>
  <c r="BB16" i="11"/>
  <c r="BC10" i="11"/>
  <c r="BC5" i="11"/>
  <c r="BC22" i="11"/>
  <c r="BC13" i="11"/>
  <c r="BC17" i="11"/>
  <c r="BC8" i="11"/>
  <c r="BC20" i="11"/>
  <c r="BC11" i="11"/>
  <c r="BC6" i="11"/>
  <c r="BC18" i="11"/>
  <c r="BC9" i="11"/>
  <c r="BB6" i="11"/>
  <c r="BC12" i="11"/>
  <c r="AP5" i="11"/>
  <c r="AQ5" i="11"/>
  <c r="AM5" i="11"/>
  <c r="BE22" i="11"/>
  <c r="BD22" i="11"/>
  <c r="AG22" i="11"/>
  <c r="AJ22" i="11" s="1"/>
  <c r="AG21" i="11"/>
  <c r="BA21" i="11" s="1"/>
  <c r="BE20" i="11"/>
  <c r="BD20" i="11"/>
  <c r="AG20" i="11"/>
  <c r="BA20" i="11" s="1"/>
  <c r="BE19" i="11"/>
  <c r="BD19" i="11"/>
  <c r="AG19" i="11"/>
  <c r="BA19" i="11" s="1"/>
  <c r="BE18" i="11"/>
  <c r="BD18" i="11"/>
  <c r="AG18" i="11"/>
  <c r="BE17" i="11"/>
  <c r="BD17" i="11"/>
  <c r="AG17" i="11"/>
  <c r="BA17" i="11" s="1"/>
  <c r="BE16" i="11"/>
  <c r="BD16" i="11"/>
  <c r="AF16" i="11" s="1"/>
  <c r="BA16" i="11"/>
  <c r="BE13" i="11"/>
  <c r="BD13" i="11"/>
  <c r="AG13" i="11"/>
  <c r="BA13" i="11" s="1"/>
  <c r="BE12" i="11"/>
  <c r="BD12" i="11"/>
  <c r="AG12" i="11"/>
  <c r="BA12" i="11" s="1"/>
  <c r="BE11" i="11"/>
  <c r="BD11" i="11"/>
  <c r="AG11" i="11"/>
  <c r="AJ11" i="11" s="1"/>
  <c r="BE10" i="11"/>
  <c r="BD10" i="11"/>
  <c r="AG10" i="11"/>
  <c r="AJ10" i="11" s="1"/>
  <c r="BE9" i="11"/>
  <c r="BD9" i="11"/>
  <c r="AG9" i="11"/>
  <c r="AJ9" i="11" s="1"/>
  <c r="BE8" i="11"/>
  <c r="BD8" i="11"/>
  <c r="AG8" i="11"/>
  <c r="BE7" i="11"/>
  <c r="BD7" i="11"/>
  <c r="AG7" i="11"/>
  <c r="AI7" i="11" s="1"/>
  <c r="BE6" i="11"/>
  <c r="BD6" i="11"/>
  <c r="BA6" i="11"/>
  <c r="BE5" i="11"/>
  <c r="BD5" i="11"/>
  <c r="C6" i="11"/>
  <c r="C7" i="11"/>
  <c r="C8" i="11"/>
  <c r="C9" i="11"/>
  <c r="C10" i="11"/>
  <c r="C11" i="11"/>
  <c r="C12" i="11"/>
  <c r="C13" i="11"/>
  <c r="C16" i="11"/>
  <c r="C17" i="11"/>
  <c r="C18" i="11"/>
  <c r="C19" i="11"/>
  <c r="C20" i="11"/>
  <c r="C21" i="11"/>
  <c r="C22" i="11"/>
  <c r="C23" i="11"/>
  <c r="C5" i="11"/>
  <c r="M4" i="7"/>
  <c r="D5" i="11" s="1"/>
  <c r="M108" i="7"/>
  <c r="M25" i="7"/>
  <c r="M15" i="7"/>
  <c r="M16" i="7"/>
  <c r="M17" i="7"/>
  <c r="M18" i="7"/>
  <c r="M19" i="7"/>
  <c r="M21" i="7"/>
  <c r="M22" i="7"/>
  <c r="M23" i="7"/>
  <c r="M24" i="7"/>
  <c r="M27" i="7"/>
  <c r="M28" i="7"/>
  <c r="M29" i="7"/>
  <c r="M30" i="7"/>
  <c r="M31" i="7"/>
  <c r="M32" i="7"/>
  <c r="M123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D24" i="11" s="1"/>
  <c r="M57" i="7"/>
  <c r="D15" i="11" s="1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78" i="7"/>
  <c r="M179" i="7"/>
  <c r="M180" i="7"/>
  <c r="M181" i="7"/>
  <c r="M182" i="7"/>
  <c r="M183" i="7"/>
  <c r="M184" i="7"/>
  <c r="M185" i="7"/>
  <c r="M186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87" i="7"/>
  <c r="M188" i="7"/>
  <c r="M189" i="7"/>
  <c r="M190" i="7"/>
  <c r="M191" i="7"/>
  <c r="M192" i="7"/>
  <c r="M193" i="7"/>
  <c r="M194" i="7"/>
  <c r="M195" i="7"/>
  <c r="M196" i="7"/>
  <c r="M7" i="7"/>
  <c r="M8" i="7"/>
  <c r="M9" i="7"/>
  <c r="M10" i="7"/>
  <c r="M11" i="7"/>
  <c r="M12" i="7"/>
  <c r="M13" i="7"/>
  <c r="M14" i="7"/>
  <c r="M26" i="7"/>
  <c r="M20" i="7"/>
  <c r="M5" i="7"/>
  <c r="M6" i="7"/>
  <c r="R34" i="5"/>
  <c r="E26" i="3"/>
  <c r="M31" i="4"/>
  <c r="F17" i="11"/>
  <c r="F19" i="11"/>
  <c r="F22" i="11"/>
  <c r="F20" i="11"/>
  <c r="F16" i="11"/>
  <c r="F7" i="11"/>
  <c r="F12" i="11"/>
  <c r="F13" i="11"/>
  <c r="F23" i="11"/>
  <c r="F8" i="11"/>
  <c r="F9" i="11"/>
  <c r="F18" i="11"/>
  <c r="AV5" i="11"/>
  <c r="AU5" i="11"/>
  <c r="AT5" i="11"/>
  <c r="AU22" i="11"/>
  <c r="AV22" i="11"/>
  <c r="AZ5" i="11"/>
  <c r="AY5" i="11"/>
  <c r="AX5" i="11"/>
  <c r="AZ22" i="11"/>
  <c r="AX22" i="11"/>
  <c r="AY22" i="11"/>
  <c r="AT23" i="11" l="1"/>
  <c r="AL23" i="11"/>
  <c r="AL5" i="11"/>
  <c r="AX16" i="11"/>
  <c r="AH6" i="11"/>
  <c r="AP11" i="11"/>
  <c r="AP18" i="11"/>
  <c r="AL16" i="11"/>
  <c r="AT18" i="11"/>
  <c r="AP7" i="11"/>
  <c r="AP21" i="11"/>
  <c r="AP22" i="11"/>
  <c r="AP6" i="11"/>
  <c r="AP23" i="11"/>
  <c r="AH23" i="11"/>
  <c r="AH16" i="11"/>
  <c r="AJ5" i="11"/>
  <c r="AF6" i="11"/>
  <c r="AL22" i="11"/>
  <c r="AF23" i="11"/>
  <c r="C2" i="11"/>
  <c r="AM9" i="11"/>
  <c r="E2" i="11"/>
  <c r="AJ12" i="11"/>
  <c r="AN11" i="11"/>
  <c r="AF13" i="11"/>
  <c r="AI22" i="11"/>
  <c r="BA10" i="11"/>
  <c r="N75" i="7"/>
  <c r="N14" i="7"/>
  <c r="D16" i="11"/>
  <c r="AJ20" i="11"/>
  <c r="N105" i="7"/>
  <c r="D9" i="11"/>
  <c r="N34" i="7"/>
  <c r="AH10" i="11"/>
  <c r="BA22" i="11"/>
  <c r="BB10" i="11"/>
  <c r="BB21" i="11"/>
  <c r="AF21" i="11" s="1"/>
  <c r="AN22" i="11"/>
  <c r="BA11" i="11"/>
  <c r="AF11" i="11" s="1"/>
  <c r="N140" i="7"/>
  <c r="D19" i="11"/>
  <c r="N42" i="7"/>
  <c r="N21" i="7"/>
  <c r="AL10" i="11"/>
  <c r="N9" i="7"/>
  <c r="N51" i="7"/>
  <c r="AN10" i="11"/>
  <c r="D7" i="11"/>
  <c r="D8" i="11"/>
  <c r="N186" i="7"/>
  <c r="N196" i="7"/>
  <c r="D23" i="11"/>
  <c r="N161" i="7"/>
  <c r="D20" i="11"/>
  <c r="N93" i="7"/>
  <c r="D10" i="11"/>
  <c r="AH24" i="11"/>
  <c r="BA24" i="11"/>
  <c r="AF24" i="11" s="1"/>
  <c r="D22" i="11"/>
  <c r="D21" i="11"/>
  <c r="AI13" i="11"/>
  <c r="BB22" i="11"/>
  <c r="AJ21" i="11"/>
  <c r="AI21" i="11"/>
  <c r="AJ13" i="11"/>
  <c r="AN21" i="11"/>
  <c r="AH13" i="11"/>
  <c r="AL21" i="11"/>
  <c r="BB15" i="11"/>
  <c r="AM19" i="11"/>
  <c r="AL20" i="11"/>
  <c r="AL14" i="11"/>
  <c r="AL11" i="11"/>
  <c r="BA7" i="11"/>
  <c r="AM20" i="11"/>
  <c r="AL9" i="11"/>
  <c r="AJ17" i="11"/>
  <c r="AH7" i="11"/>
  <c r="AI17" i="11"/>
  <c r="AM7" i="11"/>
  <c r="AF5" i="11"/>
  <c r="BB20" i="11"/>
  <c r="AF20" i="11" s="1"/>
  <c r="AJ7" i="11"/>
  <c r="BB9" i="11"/>
  <c r="AN9" i="11"/>
  <c r="BB7" i="11"/>
  <c r="AH12" i="11"/>
  <c r="AN13" i="11"/>
  <c r="AH20" i="11"/>
  <c r="AI9" i="11"/>
  <c r="AH22" i="11"/>
  <c r="AH19" i="11"/>
  <c r="AI8" i="11"/>
  <c r="AI5" i="11"/>
  <c r="AI20" i="11"/>
  <c r="AI12" i="11"/>
  <c r="BA9" i="11"/>
  <c r="AH9" i="11"/>
  <c r="AL15" i="11"/>
  <c r="AI10" i="11"/>
  <c r="AH17" i="11"/>
  <c r="AM11" i="11"/>
  <c r="AJ14" i="11"/>
  <c r="BB17" i="11"/>
  <c r="AF17" i="11" s="1"/>
  <c r="AN14" i="11"/>
  <c r="AI15" i="11"/>
  <c r="AL17" i="11"/>
  <c r="AM15" i="11"/>
  <c r="AH8" i="11"/>
  <c r="AM18" i="11"/>
  <c r="AI24" i="11"/>
  <c r="AM12" i="11"/>
  <c r="AH18" i="11"/>
  <c r="AL8" i="11"/>
  <c r="AL7" i="11"/>
  <c r="AF19" i="11"/>
  <c r="AF14" i="11"/>
  <c r="D12" i="11"/>
  <c r="AH5" i="11"/>
  <c r="AL19" i="11"/>
  <c r="AM13" i="11"/>
  <c r="N169" i="7"/>
  <c r="N154" i="7"/>
  <c r="D13" i="11"/>
  <c r="D14" i="11"/>
  <c r="AH21" i="11"/>
  <c r="AI18" i="11"/>
  <c r="BB8" i="11"/>
  <c r="AH14" i="11"/>
  <c r="AM14" i="11"/>
  <c r="AN19" i="11"/>
  <c r="AL13" i="11"/>
  <c r="D17" i="11"/>
  <c r="N147" i="7"/>
  <c r="N111" i="7"/>
  <c r="D11" i="11"/>
  <c r="D6" i="11"/>
  <c r="AI19" i="11"/>
  <c r="AJ18" i="11"/>
  <c r="AI14" i="11"/>
  <c r="BA8" i="11"/>
  <c r="D18" i="11"/>
  <c r="N125" i="7"/>
  <c r="N54" i="7"/>
  <c r="AJ19" i="11"/>
  <c r="AH11" i="11"/>
  <c r="BA18" i="11"/>
  <c r="AF18" i="11" s="1"/>
  <c r="AL18" i="11"/>
  <c r="AN8" i="11"/>
  <c r="BA15" i="11"/>
  <c r="AJ15" i="11"/>
  <c r="N177" i="7"/>
  <c r="AM17" i="11"/>
  <c r="AN18" i="11"/>
  <c r="AL12" i="11"/>
  <c r="AM8" i="11"/>
  <c r="N88" i="7"/>
  <c r="AI11" i="11"/>
  <c r="AJ8" i="11"/>
  <c r="N123" i="7"/>
  <c r="N57" i="7"/>
  <c r="BB12" i="11"/>
  <c r="AF12" i="11" s="1"/>
  <c r="AH15" i="11"/>
  <c r="N197" i="7" l="1"/>
  <c r="AF22" i="11"/>
  <c r="AF10" i="11"/>
  <c r="AF15" i="11"/>
  <c r="AF9" i="11"/>
  <c r="AF7" i="11"/>
  <c r="AF8" i="11"/>
  <c r="D2" i="11"/>
  <c r="D1" i="11" s="1"/>
  <c r="AF2" i="11" l="1"/>
</calcChain>
</file>

<file path=xl/sharedStrings.xml><?xml version="1.0" encoding="utf-8"?>
<sst xmlns="http://schemas.openxmlformats.org/spreadsheetml/2006/main" count="9070" uniqueCount="1567">
  <si>
    <t>Area</t>
  </si>
  <si>
    <t>Venue</t>
  </si>
  <si>
    <t>Authority</t>
  </si>
  <si>
    <t>Address</t>
  </si>
  <si>
    <t xml:space="preserve"> # Precincts</t>
  </si>
  <si>
    <t>Chair_Lname</t>
  </si>
  <si>
    <t>Chair_Fname</t>
  </si>
  <si>
    <t>Chair_Email</t>
  </si>
  <si>
    <t>Chair_Phone</t>
  </si>
  <si>
    <t>coChair_Lname</t>
  </si>
  <si>
    <t>coChair_Fname</t>
  </si>
  <si>
    <t>coChair_Email</t>
  </si>
  <si>
    <t>coChair_phone</t>
  </si>
  <si>
    <t>12-5</t>
  </si>
  <si>
    <t>Angevine MS</t>
  </si>
  <si>
    <t>BVSD</t>
  </si>
  <si>
    <t>11150 W South Boulder Rd., Lafayette</t>
  </si>
  <si>
    <t>Borchert</t>
  </si>
  <si>
    <t>Linda</t>
  </si>
  <si>
    <t>linda@glborchert.com</t>
  </si>
  <si>
    <t>303-658-0085</t>
  </si>
  <si>
    <t>Bales</t>
  </si>
  <si>
    <t>Jennifer</t>
  </si>
  <si>
    <t>jbales@me.com</t>
  </si>
  <si>
    <t>720-227-1566</t>
  </si>
  <si>
    <t>10-4</t>
  </si>
  <si>
    <t>Casey MS</t>
  </si>
  <si>
    <t>1301 High St, Boulder</t>
  </si>
  <si>
    <t>Cahoon</t>
  </si>
  <si>
    <t>Geof</t>
  </si>
  <si>
    <t>geof@bocodems.org</t>
  </si>
  <si>
    <t>303-601-1679</t>
  </si>
  <si>
    <t>Hamilton</t>
  </si>
  <si>
    <t>William</t>
  </si>
  <si>
    <t>whamiltonsf@gmail.com</t>
  </si>
  <si>
    <t>415-613-1376</t>
  </si>
  <si>
    <t>10-3</t>
  </si>
  <si>
    <t>Centennial MS</t>
    <phoneticPr fontId="0" type="noConversion"/>
  </si>
  <si>
    <t>2205 Norwood Ave, Boulder</t>
  </si>
  <si>
    <t>Hoste</t>
  </si>
  <si>
    <t>Carolyn</t>
  </si>
  <si>
    <t>cary.hoste@gmail.com</t>
  </si>
  <si>
    <t>858-775-7186</t>
  </si>
  <si>
    <t>Smith</t>
  </si>
  <si>
    <t>Joel</t>
  </si>
  <si>
    <t>joel.b.smith@att.net</t>
  </si>
  <si>
    <t>303-249-2204</t>
  </si>
  <si>
    <t>Feeser</t>
  </si>
  <si>
    <t>Pat</t>
  </si>
  <si>
    <t>pat@bocodems.org</t>
  </si>
  <si>
    <t>33-1</t>
  </si>
  <si>
    <t>Eldorado K-8</t>
  </si>
  <si>
    <t>3351 S Indiana St, Superior</t>
  </si>
  <si>
    <t>Whitaker</t>
  </si>
  <si>
    <t>Terrye</t>
  </si>
  <si>
    <t>terryewhitaker@gmail.com</t>
  </si>
  <si>
    <t>865-207-1064</t>
  </si>
  <si>
    <t>13-1</t>
  </si>
  <si>
    <t>Gold Hill ES</t>
  </si>
  <si>
    <t>890 Main St, Boulder</t>
  </si>
  <si>
    <t>Diefenderfer</t>
  </si>
  <si>
    <t>Gretchen</t>
  </si>
  <si>
    <t>gretchend@mac.com</t>
  </si>
  <si>
    <t>303-442-3847</t>
  </si>
  <si>
    <t>11-11</t>
  </si>
  <si>
    <t>Heatherwood ES</t>
  </si>
  <si>
    <t>7750 Concord Dr, Boulder</t>
  </si>
  <si>
    <t>Altenbern</t>
  </si>
  <si>
    <t>Michael</t>
  </si>
  <si>
    <t>mhaltenbern@comcast.net</t>
  </si>
  <si>
    <t>303-530-3378</t>
  </si>
  <si>
    <t>Glowacki</t>
  </si>
  <si>
    <t>Therese</t>
  </si>
  <si>
    <t>thereseglo@aol.com</t>
  </si>
  <si>
    <t>303-681-8223</t>
  </si>
  <si>
    <t>Poley</t>
  </si>
  <si>
    <t>Robert</t>
  </si>
  <si>
    <t>rpoley@comcast.net</t>
  </si>
  <si>
    <t>303-530-9504</t>
  </si>
  <si>
    <t>Jamestown ES</t>
  </si>
  <si>
    <t>111 Mesa St., Jamestown</t>
  </si>
  <si>
    <t>VACANT</t>
  </si>
  <si>
    <t>12-8</t>
  </si>
  <si>
    <t>Louisville MS</t>
  </si>
  <si>
    <t>1341 Main St, Louisville</t>
  </si>
  <si>
    <t>Lee</t>
  </si>
  <si>
    <t>lmlee@comcast.net</t>
  </si>
  <si>
    <t>303-981-5392</t>
  </si>
  <si>
    <t>10-8</t>
  </si>
  <si>
    <t>Manhattan MS</t>
    <phoneticPr fontId="0" type="noConversion"/>
  </si>
  <si>
    <t>290 Manhattan Dr, Boulder,</t>
  </si>
  <si>
    <t>Errickson</t>
  </si>
  <si>
    <t>Guy</t>
  </si>
  <si>
    <t>guycoma@yahoo.com</t>
  </si>
  <si>
    <t>720-233-4208</t>
  </si>
  <si>
    <t>Martin</t>
  </si>
  <si>
    <t>Amanda</t>
  </si>
  <si>
    <t>amandabiff16@gmail.com</t>
  </si>
  <si>
    <t>720-530-9621</t>
  </si>
  <si>
    <t>12-7</t>
  </si>
  <si>
    <t>Monarch K-8</t>
  </si>
  <si>
    <t>263 Campus Dr, Louisville</t>
  </si>
  <si>
    <t>Layton</t>
  </si>
  <si>
    <t>Angelique</t>
  </si>
  <si>
    <t>angeliquelayton@gmail.com</t>
  </si>
  <si>
    <t>303-926-1197</t>
  </si>
  <si>
    <t>Stone</t>
  </si>
  <si>
    <t>Julia</t>
  </si>
  <si>
    <t>jhstone1144@gmail.com</t>
  </si>
  <si>
    <t>303-926-1845</t>
  </si>
  <si>
    <t>Brown</t>
  </si>
  <si>
    <t>Kyle</t>
  </si>
  <si>
    <t>kylemichaelbrown@gmail.com</t>
  </si>
  <si>
    <t>303-651-6523</t>
  </si>
  <si>
    <t>Nederland HS</t>
  </si>
  <si>
    <t>597 County Road 130, Nederland</t>
  </si>
  <si>
    <t>Nelson</t>
  </si>
  <si>
    <t>Allen</t>
  </si>
  <si>
    <t>alhnelson@aol.com</t>
  </si>
  <si>
    <t>303-258-3745</t>
  </si>
  <si>
    <t>13-4</t>
  </si>
  <si>
    <t>Platt MS</t>
  </si>
  <si>
    <t>6096 Baseline Rd., Boulder</t>
  </si>
  <si>
    <t>Fishman</t>
  </si>
  <si>
    <t>Neil</t>
  </si>
  <si>
    <t>nsftjb@comcast.net</t>
  </si>
  <si>
    <t>720-938-5326</t>
  </si>
  <si>
    <t>13-8</t>
  </si>
  <si>
    <t>Southern Hills MS</t>
  </si>
  <si>
    <t>1515 Greenbriar Blvd, Boulder</t>
  </si>
  <si>
    <t>Francklyn</t>
  </si>
  <si>
    <t>Lilian</t>
  </si>
  <si>
    <t>politics@cruciblecom.net</t>
  </si>
  <si>
    <t>720-272-8398</t>
  </si>
  <si>
    <t>Nova</t>
  </si>
  <si>
    <t>Kenneth</t>
  </si>
  <si>
    <t>kgnova9@mac.com</t>
  </si>
  <si>
    <t>303-478-6467</t>
  </si>
  <si>
    <t>10-7</t>
  </si>
  <si>
    <t>UniHill ES</t>
  </si>
  <si>
    <t>956 16th St., Boulder</t>
  </si>
  <si>
    <t>Monck</t>
  </si>
  <si>
    <t>Nicholas</t>
  </si>
  <si>
    <t>nicholasmonck@gmail.com</t>
  </si>
  <si>
    <t>303-589-7220</t>
  </si>
  <si>
    <t>Ortiz</t>
  </si>
  <si>
    <t>David</t>
  </si>
  <si>
    <t>david.ortiz@colorado.edu</t>
  </si>
  <si>
    <t>303-905-2294</t>
  </si>
  <si>
    <t>33-2</t>
  </si>
  <si>
    <t>Erie MS</t>
  </si>
  <si>
    <t>SVVSD</t>
  </si>
  <si>
    <t>650 Main St, Erie</t>
  </si>
  <si>
    <t>George</t>
  </si>
  <si>
    <t>Nancy</t>
  </si>
  <si>
    <t>eriedem681@gmail.com</t>
  </si>
  <si>
    <t>303-635-6805</t>
  </si>
  <si>
    <t>11-2</t>
  </si>
  <si>
    <t>Longs Peak MS</t>
  </si>
  <si>
    <t>1500 14th Ave, Longmont</t>
  </si>
  <si>
    <t>Malloy</t>
  </si>
  <si>
    <t>Sharon</t>
  </si>
  <si>
    <t>smalloy@indra.com</t>
  </si>
  <si>
    <t>303-588-4452</t>
  </si>
  <si>
    <t>Partridge</t>
  </si>
  <si>
    <t>Kathy</t>
  </si>
  <si>
    <t>longmontkathy@gmail.com</t>
  </si>
  <si>
    <t>303-907-1625</t>
  </si>
  <si>
    <t>Kinard</t>
  </si>
  <si>
    <t>Kristen</t>
  </si>
  <si>
    <t>klkinard@hotmail.com</t>
  </si>
  <si>
    <t>303-772-2005</t>
  </si>
  <si>
    <t>11-8</t>
  </si>
  <si>
    <t>Lyons MS</t>
  </si>
  <si>
    <t>100 McConnell Dr, Lyons</t>
  </si>
  <si>
    <t>Wingard</t>
  </si>
  <si>
    <t>jwingard@q.com</t>
  </si>
  <si>
    <t>303-809-5686</t>
  </si>
  <si>
    <t>11-3</t>
  </si>
  <si>
    <t>Silver Creek HS</t>
  </si>
  <si>
    <t>4901 Nelson Rd, Longmont</t>
  </si>
  <si>
    <t>Phillips</t>
  </si>
  <si>
    <t>Karen</t>
  </si>
  <si>
    <t>kkaphill@aol.com</t>
  </si>
  <si>
    <t>303-485-3891</t>
  </si>
  <si>
    <t>Weis</t>
  </si>
  <si>
    <t>Gaythia</t>
  </si>
  <si>
    <t>gaythia@gmail.com</t>
  </si>
  <si>
    <t>360-389-7915</t>
  </si>
  <si>
    <t>11-4</t>
  </si>
  <si>
    <t>Sunset MS</t>
  </si>
  <si>
    <t>1300 S Sunset St, Longmont</t>
  </si>
  <si>
    <t>Teal</t>
  </si>
  <si>
    <t>Carol</t>
  </si>
  <si>
    <t>carolteal1954@gmail.com</t>
  </si>
  <si>
    <t>919-210-2776</t>
  </si>
  <si>
    <t xml:space="preserve">Hughes </t>
  </si>
  <si>
    <t>Marilyn</t>
  </si>
  <si>
    <t>marilynsails@icloud.com</t>
  </si>
  <si>
    <t>303-772-4812</t>
  </si>
  <si>
    <t>11-1</t>
  </si>
  <si>
    <t>Timberline PK-8</t>
  </si>
  <si>
    <t>233 E Mountain View Ave, Longmont</t>
  </si>
  <si>
    <t>Dirks</t>
  </si>
  <si>
    <t>Marisa</t>
  </si>
  <si>
    <t>mdesignco@earthlink.net</t>
  </si>
  <si>
    <t>303-775-7400</t>
  </si>
  <si>
    <t>12-1</t>
  </si>
  <si>
    <t>Trail Ridge MS</t>
  </si>
  <si>
    <t>1000 Button Rock Dr, Longmont</t>
  </si>
  <si>
    <t>Mallette</t>
  </si>
  <si>
    <t>jenmallette@gmail.com</t>
  </si>
  <si>
    <t>303-485-0046</t>
  </si>
  <si>
    <t>McClain</t>
  </si>
  <si>
    <t>Lynette</t>
  </si>
  <si>
    <t>lynette.mcclain@gmail.com</t>
  </si>
  <si>
    <t>303-681-7722</t>
  </si>
  <si>
    <t>Allenspark Fire House</t>
  </si>
  <si>
    <r>
      <t> </t>
    </r>
    <r>
      <rPr>
        <sz val="12"/>
        <color rgb="FF222222"/>
        <rFont val="Arial"/>
        <family val="2"/>
      </rPr>
      <t>14861 CO-7, Allenspark</t>
    </r>
  </si>
  <si>
    <t>Johnson</t>
  </si>
  <si>
    <t>Jim</t>
  </si>
  <si>
    <t>jim@bocodems.org</t>
  </si>
  <si>
    <t>303-747-2557</t>
  </si>
  <si>
    <t>Eldorado Sp. Fire House</t>
  </si>
  <si>
    <t>4390 Eldorado Springs Dr, Boulder</t>
  </si>
  <si>
    <t>Ostendorf</t>
  </si>
  <si>
    <t>Jody</t>
  </si>
  <si>
    <t>jodyostendorf@comcast.net</t>
  </si>
  <si>
    <t>720-442-4365</t>
  </si>
  <si>
    <t>Frasier Mead.</t>
  </si>
  <si>
    <t>350 Ponca Place, Boulder</t>
  </si>
  <si>
    <t>Dawson</t>
  </si>
  <si>
    <t>Peter</t>
  </si>
  <si>
    <t>peter_dawson1@yahoo.com</t>
  </si>
  <si>
    <t>(303) 817-2531</t>
  </si>
  <si>
    <t>2024 Confirmed</t>
  </si>
  <si>
    <t>Area 2024</t>
  </si>
  <si>
    <t>SSFullAddress</t>
  </si>
  <si>
    <t>SSMapLoc</t>
  </si>
  <si>
    <t>lat/long</t>
  </si>
  <si>
    <t>2024 Supersite Chair</t>
  </si>
  <si>
    <t>2024 Supersite Co-Chair</t>
  </si>
  <si>
    <t>Column1</t>
  </si>
  <si>
    <t>Area 2020</t>
  </si>
  <si>
    <t xml:space="preserve"> 2020 # Precincts</t>
  </si>
  <si>
    <t>coChair_Lname2</t>
  </si>
  <si>
    <t>coChair_Fname3</t>
  </si>
  <si>
    <t>coChair_Email4</t>
  </si>
  <si>
    <t>coChair_phone5</t>
  </si>
  <si>
    <t>MT</t>
  </si>
  <si>
    <t>Allenspark Fire House,14861 Highway 7,, Allenspark 80540</t>
  </si>
  <si>
    <t>https://www.google.com/maps/place/Allenspark+Fire+Protection/@40.196602,-105.5299369,17z/data=!3m1!4b1!4m5!3m4!1s0x876bd8ddca90bb0f:0x37e761899518d426!8m2!3d40.1965979!4d-105.5277482</t>
  </si>
  <si>
    <t>LF</t>
  </si>
  <si>
    <t>Angevine MS,1150 W. South Boulder Rd,Lafayette 80026</t>
  </si>
  <si>
    <t>https://www.google.com/maps/place/Angevine+Middle+School/@39.9893797,-105.1060864,17z/data=!3m1!4b1!4m5!3m4!1s0x876bf494909f663f:0xc114c0eb84650142!8m2!3d39.9893756!4d-105.1038977</t>
  </si>
  <si>
    <t>BO</t>
  </si>
  <si>
    <t>Boulder HS</t>
  </si>
  <si>
    <t>LO</t>
  </si>
  <si>
    <t>Burlington ES</t>
  </si>
  <si>
    <t>1051 S Pratt Pkwy, Longmont, CO 80501</t>
  </si>
  <si>
    <t>Casey MS,1301 High St.,Boulder 80304</t>
  </si>
  <si>
    <t>https://www.google.com/maps/place/Casey+Middle+School/@40.023185,-105.28186,17z/data=!3m1!4b1!4m5!3m4!1s0x876bee9d121eeeb5:0xc336ae85adeb011b!8m2!3d40.023185!4d-105.279666</t>
  </si>
  <si>
    <t>David Kline</t>
  </si>
  <si>
    <t>Centennial MS,2205 Norwood Ave. ,Boulder 80304</t>
  </si>
  <si>
    <t>https://www.google.com/maps/place/Centennial+Middle+School/@40.0449037,-105.2703712,17z/data=!3m1!4b1!4m5!3m4!1s0x876beef51aab4c4b:0xae801c871cd7cfca!8m2!3d40.0449037!4d-105.2681772</t>
  </si>
  <si>
    <t>SU</t>
  </si>
  <si>
    <t>Eldorado K-8,3351 S. Indiana St.,Superior 80027</t>
  </si>
  <si>
    <t>https://www.google.com/maps/place/Eldorado+K-8+School/@39.9212061,-105.1630617,17z/data=!3m1!4b1!4m5!3m4!1s0x876b8cf0b51d0449:0xbf88a9340b6280b0!8m2!3d39.921202!4d-105.160873</t>
  </si>
  <si>
    <t>Eldorado Sp. Fire House (RMFD Station 6),4390 Eldorado Springs Dr.,Boulder 80303</t>
  </si>
  <si>
    <t>https://www.google.com/maps/place/Rocky+Mountain+Fire+District+Station+6/@39.9423917,-105.2522225,17z/data=!3m1!4b1!4m5!3m4!1s0x876b92cc8ba70459:0x9074c353741edd70!8m2!3d39.9423876!4d-105.2500338</t>
  </si>
  <si>
    <t>ER</t>
  </si>
  <si>
    <t>Erie MS,650 Main St.,Erie 80516</t>
  </si>
  <si>
    <t>https://www.google.com/maps/place/Erie+Middle+School/@40.0508651,-105.0549537,17z/data=!3m1!4b1!4m5!3m4!1s0x876bf5e03cd5bd1d:0xf643a2543d66aad!8m2!3d40.050861!4d-105.052765</t>
  </si>
  <si>
    <t>Fairview HS</t>
  </si>
  <si>
    <t>Frasier Mead.,340 Ponca Pl,Boulder 80303</t>
  </si>
  <si>
    <t>https://www.google.com/maps/place/Frasier+Meadows+Retirement+Community/@39.9943167,-105.2366269,17z/data=!3m1!4b1!4m5!3m4!1s0x876bed9bb0fb188f:0xfdf667051ec01d77!8m2!3d39.9943126!4d-105.2344382</t>
  </si>
  <si>
    <t>Gold Hill ES,890 Main St.,Boulder 80302</t>
  </si>
  <si>
    <t>https://www.google.com/maps/place/Gold+Hill+Elementary+School/@40.0629615,-105.4146496,17z/data=!3m1!4b1!4m5!3m4!1s0x876bc298ab59ab11:0x6803b1cf26882218!8m2!3d40.0629574!4d-105.4124609</t>
  </si>
  <si>
    <t>Gretchen Diefenderfer</t>
  </si>
  <si>
    <t>GN</t>
  </si>
  <si>
    <t>Heatherwood ES,7750 Concord Dr.,Boulder 80301</t>
  </si>
  <si>
    <t>https://www.google.com/maps/place/Heatherwood+Elementary+School/@40.0575601,-105.1746957,17z/data=!3m1!4b1!4m5!3m4!1s0x876bf10a831a3747:0x5dfde980bbca608f!8m2!3d40.057556!4d-105.172507</t>
  </si>
  <si>
    <t>Indian Peaks ES</t>
  </si>
  <si>
    <t>1335 S Judson St, Longmont, CO 80501</t>
  </si>
  <si>
    <t>Jamestown ES,111 Mesa St,Jamestown 80455</t>
  </si>
  <si>
    <t>https://www.google.com/maps/place/Jamestown+Elementary+School/@40.1146125,-105.3901906,17z/data=!3m1!4b1!4m5!3m4!1s0x876be7973c69c071:0x2ca1ea4ce14208bc!8m2!3d40.1146084!4d-105.3880019</t>
  </si>
  <si>
    <t>Longs Peak MS,1500 14th Ave.,Longmont 80501</t>
  </si>
  <si>
    <t>https://www.google.com/maps/place/Longmont+Estates+Elementary+School/@40.1855356,-105.1504139,17z/data=!3m1!4b1!4m5!3m4!1s0x876bfbecdf181723:0x5169b99f94f09ef4!8m2!3d40.1855315!4d-105.1482252</t>
  </si>
  <si>
    <t>LV</t>
  </si>
  <si>
    <t>Louisville MS,1341 Main St. ,Louisville 80027</t>
  </si>
  <si>
    <t>https://www.google.com/maps/place/Louisville+Middle+School/@39.9841761,-105.1350737,17z/data=!3m1!4b1!4m5!3m4!1s0x876bf366d617c92b:0xe6b51a67a53aa97e!8m2!3d39.984172!4d-105.132885</t>
  </si>
  <si>
    <t>Lyons MS,100 McConnell Dr.,Lyons 80540</t>
  </si>
  <si>
    <t>https://www.google.com/maps/place/Lyons+Elementary+School/@40.2257063,-105.2711069,17z/data=!3m1!4b1!4m5!3m4!1s0x876be255ab37fcb3:0x4e9af252ffc52501!8m2!3d40.2257022!4d-105.2689182</t>
  </si>
  <si>
    <t>Manhattan MS,290 Manhattan Dr.,Boulder 80303</t>
  </si>
  <si>
    <t>https://www.google.com/maps/place/Manhattan+School+of+Arts/@39.9939989,-105.2307843,17z/data=!3m1!4b1!4m5!3m4!1s0x876bed84f8fe0d0f:0xc3f0d9464e859e81!8m2!3d39.9939989!4d-105.2285903</t>
  </si>
  <si>
    <t>Monarch K-8,263 Campus Dr.,Louisville 80027</t>
  </si>
  <si>
    <t>https://www.google.com/maps/place/Monarch+K-8/@39.9512327,-105.1460317,17z/data=!3m1!4b1!4m5!3m4!1s0x876b8cb11ea55cc9:0xdf9e40a6214ecb55!8m2!3d39.9512286!4d-105.143843</t>
  </si>
  <si>
    <t>Angie Layton</t>
  </si>
  <si>
    <t>Nederland HS,Eldora Rd.,Nederland 80466</t>
  </si>
  <si>
    <t>https://www.google.com/maps/place/Nederland+High+School/@39.9611081,-105.5268179,15z/data=!4m8!1m2!2m1!1sNederland+HS,Eldora+Rd.,Nederland+80466!3m4!1s0x876bc6e74a4d487d:0x44a8d908b1b4028b!8m2!3d39.9527784!4d-105.5252953</t>
  </si>
  <si>
    <t>Niwot HS</t>
  </si>
  <si>
    <t>8989 Niwot Rd, Niwot, CO 80503</t>
  </si>
  <si>
    <t>Platt MS,6096 Baseline Rd.,Boulder 80303</t>
  </si>
  <si>
    <t>https://www.google.com/maps/place/Nevin+Platt+Middle+School/@40.0028491,-105.2116997,17z/data=!3m1!4b1!4m5!3m4!1s0x876bf27046a831d3:0xa578269fdc917f64!8m2!3d40.002845!4d-105.209511</t>
  </si>
  <si>
    <t>Silver Creek HS,4901 Nelson Rd.,Longmont 80503</t>
  </si>
  <si>
    <t>https://www.google.com/maps/place/Silver+Creek+High+School/@40.1511845,-105.1691537,17z/data=!3m1!4b1!4m5!3m4!1s0x876bfa53f6fcac79:0x5a72b29aead29593!8m2!3d40.1511845!4d-105.1669597</t>
  </si>
  <si>
    <t>Southern Hills MS,1500 Knox Dr.,Boulder 80305</t>
  </si>
  <si>
    <t>https://www.google.com/maps/place/Southern+Hills+Middle+School/@39.9744351,-105.2471247,17z/data=!3m1!4b1!4m5!3m4!1s0x876bed129035630d:0xa1dfe5c24f1a8043!8m2!3d39.974431!4d-105.244936</t>
  </si>
  <si>
    <t>Sunset MS,1300 S. Sunset St.,Longmont 80501</t>
  </si>
  <si>
    <t>https://www.google.com/maps/place/Sunset+Middle+School/@40.1443921,-105.1224655,17z/data=!3m1!4b1!4m5!3m4!1s0x876bf98bea8f331b:0x1ad1e4d55eb24ca2!8m2!3d40.1443921!4d-105.1202715</t>
  </si>
  <si>
    <t>Kendra Eastvedt</t>
  </si>
  <si>
    <t>Timberline PK-8,233 E. Mountain View Ave. ,Longmont 80504</t>
  </si>
  <si>
    <t>https://www.google.com/maps/place/Timberline+PK-8/@40.1812224,-105.0885857,17z/data=!3m1!4b1!4m5!3m4!1s0x876bf91bbbb6eaad:0xbc6560ca6fef772e!8m2!3d40.1812224!4d-105.0863917</t>
  </si>
  <si>
    <t>Lynette McClain</t>
  </si>
  <si>
    <t>Trail Ridge MS,1000 Buttom Rock Dr.,Longmont 80504</t>
  </si>
  <si>
    <t>https://www.google.com/maps/place/Trail+Ridge+Middle+School/@40.1771396,-105.06067,17z/data=!3m1!4b1!4m5!3m4!1s0x876bf8f30c792137:0x5125cdc7d01b7aac!8m2!3d40.1771355!4d-105.0584813</t>
  </si>
  <si>
    <t>UniHill ES,956 16th St.,Boulder 80302</t>
  </si>
  <si>
    <t>https://www.google.com/maps/place/University+Hill+Elementary+School/@40.0050754,-105.2740142,17z/data=!3m1!4b1!4m5!3m4!1s0x876bec35d4e973a5:0xf28f09f8105d348d!8m2!3d40.0050713!4d-105.2718255</t>
  </si>
  <si>
    <t>Recap as of 1/9/2024</t>
  </si>
  <si>
    <t xml:space="preserve"> </t>
  </si>
  <si>
    <t>Totals</t>
  </si>
  <si>
    <t>Supersite</t>
  </si>
  <si>
    <t>Region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</si>
  <si>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</si>
  <si>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</si>
  <si>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</si>
  <si>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</si>
  <si>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</si>
  <si>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</si>
  <si>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</si>
  <si>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</si>
  <si>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</si>
  <si>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</si>
  <si>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</si>
  <si>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</si>
  <si>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</si>
  <si>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</si>
  <si>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</si>
  <si>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</si>
  <si>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</si>
  <si>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</si>
  <si>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</si>
  <si>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 xml:space="preserve">Allenspark Fire Station </t>
  </si>
  <si>
    <t>Altona MS</t>
  </si>
  <si>
    <t>Burlington Elementary</t>
  </si>
  <si>
    <t>Centaurus HS</t>
  </si>
  <si>
    <t>Centennial MS</t>
  </si>
  <si>
    <t>Eldorado K8</t>
  </si>
  <si>
    <t>Gold Hill School</t>
  </si>
  <si>
    <t>Jamestown School</t>
  </si>
  <si>
    <t>Singer</t>
  </si>
  <si>
    <t>Lyons Middle Senior</t>
  </si>
  <si>
    <t>Manhattan MS</t>
  </si>
  <si>
    <t>Monarch HS</t>
  </si>
  <si>
    <t>Ward Private Home</t>
  </si>
  <si>
    <t>** Only put names here - No Notes</t>
  </si>
  <si>
    <t>Put Chair Notes Here</t>
  </si>
  <si>
    <t>Put Venue Notes here</t>
  </si>
  <si>
    <t>Enter Only 1 Place</t>
  </si>
  <si>
    <t>precinct</t>
  </si>
  <si>
    <t>area_short</t>
  </si>
  <si>
    <t>AC</t>
  </si>
  <si>
    <t>SuperSite Chair</t>
  </si>
  <si>
    <t>precinctname</t>
  </si>
  <si>
    <t>PO</t>
  </si>
  <si>
    <t>cd</t>
  </si>
  <si>
    <t>hd</t>
  </si>
  <si>
    <t>sd</t>
  </si>
  <si>
    <t>dem voters</t>
  </si>
  <si>
    <t>Caucus Turnout Estimate</t>
  </si>
  <si>
    <t>Tally per location estimate</t>
  </si>
  <si>
    <t>City/Area</t>
  </si>
  <si>
    <t>SS  Chair Notes</t>
  </si>
  <si>
    <t>Venue notes</t>
  </si>
  <si>
    <t>Venue nearest</t>
  </si>
  <si>
    <t xml:space="preserve">Other Choice </t>
  </si>
  <si>
    <t>Other Choice</t>
  </si>
  <si>
    <t>School District</t>
  </si>
  <si>
    <t>Chair 6</t>
  </si>
  <si>
    <t>Allenspark</t>
  </si>
  <si>
    <t>MT-03</t>
  </si>
  <si>
    <t>Mountains-03</t>
  </si>
  <si>
    <t>Jen Wingard</t>
  </si>
  <si>
    <t>Gretchen - PO Jasmine Holan</t>
  </si>
  <si>
    <t>####</t>
  </si>
  <si>
    <t>Mountains</t>
  </si>
  <si>
    <t>1/5 Holan confirmed to be in Allenspark</t>
  </si>
  <si>
    <t>Allenspark Private Home</t>
  </si>
  <si>
    <t>private</t>
  </si>
  <si>
    <t>BO-05</t>
  </si>
  <si>
    <t>Boulder-05</t>
  </si>
  <si>
    <t>Michael Smith and Junie Joseph</t>
  </si>
  <si>
    <t>Michael Smith &amp; Molly Stuart, Bruce Norikane</t>
  </si>
  <si>
    <t>Boulder</t>
  </si>
  <si>
    <t>BO-08</t>
  </si>
  <si>
    <t>Boulder-08</t>
  </si>
  <si>
    <t>Molly Stuart</t>
  </si>
  <si>
    <t>AW 12-28 LM//Carol called called and left message</t>
  </si>
  <si>
    <t>BO-07</t>
  </si>
  <si>
    <t>Boulder-07</t>
  </si>
  <si>
    <t>Geof Cahoon and David Kline</t>
  </si>
  <si>
    <t>David Kline and Geof Cahoon</t>
  </si>
  <si>
    <t>BO-7</t>
  </si>
  <si>
    <t>Boulder-7</t>
  </si>
  <si>
    <t>MT-02</t>
  </si>
  <si>
    <t>Mountains-02</t>
  </si>
  <si>
    <t>AW 12-28 LM//(need to discuss with Gretchen about going down to town.)</t>
  </si>
  <si>
    <t>BO-09</t>
  </si>
  <si>
    <t>Boulder-09</t>
  </si>
  <si>
    <t>Pat Feeser</t>
  </si>
  <si>
    <t>Joel Smith, Mike Hart, Patricia Feeser</t>
  </si>
  <si>
    <t>BO-10</t>
  </si>
  <si>
    <t>Boulder-10</t>
  </si>
  <si>
    <t>Joel Smith</t>
  </si>
  <si>
    <t>BO-9</t>
  </si>
  <si>
    <t>Boulder-9</t>
  </si>
  <si>
    <t>Richard Valenty, see note</t>
  </si>
  <si>
    <t>AW 12-20, spoke with Richard and he wants to be at a school</t>
  </si>
  <si>
    <t>just west of town in foothills, go to town instead to GH</t>
  </si>
  <si>
    <t>EldoradoK8</t>
  </si>
  <si>
    <t>SU-01</t>
  </si>
  <si>
    <t>Superior-01</t>
  </si>
  <si>
    <t>Kitty Sargent</t>
  </si>
  <si>
    <t>Superior</t>
  </si>
  <si>
    <t>Monarch K8</t>
  </si>
  <si>
    <t>Erie</t>
  </si>
  <si>
    <t>ER-01</t>
  </si>
  <si>
    <t>Erie-01</t>
  </si>
  <si>
    <t>Lenore Kingston</t>
  </si>
  <si>
    <t xml:space="preserve">Lenore Kingston and Nancy George </t>
  </si>
  <si>
    <t>Niwot HS as closer than Erie HS</t>
  </si>
  <si>
    <t>Frasier</t>
  </si>
  <si>
    <t>BO-03</t>
  </si>
  <si>
    <t>Boulder-03</t>
  </si>
  <si>
    <t>Kenneth Nova</t>
  </si>
  <si>
    <t>Guy Errickson and Katie Malzbender, Candace Bowie &amp; Pete Dawson</t>
  </si>
  <si>
    <t>AW-LM 12-28.//Let Kenneth know 12-30 Added Pete Dawson - Candice in Pct# 842</t>
  </si>
  <si>
    <t>Nearest Scool</t>
  </si>
  <si>
    <t>BO-04</t>
  </si>
  <si>
    <t>Boulder-04</t>
  </si>
  <si>
    <t>Guy Errickson</t>
  </si>
  <si>
    <t>AW-spoke with Guy and he confirmed this. 12/30 Added Dawson</t>
  </si>
  <si>
    <t>Guy said, "Mary Pettigrew said wants to meet at Manhatten MS"</t>
  </si>
  <si>
    <t>GoldHill</t>
  </si>
  <si>
    <t>Local Home</t>
  </si>
  <si>
    <t>Jamestown</t>
  </si>
  <si>
    <t>Lafayette</t>
  </si>
  <si>
    <t>LF-01</t>
  </si>
  <si>
    <t>Lafayette-01</t>
  </si>
  <si>
    <t>Orphan</t>
  </si>
  <si>
    <t>Jennifer Bales</t>
  </si>
  <si>
    <t>Timm confirmed Jennifer via email 12-27</t>
  </si>
  <si>
    <t>Timm confirmed Jennifer via email 12-28</t>
  </si>
  <si>
    <t>Timm confirmed Jennifer via email 12-29</t>
  </si>
  <si>
    <t>Timm confirmed Jennifer via email 12-30</t>
  </si>
  <si>
    <t>Timm confirmed Jennifer via email 12-31</t>
  </si>
  <si>
    <t>Timm confirmed Jennifer via email 12-32</t>
  </si>
  <si>
    <t>Timm confirmed Jennifer via email 12-33</t>
  </si>
  <si>
    <t>Timm confirmed Jennifer via email 12-34</t>
  </si>
  <si>
    <t>Timm confirmed Jennifer via email 12-35</t>
  </si>
  <si>
    <t>LF-02</t>
  </si>
  <si>
    <t>Lafayette-02</t>
  </si>
  <si>
    <t>Timm confirmed Jennifer via email 12-36</t>
  </si>
  <si>
    <t>Timm confirmed Jennifer via email 12-37</t>
  </si>
  <si>
    <t>Timm confirmed Jennifer via email 12-38</t>
  </si>
  <si>
    <t>Timm confirmed Jennifer via email 12-39</t>
  </si>
  <si>
    <t>Timm confirmed Jennifer via email 12-40</t>
  </si>
  <si>
    <t>Timm confirmed Jennifer via email 12-41</t>
  </si>
  <si>
    <t>Timm confirmed Jennifer via email 12-42</t>
  </si>
  <si>
    <t>Timm confirmed Jennifer via email 12-43</t>
  </si>
  <si>
    <t>Timm confirmed Jennifer via email 12-44</t>
  </si>
  <si>
    <t>Louisville</t>
  </si>
  <si>
    <t>LV-01</t>
  </si>
  <si>
    <t>Louisville-01</t>
  </si>
  <si>
    <t>Pat said Angie doesn't need a co-chair</t>
  </si>
  <si>
    <t>LV-02</t>
  </si>
  <si>
    <t>Louisville-02</t>
  </si>
  <si>
    <t>Lyons</t>
  </si>
  <si>
    <t>Westview MS</t>
  </si>
  <si>
    <t>Manhatten MS</t>
  </si>
  <si>
    <t>confirmed as of 12-28 by Carol that Guy and Katie will co-chair</t>
  </si>
  <si>
    <t>BO-01</t>
  </si>
  <si>
    <t>Boulder-01</t>
  </si>
  <si>
    <t>Lili Franklyn</t>
  </si>
  <si>
    <t>Horizon K8</t>
  </si>
  <si>
    <t>Nederland</t>
  </si>
  <si>
    <t>MT-01</t>
  </si>
  <si>
    <t>Mountains-01</t>
  </si>
  <si>
    <t>Allen Nelson</t>
  </si>
  <si>
    <t>Lisa Lesniak</t>
  </si>
  <si>
    <t>Private Home</t>
  </si>
  <si>
    <t>Community Cntr</t>
  </si>
  <si>
    <t>Niwot</t>
  </si>
  <si>
    <t>GN-01</t>
  </si>
  <si>
    <t>Gunbarrel-Niwot-01</t>
  </si>
  <si>
    <t>Mike Altenbern</t>
  </si>
  <si>
    <t xml:space="preserve">Mike Altenbern, SusanWinter and Mark Flett </t>
  </si>
  <si>
    <t>Gunbarrel-Niwot</t>
  </si>
  <si>
    <t>10 classrooms, largest group in cafeteria plus two smallest groups</t>
  </si>
  <si>
    <t>Heatherwood</t>
  </si>
  <si>
    <t>SVSSD</t>
  </si>
  <si>
    <t>Susan Winter</t>
  </si>
  <si>
    <t>BO-11</t>
  </si>
  <si>
    <t>Boulder-11</t>
  </si>
  <si>
    <t>Mark Flett</t>
  </si>
  <si>
    <t>Mike and David Markham</t>
  </si>
  <si>
    <t>12-22-23 AW--is now in Mark Flett's AC area per Joel S.</t>
  </si>
  <si>
    <t>Ken Nova, Lili Franklyn, Neil Fishman</t>
  </si>
  <si>
    <t>BO-02</t>
  </si>
  <si>
    <t>Boulder-02</t>
  </si>
  <si>
    <t>Neil Fishman</t>
  </si>
  <si>
    <t>Longmont 01 South East</t>
  </si>
  <si>
    <t>LM-01</t>
  </si>
  <si>
    <t>Longmont-01</t>
  </si>
  <si>
    <t>Kendra Appleman Eastvedt</t>
  </si>
  <si>
    <t>Kendra Appleman Eastvedt and Greg and Erin</t>
  </si>
  <si>
    <t>Longmont</t>
  </si>
  <si>
    <t>AW-updated Kendra's group to this location on 12-28</t>
  </si>
  <si>
    <t>Altona Ms</t>
  </si>
  <si>
    <t>Longmont 02 South West</t>
  </si>
  <si>
    <t>LM-02</t>
  </si>
  <si>
    <t>Longmont-02</t>
  </si>
  <si>
    <t>Gaythia Weis</t>
  </si>
  <si>
    <t>Gaythia Weis, Shari Malloy,Marilyn Hughes</t>
  </si>
  <si>
    <t>12/30 - Changed SS  from Weis &amp; Teal</t>
  </si>
  <si>
    <t>AW-Altona--10 classrooms w/4 in the Commons</t>
  </si>
  <si>
    <t>Longmont 03 Central</t>
  </si>
  <si>
    <t>LM-03</t>
  </si>
  <si>
    <t>Longmont-03</t>
  </si>
  <si>
    <t>Shari Malloy</t>
  </si>
  <si>
    <t>12/20 - Changed from Malloy &amp; M Hughes</t>
  </si>
  <si>
    <t>Longmont 04 North East</t>
  </si>
  <si>
    <t>LM-05</t>
  </si>
  <si>
    <t>Longmont-05</t>
  </si>
  <si>
    <t>Lynne McNamara , Micheline Burger,Lynette McClain,Virginia Carlson</t>
  </si>
  <si>
    <t>12/30  Added Kathy Partridge &amp; Julie Dadone</t>
  </si>
  <si>
    <t>Skyline HS</t>
  </si>
  <si>
    <t>Longmont HS</t>
  </si>
  <si>
    <t>LM-06</t>
  </si>
  <si>
    <t>Longmont-06</t>
  </si>
  <si>
    <t>Kathy Partridge</t>
  </si>
  <si>
    <t>Marisa Dirks, Stan Gelb, Beth Utton, Jonthan Singer?, Julie Dadone</t>
  </si>
  <si>
    <t>Longmont 05 North Central</t>
  </si>
  <si>
    <t>LM-04</t>
  </si>
  <si>
    <t>Longmont-04</t>
  </si>
  <si>
    <t>Lynne McNamara</t>
  </si>
  <si>
    <t>12/30 Added, Dirks, Gelb &amp; Utton</t>
  </si>
  <si>
    <t>12 classrooms plus commons</t>
  </si>
  <si>
    <t>Longmont 06 North West</t>
  </si>
  <si>
    <t>Longmont 07 North &amp; County</t>
  </si>
  <si>
    <t>LM-07</t>
  </si>
  <si>
    <t>Longmont-07</t>
  </si>
  <si>
    <t>Marisa Dirks</t>
  </si>
  <si>
    <t>VANID</t>
  </si>
  <si>
    <t>StateVoterID</t>
  </si>
  <si>
    <t>Last</t>
  </si>
  <si>
    <t>First</t>
  </si>
  <si>
    <t>Mid</t>
  </si>
  <si>
    <t>Suf</t>
  </si>
  <si>
    <t>Cell Phone</t>
  </si>
  <si>
    <t>PreferredEmail</t>
  </si>
  <si>
    <t>PersonalEmail</t>
  </si>
  <si>
    <t>24_SS_Chair_(Public)</t>
  </si>
  <si>
    <t>24_SS_CoChair_(Public)</t>
  </si>
  <si>
    <t>Name</t>
  </si>
  <si>
    <t>location</t>
  </si>
  <si>
    <t>mike@bocodems.org</t>
  </si>
  <si>
    <t>x</t>
  </si>
  <si>
    <t>Appelman-Eastvedt</t>
  </si>
  <si>
    <t>Kendra</t>
  </si>
  <si>
    <t>Kay</t>
  </si>
  <si>
    <t>kendra.eastvedt@gmail.com</t>
  </si>
  <si>
    <t>Bowie</t>
  </si>
  <si>
    <t>Candace</t>
  </si>
  <si>
    <t>Candace@bocodems.org</t>
  </si>
  <si>
    <t>Burger</t>
  </si>
  <si>
    <t>Micheline</t>
  </si>
  <si>
    <t>mzburger08@gmail.com</t>
  </si>
  <si>
    <t>geof@indra.com</t>
  </si>
  <si>
    <t>Carlson</t>
  </si>
  <si>
    <t>Virginia</t>
  </si>
  <si>
    <t>Charles</t>
  </si>
  <si>
    <t>v.carlson@comcast.net</t>
  </si>
  <si>
    <t>Dadone</t>
  </si>
  <si>
    <t>Julie</t>
  </si>
  <si>
    <t>Ann</t>
  </si>
  <si>
    <t>julie@bocodems.org</t>
  </si>
  <si>
    <t>julie_dadone@hotmail.com</t>
  </si>
  <si>
    <t>Peter_Dawson1@yahoo.com</t>
  </si>
  <si>
    <t>Liliana</t>
  </si>
  <si>
    <t>marisa@bocodems.org</t>
  </si>
  <si>
    <t>Eastvedt</t>
  </si>
  <si>
    <t>Erin</t>
  </si>
  <si>
    <t>erin.eastvedt@gmail.com</t>
  </si>
  <si>
    <t>Patricia</t>
  </si>
  <si>
    <t>R</t>
  </si>
  <si>
    <t>Steven</t>
  </si>
  <si>
    <t>NSFTJB@COMCAST.NET</t>
  </si>
  <si>
    <t>Flett</t>
  </si>
  <si>
    <t>Mark</t>
  </si>
  <si>
    <t>markflett4u@gmail.com</t>
  </si>
  <si>
    <t>Endicott</t>
  </si>
  <si>
    <t>lili.francklyn@gmail.com</t>
  </si>
  <si>
    <t>Gelb</t>
  </si>
  <si>
    <t>Stan</t>
  </si>
  <si>
    <t>Stan@bocodems.org</t>
  </si>
  <si>
    <t>stangelb@sisna.com</t>
  </si>
  <si>
    <t>Katherine</t>
  </si>
  <si>
    <t>Hart</t>
  </si>
  <si>
    <t>Hart@bocodems.org</t>
  </si>
  <si>
    <t>mjhart01@gmail.com</t>
  </si>
  <si>
    <t>Holan</t>
  </si>
  <si>
    <t>Jasmine</t>
  </si>
  <si>
    <t>jasmineholan@yahoo.com</t>
  </si>
  <si>
    <t>Hughes</t>
  </si>
  <si>
    <t>Gibbs</t>
  </si>
  <si>
    <t>Kingston</t>
  </si>
  <si>
    <t>Lenore</t>
  </si>
  <si>
    <t>Devorah</t>
  </si>
  <si>
    <t>golden.paws@hotmail.com</t>
  </si>
  <si>
    <t>Kline</t>
  </si>
  <si>
    <t>lackbeard.kline@gmail.com</t>
  </si>
  <si>
    <t>Lesniak</t>
  </si>
  <si>
    <t>Lisa</t>
  </si>
  <si>
    <t>lisalesniak214@gmail.com</t>
  </si>
  <si>
    <t>shari.a.malloy@gmail.com</t>
  </si>
  <si>
    <t>Malzbender</t>
  </si>
  <si>
    <t>Katie</t>
  </si>
  <si>
    <t>Katie@bocodems.org</t>
  </si>
  <si>
    <t>katie.malzbender@gmail.com</t>
  </si>
  <si>
    <t>Martinek</t>
  </si>
  <si>
    <t>Becky</t>
  </si>
  <si>
    <t>G</t>
  </si>
  <si>
    <t>McNamara</t>
  </si>
  <si>
    <t>Lynne</t>
  </si>
  <si>
    <t>mcnamaralynnea@gmail.com</t>
  </si>
  <si>
    <t>Herbert</t>
  </si>
  <si>
    <t>Norikane</t>
  </si>
  <si>
    <t>Bruce</t>
  </si>
  <si>
    <t>Bruce@bocodems.org</t>
  </si>
  <si>
    <t>Kathryn</t>
  </si>
  <si>
    <t>Jean</t>
  </si>
  <si>
    <t>Sargent</t>
  </si>
  <si>
    <t>Catherine</t>
  </si>
  <si>
    <t>kitty.sargent@icloud.com</t>
  </si>
  <si>
    <t>kitty_sargent@yahoo.com</t>
  </si>
  <si>
    <t>Matthew</t>
  </si>
  <si>
    <t>III</t>
  </si>
  <si>
    <t>mism1838@colorado.edu</t>
  </si>
  <si>
    <t>Stuart</t>
  </si>
  <si>
    <t>Molly</t>
  </si>
  <si>
    <t>M</t>
  </si>
  <si>
    <t>mollystuart@gmail.com</t>
  </si>
  <si>
    <t>carol@bocodems.org</t>
  </si>
  <si>
    <t>Teixeira</t>
  </si>
  <si>
    <t>Utton</t>
  </si>
  <si>
    <t>Beth</t>
  </si>
  <si>
    <t>Anne</t>
  </si>
  <si>
    <t>beth@bocodems.org</t>
  </si>
  <si>
    <t>bethutton@sisna.com</t>
  </si>
  <si>
    <t>Robinson</t>
  </si>
  <si>
    <t>Jen</t>
  </si>
  <si>
    <t>S</t>
  </si>
  <si>
    <t>Winter</t>
  </si>
  <si>
    <t>Susan</t>
  </si>
  <si>
    <t>Susan@bocodems.org</t>
  </si>
  <si>
    <t xml:space="preserve">2024 SuperSite Locations SuperSite Chairs &amp; Co Chair </t>
  </si>
  <si>
    <t xml:space="preserve">Updated </t>
  </si>
  <si>
    <t>Lease Signed</t>
  </si>
  <si>
    <t>Selected</t>
  </si>
  <si>
    <t>latlong</t>
  </si>
  <si>
    <t>2024 Chair Phone #</t>
  </si>
  <si>
    <t>2024 Chair email</t>
  </si>
  <si>
    <t>2024 SS Co-Chair Phone #</t>
  </si>
  <si>
    <t>2024 Super SS Co-Chair email</t>
  </si>
  <si>
    <t>2024 # Precincts</t>
  </si>
  <si>
    <t>coChair_Lname4</t>
  </si>
  <si>
    <t>coChair_Fname5</t>
  </si>
  <si>
    <t>coChair_Email6</t>
  </si>
  <si>
    <t>coChair_phone7</t>
  </si>
  <si>
    <t>Yes</t>
  </si>
  <si>
    <t>40.014115906401706, -105.27287117691647</t>
  </si>
  <si>
    <t>40.0228711759357, -105.27915794703941</t>
  </si>
  <si>
    <t>Geof Cahoon</t>
  </si>
  <si>
    <t>40.04506796264024, -105.26714722908336</t>
  </si>
  <si>
    <t>Mike Hart &amp; Pat Feeser</t>
  </si>
  <si>
    <t>39.972684384715365, -105.24690091070323</t>
  </si>
  <si>
    <t>39.99456396590154, -105.23388157416781</t>
  </si>
  <si>
    <t>Candice Bowie</t>
  </si>
  <si>
    <t>Pete Dawson</t>
  </si>
  <si>
    <t>39.99410342530379, -105.22735721752527</t>
  </si>
  <si>
    <t>40.10376071255909, -105.1442307338964</t>
  </si>
  <si>
    <t>39.97409284910041, -105.24506512827722</t>
  </si>
  <si>
    <t>40.00515516201287, -105.27145282801864</t>
  </si>
  <si>
    <t>40.051017076484385, -105.05296882580687</t>
  </si>
  <si>
    <t>40.057720235449715, -105.17197055687818</t>
  </si>
  <si>
    <t>https://www.google.com/maps/place/Niwot+High+School/@40.1035392,-105.1468271,17z/data=!3m1!4b1!4m6!3m5!1s0x876bf0b8d95d09b5:0x6325614fc27fe8e0!8m2!3d40.1035392!4d-105.1442522!16zL20vMGI2Z3ly?entry=ttu</t>
  </si>
  <si>
    <t>40.10367863439151, -105.14361918969543</t>
  </si>
  <si>
    <t>Mike Altenborn</t>
  </si>
  <si>
    <t>39.98955883968855, -105.10335742788456</t>
  </si>
  <si>
    <t>40.15676719468762, -105.094554830316</t>
  </si>
  <si>
    <t>40.14327187343834, -105.11801049389199</t>
  </si>
  <si>
    <t>https://www.google.com/maps/place/Longs+Peak+Middle+School/@40.1840412,-105.120362,17z/data=!3m1!4b1!4m6!3m5!1s0x876bf95d946e2c8f:0x9b30a69c614c81ce!8m2!3d40.1840412!4d-105.1177871!16s%2Fm%2F0767wd8?entry=ttu</t>
  </si>
  <si>
    <t>40.18399195721774, -105.11751888035599</t>
  </si>
  <si>
    <t>Kathy Partridge?</t>
  </si>
  <si>
    <t>40.15137160754995, -105.16656999308472</t>
  </si>
  <si>
    <t>40.144580730699616, -105.11990671854284</t>
  </si>
  <si>
    <t>40.180911331524726, -105.08573473920958</t>
  </si>
  <si>
    <t>40.17693117783666, -105.05761622686383</t>
  </si>
  <si>
    <t>39.9841246724845, -105.13257454228444</t>
  </si>
  <si>
    <t>39.95142599070905, -105.14351040511737</t>
  </si>
  <si>
    <t>39.98950951995068, -105.10348617458192</t>
  </si>
  <si>
    <t>39.94266172014046, -105.24931012290374</t>
  </si>
  <si>
    <t>40.06313509999452, -105.41215754802128</t>
  </si>
  <si>
    <t>40.114829933198884, -105.38763711837085</t>
  </si>
  <si>
    <t>40.22575134650292, -105.26812426548429</t>
  </si>
  <si>
    <t>39.953838493833025, -105.5233421126253</t>
  </si>
  <si>
    <t>Al Nelson*</t>
  </si>
  <si>
    <t>39.92173937683433, -105.16117574227067</t>
  </si>
  <si>
    <t>Site</t>
  </si>
  <si>
    <t>SuperSite Chairs</t>
  </si>
  <si>
    <t>Note</t>
  </si>
  <si>
    <t>District</t>
  </si>
  <si>
    <t>Boulder High School</t>
  </si>
  <si>
    <t>Central Boulder</t>
  </si>
  <si>
    <t>North Boulder</t>
  </si>
  <si>
    <t>Niche Office Space could house one large pct</t>
  </si>
  <si>
    <t>Richard Valenty's community room</t>
  </si>
  <si>
    <t>need to contact</t>
  </si>
  <si>
    <t>backup for Fairview</t>
  </si>
  <si>
    <t>Fairview HS or Southern Hills MS</t>
  </si>
  <si>
    <t>South Boulder</t>
  </si>
  <si>
    <t>Ken Nova and Lili Franklyn</t>
  </si>
  <si>
    <t>Frasier Meadows</t>
  </si>
  <si>
    <t>Candace Bowie</t>
  </si>
  <si>
    <t>Frasier Community Room</t>
  </si>
  <si>
    <t>East Boulder</t>
  </si>
  <si>
    <t xml:space="preserve">Guy Errickson </t>
  </si>
  <si>
    <t>New Vista ? (used to be Baseline MS)</t>
  </si>
  <si>
    <t>Central Boulder W</t>
  </si>
  <si>
    <t>Mountains/Foothills</t>
  </si>
  <si>
    <t>Gold Hill Area</t>
  </si>
  <si>
    <t>Gretchen Dieferderfer</t>
  </si>
  <si>
    <t>Private Home or Firehouse</t>
  </si>
  <si>
    <t>Nederland Area</t>
  </si>
  <si>
    <t>Al Nelson</t>
  </si>
  <si>
    <t>Lyons Area</t>
  </si>
  <si>
    <t>Allenspark Fire Station</t>
  </si>
  <si>
    <t>Gretchen Dieferderfer (AC) PO is Jasmine Holan (303-7474-2950)</t>
  </si>
  <si>
    <t>East County</t>
  </si>
  <si>
    <t>Niwot Area</t>
  </si>
  <si>
    <t>Mike Altenbern and Susan Winter</t>
  </si>
  <si>
    <t>Erie HS</t>
  </si>
  <si>
    <t>Lenore Kingston and ???</t>
  </si>
  <si>
    <t>Monarch HS, Monarch K8</t>
  </si>
  <si>
    <t>Centaurus, Louisville MS, or Angevine MS</t>
  </si>
  <si>
    <t>Carol Teal and/or Jennifer Bales???</t>
  </si>
  <si>
    <t>need to confirm Carol or Jennifer</t>
  </si>
  <si>
    <t>Central</t>
  </si>
  <si>
    <t>NE</t>
  </si>
  <si>
    <t>West</t>
  </si>
  <si>
    <t>Julie Dadone</t>
  </si>
  <si>
    <t>Stan and Beth</t>
  </si>
  <si>
    <t>?</t>
  </si>
  <si>
    <t>SE</t>
  </si>
  <si>
    <t>Marilyn Hughes, if needed</t>
  </si>
  <si>
    <t>PctCount</t>
  </si>
  <si>
    <t>Lastname</t>
  </si>
  <si>
    <t>Firstname</t>
  </si>
  <si>
    <t>Preferred</t>
  </si>
  <si>
    <t>phone</t>
  </si>
  <si>
    <t>email</t>
  </si>
  <si>
    <t>second phone</t>
  </si>
  <si>
    <t>ACBO-1</t>
  </si>
  <si>
    <t>Lili</t>
  </si>
  <si>
    <t>Politics@cruciblecom.net</t>
  </si>
  <si>
    <t>ACBO-2</t>
  </si>
  <si>
    <t>ACBO-3</t>
  </si>
  <si>
    <t>ACBO-4</t>
  </si>
  <si>
    <t>ACBO-5</t>
  </si>
  <si>
    <t>Joseph</t>
  </si>
  <si>
    <t>Junie</t>
  </si>
  <si>
    <t>junieforboulder@gmail.com</t>
  </si>
  <si>
    <t>ACBO-7</t>
  </si>
  <si>
    <t>Geoffrey</t>
  </si>
  <si>
    <t>ACBO-8</t>
  </si>
  <si>
    <t>ACBO-9</t>
  </si>
  <si>
    <t>Pat@bocodems.org</t>
  </si>
  <si>
    <t>ACBO-10</t>
  </si>
  <si>
    <t>ACBO-11</t>
  </si>
  <si>
    <t>markflett@earthlink.net</t>
  </si>
  <si>
    <t>ACER-1</t>
  </si>
  <si>
    <t>ACGN-1</t>
  </si>
  <si>
    <t>ACLF-1</t>
  </si>
  <si>
    <t>ORPHAN</t>
  </si>
  <si>
    <t>ACLF-2</t>
  </si>
  <si>
    <t>ACLM-1</t>
  </si>
  <si>
    <t>Appelman Eastvedt</t>
  </si>
  <si>
    <t>ACLM-2</t>
  </si>
  <si>
    <t>ACLM-3</t>
  </si>
  <si>
    <t>Shari</t>
  </si>
  <si>
    <t>ACLM-4</t>
  </si>
  <si>
    <t>Lynne@bocodems.org</t>
  </si>
  <si>
    <t>ACLM-5</t>
  </si>
  <si>
    <t>ACLM-6</t>
  </si>
  <si>
    <t>ACLM-7</t>
  </si>
  <si>
    <t>Marisa@bocodems.org</t>
  </si>
  <si>
    <t>ACLV-1</t>
  </si>
  <si>
    <t>ACLV-2</t>
  </si>
  <si>
    <t>Angie</t>
  </si>
  <si>
    <t>ACMT-1</t>
  </si>
  <si>
    <t>ACMT-2</t>
  </si>
  <si>
    <t>ACMT-3</t>
  </si>
  <si>
    <t>ACSU-1</t>
  </si>
  <si>
    <t>SuperSite</t>
  </si>
  <si>
    <t>AC Lastname</t>
  </si>
  <si>
    <t>AC Firstname</t>
  </si>
  <si>
    <t>AC Pre</t>
  </si>
  <si>
    <t>AC Email</t>
  </si>
  <si>
    <t>AC Phone</t>
  </si>
  <si>
    <t>AC Phone2</t>
  </si>
  <si>
    <t>Pct #</t>
  </si>
  <si>
    <t>Role</t>
  </si>
  <si>
    <t>Pref</t>
  </si>
  <si>
    <t>Phone2</t>
  </si>
  <si>
    <t>City</t>
  </si>
  <si>
    <t>State</t>
  </si>
  <si>
    <t>Zip</t>
  </si>
  <si>
    <t>Maddress</t>
  </si>
  <si>
    <t>Mcity</t>
  </si>
  <si>
    <t>Mstate</t>
  </si>
  <si>
    <t>Mzip</t>
  </si>
  <si>
    <t>PCP</t>
  </si>
  <si>
    <t>Vacant</t>
  </si>
  <si>
    <t>Fields</t>
  </si>
  <si>
    <t>Diana</t>
  </si>
  <si>
    <t>dianacfields@gmail.com</t>
  </si>
  <si>
    <t>1440 Blue Sage Ct</t>
  </si>
  <si>
    <t>CO</t>
  </si>
  <si>
    <t>Gebhardt</t>
  </si>
  <si>
    <t>Kathleen</t>
  </si>
  <si>
    <t>kathleengebhardt@me.com</t>
  </si>
  <si>
    <t>1900 Stony Hill Rd</t>
  </si>
  <si>
    <t>Cummings</t>
  </si>
  <si>
    <t>steweyc@gmail.com</t>
  </si>
  <si>
    <t>1105 Toedtli Dr</t>
  </si>
  <si>
    <t>Fivian</t>
  </si>
  <si>
    <t>Yvonne</t>
  </si>
  <si>
    <t>rosie@yrfarchitect.com</t>
  </si>
  <si>
    <t>1145 Edinboro Dr</t>
  </si>
  <si>
    <t>Spicer</t>
  </si>
  <si>
    <t>Laura</t>
  </si>
  <si>
    <t>lauragcspicer@gmail.com</t>
  </si>
  <si>
    <t>1445 Gillaspie Dr</t>
  </si>
  <si>
    <t>Folkerts</t>
  </si>
  <si>
    <t>Lauren</t>
  </si>
  <si>
    <t>laurenfolkerts@gmail.com</t>
  </si>
  <si>
    <t>3154 Redstone Ln</t>
  </si>
  <si>
    <t>Gitlin</t>
  </si>
  <si>
    <t>Chelsea</t>
  </si>
  <si>
    <t>chelseacastellano@gmail.com</t>
  </si>
  <si>
    <t>3481 Cripple Creek Sq</t>
  </si>
  <si>
    <t>Baer</t>
  </si>
  <si>
    <t>Heather</t>
  </si>
  <si>
    <t>heatherbaer331@gmail.com</t>
  </si>
  <si>
    <t>1506 S Foothills Hwy</t>
  </si>
  <si>
    <t>Brothers</t>
  </si>
  <si>
    <t>Joanne</t>
  </si>
  <si>
    <t>hb789498@indra.com</t>
  </si>
  <si>
    <t>1365 S Foothills Hwy</t>
  </si>
  <si>
    <t>2135 King Ave</t>
  </si>
  <si>
    <t>Piller</t>
  </si>
  <si>
    <t>Marion</t>
  </si>
  <si>
    <t>rosie.piller@gmail.com</t>
  </si>
  <si>
    <t>1055 Hartford Dr</t>
  </si>
  <si>
    <t>Rotunno</t>
  </si>
  <si>
    <t>Dorothy</t>
  </si>
  <si>
    <t>darayoga@comcast.net</t>
  </si>
  <si>
    <t>2965 Darley Ave</t>
  </si>
  <si>
    <t>Bennett</t>
  </si>
  <si>
    <t>jerzita@gmail.com</t>
  </si>
  <si>
    <t>2750 Stephens Rd</t>
  </si>
  <si>
    <t>Sherman</t>
  </si>
  <si>
    <t>Sandra</t>
  </si>
  <si>
    <t>therightgarb@gmail.com</t>
  </si>
  <si>
    <t>2120 Goddard Pl</t>
  </si>
  <si>
    <t>Crites Carloto</t>
  </si>
  <si>
    <t>Kim</t>
  </si>
  <si>
    <t>kimccarloto@gmail.com</t>
  </si>
  <si>
    <t>4020 Chippewa Dr</t>
  </si>
  <si>
    <t>Harris</t>
  </si>
  <si>
    <t>lisamarieharris@hotmail.com</t>
  </si>
  <si>
    <t>265 31st St</t>
  </si>
  <si>
    <t>Hickey</t>
  </si>
  <si>
    <t>Audrey</t>
  </si>
  <si>
    <t>audylh@gmail.com</t>
  </si>
  <si>
    <t>3794 Davidson Pl</t>
  </si>
  <si>
    <t>Hueftle</t>
  </si>
  <si>
    <t>Anita</t>
  </si>
  <si>
    <t>anita.wagner.hueftle@gmail.com</t>
  </si>
  <si>
    <t>110 S 36th St</t>
  </si>
  <si>
    <t>355 S 44th St</t>
  </si>
  <si>
    <t>Burchell</t>
  </si>
  <si>
    <t>Alison</t>
  </si>
  <si>
    <t>burchell.alison@gmail.com</t>
  </si>
  <si>
    <t>1270 Chambers Dr</t>
  </si>
  <si>
    <t>Reynolds</t>
  </si>
  <si>
    <t>Jeremy</t>
  </si>
  <si>
    <t>jeremy.r.reynolds@gmail.com</t>
  </si>
  <si>
    <t>4740 W Moorhead Cir</t>
  </si>
  <si>
    <t>Gallon</t>
  </si>
  <si>
    <t>Illana</t>
  </si>
  <si>
    <t>Zhenya</t>
  </si>
  <si>
    <t>zhenyag@comcast.net</t>
  </si>
  <si>
    <t>710 S 42nd St</t>
  </si>
  <si>
    <t>Pigott</t>
  </si>
  <si>
    <t>Fiona</t>
  </si>
  <si>
    <t>pigott.fiona@gmail.com</t>
  </si>
  <si>
    <t>555 S 44th St</t>
  </si>
  <si>
    <t>Anderson</t>
  </si>
  <si>
    <t>danderson569@gmail.com</t>
  </si>
  <si>
    <t>3305 Euclid Ave</t>
  </si>
  <si>
    <t>McCloskey</t>
  </si>
  <si>
    <t>Dennis</t>
  </si>
  <si>
    <t>Hon</t>
  </si>
  <si>
    <t>hickorystick@mac.com</t>
  </si>
  <si>
    <t>3790 Colorado Ave Apt A</t>
  </si>
  <si>
    <t>4705 Harrison Ave</t>
  </si>
  <si>
    <t>jancomm@yahoo.com</t>
  </si>
  <si>
    <t>1525 Lodge Ct</t>
  </si>
  <si>
    <t>Rosenbaum</t>
  </si>
  <si>
    <t>Terri</t>
  </si>
  <si>
    <t>doc_rose@comcast.net</t>
  </si>
  <si>
    <t>125 Mineola Ct</t>
  </si>
  <si>
    <t>Dickson</t>
  </si>
  <si>
    <t>Rebecca</t>
  </si>
  <si>
    <t>rebecca.dickson@comcast.net</t>
  </si>
  <si>
    <t>1055 Waite Dr</t>
  </si>
  <si>
    <t>Beadle</t>
  </si>
  <si>
    <t>Dele</t>
  </si>
  <si>
    <t>heatherbeadle@mac.com</t>
  </si>
  <si>
    <t>4840 Thunderbird Dr Apt 85</t>
  </si>
  <si>
    <t>4840 Thunderbird Dr Apt 288</t>
  </si>
  <si>
    <t>Ridge</t>
  </si>
  <si>
    <t>heather.ridge.co@gmail.com</t>
  </si>
  <si>
    <t>805 34th St</t>
  </si>
  <si>
    <t>Pettigrew</t>
  </si>
  <si>
    <t>Mary</t>
  </si>
  <si>
    <t>mary@ampersand-design.com</t>
  </si>
  <si>
    <t>260 Mohawk Dr</t>
  </si>
  <si>
    <t>Macomber</t>
  </si>
  <si>
    <t>Kelli</t>
  </si>
  <si>
    <t>unibow@hotmail.com</t>
  </si>
  <si>
    <t>40 S Boulder Cir Apt 4025</t>
  </si>
  <si>
    <t>ACBO-6</t>
  </si>
  <si>
    <t>Whamiltonsf@gmail.com</t>
  </si>
  <si>
    <t>Gilbert</t>
  </si>
  <si>
    <t>jetlagjoel@aol.com</t>
  </si>
  <si>
    <t>474 Arapahoe Ave</t>
  </si>
  <si>
    <t>Jones</t>
  </si>
  <si>
    <t>Elise</t>
  </si>
  <si>
    <t>elise@elisejones.org</t>
  </si>
  <si>
    <t>1133 6th St</t>
  </si>
  <si>
    <t>Landry</t>
  </si>
  <si>
    <t>Celeste</t>
  </si>
  <si>
    <t>chlandry@earthlink.net</t>
  </si>
  <si>
    <t>745 University Ave</t>
  </si>
  <si>
    <t>Kiser</t>
  </si>
  <si>
    <t>Benjamin</t>
  </si>
  <si>
    <t>Ben.Brady.kiser@gmail.com</t>
  </si>
  <si>
    <t>1350 20th St Apt G23</t>
  </si>
  <si>
    <t>Vink</t>
  </si>
  <si>
    <t>Deborah</t>
  </si>
  <si>
    <t>debvink@gmail.com</t>
  </si>
  <si>
    <t>2650 University Heights Ave</t>
  </si>
  <si>
    <t>2650 University Avenue Heights Ave</t>
  </si>
  <si>
    <t>Budd</t>
  </si>
  <si>
    <t>Eric</t>
  </si>
  <si>
    <t>ericbudd@gmail.com</t>
  </si>
  <si>
    <t>1180 Monroe Dr Apt B</t>
  </si>
  <si>
    <t>King</t>
  </si>
  <si>
    <t>Judith</t>
  </si>
  <si>
    <t>judith.king199@gmail.com</t>
  </si>
  <si>
    <t>1055 Adams Cir Apt 1120</t>
  </si>
  <si>
    <t>Gray</t>
  </si>
  <si>
    <t>Crystal</t>
  </si>
  <si>
    <t>graycrystal@comcast.net</t>
  </si>
  <si>
    <t>1709 Spruce St</t>
  </si>
  <si>
    <t>Abreu</t>
  </si>
  <si>
    <t>michaelabreu8@gmail.com</t>
  </si>
  <si>
    <t>2242 Walnut St Apt A</t>
  </si>
  <si>
    <t>Kupferberg</t>
  </si>
  <si>
    <t>Jono</t>
  </si>
  <si>
    <t>jonokup@gmail.com</t>
  </si>
  <si>
    <t>2227 Canyon Blvd Apt 152B</t>
  </si>
  <si>
    <t>1420 Elder Ave</t>
  </si>
  <si>
    <t>1829 Mapleton Ave</t>
  </si>
  <si>
    <t>Wilder</t>
  </si>
  <si>
    <t>Megan</t>
  </si>
  <si>
    <t>mhouseweart@yahoo.com</t>
  </si>
  <si>
    <t>2175 Knollwood Dr</t>
  </si>
  <si>
    <t>Gombosi</t>
  </si>
  <si>
    <t>Stephen</t>
  </si>
  <si>
    <t>sog@indra.com</t>
  </si>
  <si>
    <t>3060 23rd St</t>
  </si>
  <si>
    <t>3000 24th St</t>
  </si>
  <si>
    <t>Bradshaw</t>
  </si>
  <si>
    <t>wlbradshaw@hotmail.com</t>
  </si>
  <si>
    <t>3001 Spruce St Apt 305</t>
  </si>
  <si>
    <t>Lawhead</t>
  </si>
  <si>
    <t>303meteor6@gmail.com</t>
  </si>
  <si>
    <t>2685 Winding Trail Dr</t>
  </si>
  <si>
    <t>Mortimer</t>
  </si>
  <si>
    <t>rmortime@haverford.edu</t>
  </si>
  <si>
    <t>2680 Winding Trail Dr</t>
  </si>
  <si>
    <t>Mike</t>
  </si>
  <si>
    <t>2255 Meadow Ave</t>
  </si>
  <si>
    <t>Kearney</t>
  </si>
  <si>
    <t>michael9kearney@gmail.com</t>
  </si>
  <si>
    <t>3565 22nd St</t>
  </si>
  <si>
    <t>Guissinger</t>
  </si>
  <si>
    <t>Lynn</t>
  </si>
  <si>
    <t>lynnguissinger@comcast.net</t>
  </si>
  <si>
    <t>3895 Cloverleaf Dr</t>
  </si>
  <si>
    <t>Campbell</t>
  </si>
  <si>
    <t>ann.campbell@adams12.org</t>
  </si>
  <si>
    <t>3121 4th St</t>
  </si>
  <si>
    <t>Chapman</t>
  </si>
  <si>
    <t>michaeljchapman@gmail.com</t>
  </si>
  <si>
    <t>1750 Hawthorn Pl</t>
  </si>
  <si>
    <t>Greenwald</t>
  </si>
  <si>
    <t>Jonathan</t>
  </si>
  <si>
    <t>jonnyg47@gmail.com</t>
  </si>
  <si>
    <t>3014 Washington St</t>
  </si>
  <si>
    <t>Thiem</t>
  </si>
  <si>
    <t>Claudia</t>
  </si>
  <si>
    <t>thiem.claudia@gmail.com</t>
  </si>
  <si>
    <t>4726 16th St</t>
  </si>
  <si>
    <t>Valenty</t>
  </si>
  <si>
    <t>Richard</t>
  </si>
  <si>
    <t>rvalenty@msn.com</t>
  </si>
  <si>
    <t>1623 Yellow Pine Ave</t>
  </si>
  <si>
    <t>megan.dawson@gmail.com</t>
  </si>
  <si>
    <t>5147 Pierre St</t>
  </si>
  <si>
    <t>Byrne</t>
  </si>
  <si>
    <t>Edward</t>
  </si>
  <si>
    <t>edbyrne@smartlanduse.com</t>
  </si>
  <si>
    <t>4324 Snowberry Ct</t>
  </si>
  <si>
    <t>Faltynski</t>
  </si>
  <si>
    <t>mfaltynski@yahoo.com</t>
  </si>
  <si>
    <t>1375 Redwood Ave</t>
  </si>
  <si>
    <t>Clark</t>
  </si>
  <si>
    <t>Joanna</t>
  </si>
  <si>
    <t>joannabclark.jbc@gmail.com</t>
  </si>
  <si>
    <t>1945 Norwood Ave</t>
  </si>
  <si>
    <t>4278 Sumac Ct</t>
  </si>
  <si>
    <t>Moore</t>
  </si>
  <si>
    <t>Kristine</t>
  </si>
  <si>
    <t>kristinemoore@comcast.net</t>
  </si>
  <si>
    <t>4029 Eleuthera Ct</t>
  </si>
  <si>
    <t>Szczurek</t>
  </si>
  <si>
    <t>Theresa</t>
  </si>
  <si>
    <t>tms1@att.net</t>
  </si>
  <si>
    <t>3870 Newport Ln</t>
  </si>
  <si>
    <t>4571 Tally Ho Trl</t>
  </si>
  <si>
    <t>Markham</t>
  </si>
  <si>
    <t>punkideas@gmail.com</t>
  </si>
  <si>
    <t>5908 Gunbarrel Ave Apt F</t>
  </si>
  <si>
    <t>Borstein</t>
  </si>
  <si>
    <t>Debra</t>
  </si>
  <si>
    <t>djborstein@gmail.com</t>
  </si>
  <si>
    <t>4429 S Meadow Dr</t>
  </si>
  <si>
    <t>Douglas</t>
  </si>
  <si>
    <t>5781 Orchard Creek Ln</t>
  </si>
  <si>
    <t>Pevec</t>
  </si>
  <si>
    <t>Lawrence</t>
  </si>
  <si>
    <t>lfpevec@gmail.com</t>
  </si>
  <si>
    <t>3742 Cedarlodge St</t>
  </si>
  <si>
    <t>Dimmick</t>
  </si>
  <si>
    <t>James</t>
  </si>
  <si>
    <t>jim@jimdimmick.com</t>
  </si>
  <si>
    <t>4882 Kings Ridge Blvd</t>
  </si>
  <si>
    <t>1709 Bain Dr</t>
  </si>
  <si>
    <t>Romero</t>
  </si>
  <si>
    <t>Herman</t>
  </si>
  <si>
    <t>h_romero@q.com</t>
  </si>
  <si>
    <t>12198 Jasper Rd</t>
  </si>
  <si>
    <t>laurafisherclark@gmail.com</t>
  </si>
  <si>
    <t>11428 Billings Ave</t>
  </si>
  <si>
    <t>1395 James Way</t>
  </si>
  <si>
    <t>Weber</t>
  </si>
  <si>
    <t>Amy</t>
  </si>
  <si>
    <t>weber.amy@gmail.com</t>
  </si>
  <si>
    <t>1409 Washburn St</t>
  </si>
  <si>
    <t>Lotspeich</t>
  </si>
  <si>
    <t>Allison</t>
  </si>
  <si>
    <t>allison.lotspeich@gmail.com</t>
  </si>
  <si>
    <t>11938 Oxford Rd</t>
  </si>
  <si>
    <t>Gordon</t>
  </si>
  <si>
    <t>Bridget</t>
  </si>
  <si>
    <t>bridgetl13@gmail.com</t>
  </si>
  <si>
    <t>7057 Indian Peaks Trl</t>
  </si>
  <si>
    <t>Coughlin</t>
  </si>
  <si>
    <t>Kimberley</t>
  </si>
  <si>
    <t>kimpardoe@yahoo.com</t>
  </si>
  <si>
    <t>4884 Briar Ridge Ct</t>
  </si>
  <si>
    <t>Fischer</t>
  </si>
  <si>
    <t>Alexandra</t>
  </si>
  <si>
    <t>xan@melodykids.com</t>
  </si>
  <si>
    <t>6825 Cheney Ct</t>
  </si>
  <si>
    <t>Hullinghorst</t>
  </si>
  <si>
    <t>bhullinghorst@comcast.net</t>
  </si>
  <si>
    <t>7301 Mount Meeker Rd</t>
  </si>
  <si>
    <t>Adamson</t>
  </si>
  <si>
    <t>Lois</t>
  </si>
  <si>
    <t>l1adamson@earthlink.net</t>
  </si>
  <si>
    <t>7236 Dry Creek Rd</t>
  </si>
  <si>
    <t>Bryson</t>
  </si>
  <si>
    <t>Timm</t>
  </si>
  <si>
    <t>Timm@bocodems.org</t>
  </si>
  <si>
    <t>7629 Nikau Dr</t>
  </si>
  <si>
    <t>Thornbury</t>
  </si>
  <si>
    <t>amythorn100@gmail.com</t>
  </si>
  <si>
    <t>6791 Walker Ct</t>
  </si>
  <si>
    <t>McQuien Dickinson</t>
  </si>
  <si>
    <t>Karon</t>
  </si>
  <si>
    <t>kg.dickinson@gmail.com</t>
  </si>
  <si>
    <t>5323 Deer Creek Ct</t>
  </si>
  <si>
    <t>lapislily@gmail.com</t>
  </si>
  <si>
    <t>4836 Brandon Creek Dr</t>
  </si>
  <si>
    <t>Espy</t>
  </si>
  <si>
    <t>Sean</t>
  </si>
  <si>
    <t>spespy27@yahoo.com</t>
  </si>
  <si>
    <t>682 Stage Station Way</t>
  </si>
  <si>
    <t>Gebhart</t>
  </si>
  <si>
    <t>VGebhartK@gmail.com</t>
  </si>
  <si>
    <t>716 Rock Ridge Dr</t>
  </si>
  <si>
    <t>1520 Euclid Cir</t>
  </si>
  <si>
    <t>Bales-Heisterkamp</t>
  </si>
  <si>
    <t>Chleo</t>
  </si>
  <si>
    <t>istan.taz@gmail.com</t>
  </si>
  <si>
    <t>Berns</t>
  </si>
  <si>
    <t>Frederick</t>
  </si>
  <si>
    <t>fredtalks@gmail.com</t>
  </si>
  <si>
    <t>857 Old Wagon Trail Cir</t>
  </si>
  <si>
    <t>Whitney-Williams</t>
  </si>
  <si>
    <t>heatherwhitneywilliams@mykolab.com</t>
  </si>
  <si>
    <t>880 Sparta Dr</t>
  </si>
  <si>
    <t>Leslie</t>
  </si>
  <si>
    <t>kentandleslie@msn.com</t>
  </si>
  <si>
    <t>704 E Cleveland St</t>
  </si>
  <si>
    <t>3591 Nyland Way</t>
  </si>
  <si>
    <t>kent.brown@q.com</t>
  </si>
  <si>
    <t>Smedley</t>
  </si>
  <si>
    <t>Clifton</t>
  </si>
  <si>
    <t>CliffSmedley@gmail.com</t>
  </si>
  <si>
    <t>959 Clover Cir</t>
  </si>
  <si>
    <t>PO Box 640</t>
  </si>
  <si>
    <t>Zezula</t>
  </si>
  <si>
    <t>Vivian</t>
  </si>
  <si>
    <t>vivze1@yahoo.com</t>
  </si>
  <si>
    <t>614 W Oak St</t>
  </si>
  <si>
    <t>Elliott</t>
  </si>
  <si>
    <t>Jennie</t>
  </si>
  <si>
    <t>jennie_e823@yahoo.com</t>
  </si>
  <si>
    <t>2220 Tamarron Ln</t>
  </si>
  <si>
    <t>McGoogan</t>
  </si>
  <si>
    <t>jmcgoogan@yahoo.com</t>
  </si>
  <si>
    <t>2208 Tamarron Ln</t>
  </si>
  <si>
    <t>Emma</t>
  </si>
  <si>
    <t>emarion51@gmail.com</t>
  </si>
  <si>
    <t>1981 N Fork Dr</t>
  </si>
  <si>
    <t>Sullivan</t>
  </si>
  <si>
    <t>steve.sullivan@mathcom.com</t>
  </si>
  <si>
    <t>2292 Waneka Lake Trl</t>
  </si>
  <si>
    <t>Matthews</t>
  </si>
  <si>
    <t>Gail</t>
  </si>
  <si>
    <t>gailfmatthews@gmail.com</t>
  </si>
  <si>
    <t>880 Sunny Way</t>
  </si>
  <si>
    <t>Moller</t>
  </si>
  <si>
    <t>Audrey Erna</t>
  </si>
  <si>
    <t>audreyemoller@gmail.com</t>
  </si>
  <si>
    <t>2480 Concord Cir</t>
  </si>
  <si>
    <t>Kevin</t>
  </si>
  <si>
    <t>kallen@allen-vellone.com</t>
  </si>
  <si>
    <t>47 Ridge Rd</t>
  </si>
  <si>
    <t>Portmanmarsh</t>
  </si>
  <si>
    <t>Natalie</t>
  </si>
  <si>
    <t>npmconsults@gmail.com</t>
  </si>
  <si>
    <t>7722 Brockway Dr</t>
  </si>
  <si>
    <t>Gerding</t>
  </si>
  <si>
    <t>Shelly</t>
  </si>
  <si>
    <t>shelgerding4@gmail.com</t>
  </si>
  <si>
    <t>6397 Swallow Ln</t>
  </si>
  <si>
    <t>Stewart</t>
  </si>
  <si>
    <t>seanmstewart88@gmail.com</t>
  </si>
  <si>
    <t>409 Western Sky Cir</t>
  </si>
  <si>
    <t>Williams</t>
  </si>
  <si>
    <t>a1stevewilliams@gmail.com</t>
  </si>
  <si>
    <t>1018 High Meadow Ct</t>
  </si>
  <si>
    <t>Finkjohnson</t>
  </si>
  <si>
    <t>cfinkjohnson@gmail.com</t>
  </si>
  <si>
    <t>1449 Pratt Way</t>
  </si>
  <si>
    <t>Conti</t>
  </si>
  <si>
    <t>Teresa</t>
  </si>
  <si>
    <t>terri@evolvelead.com</t>
  </si>
  <si>
    <t>859 Neon Forest Cir</t>
  </si>
  <si>
    <t>Myers</t>
  </si>
  <si>
    <t>Myers.clark712@gmail.com</t>
  </si>
  <si>
    <t>1051 Neon Forest Cir</t>
  </si>
  <si>
    <t>2261 Watersong Cir</t>
  </si>
  <si>
    <t>Gregory</t>
  </si>
  <si>
    <t>gregory.eastvedt@gmail.com</t>
  </si>
  <si>
    <t>2227 Creekside Dr</t>
  </si>
  <si>
    <t>Rodriguez</t>
  </si>
  <si>
    <t>Ray</t>
  </si>
  <si>
    <t>rayjohnrodriguez@gmail.com</t>
  </si>
  <si>
    <t>1529 Kansas Ave</t>
  </si>
  <si>
    <t>Wild</t>
  </si>
  <si>
    <t>Theodore</t>
  </si>
  <si>
    <t>lordwild@hotmail.com</t>
  </si>
  <si>
    <t>3365 Larkspur Dr</t>
  </si>
  <si>
    <t>Meriwether</t>
  </si>
  <si>
    <t>anitameriwether@gmail.com</t>
  </si>
  <si>
    <t>4211 Riley Dr</t>
  </si>
  <si>
    <t>Halpin</t>
  </si>
  <si>
    <t>Barbara</t>
  </si>
  <si>
    <t>barbhalpin@outlook.com</t>
  </si>
  <si>
    <t>1420 Renaissance Dr Apt D107</t>
  </si>
  <si>
    <t>1663 Venice Ln</t>
  </si>
  <si>
    <t>1433 Cannon Mountain Dr</t>
  </si>
  <si>
    <t>Sydoriak</t>
  </si>
  <si>
    <t>Christine</t>
  </si>
  <si>
    <t>syd.chris@gmail.com</t>
  </si>
  <si>
    <t>705 Nelson Park Cir</t>
  </si>
  <si>
    <t>Christensen</t>
  </si>
  <si>
    <t>Pauline</t>
  </si>
  <si>
    <t>pollyan@indra.com</t>
  </si>
  <si>
    <t>410 Judson St</t>
  </si>
  <si>
    <t>Caragol</t>
  </si>
  <si>
    <t>susie_caragol@comcast.net</t>
  </si>
  <si>
    <t>314 Grant St</t>
  </si>
  <si>
    <t>Marilynsails@icloud.com</t>
  </si>
  <si>
    <t>1126 4th Ave</t>
  </si>
  <si>
    <t>Levison</t>
  </si>
  <si>
    <t>Sarah</t>
  </si>
  <si>
    <t>sarahlevison@yahoo.com</t>
  </si>
  <si>
    <t>634 Emery St</t>
  </si>
  <si>
    <t>Caroline</t>
  </si>
  <si>
    <t>carolinemichael075@gmail.com</t>
  </si>
  <si>
    <t>400 Emery St Apt 304</t>
  </si>
  <si>
    <t>Glessner</t>
  </si>
  <si>
    <t>Holly</t>
  </si>
  <si>
    <t>hollygless@comcast.net</t>
  </si>
  <si>
    <t>1315 Aspen St</t>
  </si>
  <si>
    <t>McCue</t>
  </si>
  <si>
    <t>Suzanne</t>
  </si>
  <si>
    <t>suspew@aol.com</t>
  </si>
  <si>
    <t>1029 Pratt St</t>
  </si>
  <si>
    <t>Burnes</t>
  </si>
  <si>
    <t>Ellen</t>
  </si>
  <si>
    <t>ellen.burnes@gmail.com</t>
  </si>
  <si>
    <t>1404 Longs Peak Ave</t>
  </si>
  <si>
    <t>Novello</t>
  </si>
  <si>
    <t>Nicolas</t>
  </si>
  <si>
    <t>nickynovello@gmail.com</t>
  </si>
  <si>
    <t>949 Lilac St</t>
  </si>
  <si>
    <t>Booze</t>
  </si>
  <si>
    <t>Risa</t>
  </si>
  <si>
    <t>risa.booze@gmail.com</t>
  </si>
  <si>
    <t>939 Hover Ridge Cir</t>
  </si>
  <si>
    <t>Tiger</t>
  </si>
  <si>
    <t>Paul</t>
  </si>
  <si>
    <t>dem@paultiger.com</t>
  </si>
  <si>
    <t>452 Dickson St</t>
  </si>
  <si>
    <t>697 Crawford Cir</t>
  </si>
  <si>
    <t>Marsh</t>
  </si>
  <si>
    <t>rich@marshlawpc.com</t>
  </si>
  <si>
    <t>458 Greenwood Ln</t>
  </si>
  <si>
    <t>1274 Ptarmigan Dr</t>
  </si>
  <si>
    <t>Fellenbaum</t>
  </si>
  <si>
    <t>Charlie</t>
  </si>
  <si>
    <t>charlie@charlief.com</t>
  </si>
  <si>
    <t>925 Yucca Ct</t>
  </si>
  <si>
    <t>Kochanski</t>
  </si>
  <si>
    <t>karen7446@hotmail.com</t>
  </si>
  <si>
    <t>1518 Moonlight Dr</t>
  </si>
  <si>
    <t>Miller</t>
  </si>
  <si>
    <t>comiller5@msn.com</t>
  </si>
  <si>
    <t>1163 Wyndemere Cir</t>
  </si>
  <si>
    <t>Lubow</t>
  </si>
  <si>
    <t>judy123@indra.com</t>
  </si>
  <si>
    <t>106 Granada Ct</t>
  </si>
  <si>
    <t>1751 Shavano St</t>
  </si>
  <si>
    <t>Padilla-Hanan</t>
  </si>
  <si>
    <t>Laurel</t>
  </si>
  <si>
    <t>laurelpadilla@yahoo.com</t>
  </si>
  <si>
    <t>1754 Crestone Dr</t>
  </si>
  <si>
    <t>Hoff</t>
  </si>
  <si>
    <t>kchoff@gmail.com</t>
  </si>
  <si>
    <t>51 21st Ave Apt 17</t>
  </si>
  <si>
    <t>Reynolds-Smith</t>
  </si>
  <si>
    <t>scenesfromsmithpark@gmail.com</t>
  </si>
  <si>
    <t>1819 Collyer St</t>
  </si>
  <si>
    <t>Roy</t>
  </si>
  <si>
    <t>royaguibob@gmail.com</t>
  </si>
  <si>
    <t>2100 Santa Fe Dr</t>
  </si>
  <si>
    <t>Julie@bocodems.org</t>
  </si>
  <si>
    <t>829 Widgeon Cir</t>
  </si>
  <si>
    <t>Lavender</t>
  </si>
  <si>
    <t>Kimberly</t>
  </si>
  <si>
    <t>QUERCUS.GIRL@GMAIL.COM</t>
  </si>
  <si>
    <t>917 Reynolds Farm Ln</t>
  </si>
  <si>
    <t>Davidson</t>
  </si>
  <si>
    <t>robertdav0628@gmail.com</t>
  </si>
  <si>
    <t>1222 Princeton Dr</t>
  </si>
  <si>
    <t>2719 Denver Ave</t>
  </si>
  <si>
    <t>jonathan.singer@gmail.com</t>
  </si>
  <si>
    <t>2408 Mountain View Ave</t>
  </si>
  <si>
    <t>Crawford</t>
  </si>
  <si>
    <t>Annette</t>
  </si>
  <si>
    <t>crawford@indra.com</t>
  </si>
  <si>
    <t>1720 Harvard St</t>
  </si>
  <si>
    <t>Curland</t>
  </si>
  <si>
    <t>Naomi</t>
  </si>
  <si>
    <t>ncurland@gmail.com</t>
  </si>
  <si>
    <t>2073 Gold Finch Ct</t>
  </si>
  <si>
    <t>Kulikauskas</t>
  </si>
  <si>
    <t>joe.kuli@yahoo.com</t>
  </si>
  <si>
    <t>3106 Colgate Dr</t>
  </si>
  <si>
    <t>Daley</t>
  </si>
  <si>
    <t>km.daley49@gmail.com</t>
  </si>
  <si>
    <t>3115 Almeria Way</t>
  </si>
  <si>
    <t>Aves</t>
  </si>
  <si>
    <t>Jacqueline</t>
  </si>
  <si>
    <t>jackie@twin-peaks-video.com</t>
  </si>
  <si>
    <t>1345 Garden Pl</t>
  </si>
  <si>
    <t>kathyaclarkiowa@gmail.com</t>
  </si>
  <si>
    <t>1768 Juniper St</t>
  </si>
  <si>
    <t>Tafel</t>
  </si>
  <si>
    <t>tafelmarygreg@msn.com</t>
  </si>
  <si>
    <t>2319 Dunbar Ct</t>
  </si>
  <si>
    <t>Stanley</t>
  </si>
  <si>
    <t>2226 Sherman St</t>
  </si>
  <si>
    <t>Koslov</t>
  </si>
  <si>
    <t>judykoslov@yahoo.com</t>
  </si>
  <si>
    <t>12220 N 75th St</t>
  </si>
  <si>
    <t>Weinstein</t>
  </si>
  <si>
    <t>amy@amyweinstein.com</t>
  </si>
  <si>
    <t>13850 N 87th St</t>
  </si>
  <si>
    <t>mdesignco7@gmail.com</t>
  </si>
  <si>
    <t>12874 N 95th St</t>
  </si>
  <si>
    <t>Vernon</t>
  </si>
  <si>
    <t>dorothyblue@gmail.com</t>
  </si>
  <si>
    <t>11965 Wasatch Rd</t>
  </si>
  <si>
    <t>Hauserman</t>
  </si>
  <si>
    <t>Earl</t>
  </si>
  <si>
    <t>earlhauserman@me.com</t>
  </si>
  <si>
    <t>350 Fairfield Ln</t>
  </si>
  <si>
    <t>Simon</t>
  </si>
  <si>
    <t>simonj1164@gmail.com</t>
  </si>
  <si>
    <t>814 Spyglass Cir</t>
  </si>
  <si>
    <t>Saenz</t>
  </si>
  <si>
    <t>Gilberto</t>
  </si>
  <si>
    <t>gsaenzj@gmail.com</t>
  </si>
  <si>
    <t>654 Manorwood Ct</t>
  </si>
  <si>
    <t>Woods</t>
  </si>
  <si>
    <t>Larry</t>
  </si>
  <si>
    <t>larrywoods@usa.net</t>
  </si>
  <si>
    <t>829 W Conifer Ct</t>
  </si>
  <si>
    <t>Braddock</t>
  </si>
  <si>
    <t>Cynthia</t>
  </si>
  <si>
    <t>Cindylbraddock@gmail.com</t>
  </si>
  <si>
    <t>680 W Chestnut Ct</t>
  </si>
  <si>
    <t>Dunlap</t>
  </si>
  <si>
    <t>dunlapcr@gmail.com</t>
  </si>
  <si>
    <t>667 W Lilac Ct</t>
  </si>
  <si>
    <t>Parcher</t>
  </si>
  <si>
    <t>Donald</t>
  </si>
  <si>
    <t>don@checklists.com</t>
  </si>
  <si>
    <t>378 Grouse Ct</t>
  </si>
  <si>
    <t>Deall</t>
  </si>
  <si>
    <t>jdeall@comcast.net</t>
  </si>
  <si>
    <t>624 McKinley Ave</t>
  </si>
  <si>
    <t>Krantz</t>
  </si>
  <si>
    <t>Tamar</t>
  </si>
  <si>
    <t>tamarkrantz@gmail.com</t>
  </si>
  <si>
    <t>691 West St</t>
  </si>
  <si>
    <t>Hill</t>
  </si>
  <si>
    <t>mchill@hillsmith.com</t>
  </si>
  <si>
    <t>1445 N Franklin Ave</t>
  </si>
  <si>
    <t>Wilson</t>
  </si>
  <si>
    <t>kenwilsonaux@gmail.com</t>
  </si>
  <si>
    <t>261 Short Pl</t>
  </si>
  <si>
    <t>Stonington</t>
  </si>
  <si>
    <t>Janet</t>
  </si>
  <si>
    <t>Jannie</t>
  </si>
  <si>
    <t>valstone2@yahoo.com</t>
  </si>
  <si>
    <t>1101 Grant Ave</t>
  </si>
  <si>
    <t>Middleton</t>
  </si>
  <si>
    <t>Adrianne</t>
  </si>
  <si>
    <t>adrianne@indra.com</t>
  </si>
  <si>
    <t>672 W Hawthorn St</t>
  </si>
  <si>
    <t>Gilman</t>
  </si>
  <si>
    <t>Sally</t>
  </si>
  <si>
    <t>sally@rockandresole.com</t>
  </si>
  <si>
    <t>130 Alpine Vis</t>
  </si>
  <si>
    <t>2925 Ridge Rd</t>
  </si>
  <si>
    <t>Larsen</t>
  </si>
  <si>
    <t>Kristopher</t>
  </si>
  <si>
    <t>modernviking@gmail.com</t>
  </si>
  <si>
    <t>400 Coulson St</t>
  </si>
  <si>
    <t>PO Box 3202</t>
  </si>
  <si>
    <t>lisalesniak@q.com</t>
  </si>
  <si>
    <t>3084 Sugarloaf Rd</t>
  </si>
  <si>
    <t>Elmore</t>
  </si>
  <si>
    <t>Nichole</t>
  </si>
  <si>
    <t>nlelmore76@gmail.com</t>
  </si>
  <si>
    <t>5 Utica St</t>
  </si>
  <si>
    <t>Ward</t>
  </si>
  <si>
    <t>PO Box 357</t>
  </si>
  <si>
    <t>becky.martinek15674@gmail.com</t>
  </si>
  <si>
    <t>15674 Indiana Gulch</t>
  </si>
  <si>
    <t>9147 Sunshine Canyon Dr</t>
  </si>
  <si>
    <t>Begleiter</t>
  </si>
  <si>
    <t>doc204@gmail.com</t>
  </si>
  <si>
    <t>23 Eagles Dr</t>
  </si>
  <si>
    <t>Arnold</t>
  </si>
  <si>
    <t>era@pobox.com</t>
  </si>
  <si>
    <t>225 Linden Dr</t>
  </si>
  <si>
    <t>Cowan</t>
  </si>
  <si>
    <t>ben@bencowan.org</t>
  </si>
  <si>
    <t>4795 Tantra Dr</t>
  </si>
  <si>
    <t>Hackett</t>
  </si>
  <si>
    <t>Suzi</t>
  </si>
  <si>
    <t>suzihackett@me.com</t>
  </si>
  <si>
    <t>4847 Lee Hill Dr</t>
  </si>
  <si>
    <t>78 County Road 90</t>
  </si>
  <si>
    <t>PO Box 414</t>
  </si>
  <si>
    <t>Kean</t>
  </si>
  <si>
    <t>claudiakean@gmail.com</t>
  </si>
  <si>
    <t>228 Welch Dr</t>
  </si>
  <si>
    <t>PO Box 1016</t>
  </si>
  <si>
    <t>226 Welch Dr</t>
  </si>
  <si>
    <t>PO Box 1509</t>
  </si>
  <si>
    <t>Mann</t>
  </si>
  <si>
    <t>damemaz@hotmail.com</t>
  </si>
  <si>
    <t>1027 5th Ave</t>
  </si>
  <si>
    <t>PO Box 846</t>
  </si>
  <si>
    <t>Wicker</t>
  </si>
  <si>
    <t>lisakaufmann@gmail.com</t>
  </si>
  <si>
    <t>442 Reese St</t>
  </si>
  <si>
    <t>PO Box 197</t>
  </si>
  <si>
    <t>2855 Rock Creek Cir Unit 167</t>
  </si>
  <si>
    <t>Baskett</t>
  </si>
  <si>
    <t>baskett3223@gmail.com</t>
  </si>
  <si>
    <t>1995 E Coalton Rd Apt 51-106</t>
  </si>
  <si>
    <t>Miller Taylor</t>
  </si>
  <si>
    <t>Kelly</t>
  </si>
  <si>
    <t>kellymillertaylor@gmail.com</t>
  </si>
  <si>
    <t>787 Eldorado Dr</t>
  </si>
  <si>
    <t>Hernansanz Lopez</t>
  </si>
  <si>
    <t>Susana</t>
  </si>
  <si>
    <t>susana.hernansanz@gmail.com</t>
  </si>
  <si>
    <t>435 Andrew Way</t>
  </si>
  <si>
    <t>Owens</t>
  </si>
  <si>
    <t>lemonysarah@gmail.com</t>
  </si>
  <si>
    <t>1259 S Weldona Ln</t>
  </si>
  <si>
    <t>Grand Total</t>
  </si>
  <si>
    <t>Street</t>
  </si>
  <si>
    <t> 14861 Highway 7</t>
  </si>
  <si>
    <t>4600 Clover Basin Dr</t>
  </si>
  <si>
    <t>1604 Arapahoe Ave</t>
  </si>
  <si>
    <t>1051 S Pratt Pkwy</t>
  </si>
  <si>
    <t>1301 High St.</t>
  </si>
  <si>
    <t>10300 W South Boulder Road</t>
  </si>
  <si>
    <t>2205 Norwood Ave.</t>
  </si>
  <si>
    <t>3351 S. Indiana St</t>
  </si>
  <si>
    <t>650 Main St</t>
  </si>
  <si>
    <t>890 Main St</t>
  </si>
  <si>
    <t>Gold Hill (Boulder)</t>
  </si>
  <si>
    <t>111 Mesa St</t>
  </si>
  <si>
    <t>1500 14th Ave.</t>
  </si>
  <si>
    <t>100 McConnell</t>
  </si>
  <si>
    <t>290 Manhattan Dr.</t>
  </si>
  <si>
    <t>263 Campus Dr</t>
  </si>
  <si>
    <t>597 County Road 130</t>
  </si>
  <si>
    <t>8989 Niwot Rd</t>
  </si>
  <si>
    <t>1500 Knox Dr</t>
  </si>
  <si>
    <t>1000 Button Rock Dr</t>
  </si>
  <si>
    <t>3039097201</t>
  </si>
  <si>
    <t>4048226732</t>
  </si>
  <si>
    <t>Rachel</t>
  </si>
  <si>
    <t>3039997682</t>
  </si>
  <si>
    <t>3039479447</t>
  </si>
  <si>
    <t>7204955088</t>
  </si>
  <si>
    <t>7203459803</t>
  </si>
  <si>
    <t>7203082474</t>
  </si>
  <si>
    <t>3038950174</t>
  </si>
  <si>
    <t>3038172531</t>
  </si>
  <si>
    <t>3039479477</t>
  </si>
  <si>
    <t>3037757400</t>
  </si>
  <si>
    <t>6783573242</t>
  </si>
  <si>
    <t>7202334208</t>
  </si>
  <si>
    <t>5183307872</t>
  </si>
  <si>
    <t>7209385326</t>
  </si>
  <si>
    <t>3032291024</t>
  </si>
  <si>
    <t>7202728398</t>
  </si>
  <si>
    <t>7205341960</t>
  </si>
  <si>
    <t>7207327496</t>
  </si>
  <si>
    <t>3039491542</t>
  </si>
  <si>
    <t>5127450823</t>
  </si>
  <si>
    <t>hughes</t>
  </si>
  <si>
    <t>marilyn</t>
  </si>
  <si>
    <t>3038810816</t>
  </si>
  <si>
    <t>2489331107</t>
  </si>
  <si>
    <t>7209383466</t>
  </si>
  <si>
    <t>7209349497</t>
  </si>
  <si>
    <t>3039815392</t>
  </si>
  <si>
    <t>lm.lee@comcast.net</t>
  </si>
  <si>
    <t>2144977899</t>
  </si>
  <si>
    <t>3035884452</t>
  </si>
  <si>
    <t>3038867847</t>
  </si>
  <si>
    <t>Leavell</t>
  </si>
  <si>
    <t>3033191169</t>
  </si>
  <si>
    <t>Becky.martinek15674@gmail.com</t>
  </si>
  <si>
    <t>3036817722</t>
  </si>
  <si>
    <t>4108187383</t>
  </si>
  <si>
    <t>3032583745</t>
  </si>
  <si>
    <t>3037752697</t>
  </si>
  <si>
    <t>3034786467</t>
  </si>
  <si>
    <t>7203525103</t>
  </si>
  <si>
    <t>3032492204</t>
  </si>
  <si>
    <t>9525673288</t>
  </si>
  <si>
    <t>7206008829</t>
  </si>
  <si>
    <t>9192102776</t>
  </si>
  <si>
    <t>Pamela</t>
  </si>
  <si>
    <t>7326737007</t>
  </si>
  <si>
    <t>pammyt@gmail.com</t>
  </si>
  <si>
    <t>3032426450</t>
  </si>
  <si>
    <t>3038095686</t>
  </si>
  <si>
    <t>3035810783</t>
  </si>
  <si>
    <t>Michael Altenbern</t>
  </si>
  <si>
    <t>Kendra Appelman-Eastvedt</t>
  </si>
  <si>
    <t>Heather Baer</t>
  </si>
  <si>
    <t>Virginia Carlson</t>
  </si>
  <si>
    <t>Peter Dawson</t>
  </si>
  <si>
    <t>Erin Eastvedt</t>
  </si>
  <si>
    <t>Patricia Feeser</t>
  </si>
  <si>
    <t>Lilian Francklyn</t>
  </si>
  <si>
    <t>Stan Gelb</t>
  </si>
  <si>
    <t>Nancy George</t>
  </si>
  <si>
    <t>Michael Hart</t>
  </si>
  <si>
    <t>Jasmine Holan</t>
  </si>
  <si>
    <t>marilyn hughes</t>
  </si>
  <si>
    <t>Angelique Layton</t>
  </si>
  <si>
    <t>Linda Lee</t>
  </si>
  <si>
    <t>Sharon Malloy</t>
  </si>
  <si>
    <t>Katie Malzbender</t>
  </si>
  <si>
    <t>Becky Martinek</t>
  </si>
  <si>
    <t>Bruce Norikane</t>
  </si>
  <si>
    <t>Catherine Sargent</t>
  </si>
  <si>
    <t>Michael Smith</t>
  </si>
  <si>
    <t>Carol Teal</t>
  </si>
  <si>
    <t>Pamela Teixeira</t>
  </si>
  <si>
    <t>Beth Utton</t>
  </si>
  <si>
    <t>Lynne McNamara ,Lynette McClain,Virginia Carlson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</si>
</sst>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0.0%"/>
  </numFmts>
  <fonts count="5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212529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9" tint="-0.249977111117893"/>
      <name val="Calibri"/>
      <family val="2"/>
      <scheme val="minor"/>
    </font>
    <font>
      <sz val="12"/>
      <color rgb="FF548235"/>
      <name val="Calibri"/>
      <family val="2"/>
    </font>
    <font>
      <b/>
      <sz val="11"/>
      <color rgb="FF000000"/>
      <name val="Calibri"/>
      <family val="2"/>
    </font>
    <font>
      <sz val="12"/>
      <color theme="9"/>
      <name val="Calibri"/>
      <family val="2"/>
    </font>
    <font>
      <b/>
      <sz val="12"/>
      <color rgb="FF212529"/>
      <name val="Calibri"/>
      <family val="2"/>
    </font>
    <font>
      <b/>
      <sz val="8.5"/>
      <color theme="0"/>
      <name val="Segoe UI"/>
      <family val="2"/>
    </font>
    <font>
      <sz val="8.5"/>
      <color theme="1"/>
      <name val="Calibri"/>
      <family val="2"/>
      <scheme val="minor"/>
    </font>
    <font>
      <sz val="8.5"/>
      <color rgb="FF212529"/>
      <name val="Segoe UI"/>
      <family val="2"/>
    </font>
    <font>
      <b/>
      <sz val="8.5"/>
      <color rgb="FF212529"/>
      <name val="Segoe UI"/>
      <family val="2"/>
    </font>
    <font>
      <b/>
      <sz val="12"/>
      <color theme="0"/>
      <name val="Calibri"/>
      <family val="2"/>
      <scheme val="minor"/>
    </font>
    <font>
      <sz val="12"/>
      <color rgb="FF7030A0"/>
      <name val="Calibri"/>
      <family val="2"/>
    </font>
    <font>
      <sz val="12"/>
      <color rgb="FF70AD47"/>
      <name val="Calibri"/>
      <family val="2"/>
    </font>
    <font>
      <sz val="11"/>
      <color rgb="FF212529"/>
      <name val="Calibri"/>
      <family val="2"/>
    </font>
    <font>
      <sz val="11"/>
      <color rgb="FF212529"/>
      <name val="Roboto"/>
    </font>
    <font>
      <sz val="12"/>
      <color rgb="FF0070C0"/>
      <name val="Calibri"/>
      <family val="2"/>
    </font>
    <font>
      <sz val="12"/>
      <color theme="5"/>
      <name val="Calibri"/>
      <family val="2"/>
    </font>
    <font>
      <sz val="12"/>
      <color theme="4"/>
      <name val="Calibri"/>
      <family val="2"/>
    </font>
    <font>
      <sz val="12"/>
      <color theme="4" tint="-0.249977111117893"/>
      <name val="Calibri"/>
      <family val="2"/>
    </font>
    <font>
      <b/>
      <sz val="12"/>
      <color rgb="FF000000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  <font>
      <sz val="10"/>
      <color rgb="FF222222"/>
      <name val="Arial"/>
      <family val="2"/>
    </font>
    <font>
      <sz val="7"/>
      <color rgb="FF202124"/>
      <name val="Roboto"/>
    </font>
    <font>
      <b/>
      <sz val="7"/>
      <color rgb="FF202124"/>
      <name val="Roboto"/>
    </font>
    <font>
      <sz val="7"/>
      <color rgb="FF228AE6"/>
      <name val="Segoe UI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548235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4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center"/>
    </xf>
    <xf numFmtId="0" fontId="4" fillId="2" borderId="1" xfId="1" applyFont="1" applyFill="1" applyBorder="1"/>
    <xf numFmtId="0" fontId="4" fillId="2" borderId="1" xfId="0" applyFont="1" applyFill="1" applyBorder="1"/>
    <xf numFmtId="0" fontId="5" fillId="2" borderId="1" xfId="1" applyFont="1" applyFill="1" applyBorder="1" applyAlignment="1">
      <alignment horizontal="center"/>
    </xf>
    <xf numFmtId="0" fontId="6" fillId="4" borderId="1" xfId="0" applyFont="1" applyFill="1" applyBorder="1"/>
    <xf numFmtId="0" fontId="6" fillId="3" borderId="0" xfId="0" applyFont="1" applyFill="1"/>
    <xf numFmtId="0" fontId="6" fillId="3" borderId="1" xfId="0" applyFont="1" applyFill="1" applyBorder="1"/>
    <xf numFmtId="0" fontId="6" fillId="5" borderId="1" xfId="0" applyFont="1" applyFill="1" applyBorder="1"/>
    <xf numFmtId="0" fontId="7" fillId="4" borderId="1" xfId="1" applyFont="1" applyFill="1" applyBorder="1"/>
    <xf numFmtId="0" fontId="8" fillId="4" borderId="1" xfId="0" applyFont="1" applyFill="1" applyBorder="1"/>
    <xf numFmtId="0" fontId="7" fillId="4" borderId="1" xfId="1" applyFont="1" applyFill="1" applyBorder="1" applyAlignment="1">
      <alignment horizontal="center"/>
    </xf>
    <xf numFmtId="0" fontId="7" fillId="3" borderId="1" xfId="1" applyFont="1" applyFill="1" applyBorder="1"/>
    <xf numFmtId="0" fontId="7" fillId="3" borderId="1" xfId="0" applyFont="1" applyFill="1" applyBorder="1"/>
    <xf numFmtId="0" fontId="9" fillId="3" borderId="1" xfId="0" applyFont="1" applyFill="1" applyBorder="1"/>
    <xf numFmtId="0" fontId="7" fillId="3" borderId="1" xfId="1" applyFont="1" applyFill="1" applyBorder="1" applyAlignment="1">
      <alignment horizontal="center"/>
    </xf>
    <xf numFmtId="0" fontId="10" fillId="3" borderId="1" xfId="0" applyFont="1" applyFill="1" applyBorder="1"/>
    <xf numFmtId="0" fontId="9" fillId="4" borderId="1" xfId="0" applyFont="1" applyFill="1" applyBorder="1"/>
    <xf numFmtId="0" fontId="7" fillId="5" borderId="1" xfId="1" applyFont="1" applyFill="1" applyBorder="1"/>
    <xf numFmtId="0" fontId="7" fillId="5" borderId="1" xfId="0" applyFont="1" applyFill="1" applyBorder="1"/>
    <xf numFmtId="0" fontId="9" fillId="5" borderId="1" xfId="0" applyFont="1" applyFill="1" applyBorder="1"/>
    <xf numFmtId="0" fontId="10" fillId="5" borderId="1" xfId="1" applyFont="1" applyFill="1" applyBorder="1" applyAlignment="1">
      <alignment horizontal="center"/>
    </xf>
    <xf numFmtId="0" fontId="11" fillId="3" borderId="1" xfId="1" applyFont="1" applyFill="1" applyBorder="1"/>
    <xf numFmtId="0" fontId="7" fillId="5" borderId="1" xfId="1" applyFont="1" applyFill="1" applyBorder="1" applyAlignment="1">
      <alignment horizontal="center"/>
    </xf>
    <xf numFmtId="0" fontId="10" fillId="5" borderId="1" xfId="0" applyFont="1" applyFill="1" applyBorder="1"/>
    <xf numFmtId="0" fontId="12" fillId="3" borderId="1" xfId="0" applyFont="1" applyFill="1" applyBorder="1"/>
    <xf numFmtId="0" fontId="10" fillId="3" borderId="1" xfId="1" applyFont="1" applyFill="1" applyBorder="1" applyAlignment="1">
      <alignment horizontal="center"/>
    </xf>
    <xf numFmtId="0" fontId="7" fillId="3" borderId="0" xfId="1" applyFont="1" applyFill="1"/>
    <xf numFmtId="0" fontId="7" fillId="5" borderId="0" xfId="1" applyFont="1" applyFill="1"/>
    <xf numFmtId="0" fontId="6" fillId="5" borderId="0" xfId="0" applyFont="1" applyFill="1"/>
    <xf numFmtId="0" fontId="15" fillId="5" borderId="1" xfId="0" applyFont="1" applyFill="1" applyBorder="1"/>
    <xf numFmtId="0" fontId="14" fillId="5" borderId="1" xfId="2" applyFill="1" applyBorder="1" applyAlignment="1"/>
    <xf numFmtId="0" fontId="13" fillId="5" borderId="1" xfId="0" applyFont="1" applyFill="1" applyBorder="1"/>
    <xf numFmtId="0" fontId="16" fillId="5" borderId="1" xfId="0" applyFont="1" applyFill="1" applyBorder="1"/>
    <xf numFmtId="0" fontId="13" fillId="4" borderId="1" xfId="0" applyFont="1" applyFill="1" applyBorder="1"/>
    <xf numFmtId="0" fontId="7" fillId="0" borderId="2" xfId="1" applyFont="1" applyBorder="1"/>
    <xf numFmtId="0" fontId="6" fillId="6" borderId="3" xfId="0" applyFont="1" applyFill="1" applyBorder="1"/>
    <xf numFmtId="0" fontId="18" fillId="0" borderId="1" xfId="0" applyFont="1" applyBorder="1"/>
    <xf numFmtId="0" fontId="4" fillId="2" borderId="5" xfId="1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5" fillId="2" borderId="5" xfId="1" applyFont="1" applyFill="1" applyBorder="1" applyAlignment="1">
      <alignment horizontal="center" wrapText="1"/>
    </xf>
    <xf numFmtId="0" fontId="4" fillId="6" borderId="5" xfId="1" applyFont="1" applyFill="1" applyBorder="1" applyAlignment="1">
      <alignment wrapText="1"/>
    </xf>
    <xf numFmtId="0" fontId="5" fillId="6" borderId="5" xfId="1" applyFont="1" applyFill="1" applyBorder="1" applyAlignment="1">
      <alignment horizontal="center" wrapText="1"/>
    </xf>
    <xf numFmtId="0" fontId="5" fillId="11" borderId="5" xfId="1" applyFont="1" applyFill="1" applyBorder="1" applyAlignment="1">
      <alignment horizontal="center" wrapText="1"/>
    </xf>
    <xf numFmtId="0" fontId="6" fillId="8" borderId="5" xfId="0" applyFont="1" applyFill="1" applyBorder="1"/>
    <xf numFmtId="0" fontId="7" fillId="8" borderId="5" xfId="1" applyFont="1" applyFill="1" applyBorder="1"/>
    <xf numFmtId="0" fontId="8" fillId="8" borderId="5" xfId="0" applyFont="1" applyFill="1" applyBorder="1"/>
    <xf numFmtId="0" fontId="0" fillId="0" borderId="5" xfId="0" applyBorder="1"/>
    <xf numFmtId="0" fontId="7" fillId="8" borderId="5" xfId="1" applyFont="1" applyFill="1" applyBorder="1" applyAlignment="1">
      <alignment horizontal="center"/>
    </xf>
    <xf numFmtId="0" fontId="6" fillId="6" borderId="5" xfId="0" applyFont="1" applyFill="1" applyBorder="1"/>
    <xf numFmtId="0" fontId="7" fillId="6" borderId="5" xfId="1" applyFont="1" applyFill="1" applyBorder="1" applyAlignment="1">
      <alignment horizontal="center"/>
    </xf>
    <xf numFmtId="0" fontId="7" fillId="6" borderId="5" xfId="1" applyFont="1" applyFill="1" applyBorder="1"/>
    <xf numFmtId="0" fontId="0" fillId="6" borderId="5" xfId="0" applyFill="1" applyBorder="1"/>
    <xf numFmtId="0" fontId="7" fillId="10" borderId="5" xfId="1" applyFont="1" applyFill="1" applyBorder="1"/>
    <xf numFmtId="0" fontId="7" fillId="10" borderId="5" xfId="0" applyFont="1" applyFill="1" applyBorder="1"/>
    <xf numFmtId="0" fontId="9" fillId="10" borderId="5" xfId="0" applyFont="1" applyFill="1" applyBorder="1"/>
    <xf numFmtId="0" fontId="0" fillId="11" borderId="6" xfId="0" applyFill="1" applyBorder="1"/>
    <xf numFmtId="0" fontId="7" fillId="10" borderId="5" xfId="1" applyFont="1" applyFill="1" applyBorder="1" applyAlignment="1">
      <alignment horizontal="center"/>
    </xf>
    <xf numFmtId="0" fontId="10" fillId="6" borderId="5" xfId="0" applyFont="1" applyFill="1" applyBorder="1"/>
    <xf numFmtId="0" fontId="7" fillId="5" borderId="5" xfId="1" applyFont="1" applyFill="1" applyBorder="1"/>
    <xf numFmtId="0" fontId="7" fillId="5" borderId="5" xfId="0" applyFont="1" applyFill="1" applyBorder="1"/>
    <xf numFmtId="0" fontId="9" fillId="5" borderId="5" xfId="0" applyFont="1" applyFill="1" applyBorder="1"/>
    <xf numFmtId="0" fontId="7" fillId="5" borderId="5" xfId="1" applyFont="1" applyFill="1" applyBorder="1" applyAlignment="1">
      <alignment horizontal="center"/>
    </xf>
    <xf numFmtId="0" fontId="6" fillId="6" borderId="6" xfId="0" applyFont="1" applyFill="1" applyBorder="1"/>
    <xf numFmtId="0" fontId="6" fillId="7" borderId="5" xfId="1" applyFont="1" applyFill="1" applyBorder="1"/>
    <xf numFmtId="0" fontId="7" fillId="7" borderId="5" xfId="1" applyFont="1" applyFill="1" applyBorder="1"/>
    <xf numFmtId="0" fontId="9" fillId="7" borderId="5" xfId="0" applyFont="1" applyFill="1" applyBorder="1"/>
    <xf numFmtId="0" fontId="7" fillId="7" borderId="5" xfId="1" applyFont="1" applyFill="1" applyBorder="1" applyAlignment="1">
      <alignment horizontal="center"/>
    </xf>
    <xf numFmtId="0" fontId="7" fillId="7" borderId="6" xfId="1" applyFont="1" applyFill="1" applyBorder="1"/>
    <xf numFmtId="0" fontId="6" fillId="7" borderId="5" xfId="0" applyFont="1" applyFill="1" applyBorder="1"/>
    <xf numFmtId="0" fontId="7" fillId="6" borderId="5" xfId="0" applyFont="1" applyFill="1" applyBorder="1"/>
    <xf numFmtId="0" fontId="7" fillId="0" borderId="5" xfId="1" applyFont="1" applyBorder="1"/>
    <xf numFmtId="0" fontId="7" fillId="0" borderId="5" xfId="0" applyFont="1" applyBorder="1"/>
    <xf numFmtId="0" fontId="9" fillId="0" borderId="5" xfId="0" applyFont="1" applyBorder="1"/>
    <xf numFmtId="0" fontId="0" fillId="0" borderId="6" xfId="0" applyBorder="1"/>
    <xf numFmtId="0" fontId="7" fillId="0" borderId="5" xfId="1" applyFont="1" applyBorder="1" applyAlignment="1">
      <alignment horizontal="center"/>
    </xf>
    <xf numFmtId="0" fontId="7" fillId="6" borderId="6" xfId="1" applyFont="1" applyFill="1" applyBorder="1"/>
    <xf numFmtId="0" fontId="9" fillId="8" borderId="5" xfId="0" applyFont="1" applyFill="1" applyBorder="1"/>
    <xf numFmtId="0" fontId="7" fillId="9" borderId="5" xfId="1" applyFont="1" applyFill="1" applyBorder="1"/>
    <xf numFmtId="0" fontId="7" fillId="9" borderId="5" xfId="0" applyFont="1" applyFill="1" applyBorder="1"/>
    <xf numFmtId="0" fontId="9" fillId="9" borderId="5" xfId="0" applyFont="1" applyFill="1" applyBorder="1"/>
    <xf numFmtId="0" fontId="10" fillId="9" borderId="5" xfId="1" applyFont="1" applyFill="1" applyBorder="1" applyAlignment="1">
      <alignment horizontal="center"/>
    </xf>
    <xf numFmtId="0" fontId="10" fillId="6" borderId="5" xfId="1" applyFont="1" applyFill="1" applyBorder="1" applyAlignment="1">
      <alignment horizontal="center"/>
    </xf>
    <xf numFmtId="0" fontId="6" fillId="5" borderId="5" xfId="0" applyFont="1" applyFill="1" applyBorder="1"/>
    <xf numFmtId="0" fontId="7" fillId="8" borderId="5" xfId="0" applyFont="1" applyFill="1" applyBorder="1"/>
    <xf numFmtId="0" fontId="7" fillId="2" borderId="5" xfId="1" applyFont="1" applyFill="1" applyBorder="1"/>
    <xf numFmtId="0" fontId="9" fillId="2" borderId="5" xfId="0" applyFont="1" applyFill="1" applyBorder="1"/>
    <xf numFmtId="0" fontId="7" fillId="2" borderId="5" xfId="1" applyFont="1" applyFill="1" applyBorder="1" applyAlignment="1">
      <alignment horizontal="center"/>
    </xf>
    <xf numFmtId="0" fontId="11" fillId="6" borderId="5" xfId="1" applyFont="1" applyFill="1" applyBorder="1"/>
    <xf numFmtId="0" fontId="15" fillId="7" borderId="5" xfId="0" applyFont="1" applyFill="1" applyBorder="1"/>
    <xf numFmtId="0" fontId="14" fillId="7" borderId="5" xfId="2" applyFill="1" applyBorder="1" applyAlignment="1"/>
    <xf numFmtId="0" fontId="7" fillId="3" borderId="5" xfId="1" applyFont="1" applyFill="1" applyBorder="1"/>
    <xf numFmtId="0" fontId="7" fillId="3" borderId="5" xfId="0" applyFont="1" applyFill="1" applyBorder="1"/>
    <xf numFmtId="0" fontId="9" fillId="3" borderId="5" xfId="0" applyFont="1" applyFill="1" applyBorder="1"/>
    <xf numFmtId="0" fontId="7" fillId="3" borderId="5" xfId="1" applyFont="1" applyFill="1" applyBorder="1" applyAlignment="1">
      <alignment horizontal="center"/>
    </xf>
    <xf numFmtId="0" fontId="12" fillId="6" borderId="5" xfId="0" applyFont="1" applyFill="1" applyBorder="1"/>
    <xf numFmtId="0" fontId="7" fillId="4" borderId="5" xfId="1" applyFont="1" applyFill="1" applyBorder="1"/>
    <xf numFmtId="0" fontId="7" fillId="4" borderId="5" xfId="1" applyFont="1" applyFill="1" applyBorder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7" fillId="7" borderId="5" xfId="0" applyFont="1" applyFill="1" applyBorder="1"/>
    <xf numFmtId="0" fontId="10" fillId="7" borderId="5" xfId="1" applyFont="1" applyFill="1" applyBorder="1" applyAlignment="1">
      <alignment horizontal="center"/>
    </xf>
    <xf numFmtId="0" fontId="10" fillId="7" borderId="5" xfId="0" applyFont="1" applyFill="1" applyBorder="1"/>
    <xf numFmtId="0" fontId="0" fillId="7" borderId="5" xfId="0" applyFill="1" applyBorder="1"/>
    <xf numFmtId="0" fontId="16" fillId="7" borderId="5" xfId="0" applyFont="1" applyFill="1" applyBorder="1"/>
    <xf numFmtId="0" fontId="7" fillId="5" borderId="3" xfId="1" applyFont="1" applyFill="1" applyBorder="1"/>
    <xf numFmtId="0" fontId="7" fillId="5" borderId="3" xfId="0" applyFont="1" applyFill="1" applyBorder="1"/>
    <xf numFmtId="0" fontId="9" fillId="5" borderId="3" xfId="0" applyFont="1" applyFill="1" applyBorder="1"/>
    <xf numFmtId="0" fontId="0" fillId="0" borderId="7" xfId="0" applyBorder="1"/>
    <xf numFmtId="0" fontId="7" fillId="5" borderId="3" xfId="1" applyFont="1" applyFill="1" applyBorder="1" applyAlignment="1">
      <alignment horizontal="center"/>
    </xf>
    <xf numFmtId="0" fontId="7" fillId="6" borderId="3" xfId="1" applyFont="1" applyFill="1" applyBorder="1"/>
    <xf numFmtId="0" fontId="7" fillId="6" borderId="3" xfId="1" applyFont="1" applyFill="1" applyBorder="1" applyAlignment="1">
      <alignment horizontal="center"/>
    </xf>
    <xf numFmtId="0" fontId="0" fillId="8" borderId="8" xfId="0" applyFill="1" applyBorder="1"/>
    <xf numFmtId="0" fontId="0" fillId="10" borderId="8" xfId="0" applyFill="1" applyBorder="1"/>
    <xf numFmtId="0" fontId="0" fillId="5" borderId="8" xfId="0" applyFill="1" applyBorder="1"/>
    <xf numFmtId="0" fontId="0" fillId="7" borderId="8" xfId="0" applyFill="1" applyBorder="1"/>
    <xf numFmtId="0" fontId="0" fillId="0" borderId="8" xfId="0" applyBorder="1"/>
    <xf numFmtId="0" fontId="0" fillId="9" borderId="8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4" xfId="0" applyFill="1" applyBorder="1"/>
    <xf numFmtId="0" fontId="19" fillId="11" borderId="8" xfId="0" applyFont="1" applyFill="1" applyBorder="1" applyAlignment="1">
      <alignment wrapText="1"/>
    </xf>
    <xf numFmtId="0" fontId="19" fillId="11" borderId="8" xfId="0" applyFont="1" applyFill="1" applyBorder="1"/>
    <xf numFmtId="0" fontId="4" fillId="2" borderId="5" xfId="1" applyFont="1" applyFill="1" applyBorder="1"/>
    <xf numFmtId="0" fontId="4" fillId="2" borderId="5" xfId="0" applyFont="1" applyFill="1" applyBorder="1"/>
    <xf numFmtId="0" fontId="5" fillId="2" borderId="5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6" borderId="5" xfId="1" applyFont="1" applyFill="1" applyBorder="1"/>
    <xf numFmtId="0" fontId="5" fillId="6" borderId="5" xfId="1" applyFont="1" applyFill="1" applyBorder="1" applyAlignment="1">
      <alignment horizontal="center"/>
    </xf>
    <xf numFmtId="0" fontId="4" fillId="11" borderId="5" xfId="0" applyFont="1" applyFill="1" applyBorder="1"/>
    <xf numFmtId="0" fontId="19" fillId="11" borderId="5" xfId="0" applyFont="1" applyFill="1" applyBorder="1" applyAlignment="1">
      <alignment horizontal="center"/>
    </xf>
    <xf numFmtId="0" fontId="19" fillId="0" borderId="0" xfId="0" applyFont="1"/>
    <xf numFmtId="49" fontId="14" fillId="0" borderId="5" xfId="2" applyNumberFormat="1" applyBorder="1"/>
    <xf numFmtId="49" fontId="14" fillId="11" borderId="5" xfId="2" applyNumberFormat="1" applyFill="1" applyBorder="1"/>
    <xf numFmtId="0" fontId="14" fillId="5" borderId="5" xfId="2" applyNumberFormat="1" applyFill="1" applyBorder="1" applyAlignment="1">
      <alignment horizontal="center"/>
    </xf>
    <xf numFmtId="0" fontId="14" fillId="7" borderId="5" xfId="2" applyNumberFormat="1" applyFill="1" applyBorder="1" applyAlignment="1">
      <alignment horizontal="center"/>
    </xf>
    <xf numFmtId="0" fontId="14" fillId="0" borderId="5" xfId="2" applyBorder="1"/>
    <xf numFmtId="0" fontId="14" fillId="11" borderId="5" xfId="2" applyFill="1" applyBorder="1"/>
    <xf numFmtId="0" fontId="14" fillId="2" borderId="5" xfId="2" applyNumberFormat="1" applyFill="1" applyBorder="1" applyAlignment="1">
      <alignment horizontal="center"/>
    </xf>
    <xf numFmtId="49" fontId="14" fillId="0" borderId="3" xfId="2" applyNumberFormat="1" applyBorder="1"/>
    <xf numFmtId="0" fontId="7" fillId="0" borderId="5" xfId="1" applyFont="1" applyBorder="1" applyAlignment="1">
      <alignment horizontal="center" wrapText="1"/>
    </xf>
    <xf numFmtId="0" fontId="10" fillId="0" borderId="5" xfId="0" applyFont="1" applyBorder="1"/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6" fillId="0" borderId="6" xfId="0" applyFont="1" applyBorder="1"/>
    <xf numFmtId="0" fontId="7" fillId="0" borderId="6" xfId="1" applyFont="1" applyBorder="1"/>
    <xf numFmtId="49" fontId="6" fillId="0" borderId="5" xfId="0" applyNumberFormat="1" applyFont="1" applyBorder="1" applyAlignment="1">
      <alignment wrapText="1"/>
    </xf>
    <xf numFmtId="0" fontId="10" fillId="0" borderId="5" xfId="1" applyFont="1" applyBorder="1" applyAlignment="1">
      <alignment horizontal="center"/>
    </xf>
    <xf numFmtId="0" fontId="6" fillId="0" borderId="5" xfId="1" applyFont="1" applyBorder="1"/>
    <xf numFmtId="0" fontId="15" fillId="0" borderId="5" xfId="0" applyFont="1" applyBorder="1"/>
    <xf numFmtId="0" fontId="14" fillId="0" borderId="5" xfId="2" applyFill="1" applyBorder="1" applyAlignment="1"/>
    <xf numFmtId="0" fontId="16" fillId="0" borderId="5" xfId="0" applyFont="1" applyBorder="1"/>
    <xf numFmtId="0" fontId="12" fillId="0" borderId="5" xfId="0" applyFont="1" applyBorder="1"/>
    <xf numFmtId="0" fontId="0" fillId="12" borderId="0" xfId="0" applyFill="1"/>
    <xf numFmtId="0" fontId="0" fillId="12" borderId="8" xfId="0" applyFill="1" applyBorder="1"/>
    <xf numFmtId="0" fontId="7" fillId="12" borderId="5" xfId="1" applyFont="1" applyFill="1" applyBorder="1"/>
    <xf numFmtId="0" fontId="7" fillId="12" borderId="5" xfId="0" applyFont="1" applyFill="1" applyBorder="1"/>
    <xf numFmtId="0" fontId="9" fillId="12" borderId="5" xfId="0" applyFont="1" applyFill="1" applyBorder="1"/>
    <xf numFmtId="0" fontId="9" fillId="12" borderId="6" xfId="0" applyFont="1" applyFill="1" applyBorder="1"/>
    <xf numFmtId="0" fontId="7" fillId="12" borderId="5" xfId="1" applyFont="1" applyFill="1" applyBorder="1" applyAlignment="1">
      <alignment horizontal="center" wrapText="1"/>
    </xf>
    <xf numFmtId="0" fontId="7" fillId="12" borderId="5" xfId="1" applyFont="1" applyFill="1" applyBorder="1" applyAlignment="1">
      <alignment horizontal="center"/>
    </xf>
    <xf numFmtId="0" fontId="10" fillId="12" borderId="5" xfId="0" applyFont="1" applyFill="1" applyBorder="1"/>
    <xf numFmtId="0" fontId="6" fillId="12" borderId="5" xfId="0" applyFont="1" applyFill="1" applyBorder="1"/>
    <xf numFmtId="0" fontId="0" fillId="12" borderId="6" xfId="0" applyFill="1" applyBorder="1"/>
    <xf numFmtId="0" fontId="6" fillId="12" borderId="5" xfId="0" applyFont="1" applyFill="1" applyBorder="1" applyAlignment="1">
      <alignment wrapText="1"/>
    </xf>
    <xf numFmtId="0" fontId="0" fillId="12" borderId="5" xfId="0" applyFill="1" applyBorder="1"/>
    <xf numFmtId="0" fontId="6" fillId="12" borderId="6" xfId="0" applyFont="1" applyFill="1" applyBorder="1"/>
    <xf numFmtId="49" fontId="6" fillId="12" borderId="5" xfId="0" applyNumberFormat="1" applyFont="1" applyFill="1" applyBorder="1" applyAlignment="1">
      <alignment wrapText="1"/>
    </xf>
    <xf numFmtId="0" fontId="7" fillId="12" borderId="6" xfId="1" applyFont="1" applyFill="1" applyBorder="1"/>
    <xf numFmtId="0" fontId="10" fillId="12" borderId="5" xfId="1" applyFont="1" applyFill="1" applyBorder="1" applyAlignment="1">
      <alignment horizontal="center"/>
    </xf>
    <xf numFmtId="0" fontId="12" fillId="12" borderId="5" xfId="0" applyFont="1" applyFill="1" applyBorder="1"/>
    <xf numFmtId="0" fontId="8" fillId="12" borderId="5" xfId="0" applyFont="1" applyFill="1" applyBorder="1"/>
    <xf numFmtId="0" fontId="11" fillId="12" borderId="5" xfId="1" applyFont="1" applyFill="1" applyBorder="1"/>
    <xf numFmtId="0" fontId="0" fillId="12" borderId="4" xfId="0" applyFill="1" applyBorder="1"/>
    <xf numFmtId="0" fontId="7" fillId="12" borderId="3" xfId="1" applyFont="1" applyFill="1" applyBorder="1"/>
    <xf numFmtId="0" fontId="7" fillId="12" borderId="3" xfId="0" applyFont="1" applyFill="1" applyBorder="1"/>
    <xf numFmtId="0" fontId="9" fillId="12" borderId="3" xfId="0" applyFont="1" applyFill="1" applyBorder="1"/>
    <xf numFmtId="0" fontId="0" fillId="12" borderId="7" xfId="0" applyFill="1" applyBorder="1"/>
    <xf numFmtId="49" fontId="6" fillId="12" borderId="3" xfId="0" applyNumberFormat="1" applyFont="1" applyFill="1" applyBorder="1" applyAlignment="1">
      <alignment wrapText="1"/>
    </xf>
    <xf numFmtId="0" fontId="7" fillId="12" borderId="3" xfId="1" applyFont="1" applyFill="1" applyBorder="1" applyAlignment="1">
      <alignment horizontal="center"/>
    </xf>
    <xf numFmtId="0" fontId="6" fillId="12" borderId="3" xfId="0" applyFont="1" applyFill="1" applyBorder="1"/>
    <xf numFmtId="49" fontId="6" fillId="12" borderId="5" xfId="0" applyNumberFormat="1" applyFont="1" applyFill="1" applyBorder="1" applyAlignment="1">
      <alignment horizontal="left" wrapText="1"/>
    </xf>
    <xf numFmtId="49" fontId="14" fillId="0" borderId="5" xfId="2" applyNumberFormat="1" applyFill="1" applyBorder="1" applyAlignment="1">
      <alignment horizontal="left" wrapText="1"/>
    </xf>
    <xf numFmtId="49" fontId="6" fillId="0" borderId="5" xfId="0" applyNumberFormat="1" applyFont="1" applyBorder="1" applyAlignment="1">
      <alignment horizontal="left" wrapText="1"/>
    </xf>
    <xf numFmtId="49" fontId="14" fillId="12" borderId="5" xfId="2" applyNumberFormat="1" applyFill="1" applyBorder="1" applyAlignment="1">
      <alignment horizontal="left" wrapText="1"/>
    </xf>
    <xf numFmtId="49" fontId="6" fillId="12" borderId="3" xfId="0" applyNumberFormat="1" applyFont="1" applyFill="1" applyBorder="1" applyAlignment="1">
      <alignment horizontal="left" wrapText="1"/>
    </xf>
    <xf numFmtId="49" fontId="7" fillId="12" borderId="5" xfId="1" applyNumberFormat="1" applyFont="1" applyFill="1" applyBorder="1" applyAlignment="1">
      <alignment horizontal="left" wrapText="1"/>
    </xf>
    <xf numFmtId="49" fontId="7" fillId="0" borderId="5" xfId="1" applyNumberFormat="1" applyFont="1" applyBorder="1" applyAlignment="1">
      <alignment horizontal="left" wrapText="1"/>
    </xf>
    <xf numFmtId="14" fontId="0" fillId="0" borderId="0" xfId="0" applyNumberFormat="1"/>
    <xf numFmtId="0" fontId="20" fillId="0" borderId="0" xfId="0" applyFont="1"/>
    <xf numFmtId="0" fontId="22" fillId="0" borderId="0" xfId="0" applyFont="1"/>
    <xf numFmtId="0" fontId="15" fillId="0" borderId="0" xfId="0" applyFont="1"/>
    <xf numFmtId="0" fontId="15" fillId="0" borderId="11" xfId="0" applyFont="1" applyBorder="1"/>
    <xf numFmtId="0" fontId="15" fillId="13" borderId="0" xfId="0" applyFont="1" applyFill="1"/>
    <xf numFmtId="0" fontId="15" fillId="14" borderId="0" xfId="0" applyFont="1" applyFill="1"/>
    <xf numFmtId="0" fontId="23" fillId="0" borderId="0" xfId="0" applyFont="1"/>
    <xf numFmtId="0" fontId="15" fillId="15" borderId="0" xfId="0" applyFont="1" applyFill="1"/>
    <xf numFmtId="0" fontId="15" fillId="16" borderId="0" xfId="0" applyFont="1" applyFill="1"/>
    <xf numFmtId="0" fontId="15" fillId="17" borderId="0" xfId="0" applyFont="1" applyFill="1"/>
    <xf numFmtId="0" fontId="15" fillId="18" borderId="0" xfId="0" applyFont="1" applyFill="1"/>
    <xf numFmtId="0" fontId="15" fillId="19" borderId="0" xfId="0" applyFont="1" applyFill="1"/>
    <xf numFmtId="0" fontId="15" fillId="20" borderId="0" xfId="0" applyFont="1" applyFill="1"/>
    <xf numFmtId="0" fontId="23" fillId="0" borderId="12" xfId="0" applyFont="1" applyBorder="1"/>
    <xf numFmtId="0" fontId="15" fillId="21" borderId="0" xfId="0" applyFont="1" applyFill="1"/>
    <xf numFmtId="0" fontId="15" fillId="22" borderId="0" xfId="0" applyFont="1" applyFill="1"/>
    <xf numFmtId="0" fontId="15" fillId="23" borderId="0" xfId="0" applyFont="1" applyFill="1"/>
    <xf numFmtId="0" fontId="15" fillId="24" borderId="0" xfId="0" applyFont="1" applyFill="1"/>
    <xf numFmtId="0" fontId="15" fillId="0" borderId="13" xfId="0" applyFont="1" applyBorder="1"/>
    <xf numFmtId="0" fontId="2" fillId="0" borderId="0" xfId="0" applyFont="1" applyAlignment="1">
      <alignment wrapText="1"/>
    </xf>
    <xf numFmtId="0" fontId="21" fillId="0" borderId="0" xfId="0" applyFont="1"/>
    <xf numFmtId="0" fontId="25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25" borderId="0" xfId="0" applyFill="1"/>
    <xf numFmtId="0" fontId="28" fillId="0" borderId="1" xfId="0" applyFont="1" applyBorder="1"/>
    <xf numFmtId="0" fontId="29" fillId="0" borderId="1" xfId="0" applyFont="1" applyBorder="1" applyAlignment="1">
      <alignment vertical="center"/>
    </xf>
    <xf numFmtId="0" fontId="28" fillId="0" borderId="0" xfId="0" applyFont="1"/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8" fillId="0" borderId="0" xfId="0" applyFont="1" applyAlignment="1">
      <alignment horizontal="center"/>
    </xf>
    <xf numFmtId="0" fontId="0" fillId="26" borderId="0" xfId="0" applyFill="1"/>
    <xf numFmtId="0" fontId="31" fillId="26" borderId="0" xfId="0" applyFont="1" applyFill="1"/>
    <xf numFmtId="0" fontId="27" fillId="26" borderId="14" xfId="0" applyFont="1" applyFill="1" applyBorder="1" applyAlignment="1">
      <alignment horizontal="left" vertical="center" wrapText="1"/>
    </xf>
    <xf numFmtId="0" fontId="27" fillId="26" borderId="15" xfId="0" applyFont="1" applyFill="1" applyBorder="1" applyAlignment="1">
      <alignment horizontal="left" vertical="center" wrapText="1"/>
    </xf>
    <xf numFmtId="0" fontId="27" fillId="26" borderId="16" xfId="0" applyFont="1" applyFill="1" applyBorder="1" applyAlignment="1">
      <alignment horizontal="left" vertical="center" wrapText="1"/>
    </xf>
    <xf numFmtId="0" fontId="27" fillId="26" borderId="2" xfId="0" applyFont="1" applyFill="1" applyBorder="1" applyAlignment="1">
      <alignment horizontal="left" vertical="center" wrapText="1"/>
    </xf>
    <xf numFmtId="0" fontId="27" fillId="26" borderId="17" xfId="0" applyFont="1" applyFill="1" applyBorder="1" applyAlignment="1">
      <alignment horizontal="left" vertical="center" wrapText="1"/>
    </xf>
    <xf numFmtId="0" fontId="0" fillId="0" borderId="1" xfId="0" applyBorder="1"/>
    <xf numFmtId="0" fontId="29" fillId="0" borderId="1" xfId="0" applyFont="1" applyBorder="1" applyAlignment="1">
      <alignment horizontal="center" vertical="center"/>
    </xf>
    <xf numFmtId="0" fontId="15" fillId="27" borderId="0" xfId="0" applyFont="1" applyFill="1"/>
    <xf numFmtId="0" fontId="15" fillId="28" borderId="0" xfId="0" applyFont="1" applyFill="1"/>
    <xf numFmtId="0" fontId="32" fillId="0" borderId="11" xfId="0" applyFont="1" applyBorder="1"/>
    <xf numFmtId="0" fontId="15" fillId="29" borderId="0" xfId="0" applyFont="1" applyFill="1"/>
    <xf numFmtId="0" fontId="15" fillId="5" borderId="0" xfId="0" applyFont="1" applyFill="1"/>
    <xf numFmtId="0" fontId="15" fillId="7" borderId="0" xfId="0" applyFont="1" applyFill="1"/>
    <xf numFmtId="0" fontId="21" fillId="7" borderId="0" xfId="0" applyFont="1" applyFill="1"/>
    <xf numFmtId="0" fontId="16" fillId="0" borderId="0" xfId="0" applyFont="1" applyAlignment="1">
      <alignment wrapText="1"/>
    </xf>
    <xf numFmtId="0" fontId="33" fillId="0" borderId="0" xfId="0" applyFont="1"/>
    <xf numFmtId="0" fontId="34" fillId="0" borderId="0" xfId="0" applyFont="1"/>
    <xf numFmtId="0" fontId="35" fillId="0" borderId="0" xfId="0" applyFont="1"/>
    <xf numFmtId="164" fontId="0" fillId="0" borderId="0" xfId="0" applyNumberFormat="1"/>
    <xf numFmtId="164" fontId="35" fillId="0" borderId="0" xfId="0" applyNumberFormat="1" applyFont="1"/>
    <xf numFmtId="0" fontId="24" fillId="0" borderId="0" xfId="0" applyFont="1" applyAlignment="1">
      <alignment wrapText="1"/>
    </xf>
    <xf numFmtId="0" fontId="32" fillId="0" borderId="12" xfId="0" applyFont="1" applyBorder="1"/>
    <xf numFmtId="0" fontId="39" fillId="29" borderId="0" xfId="0" applyFont="1" applyFill="1"/>
    <xf numFmtId="0" fontId="36" fillId="7" borderId="0" xfId="0" applyFont="1" applyFill="1"/>
    <xf numFmtId="0" fontId="38" fillId="7" borderId="0" xfId="0" applyFont="1" applyFill="1"/>
    <xf numFmtId="0" fontId="15" fillId="3" borderId="0" xfId="0" applyFont="1" applyFill="1"/>
    <xf numFmtId="0" fontId="32" fillId="3" borderId="0" xfId="0" applyFont="1" applyFill="1"/>
    <xf numFmtId="0" fontId="37" fillId="5" borderId="0" xfId="0" applyFont="1" applyFill="1"/>
    <xf numFmtId="0" fontId="40" fillId="5" borderId="0" xfId="0" applyFont="1" applyFill="1"/>
    <xf numFmtId="0" fontId="41" fillId="27" borderId="0" xfId="0" applyFont="1" applyFill="1"/>
    <xf numFmtId="0" fontId="16" fillId="0" borderId="0" xfId="0" applyFont="1"/>
    <xf numFmtId="0" fontId="42" fillId="0" borderId="0" xfId="0" applyFont="1"/>
    <xf numFmtId="0" fontId="1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24" fillId="0" borderId="0" xfId="0" applyFont="1"/>
    <xf numFmtId="0" fontId="43" fillId="0" borderId="0" xfId="0" applyFont="1"/>
    <xf numFmtId="0" fontId="45" fillId="0" borderId="0" xfId="0" applyFont="1"/>
    <xf numFmtId="0" fontId="25" fillId="0" borderId="0" xfId="0" applyFont="1" applyAlignment="1">
      <alignment wrapText="1"/>
    </xf>
    <xf numFmtId="0" fontId="45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3" fontId="0" fillId="0" borderId="0" xfId="0" applyNumberFormat="1"/>
    <xf numFmtId="0" fontId="40" fillId="0" borderId="0" xfId="0" applyFont="1"/>
    <xf numFmtId="0" fontId="24" fillId="0" borderId="9" xfId="0" applyFont="1" applyBorder="1"/>
    <xf numFmtId="0" fontId="44" fillId="0" borderId="9" xfId="0" applyFont="1" applyBorder="1"/>
    <xf numFmtId="0" fontId="46" fillId="0" borderId="9" xfId="0" applyFont="1" applyBorder="1"/>
    <xf numFmtId="0" fontId="46" fillId="0" borderId="9" xfId="0" applyFont="1" applyBorder="1" applyAlignment="1">
      <alignment horizontal="center"/>
    </xf>
    <xf numFmtId="0" fontId="44" fillId="0" borderId="10" xfId="0" applyFont="1" applyBorder="1"/>
    <xf numFmtId="0" fontId="2" fillId="0" borderId="0" xfId="0" applyFont="1"/>
    <xf numFmtId="0" fontId="41" fillId="0" borderId="0" xfId="0" applyFont="1"/>
    <xf numFmtId="0" fontId="39" fillId="0" borderId="0" xfId="0" applyFont="1"/>
    <xf numFmtId="0" fontId="15" fillId="9" borderId="0" xfId="0" applyFont="1" applyFill="1"/>
    <xf numFmtId="0" fontId="20" fillId="9" borderId="0" xfId="0" applyFont="1" applyFill="1"/>
    <xf numFmtId="0" fontId="0" fillId="9" borderId="0" xfId="0" applyFill="1"/>
    <xf numFmtId="0" fontId="3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6" fillId="0" borderId="0" xfId="0" applyFont="1"/>
    <xf numFmtId="0" fontId="32" fillId="0" borderId="0" xfId="0" applyFont="1"/>
    <xf numFmtId="0" fontId="37" fillId="0" borderId="0" xfId="0" applyFont="1"/>
    <xf numFmtId="0" fontId="40" fillId="0" borderId="0" xfId="0" applyFont="1" applyAlignment="1">
      <alignment horizontal="center"/>
    </xf>
    <xf numFmtId="3" fontId="20" fillId="0" borderId="0" xfId="0" applyNumberFormat="1" applyFont="1" applyAlignment="1">
      <alignment wrapText="1"/>
    </xf>
    <xf numFmtId="3" fontId="15" fillId="0" borderId="0" xfId="0" applyNumberFormat="1" applyFont="1"/>
    <xf numFmtId="3" fontId="15" fillId="0" borderId="0" xfId="0" applyNumberFormat="1" applyFont="1" applyAlignment="1">
      <alignment horizontal="center"/>
    </xf>
    <xf numFmtId="0" fontId="47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3" fontId="48" fillId="0" borderId="0" xfId="0" applyNumberFormat="1" applyFont="1" applyAlignment="1">
      <alignment wrapText="1"/>
    </xf>
    <xf numFmtId="165" fontId="15" fillId="0" borderId="0" xfId="3" applyNumberFormat="1" applyFont="1" applyAlignment="1"/>
    <xf numFmtId="0" fontId="49" fillId="0" borderId="0" xfId="0" applyFont="1"/>
    <xf numFmtId="0" fontId="1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46" fillId="0" borderId="9" xfId="0" applyFont="1" applyBorder="1" applyAlignment="1">
      <alignment wrapText="1"/>
    </xf>
    <xf numFmtId="1" fontId="15" fillId="0" borderId="18" xfId="0" applyNumberFormat="1" applyFont="1" applyBorder="1" applyAlignment="1">
      <alignment wrapText="1"/>
    </xf>
    <xf numFmtId="1" fontId="15" fillId="0" borderId="0" xfId="0" applyNumberFormat="1" applyFont="1" applyAlignment="1">
      <alignment wrapText="1"/>
    </xf>
    <xf numFmtId="1" fontId="15" fillId="0" borderId="13" xfId="0" applyNumberFormat="1" applyFont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50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1" xfId="1" applyFont="1" applyBorder="1"/>
    <xf numFmtId="0" fontId="3" fillId="0" borderId="1" xfId="1" applyBorder="1"/>
    <xf numFmtId="0" fontId="20" fillId="0" borderId="1" xfId="0" applyFont="1" applyBorder="1"/>
    <xf numFmtId="0" fontId="52" fillId="0" borderId="1" xfId="0" applyFont="1" applyBorder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15" fillId="0" borderId="0" xfId="0" applyFont="1" applyAlignment="1">
      <alignment horizontal="left" wrapText="1"/>
    </xf>
    <xf numFmtId="0" fontId="24" fillId="30" borderId="0" xfId="0" applyFont="1" applyFill="1"/>
    <xf numFmtId="0" fontId="0" fillId="30" borderId="0" xfId="0" applyFill="1"/>
    <xf numFmtId="0" fontId="51" fillId="30" borderId="0" xfId="0" applyFont="1" applyFill="1" applyAlignment="1">
      <alignment vertical="center" wrapText="1"/>
    </xf>
    <xf numFmtId="0" fontId="50" fillId="30" borderId="0" xfId="0" applyFont="1" applyFill="1" applyAlignment="1">
      <alignment vertical="center" wrapText="1"/>
    </xf>
  </cellXfs>
  <cellStyles count="4">
    <cellStyle name="Excel Built-in Normal" xfId="1" xr:uid="{6E05BC91-FEF0-134A-A1EE-997E19EEF8AD}"/>
    <cellStyle name="Hyperlink" xfId="2" builtinId="8"/>
    <cellStyle name="Normal" xfId="0" builtinId="0"/>
    <cellStyle name="Percent" xfId="3" builtinId="5"/>
  </cellStyles>
  <dxfs count="41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auto="1"/>
        </righ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0</xdr:rowOff>
    </xdr:from>
    <xdr:to>
      <xdr:col>15</xdr:col>
      <xdr:colOff>209550</xdr:colOff>
      <xdr:row>35</xdr:row>
      <xdr:rowOff>171450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CC16E620-CA9C-CBDD-3756-440FBE02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0"/>
          <a:ext cx="5838825" cy="6838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6A7E85-5E59-3B4C-9560-0252B267316D}" name="Table3" displayName="Table3" ref="A1:Y30" totalsRowShown="0" headerRowDxfId="40" tableBorderDxfId="39" headerRowCellStyle="Excel Built-in Normal">
  <autoFilter ref="A1:Y30" xr:uid="{D96A7E85-5E59-3B4C-9560-0252B267316D}">
    <filterColumn colId="13">
      <filters>
        <filter val="Altenbern"/>
        <filter val="Borchert"/>
        <filter val="Cahoon"/>
        <filter val="Dawson"/>
        <filter val="Diefenderfer"/>
        <filter val="Dirks"/>
        <filter val="Errickson"/>
        <filter val="Fishman"/>
        <filter val="Francklyn"/>
        <filter val="George"/>
        <filter val="Hoste"/>
        <filter val="Johnson"/>
        <filter val="Layton"/>
        <filter val="Lee"/>
        <filter val="Mallette"/>
        <filter val="Malloy"/>
        <filter val="Monck"/>
        <filter val="Nelson"/>
        <filter val="Ostendorf"/>
        <filter val="Phillips"/>
        <filter val="Teal"/>
        <filter val="VACANT"/>
        <filter val="Whitaker"/>
        <filter val="Wingard"/>
      </filters>
    </filterColumn>
  </autoFilter>
  <tableColumns count="25">
    <tableColumn id="1" xr3:uid="{7D7D0B52-6E33-2145-A62B-11BEC85D40D5}" name="2024 Confirmed" dataDxfId="38"/>
    <tableColumn id="2" xr3:uid="{517FDFA8-8033-BE42-8C95-9A7F5CF35F5B}" name="Area 2024" dataDxfId="37" dataCellStyle="Excel Built-in Normal"/>
    <tableColumn id="3" xr3:uid="{D0465CA6-AECB-0A4F-824F-D51CD8968CAF}" name="Venue" dataDxfId="36" dataCellStyle="Excel Built-in Normal"/>
    <tableColumn id="4" xr3:uid="{2AFE79A6-546A-0843-8569-354E1754EDA0}" name="Authority" dataDxfId="35" dataCellStyle="Excel Built-in Normal"/>
    <tableColumn id="5" xr3:uid="{9E6B374B-8D08-4949-B0F1-9788F1D56ABF}" name="Address"/>
    <tableColumn id="6" xr3:uid="{AE0B6B14-2985-4E4B-B0EC-120216D8F271}" name="SSFullAddress" dataDxfId="34"/>
    <tableColumn id="7" xr3:uid="{C8970F0E-FBD7-9048-8DB5-8982F1EDF97D}" name="SSMapLoc" dataCellStyle="Normal"/>
    <tableColumn id="27" xr3:uid="{CBEB336A-4DF2-2B41-9096-781CE9FE7471}" name="lat/long"/>
    <tableColumn id="8" xr3:uid="{591B37C5-EDE8-C846-8A26-54477A922855}" name="2024 Supersite Chair"/>
    <tableColumn id="9" xr3:uid="{A445959E-A6E8-D145-BB73-D79A7725B418}" name="2024 Supersite Co-Chair"/>
    <tableColumn id="10" xr3:uid="{CB15B15C-2433-CD4A-BC65-04DA95A6CDCF}" name="Column1"/>
    <tableColumn id="11" xr3:uid="{40B67A3E-5ED5-4545-8E81-864A494A31AA}" name="Area 2020" dataDxfId="33" dataCellStyle="Excel Built-in Normal"/>
    <tableColumn id="12" xr3:uid="{EEB7B7AC-53CE-CC49-B97E-CD3401DDCF15}" name=" 2020 # Precincts"/>
    <tableColumn id="13" xr3:uid="{7DD30FF6-AFBB-524F-A4CC-E55A46AD5F2D}" name="Chair_Lname"/>
    <tableColumn id="14" xr3:uid="{BECA45FD-29B3-FE41-895D-6DC074E4CA85}" name="Chair_Fname"/>
    <tableColumn id="15" xr3:uid="{5F144D46-6C8B-6744-9FAD-A927B6144D7A}" name="Chair_Email"/>
    <tableColumn id="16" xr3:uid="{BF1FD7EB-B763-4245-B91E-E22ECFFD9BF8}" name="Chair_Phone"/>
    <tableColumn id="17" xr3:uid="{727FADA0-8C25-EF4D-B3FC-288E8BE868CC}" name="coChair_Lname"/>
    <tableColumn id="18" xr3:uid="{1C49FEAA-66C6-0441-AA69-D7568C3E21DF}" name="coChair_Fname"/>
    <tableColumn id="19" xr3:uid="{8ECC74E1-857F-684D-9CAE-59526EE03B89}" name="coChair_Email"/>
    <tableColumn id="20" xr3:uid="{EE303B76-5FEC-0444-8C62-9AD847DE4D7A}" name="coChair_phone"/>
    <tableColumn id="21" xr3:uid="{3D4BF69D-7AA2-A64D-8D3A-4E9D63FF3A0F}" name="coChair_Lname2"/>
    <tableColumn id="22" xr3:uid="{3645E944-A7BC-AC4D-9111-FBAC9A55E28E}" name="coChair_Fname3"/>
    <tableColumn id="23" xr3:uid="{B806A689-D25E-3D4F-A951-4E97D8307034}" name="coChair_Email4"/>
    <tableColumn id="24" xr3:uid="{7253BC5C-39B8-D040-9881-7687E4CB4427}" name="coChair_phone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9200EA-4F27-3147-ABCA-5CA6A7F15DA1}" name="Table4" displayName="Table4" ref="B4:AD33" totalsRowShown="0" headerRowDxfId="32" dataDxfId="31" tableBorderDxfId="30" headerRowCellStyle="Excel Built-in Normal">
  <autoFilter ref="B4:AD33" xr:uid="{899200EA-4F27-3147-ABCA-5CA6A7F15DA1}"/>
  <sortState xmlns:xlrd2="http://schemas.microsoft.com/office/spreadsheetml/2017/richdata2" ref="B5:AD33">
    <sortCondition ref="C4:C33"/>
  </sortState>
  <tableColumns count="29">
    <tableColumn id="1" xr3:uid="{3022CA05-5E86-2645-8B69-61DAB49654B1}" name="Selected" dataDxfId="29"/>
    <tableColumn id="2" xr3:uid="{79747590-3837-9A42-86DD-15E661D8BA16}" name="Area 2024" dataDxfId="28" dataCellStyle="Excel Built-in Normal"/>
    <tableColumn id="3" xr3:uid="{7B538670-AB23-CB4F-A4C0-FD9F0D27AA0E}" name="Venue" dataDxfId="27" dataCellStyle="Excel Built-in Normal"/>
    <tableColumn id="4" xr3:uid="{60773DF0-B4F1-1640-A30C-31AB4B364287}" name="Authority" dataDxfId="26" dataCellStyle="Excel Built-in Normal"/>
    <tableColumn id="5" xr3:uid="{3CD93797-A812-AA4F-9D4B-F6E38426D4FA}" name="Address" dataDxfId="25"/>
    <tableColumn id="6" xr3:uid="{2795F37D-9214-EF4F-8107-A45646B657FC}" name="SSFullAddress" dataDxfId="24"/>
    <tableColumn id="7" xr3:uid="{578546FD-AC63-5046-9715-AC7041A689BA}" name="SSMapLoc" dataDxfId="23"/>
    <tableColumn id="8" xr3:uid="{2783B30F-BC7A-0949-B8BE-0187D765AE9C}" name="latlong" dataDxfId="22"/>
    <tableColumn id="9" xr3:uid="{2C787DF2-4BCB-D446-A6BF-88590DBDB879}" name="2024 Supersite Chair" dataDxfId="21"/>
    <tableColumn id="26" xr3:uid="{88A8C67F-376A-42CB-915D-EDBFBF1714D3}" name="2024 Chair Phone #" dataDxfId="20" dataCellStyle="Excel Built-in Normal"/>
    <tableColumn id="27" xr3:uid="{DD814022-BBED-4809-B961-B232245FFBA9}" name="2024 Chair email" dataDxfId="19" dataCellStyle="Excel Built-in Normal"/>
    <tableColumn id="10" xr3:uid="{EA3F0B88-8492-3243-85F1-936E6B4D5743}" name="2024 Supersite Co-Chair" dataDxfId="18"/>
    <tableColumn id="28" xr3:uid="{370F0D31-14E0-4BF0-B6BF-C709E30F289A}" name="2024 SS Co-Chair Phone #" dataDxfId="17" dataCellStyle="Excel Built-in Normal"/>
    <tableColumn id="29" xr3:uid="{437962F3-FC2A-4990-A825-2FCF0CB36E2B}" name="2024 Super SS Co-Chair email" dataDxfId="16" dataCellStyle="Excel Built-in Normal"/>
    <tableColumn id="11" xr3:uid="{685CBE83-5047-9A46-AD4C-F75AAB8F3F46}" name="2024 # Precincts" dataDxfId="15"/>
    <tableColumn id="12" xr3:uid="{6358DACB-4319-3A4F-9F37-BC588A4F2FEF}" name="Area 2020" dataDxfId="14" dataCellStyle="Excel Built-in Normal"/>
    <tableColumn id="13" xr3:uid="{856ECF34-E63F-8040-B679-0954B0DC53E8}" name=" 2020 # Precincts" dataDxfId="13"/>
    <tableColumn id="14" xr3:uid="{9DF557C6-5B06-DF40-AABE-8E8C90721B41}" name="Chair_Lname" dataDxfId="12"/>
    <tableColumn id="15" xr3:uid="{30436775-D6DB-9241-9A61-EA59898E9F23}" name="Chair_Fname" dataDxfId="11"/>
    <tableColumn id="16" xr3:uid="{F98CEBE5-96BD-694E-8F7B-5A8ECA0EEDCF}" name="Chair_Email" dataDxfId="10"/>
    <tableColumn id="17" xr3:uid="{039F9590-AA36-7A4B-ABBD-B37A3EA29C8F}" name="Chair_Phone" dataDxfId="9"/>
    <tableColumn id="18" xr3:uid="{B502EE8B-56A2-6A4A-BCBE-43B232A62B0B}" name="coChair_Lname" dataDxfId="8"/>
    <tableColumn id="19" xr3:uid="{4E7ABE75-A8DB-DA47-9DEB-386C342E460B}" name="coChair_Fname" dataDxfId="7"/>
    <tableColumn id="20" xr3:uid="{DE8E4A6D-4A40-2048-8F25-6B06635026B3}" name="coChair_Email" dataDxfId="6"/>
    <tableColumn id="21" xr3:uid="{8F2D7AE1-927F-8142-9B45-5D8BFFA74CD3}" name="coChair_phone" dataDxfId="5"/>
    <tableColumn id="22" xr3:uid="{5DEC97C4-D0D9-3F46-A94D-BF4417B9A991}" name="coChair_Lname4" dataDxfId="4"/>
    <tableColumn id="23" xr3:uid="{BDE4F00B-0464-6849-8C61-46700C3B7557}" name="coChair_Fname5" dataDxfId="3"/>
    <tableColumn id="24" xr3:uid="{6FB1D15E-113E-374C-A6F4-BACFA1F9AF6B}" name="coChair_Email6" dataDxfId="2"/>
    <tableColumn id="25" xr3:uid="{1F158D31-D498-5F4F-ADE5-B0CCECCDEDF9}" name="coChair_phone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ythia@gmail.com" TargetMode="External"/><Relationship Id="rId2" Type="http://schemas.openxmlformats.org/officeDocument/2006/relationships/hyperlink" Target="mailto:longmontkathy@gmail.com" TargetMode="External"/><Relationship Id="rId1" Type="http://schemas.openxmlformats.org/officeDocument/2006/relationships/hyperlink" Target="mailto:carolteal1954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ythia@gmail.com" TargetMode="External"/><Relationship Id="rId2" Type="http://schemas.openxmlformats.org/officeDocument/2006/relationships/hyperlink" Target="mailto:longmontkathy@gmail.com" TargetMode="External"/><Relationship Id="rId1" Type="http://schemas.openxmlformats.org/officeDocument/2006/relationships/hyperlink" Target="mailto:carolteal1954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google.com/maps/place/Nevin+Platt+Middle+School/@40.0028491,-105.2116997,17z/data=!3m1!4b1!4m5!3m4!1s0x876bf27046a831d3:0xa578269fdc917f64!8m2!3d40.002845!4d-105.209511" TargetMode="External"/><Relationship Id="rId4" Type="http://schemas.openxmlformats.org/officeDocument/2006/relationships/hyperlink" Target="https://www.google.com/maps/place/Erie+Middle+School/@40.0508651,-105.0549537,17z/data=!3m1!4b1!4m5!3m4!1s0x876bf5e03cd5bd1d:0xf643a2543d66aad!8m2!3d40.050861!4d-105.0527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gaythia@gmail.com" TargetMode="External"/><Relationship Id="rId2" Type="http://schemas.openxmlformats.org/officeDocument/2006/relationships/hyperlink" Target="mailto:longmontkathy@gmail.com" TargetMode="External"/><Relationship Id="rId1" Type="http://schemas.openxmlformats.org/officeDocument/2006/relationships/hyperlink" Target="mailto:carolteal1954@gmail.com" TargetMode="Externa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E27E-CCEE-7C4E-909B-A9E6E98186A7}">
  <dimension ref="A1:Q26"/>
  <sheetViews>
    <sheetView topLeftCell="G1" workbookViewId="0">
      <selection activeCell="M8" sqref="M8"/>
    </sheetView>
  </sheetViews>
  <sheetFormatPr baseColWidth="10" defaultColWidth="11" defaultRowHeight="16" x14ac:dyDescent="0.2"/>
  <cols>
    <col min="1" max="1" width="7.5" customWidth="1"/>
    <col min="2" max="2" width="25" customWidth="1"/>
    <col min="3" max="3" width="11" customWidth="1"/>
    <col min="4" max="4" width="37" customWidth="1"/>
    <col min="5" max="5" width="16.83203125" style="1" customWidth="1"/>
    <col min="6" max="6" width="16.83203125" customWidth="1"/>
    <col min="7" max="7" width="20.5" customWidth="1"/>
    <col min="8" max="8" width="29.5" customWidth="1"/>
    <col min="9" max="9" width="15" customWidth="1"/>
    <col min="10" max="11" width="18.5" customWidth="1"/>
    <col min="12" max="12" width="29" customWidth="1"/>
    <col min="13" max="13" width="18.5" customWidth="1"/>
    <col min="14" max="15" width="17.33203125" customWidth="1"/>
    <col min="16" max="16" width="25.33203125" customWidth="1"/>
    <col min="17" max="17" width="17" customWidth="1"/>
  </cols>
  <sheetData>
    <row r="1" spans="1:17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2">
      <c r="A2" s="12" t="s">
        <v>13</v>
      </c>
      <c r="B2" s="12" t="s">
        <v>14</v>
      </c>
      <c r="C2" s="13" t="s">
        <v>15</v>
      </c>
      <c r="D2" s="14" t="s">
        <v>16</v>
      </c>
      <c r="E2" s="15">
        <v>18</v>
      </c>
      <c r="F2" s="16" t="s">
        <v>17</v>
      </c>
      <c r="G2" s="16" t="s">
        <v>18</v>
      </c>
      <c r="H2" s="6" t="s">
        <v>19</v>
      </c>
      <c r="I2" s="16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7"/>
      <c r="O2" s="7"/>
      <c r="P2" s="7"/>
      <c r="Q2" s="7"/>
    </row>
    <row r="3" spans="1:17" x14ac:dyDescent="0.2">
      <c r="A3" s="12" t="s">
        <v>25</v>
      </c>
      <c r="B3" s="13" t="s">
        <v>26</v>
      </c>
      <c r="C3" s="13" t="s">
        <v>15</v>
      </c>
      <c r="D3" s="13" t="s">
        <v>27</v>
      </c>
      <c r="E3" s="15">
        <v>17</v>
      </c>
      <c r="F3" s="12" t="s">
        <v>28</v>
      </c>
      <c r="G3" s="12" t="s">
        <v>29</v>
      </c>
      <c r="H3" s="6" t="s">
        <v>30</v>
      </c>
      <c r="I3" s="12" t="s">
        <v>31</v>
      </c>
      <c r="J3" s="16" t="s">
        <v>32</v>
      </c>
      <c r="K3" s="16" t="s">
        <v>33</v>
      </c>
      <c r="L3" s="7" t="s">
        <v>34</v>
      </c>
      <c r="M3" s="16" t="s">
        <v>35</v>
      </c>
      <c r="N3" s="7"/>
      <c r="O3" s="7"/>
      <c r="P3" s="7"/>
      <c r="Q3" s="7"/>
    </row>
    <row r="4" spans="1:17" x14ac:dyDescent="0.2">
      <c r="A4" s="12" t="s">
        <v>36</v>
      </c>
      <c r="B4" s="13" t="s">
        <v>37</v>
      </c>
      <c r="C4" s="13" t="s">
        <v>15</v>
      </c>
      <c r="D4" s="14" t="s">
        <v>38</v>
      </c>
      <c r="E4" s="15">
        <v>19</v>
      </c>
      <c r="F4" s="13" t="s">
        <v>39</v>
      </c>
      <c r="G4" s="13" t="s">
        <v>40</v>
      </c>
      <c r="H4" s="6" t="s">
        <v>41</v>
      </c>
      <c r="I4" s="16" t="s">
        <v>42</v>
      </c>
      <c r="J4" s="16" t="s">
        <v>43</v>
      </c>
      <c r="K4" s="16" t="s">
        <v>44</v>
      </c>
      <c r="L4" s="6" t="s">
        <v>45</v>
      </c>
      <c r="M4" s="16" t="s">
        <v>46</v>
      </c>
      <c r="N4" s="16" t="s">
        <v>47</v>
      </c>
      <c r="O4" s="16" t="s">
        <v>48</v>
      </c>
      <c r="P4" s="7" t="s">
        <v>49</v>
      </c>
      <c r="Q4" s="7"/>
    </row>
    <row r="5" spans="1:17" x14ac:dyDescent="0.2">
      <c r="A5" s="12" t="s">
        <v>50</v>
      </c>
      <c r="B5" s="12" t="s">
        <v>51</v>
      </c>
      <c r="C5" s="13" t="s">
        <v>15</v>
      </c>
      <c r="D5" s="14" t="s">
        <v>52</v>
      </c>
      <c r="E5" s="15">
        <v>8</v>
      </c>
      <c r="F5" s="12" t="s">
        <v>53</v>
      </c>
      <c r="G5" s="12" t="s">
        <v>54</v>
      </c>
      <c r="H5" s="27" t="s">
        <v>55</v>
      </c>
      <c r="I5" s="12" t="s">
        <v>56</v>
      </c>
      <c r="J5" s="7"/>
      <c r="K5" s="7"/>
      <c r="L5" s="6"/>
      <c r="M5" s="7"/>
      <c r="N5" s="7"/>
      <c r="O5" s="7"/>
      <c r="P5" s="6"/>
      <c r="Q5" s="7"/>
    </row>
    <row r="6" spans="1:17" x14ac:dyDescent="0.2">
      <c r="A6" s="12" t="s">
        <v>57</v>
      </c>
      <c r="B6" s="12" t="s">
        <v>58</v>
      </c>
      <c r="C6" s="13" t="s">
        <v>15</v>
      </c>
      <c r="D6" s="14" t="s">
        <v>59</v>
      </c>
      <c r="E6" s="15">
        <v>1</v>
      </c>
      <c r="F6" s="12" t="s">
        <v>60</v>
      </c>
      <c r="G6" s="12" t="s">
        <v>61</v>
      </c>
      <c r="H6" s="12" t="s">
        <v>62</v>
      </c>
      <c r="I6" s="12" t="s">
        <v>63</v>
      </c>
      <c r="J6" s="7"/>
      <c r="K6" s="7"/>
      <c r="L6" s="7"/>
      <c r="M6" s="7"/>
      <c r="N6" s="7"/>
      <c r="O6" s="7"/>
      <c r="P6" s="7"/>
      <c r="Q6" s="7"/>
    </row>
    <row r="7" spans="1:17" x14ac:dyDescent="0.2">
      <c r="A7" s="12" t="s">
        <v>64</v>
      </c>
      <c r="B7" s="12" t="s">
        <v>65</v>
      </c>
      <c r="C7" s="12" t="s">
        <v>15</v>
      </c>
      <c r="D7" s="14" t="s">
        <v>66</v>
      </c>
      <c r="E7" s="15">
        <v>15</v>
      </c>
      <c r="F7" s="12" t="s">
        <v>67</v>
      </c>
      <c r="G7" s="12" t="s">
        <v>68</v>
      </c>
      <c r="H7" s="12" t="s">
        <v>69</v>
      </c>
      <c r="I7" s="12" t="s">
        <v>70</v>
      </c>
      <c r="J7" s="12" t="s">
        <v>71</v>
      </c>
      <c r="K7" s="12" t="s">
        <v>72</v>
      </c>
      <c r="L7" s="12" t="s">
        <v>73</v>
      </c>
      <c r="M7" s="12" t="s">
        <v>74</v>
      </c>
      <c r="N7" s="12" t="s">
        <v>75</v>
      </c>
      <c r="O7" s="12" t="s">
        <v>76</v>
      </c>
      <c r="P7" s="12" t="s">
        <v>77</v>
      </c>
      <c r="Q7" s="12" t="s">
        <v>78</v>
      </c>
    </row>
    <row r="8" spans="1:17" x14ac:dyDescent="0.2">
      <c r="A8" s="12" t="s">
        <v>57</v>
      </c>
      <c r="B8" s="12" t="s">
        <v>79</v>
      </c>
      <c r="C8" s="12" t="s">
        <v>15</v>
      </c>
      <c r="D8" s="14" t="s">
        <v>80</v>
      </c>
      <c r="E8" s="15">
        <v>2</v>
      </c>
      <c r="F8" s="22" t="s">
        <v>81</v>
      </c>
      <c r="G8" s="12"/>
      <c r="H8" s="12"/>
      <c r="I8" s="12"/>
      <c r="J8" s="7"/>
      <c r="K8" s="7"/>
      <c r="L8" s="7"/>
      <c r="M8" s="7"/>
      <c r="N8" s="7"/>
      <c r="O8" s="7"/>
      <c r="P8" s="7"/>
      <c r="Q8" s="7"/>
    </row>
    <row r="9" spans="1:17" x14ac:dyDescent="0.2">
      <c r="A9" s="12" t="s">
        <v>82</v>
      </c>
      <c r="B9" s="12" t="s">
        <v>83</v>
      </c>
      <c r="C9" s="13" t="s">
        <v>15</v>
      </c>
      <c r="D9" s="14" t="s">
        <v>84</v>
      </c>
      <c r="E9" s="15">
        <v>5</v>
      </c>
      <c r="F9" s="16" t="s">
        <v>85</v>
      </c>
      <c r="G9" s="16" t="s">
        <v>18</v>
      </c>
      <c r="H9" s="7" t="s">
        <v>86</v>
      </c>
      <c r="I9" s="25" t="s">
        <v>87</v>
      </c>
      <c r="J9" s="7"/>
      <c r="K9" s="7"/>
      <c r="L9" s="7"/>
      <c r="M9" s="7"/>
      <c r="N9" s="7"/>
      <c r="O9" s="7"/>
      <c r="P9" s="7"/>
      <c r="Q9" s="7"/>
    </row>
    <row r="10" spans="1:17" x14ac:dyDescent="0.2">
      <c r="A10" s="12" t="s">
        <v>88</v>
      </c>
      <c r="B10" s="13" t="s">
        <v>89</v>
      </c>
      <c r="C10" s="13" t="s">
        <v>15</v>
      </c>
      <c r="D10" s="14" t="s">
        <v>90</v>
      </c>
      <c r="E10" s="15">
        <v>17</v>
      </c>
      <c r="F10" s="13" t="s">
        <v>91</v>
      </c>
      <c r="G10" s="7" t="s">
        <v>92</v>
      </c>
      <c r="H10" s="7" t="s">
        <v>93</v>
      </c>
      <c r="I10" s="16" t="s">
        <v>94</v>
      </c>
      <c r="J10" s="13" t="s">
        <v>95</v>
      </c>
      <c r="K10" s="16" t="s">
        <v>96</v>
      </c>
      <c r="L10" s="7" t="s">
        <v>97</v>
      </c>
      <c r="M10" s="16" t="s">
        <v>98</v>
      </c>
      <c r="N10" s="7"/>
      <c r="O10" s="7"/>
      <c r="P10" s="7"/>
      <c r="Q10" s="7"/>
    </row>
    <row r="11" spans="1:17" x14ac:dyDescent="0.2">
      <c r="A11" s="12" t="s">
        <v>99</v>
      </c>
      <c r="B11" s="12" t="s">
        <v>100</v>
      </c>
      <c r="C11" s="13" t="s">
        <v>15</v>
      </c>
      <c r="D11" s="13" t="s">
        <v>101</v>
      </c>
      <c r="E11" s="15">
        <v>11</v>
      </c>
      <c r="F11" s="12" t="s">
        <v>102</v>
      </c>
      <c r="G11" s="12" t="s">
        <v>103</v>
      </c>
      <c r="H11" s="12" t="s">
        <v>104</v>
      </c>
      <c r="I11" s="12" t="s">
        <v>105</v>
      </c>
      <c r="J11" s="12" t="s">
        <v>106</v>
      </c>
      <c r="K11" s="12" t="s">
        <v>107</v>
      </c>
      <c r="L11" s="12" t="s">
        <v>108</v>
      </c>
      <c r="M11" s="12" t="s">
        <v>109</v>
      </c>
      <c r="N11" s="16" t="s">
        <v>110</v>
      </c>
      <c r="O11" s="16" t="s">
        <v>111</v>
      </c>
      <c r="P11" s="7" t="s">
        <v>112</v>
      </c>
      <c r="Q11" s="25" t="s">
        <v>113</v>
      </c>
    </row>
    <row r="12" spans="1:17" x14ac:dyDescent="0.2">
      <c r="A12" s="12" t="s">
        <v>57</v>
      </c>
      <c r="B12" s="13" t="s">
        <v>114</v>
      </c>
      <c r="C12" s="13" t="s">
        <v>15</v>
      </c>
      <c r="D12" s="7" t="s">
        <v>115</v>
      </c>
      <c r="E12" s="26">
        <v>7</v>
      </c>
      <c r="F12" s="12" t="s">
        <v>116</v>
      </c>
      <c r="G12" s="12" t="s">
        <v>117</v>
      </c>
      <c r="H12" s="12" t="s">
        <v>118</v>
      </c>
      <c r="I12" s="12" t="s">
        <v>119</v>
      </c>
      <c r="J12" s="7"/>
      <c r="K12" s="7"/>
      <c r="L12" s="7"/>
      <c r="M12" s="7"/>
      <c r="N12" s="7"/>
      <c r="O12" s="7"/>
      <c r="P12" s="7"/>
      <c r="Q12" s="7"/>
    </row>
    <row r="13" spans="1:17" x14ac:dyDescent="0.2">
      <c r="A13" s="12" t="s">
        <v>120</v>
      </c>
      <c r="B13" s="13" t="s">
        <v>121</v>
      </c>
      <c r="C13" s="13" t="s">
        <v>15</v>
      </c>
      <c r="D13" s="14" t="s">
        <v>122</v>
      </c>
      <c r="E13" s="15">
        <v>11</v>
      </c>
      <c r="F13" s="13" t="s">
        <v>123</v>
      </c>
      <c r="G13" s="16" t="s">
        <v>124</v>
      </c>
      <c r="H13" s="7" t="s">
        <v>125</v>
      </c>
      <c r="I13" s="16" t="s">
        <v>126</v>
      </c>
      <c r="J13" s="7"/>
      <c r="K13" s="7"/>
      <c r="L13" s="6"/>
      <c r="M13" s="7"/>
      <c r="N13" s="7"/>
      <c r="O13" s="7"/>
      <c r="P13" s="7"/>
      <c r="Q13" s="7"/>
    </row>
    <row r="14" spans="1:17" x14ac:dyDescent="0.2">
      <c r="A14" s="12" t="s">
        <v>127</v>
      </c>
      <c r="B14" s="13" t="s">
        <v>128</v>
      </c>
      <c r="C14" s="13" t="s">
        <v>15</v>
      </c>
      <c r="D14" s="14" t="s">
        <v>129</v>
      </c>
      <c r="E14" s="15">
        <v>18</v>
      </c>
      <c r="F14" s="16" t="s">
        <v>130</v>
      </c>
      <c r="G14" s="16" t="s">
        <v>131</v>
      </c>
      <c r="H14" s="6" t="s">
        <v>132</v>
      </c>
      <c r="I14" s="16" t="s">
        <v>133</v>
      </c>
      <c r="J14" s="16" t="s">
        <v>134</v>
      </c>
      <c r="K14" s="12" t="s">
        <v>135</v>
      </c>
      <c r="L14" s="12" t="s">
        <v>136</v>
      </c>
      <c r="M14" s="7" t="s">
        <v>137</v>
      </c>
      <c r="N14" s="7"/>
      <c r="O14" s="7"/>
      <c r="P14" s="7"/>
      <c r="Q14" s="7"/>
    </row>
    <row r="15" spans="1:17" x14ac:dyDescent="0.2">
      <c r="A15" s="12" t="s">
        <v>138</v>
      </c>
      <c r="B15" s="13" t="s">
        <v>139</v>
      </c>
      <c r="C15" s="13" t="s">
        <v>15</v>
      </c>
      <c r="D15" s="14" t="s">
        <v>140</v>
      </c>
      <c r="E15" s="15">
        <v>9</v>
      </c>
      <c r="F15" s="12" t="s">
        <v>141</v>
      </c>
      <c r="G15" s="12" t="s">
        <v>142</v>
      </c>
      <c r="H15" s="12" t="s">
        <v>143</v>
      </c>
      <c r="I15" s="12" t="s">
        <v>144</v>
      </c>
      <c r="J15" s="12" t="s">
        <v>145</v>
      </c>
      <c r="K15" s="12" t="s">
        <v>146</v>
      </c>
      <c r="L15" s="12" t="s">
        <v>147</v>
      </c>
      <c r="M15" s="12" t="s">
        <v>148</v>
      </c>
      <c r="N15" s="7"/>
      <c r="O15" s="7"/>
      <c r="P15" s="7"/>
      <c r="Q15" s="7"/>
    </row>
    <row r="16" spans="1:17" x14ac:dyDescent="0.2">
      <c r="A16" s="18" t="s">
        <v>149</v>
      </c>
      <c r="B16" s="19" t="s">
        <v>150</v>
      </c>
      <c r="C16" s="18" t="s">
        <v>151</v>
      </c>
      <c r="D16" s="20" t="s">
        <v>152</v>
      </c>
      <c r="E16" s="21">
        <v>8</v>
      </c>
      <c r="F16" s="18" t="s">
        <v>153</v>
      </c>
      <c r="G16" s="18" t="s">
        <v>154</v>
      </c>
      <c r="H16" s="28" t="s">
        <v>155</v>
      </c>
      <c r="I16" s="18" t="s">
        <v>156</v>
      </c>
      <c r="J16" s="8"/>
      <c r="K16" s="8"/>
      <c r="L16" s="29"/>
      <c r="M16" s="8"/>
      <c r="N16" s="8"/>
      <c r="O16" s="8"/>
      <c r="P16" s="8"/>
      <c r="Q16" s="8"/>
    </row>
    <row r="17" spans="1:17" x14ac:dyDescent="0.2">
      <c r="A17" s="18" t="s">
        <v>157</v>
      </c>
      <c r="B17" s="18" t="s">
        <v>158</v>
      </c>
      <c r="C17" s="18" t="s">
        <v>151</v>
      </c>
      <c r="D17" s="20" t="s">
        <v>159</v>
      </c>
      <c r="E17" s="23">
        <v>13</v>
      </c>
      <c r="F17" s="18" t="s">
        <v>160</v>
      </c>
      <c r="G17" s="18" t="s">
        <v>161</v>
      </c>
      <c r="H17" s="18" t="s">
        <v>162</v>
      </c>
      <c r="I17" s="18" t="s">
        <v>163</v>
      </c>
      <c r="J17" s="30" t="s">
        <v>164</v>
      </c>
      <c r="K17" s="30" t="s">
        <v>165</v>
      </c>
      <c r="L17" s="31" t="s">
        <v>166</v>
      </c>
      <c r="M17" s="30" t="s">
        <v>167</v>
      </c>
      <c r="N17" s="18" t="s">
        <v>168</v>
      </c>
      <c r="O17" s="18" t="s">
        <v>169</v>
      </c>
      <c r="P17" s="18" t="s">
        <v>170</v>
      </c>
      <c r="Q17" s="18" t="s">
        <v>171</v>
      </c>
    </row>
    <row r="18" spans="1:17" x14ac:dyDescent="0.2">
      <c r="A18" s="18" t="s">
        <v>172</v>
      </c>
      <c r="B18" s="18" t="s">
        <v>173</v>
      </c>
      <c r="C18" s="18" t="s">
        <v>151</v>
      </c>
      <c r="D18" s="18" t="s">
        <v>174</v>
      </c>
      <c r="E18" s="23">
        <v>6</v>
      </c>
      <c r="F18" s="18" t="s">
        <v>175</v>
      </c>
      <c r="G18" s="18" t="s">
        <v>22</v>
      </c>
      <c r="H18" s="18" t="s">
        <v>176</v>
      </c>
      <c r="I18" s="18" t="s">
        <v>177</v>
      </c>
      <c r="J18" s="32"/>
      <c r="K18" s="32"/>
      <c r="L18" s="32"/>
      <c r="M18" s="32"/>
      <c r="N18" s="32"/>
      <c r="O18" s="32"/>
      <c r="P18" s="32"/>
      <c r="Q18" s="32"/>
    </row>
    <row r="19" spans="1:17" x14ac:dyDescent="0.2">
      <c r="A19" s="18" t="s">
        <v>178</v>
      </c>
      <c r="B19" s="19" t="s">
        <v>179</v>
      </c>
      <c r="C19" s="18" t="s">
        <v>151</v>
      </c>
      <c r="D19" s="20" t="s">
        <v>180</v>
      </c>
      <c r="E19" s="21">
        <v>10</v>
      </c>
      <c r="F19" s="18" t="s">
        <v>181</v>
      </c>
      <c r="G19" s="18" t="s">
        <v>182</v>
      </c>
      <c r="H19" s="18" t="s">
        <v>183</v>
      </c>
      <c r="I19" s="18" t="s">
        <v>184</v>
      </c>
      <c r="J19" s="19" t="s">
        <v>185</v>
      </c>
      <c r="K19" s="24" t="s">
        <v>186</v>
      </c>
      <c r="L19" s="31" t="s">
        <v>187</v>
      </c>
      <c r="M19" s="24" t="s">
        <v>188</v>
      </c>
      <c r="N19" s="32"/>
      <c r="O19" s="32"/>
      <c r="P19" s="32"/>
      <c r="Q19" s="32"/>
    </row>
    <row r="20" spans="1:17" x14ac:dyDescent="0.2">
      <c r="A20" s="18" t="s">
        <v>189</v>
      </c>
      <c r="B20" s="18" t="s">
        <v>190</v>
      </c>
      <c r="C20" s="18" t="s">
        <v>151</v>
      </c>
      <c r="D20" s="18" t="s">
        <v>191</v>
      </c>
      <c r="E20" s="23">
        <v>13</v>
      </c>
      <c r="F20" s="30" t="s">
        <v>192</v>
      </c>
      <c r="G20" s="30" t="s">
        <v>193</v>
      </c>
      <c r="H20" s="31" t="s">
        <v>194</v>
      </c>
      <c r="I20" s="30" t="s">
        <v>195</v>
      </c>
      <c r="J20" s="18" t="s">
        <v>196</v>
      </c>
      <c r="K20" s="18" t="s">
        <v>197</v>
      </c>
      <c r="L20" s="18" t="s">
        <v>198</v>
      </c>
      <c r="M20" s="18" t="s">
        <v>199</v>
      </c>
      <c r="N20" s="32"/>
      <c r="O20" s="32"/>
      <c r="P20" s="32"/>
      <c r="Q20" s="32"/>
    </row>
    <row r="21" spans="1:17" x14ac:dyDescent="0.2">
      <c r="A21" s="18" t="s">
        <v>200</v>
      </c>
      <c r="B21" s="18" t="s">
        <v>201</v>
      </c>
      <c r="C21" s="18" t="s">
        <v>151</v>
      </c>
      <c r="D21" s="20" t="s">
        <v>202</v>
      </c>
      <c r="E21" s="23">
        <v>18</v>
      </c>
      <c r="F21" s="18" t="s">
        <v>203</v>
      </c>
      <c r="G21" s="18" t="s">
        <v>204</v>
      </c>
      <c r="H21" s="18" t="s">
        <v>205</v>
      </c>
      <c r="I21" s="18" t="s">
        <v>206</v>
      </c>
      <c r="J21" s="18"/>
      <c r="K21" s="18"/>
      <c r="L21" s="18"/>
      <c r="M21" s="18"/>
      <c r="N21" s="18"/>
      <c r="O21" s="18"/>
      <c r="P21" s="18"/>
      <c r="Q21" s="18"/>
    </row>
    <row r="22" spans="1:17" x14ac:dyDescent="0.2">
      <c r="A22" s="18" t="s">
        <v>207</v>
      </c>
      <c r="B22" s="18" t="s">
        <v>208</v>
      </c>
      <c r="C22" s="18" t="s">
        <v>151</v>
      </c>
      <c r="D22" s="18" t="s">
        <v>209</v>
      </c>
      <c r="E22" s="21">
        <v>11</v>
      </c>
      <c r="F22" s="18" t="s">
        <v>210</v>
      </c>
      <c r="G22" s="18" t="s">
        <v>22</v>
      </c>
      <c r="H22" s="18" t="s">
        <v>211</v>
      </c>
      <c r="I22" s="18" t="s">
        <v>212</v>
      </c>
      <c r="J22" s="33" t="s">
        <v>213</v>
      </c>
      <c r="K22" s="30" t="s">
        <v>214</v>
      </c>
      <c r="L22" s="31" t="s">
        <v>215</v>
      </c>
      <c r="M22" s="30" t="s">
        <v>216</v>
      </c>
      <c r="N22" s="30"/>
      <c r="O22" s="32"/>
      <c r="P22" s="32"/>
      <c r="Q22" s="32"/>
    </row>
    <row r="23" spans="1:17" x14ac:dyDescent="0.2">
      <c r="A23" s="5"/>
      <c r="B23" s="9" t="s">
        <v>217</v>
      </c>
      <c r="C23" s="9"/>
      <c r="D23" s="10" t="s">
        <v>218</v>
      </c>
      <c r="E23" s="11">
        <v>1</v>
      </c>
      <c r="F23" s="9" t="s">
        <v>219</v>
      </c>
      <c r="G23" s="9" t="s">
        <v>220</v>
      </c>
      <c r="H23" s="34" t="s">
        <v>221</v>
      </c>
      <c r="I23" s="9" t="s">
        <v>222</v>
      </c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5"/>
      <c r="B24" s="9" t="s">
        <v>223</v>
      </c>
      <c r="C24" s="9"/>
      <c r="D24" s="17" t="s">
        <v>224</v>
      </c>
      <c r="E24" s="11">
        <v>1</v>
      </c>
      <c r="F24" s="9" t="s">
        <v>225</v>
      </c>
      <c r="G24" s="9" t="s">
        <v>226</v>
      </c>
      <c r="H24" s="9" t="s">
        <v>227</v>
      </c>
      <c r="I24" s="9" t="s">
        <v>228</v>
      </c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5"/>
      <c r="B25" s="9" t="s">
        <v>229</v>
      </c>
      <c r="C25" s="9"/>
      <c r="D25" s="9" t="s">
        <v>230</v>
      </c>
      <c r="E25" s="11">
        <v>1</v>
      </c>
      <c r="F25" s="9" t="s">
        <v>231</v>
      </c>
      <c r="G25" s="9" t="s">
        <v>232</v>
      </c>
      <c r="H25" s="9" t="s">
        <v>233</v>
      </c>
      <c r="I25" s="9" t="s">
        <v>234</v>
      </c>
      <c r="J25" s="5"/>
      <c r="K25" s="5"/>
      <c r="L25" s="5"/>
      <c r="M25" s="5"/>
      <c r="N25" s="5"/>
      <c r="O25" s="5"/>
      <c r="P25" s="5"/>
      <c r="Q25" s="5"/>
    </row>
    <row r="26" spans="1:17" x14ac:dyDescent="0.2">
      <c r="E26" s="1">
        <f>SUM(E2:E25)</f>
        <v>240</v>
      </c>
    </row>
  </sheetData>
  <sortState xmlns:xlrd2="http://schemas.microsoft.com/office/spreadsheetml/2017/richdata2" ref="A2:Q26">
    <sortCondition ref="C2:C26"/>
  </sortState>
  <hyperlinks>
    <hyperlink ref="H20" r:id="rId1" xr:uid="{D6E940B2-502C-4B43-8674-0E929A6B4C15}"/>
    <hyperlink ref="L17" r:id="rId2" xr:uid="{24803B60-504A-A646-9722-B69DF64B758F}"/>
    <hyperlink ref="L19" r:id="rId3" xr:uid="{0E66B220-D02A-5146-A477-DA70136C2BA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A038-AD88-4BE0-9461-3CA21994A8A6}">
  <dimension ref="A1:G21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baseColWidth="10" defaultColWidth="8.83203125" defaultRowHeight="16" x14ac:dyDescent="0.2"/>
  <cols>
    <col min="1" max="1" width="19.83203125" bestFit="1" customWidth="1"/>
    <col min="2" max="2" width="14.6640625" bestFit="1" customWidth="1"/>
    <col min="3" max="3" width="25" bestFit="1" customWidth="1"/>
    <col min="4" max="4" width="16" bestFit="1" customWidth="1"/>
    <col min="5" max="5" width="5.6640625" bestFit="1" customWidth="1"/>
  </cols>
  <sheetData>
    <row r="1" spans="1:7" s="189" customFormat="1" x14ac:dyDescent="0.2">
      <c r="A1" s="309" t="s">
        <v>321</v>
      </c>
      <c r="B1" s="309" t="s">
        <v>322</v>
      </c>
      <c r="C1" s="309" t="s">
        <v>1469</v>
      </c>
      <c r="D1" s="309" t="s">
        <v>825</v>
      </c>
      <c r="E1" s="309" t="s">
        <v>827</v>
      </c>
    </row>
    <row r="2" spans="1:7" x14ac:dyDescent="0.2">
      <c r="A2" s="228" t="s">
        <v>342</v>
      </c>
      <c r="B2" s="228" t="s">
        <v>385</v>
      </c>
      <c r="C2" s="228" t="s">
        <v>1470</v>
      </c>
      <c r="D2" s="228" t="s">
        <v>379</v>
      </c>
      <c r="E2" s="228">
        <v>80540</v>
      </c>
    </row>
    <row r="3" spans="1:7" x14ac:dyDescent="0.2">
      <c r="A3" s="228" t="s">
        <v>343</v>
      </c>
      <c r="B3" s="228" t="s">
        <v>516</v>
      </c>
      <c r="C3" s="228" t="s">
        <v>1471</v>
      </c>
      <c r="D3" s="228" t="s">
        <v>516</v>
      </c>
      <c r="E3" s="228">
        <v>80503</v>
      </c>
      <c r="F3" s="311" t="s">
        <v>319</v>
      </c>
    </row>
    <row r="4" spans="1:7" x14ac:dyDescent="0.2">
      <c r="A4" s="228" t="s">
        <v>256</v>
      </c>
      <c r="B4" s="228" t="s">
        <v>393</v>
      </c>
      <c r="C4" s="228" t="s">
        <v>1472</v>
      </c>
      <c r="D4" s="228" t="s">
        <v>393</v>
      </c>
      <c r="E4" s="228">
        <v>80302</v>
      </c>
      <c r="F4" s="311" t="s">
        <v>319</v>
      </c>
    </row>
    <row r="5" spans="1:7" x14ac:dyDescent="0.2">
      <c r="A5" s="228" t="s">
        <v>344</v>
      </c>
      <c r="B5" s="228" t="s">
        <v>516</v>
      </c>
      <c r="C5" s="228" t="s">
        <v>1473</v>
      </c>
      <c r="D5" s="228" t="s">
        <v>516</v>
      </c>
      <c r="E5" s="228">
        <v>80501</v>
      </c>
      <c r="F5" s="312" t="s">
        <v>319</v>
      </c>
    </row>
    <row r="6" spans="1:7" x14ac:dyDescent="0.2">
      <c r="A6" s="228" t="s">
        <v>26</v>
      </c>
      <c r="B6" s="228" t="s">
        <v>393</v>
      </c>
      <c r="C6" s="228" t="s">
        <v>1474</v>
      </c>
      <c r="D6" s="228" t="s">
        <v>393</v>
      </c>
      <c r="E6" s="228">
        <v>80304</v>
      </c>
    </row>
    <row r="7" spans="1:7" x14ac:dyDescent="0.2">
      <c r="A7" s="228" t="s">
        <v>345</v>
      </c>
      <c r="B7" s="228" t="s">
        <v>446</v>
      </c>
      <c r="C7" s="228" t="s">
        <v>1475</v>
      </c>
      <c r="D7" s="228" t="s">
        <v>446</v>
      </c>
      <c r="E7" s="228">
        <v>80026</v>
      </c>
      <c r="G7" s="311" t="s">
        <v>319</v>
      </c>
    </row>
    <row r="8" spans="1:7" x14ac:dyDescent="0.2">
      <c r="A8" s="228" t="s">
        <v>346</v>
      </c>
      <c r="B8" s="228" t="s">
        <v>393</v>
      </c>
      <c r="C8" s="228" t="s">
        <v>1476</v>
      </c>
      <c r="D8" s="228" t="s">
        <v>393</v>
      </c>
      <c r="E8" s="228">
        <v>80304</v>
      </c>
    </row>
    <row r="9" spans="1:7" x14ac:dyDescent="0.2">
      <c r="A9" s="228" t="s">
        <v>347</v>
      </c>
      <c r="B9" s="228" t="s">
        <v>423</v>
      </c>
      <c r="C9" s="228" t="s">
        <v>1477</v>
      </c>
      <c r="D9" s="228" t="s">
        <v>423</v>
      </c>
      <c r="E9" s="228">
        <v>80027</v>
      </c>
    </row>
    <row r="10" spans="1:7" x14ac:dyDescent="0.2">
      <c r="A10" s="228" t="s">
        <v>150</v>
      </c>
      <c r="B10" s="228" t="s">
        <v>425</v>
      </c>
      <c r="C10" s="228" t="s">
        <v>1478</v>
      </c>
      <c r="D10" s="228" t="s">
        <v>425</v>
      </c>
      <c r="E10" s="228">
        <v>80516</v>
      </c>
    </row>
    <row r="11" spans="1:7" x14ac:dyDescent="0.2">
      <c r="A11" s="228" t="s">
        <v>348</v>
      </c>
      <c r="B11" s="228" t="s">
        <v>385</v>
      </c>
      <c r="C11" s="307" t="s">
        <v>1479</v>
      </c>
      <c r="D11" s="307" t="s">
        <v>1480</v>
      </c>
      <c r="E11" s="228">
        <v>80302</v>
      </c>
    </row>
    <row r="12" spans="1:7" x14ac:dyDescent="0.2">
      <c r="A12" s="228" t="s">
        <v>349</v>
      </c>
      <c r="B12" s="228" t="s">
        <v>393</v>
      </c>
      <c r="C12" s="308" t="s">
        <v>1481</v>
      </c>
      <c r="D12" s="308" t="s">
        <v>445</v>
      </c>
      <c r="E12" s="228">
        <v>80455</v>
      </c>
    </row>
    <row r="13" spans="1:7" x14ac:dyDescent="0.2">
      <c r="A13" s="228" t="s">
        <v>158</v>
      </c>
      <c r="B13" s="228" t="s">
        <v>516</v>
      </c>
      <c r="C13" s="310" t="s">
        <v>1482</v>
      </c>
      <c r="D13" s="307" t="s">
        <v>516</v>
      </c>
      <c r="E13" s="307">
        <v>80501</v>
      </c>
    </row>
    <row r="14" spans="1:7" x14ac:dyDescent="0.2">
      <c r="A14" s="228" t="s">
        <v>351</v>
      </c>
      <c r="B14" s="228" t="s">
        <v>385</v>
      </c>
      <c r="C14" s="307" t="s">
        <v>1483</v>
      </c>
      <c r="D14" s="307" t="s">
        <v>477</v>
      </c>
      <c r="E14" s="228">
        <v>80540</v>
      </c>
    </row>
    <row r="15" spans="1:7" x14ac:dyDescent="0.2">
      <c r="A15" s="228" t="s">
        <v>352</v>
      </c>
      <c r="B15" s="228" t="s">
        <v>393</v>
      </c>
      <c r="C15" s="228" t="s">
        <v>1484</v>
      </c>
      <c r="D15" s="228" t="s">
        <v>393</v>
      </c>
      <c r="E15" s="228">
        <v>80303</v>
      </c>
    </row>
    <row r="16" spans="1:7" x14ac:dyDescent="0.2">
      <c r="A16" s="228" t="s">
        <v>353</v>
      </c>
      <c r="B16" s="228" t="s">
        <v>471</v>
      </c>
      <c r="C16" s="307" t="s">
        <v>1485</v>
      </c>
      <c r="D16" s="307" t="s">
        <v>471</v>
      </c>
      <c r="E16" s="228">
        <v>80027</v>
      </c>
    </row>
    <row r="17" spans="1:7" x14ac:dyDescent="0.2">
      <c r="A17" s="228" t="s">
        <v>114</v>
      </c>
      <c r="B17" s="228" t="s">
        <v>385</v>
      </c>
      <c r="C17" s="228" t="s">
        <v>1486</v>
      </c>
      <c r="D17" s="228" t="s">
        <v>485</v>
      </c>
      <c r="E17" s="228">
        <v>80466</v>
      </c>
    </row>
    <row r="18" spans="1:7" x14ac:dyDescent="0.2">
      <c r="A18" s="228" t="s">
        <v>300</v>
      </c>
      <c r="B18" s="228" t="s">
        <v>497</v>
      </c>
      <c r="C18" s="228" t="s">
        <v>1487</v>
      </c>
      <c r="D18" s="228" t="s">
        <v>492</v>
      </c>
      <c r="E18" s="228">
        <v>80503</v>
      </c>
      <c r="G18" s="312" t="s">
        <v>319</v>
      </c>
    </row>
    <row r="19" spans="1:7" x14ac:dyDescent="0.2">
      <c r="A19" s="228" t="s">
        <v>128</v>
      </c>
      <c r="B19" s="228" t="s">
        <v>393</v>
      </c>
      <c r="C19" s="228" t="s">
        <v>1488</v>
      </c>
      <c r="D19" s="228" t="s">
        <v>393</v>
      </c>
      <c r="E19" s="228">
        <v>80305</v>
      </c>
    </row>
    <row r="20" spans="1:7" x14ac:dyDescent="0.2">
      <c r="A20" s="228" t="s">
        <v>208</v>
      </c>
      <c r="B20" s="228" t="s">
        <v>516</v>
      </c>
      <c r="C20" s="307" t="s">
        <v>1489</v>
      </c>
      <c r="D20" s="307" t="s">
        <v>516</v>
      </c>
      <c r="E20" s="228">
        <v>80504</v>
      </c>
    </row>
    <row r="21" spans="1:7" x14ac:dyDescent="0.2">
      <c r="A21" s="228" t="s">
        <v>354</v>
      </c>
      <c r="B21" s="228" t="s">
        <v>385</v>
      </c>
      <c r="C21" s="228" t="s">
        <v>1422</v>
      </c>
      <c r="D21" s="228" t="s">
        <v>445</v>
      </c>
      <c r="E21" s="228">
        <v>80455</v>
      </c>
      <c r="G21" s="313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7492-7D3C-D446-B2B0-6B9398CC153A}">
  <dimension ref="A1:Y31"/>
  <sheetViews>
    <sheetView workbookViewId="0">
      <selection activeCell="E10" sqref="E10"/>
    </sheetView>
  </sheetViews>
  <sheetFormatPr baseColWidth="10" defaultColWidth="11" defaultRowHeight="16" x14ac:dyDescent="0.2"/>
  <cols>
    <col min="1" max="1" width="16.5" customWidth="1"/>
    <col min="2" max="2" width="13" customWidth="1"/>
    <col min="3" max="3" width="25" customWidth="1"/>
    <col min="4" max="4" width="12" customWidth="1"/>
    <col min="5" max="5" width="37" customWidth="1"/>
    <col min="6" max="6" width="36.33203125" hidden="1" customWidth="1"/>
    <col min="7" max="8" width="38" style="1" hidden="1" customWidth="1"/>
    <col min="9" max="9" width="23.83203125" style="1" customWidth="1"/>
    <col min="10" max="10" width="27" style="1" customWidth="1"/>
    <col min="11" max="11" width="17.33203125" style="1" customWidth="1"/>
    <col min="12" max="12" width="13.5" customWidth="1"/>
    <col min="13" max="13" width="25" style="1" customWidth="1"/>
    <col min="14" max="14" width="16.83203125" customWidth="1"/>
    <col min="15" max="15" width="20.5" customWidth="1"/>
    <col min="16" max="16" width="29.5" customWidth="1"/>
    <col min="17" max="17" width="15.83203125" customWidth="1"/>
    <col min="18" max="19" width="18.5" customWidth="1"/>
    <col min="20" max="20" width="29" customWidth="1"/>
    <col min="21" max="21" width="18.5" customWidth="1"/>
    <col min="22" max="23" width="19.5" customWidth="1"/>
    <col min="24" max="24" width="25.33203125" customWidth="1"/>
    <col min="25" max="25" width="19" customWidth="1"/>
  </cols>
  <sheetData>
    <row r="1" spans="1:25" s="131" customFormat="1" ht="38.25" customHeight="1" x14ac:dyDescent="0.2">
      <c r="A1" s="122" t="s">
        <v>235</v>
      </c>
      <c r="B1" s="123" t="s">
        <v>236</v>
      </c>
      <c r="C1" s="124" t="s">
        <v>1</v>
      </c>
      <c r="D1" s="124" t="s">
        <v>2</v>
      </c>
      <c r="E1" s="124" t="s">
        <v>3</v>
      </c>
      <c r="F1" s="129" t="s">
        <v>237</v>
      </c>
      <c r="G1" s="129" t="s">
        <v>238</v>
      </c>
      <c r="H1" s="129" t="s">
        <v>239</v>
      </c>
      <c r="I1" s="125" t="s">
        <v>240</v>
      </c>
      <c r="J1" s="126" t="s">
        <v>241</v>
      </c>
      <c r="K1" s="130" t="s">
        <v>242</v>
      </c>
      <c r="L1" s="127" t="s">
        <v>243</v>
      </c>
      <c r="M1" s="128" t="s">
        <v>244</v>
      </c>
      <c r="N1" s="127" t="s">
        <v>5</v>
      </c>
      <c r="O1" s="127" t="s">
        <v>6</v>
      </c>
      <c r="P1" s="127" t="s">
        <v>7</v>
      </c>
      <c r="Q1" s="127" t="s">
        <v>8</v>
      </c>
      <c r="R1" s="127" t="s">
        <v>9</v>
      </c>
      <c r="S1" s="127" t="s">
        <v>10</v>
      </c>
      <c r="T1" s="127" t="s">
        <v>11</v>
      </c>
      <c r="U1" s="127" t="s">
        <v>12</v>
      </c>
      <c r="V1" s="127" t="s">
        <v>245</v>
      </c>
      <c r="W1" s="127" t="s">
        <v>246</v>
      </c>
      <c r="X1" s="127" t="s">
        <v>247</v>
      </c>
      <c r="Y1" s="127" t="s">
        <v>248</v>
      </c>
    </row>
    <row r="2" spans="1:25" x14ac:dyDescent="0.2">
      <c r="A2" s="111"/>
      <c r="B2" s="44" t="s">
        <v>249</v>
      </c>
      <c r="C2" s="45" t="s">
        <v>217</v>
      </c>
      <c r="D2" s="45"/>
      <c r="E2" s="46" t="s">
        <v>218</v>
      </c>
      <c r="F2" s="47" t="s">
        <v>250</v>
      </c>
      <c r="G2" t="s">
        <v>251</v>
      </c>
      <c r="H2" s="132"/>
      <c r="I2" s="48"/>
      <c r="J2" s="48"/>
      <c r="K2" s="48"/>
      <c r="L2" s="49"/>
      <c r="M2" s="50">
        <v>1</v>
      </c>
      <c r="N2" s="51" t="s">
        <v>219</v>
      </c>
      <c r="O2" s="51" t="s">
        <v>220</v>
      </c>
      <c r="P2" s="52" t="s">
        <v>221</v>
      </c>
      <c r="Q2" s="51" t="s">
        <v>222</v>
      </c>
      <c r="R2" s="49"/>
      <c r="S2" s="49"/>
      <c r="T2" s="49"/>
      <c r="U2" s="49"/>
      <c r="V2" s="49"/>
      <c r="W2" s="49"/>
      <c r="X2" s="49"/>
      <c r="Y2" s="49"/>
    </row>
    <row r="3" spans="1:25" x14ac:dyDescent="0.2">
      <c r="A3" s="112"/>
      <c r="B3" s="53" t="s">
        <v>252</v>
      </c>
      <c r="C3" s="53" t="s">
        <v>14</v>
      </c>
      <c r="D3" s="54" t="s">
        <v>15</v>
      </c>
      <c r="E3" s="55" t="s">
        <v>16</v>
      </c>
      <c r="F3" s="56" t="s">
        <v>253</v>
      </c>
      <c r="G3" t="s">
        <v>254</v>
      </c>
      <c r="H3" s="133"/>
      <c r="I3" s="57"/>
      <c r="J3" s="57"/>
      <c r="K3" s="57"/>
      <c r="L3" s="51" t="s">
        <v>13</v>
      </c>
      <c r="M3" s="50">
        <v>18</v>
      </c>
      <c r="N3" s="58" t="s">
        <v>17</v>
      </c>
      <c r="O3" s="58" t="s">
        <v>18</v>
      </c>
      <c r="P3" s="49" t="s">
        <v>19</v>
      </c>
      <c r="Q3" s="58" t="s">
        <v>20</v>
      </c>
      <c r="R3" s="51" t="s">
        <v>21</v>
      </c>
      <c r="S3" s="51" t="s">
        <v>22</v>
      </c>
      <c r="T3" s="51" t="s">
        <v>23</v>
      </c>
      <c r="U3" s="51" t="s">
        <v>24</v>
      </c>
      <c r="V3" s="49"/>
      <c r="W3" s="49"/>
      <c r="X3" s="49"/>
      <c r="Y3" s="49"/>
    </row>
    <row r="4" spans="1:25" hidden="1" x14ac:dyDescent="0.2">
      <c r="A4" s="113"/>
      <c r="B4" s="59" t="s">
        <v>255</v>
      </c>
      <c r="C4" s="59" t="s">
        <v>256</v>
      </c>
      <c r="D4" s="60" t="s">
        <v>15</v>
      </c>
      <c r="E4" s="61"/>
      <c r="F4" s="61"/>
      <c r="G4"/>
      <c r="H4" s="134"/>
      <c r="I4" s="62"/>
      <c r="J4" s="62"/>
      <c r="K4" s="62"/>
      <c r="L4" s="51"/>
      <c r="M4" s="50"/>
      <c r="N4" s="58"/>
      <c r="O4" s="58"/>
      <c r="P4" s="63"/>
      <c r="Q4" s="58"/>
      <c r="R4" s="51"/>
      <c r="S4" s="51"/>
      <c r="T4" s="51"/>
      <c r="U4" s="51"/>
      <c r="V4" s="49"/>
      <c r="W4" s="49"/>
      <c r="X4" s="49"/>
      <c r="Y4" s="49"/>
    </row>
    <row r="5" spans="1:25" hidden="1" x14ac:dyDescent="0.2">
      <c r="A5" s="114"/>
      <c r="B5" s="64" t="s">
        <v>257</v>
      </c>
      <c r="C5" s="65" t="s">
        <v>258</v>
      </c>
      <c r="D5" s="65" t="s">
        <v>151</v>
      </c>
      <c r="E5" s="66" t="s">
        <v>259</v>
      </c>
      <c r="F5" s="66"/>
      <c r="G5"/>
      <c r="H5" s="135"/>
      <c r="I5" s="67"/>
      <c r="J5" s="67"/>
      <c r="K5" s="67"/>
      <c r="L5" s="64"/>
      <c r="M5" s="67"/>
      <c r="N5" s="65"/>
      <c r="O5" s="65"/>
      <c r="P5" s="68"/>
      <c r="Q5" s="65"/>
      <c r="R5" s="64"/>
      <c r="S5" s="64"/>
      <c r="T5" s="64"/>
      <c r="U5" s="64"/>
      <c r="V5" s="69"/>
      <c r="W5" s="69"/>
      <c r="X5" s="69"/>
      <c r="Y5" s="69"/>
    </row>
    <row r="6" spans="1:25" x14ac:dyDescent="0.2">
      <c r="A6" s="113"/>
      <c r="B6" s="59" t="s">
        <v>255</v>
      </c>
      <c r="C6" s="60" t="s">
        <v>26</v>
      </c>
      <c r="D6" s="60" t="s">
        <v>15</v>
      </c>
      <c r="E6" s="60" t="s">
        <v>27</v>
      </c>
      <c r="F6" s="47" t="s">
        <v>260</v>
      </c>
      <c r="G6" t="s">
        <v>261</v>
      </c>
      <c r="H6" s="136"/>
      <c r="I6" s="62" t="s">
        <v>262</v>
      </c>
      <c r="J6" s="62"/>
      <c r="K6" s="62"/>
      <c r="L6" s="51" t="s">
        <v>25</v>
      </c>
      <c r="M6" s="50">
        <v>17</v>
      </c>
      <c r="N6" s="51" t="s">
        <v>28</v>
      </c>
      <c r="O6" s="51" t="s">
        <v>29</v>
      </c>
      <c r="P6" s="63" t="s">
        <v>30</v>
      </c>
      <c r="Q6" s="51" t="s">
        <v>31</v>
      </c>
      <c r="R6" s="58" t="s">
        <v>32</v>
      </c>
      <c r="S6" s="58" t="s">
        <v>33</v>
      </c>
      <c r="T6" s="49" t="s">
        <v>34</v>
      </c>
      <c r="U6" s="58" t="s">
        <v>35</v>
      </c>
      <c r="V6" s="49"/>
      <c r="W6" s="49"/>
      <c r="X6" s="49"/>
      <c r="Y6" s="49"/>
    </row>
    <row r="7" spans="1:25" x14ac:dyDescent="0.2">
      <c r="A7" s="113"/>
      <c r="B7" s="59" t="s">
        <v>255</v>
      </c>
      <c r="C7" s="60" t="s">
        <v>37</v>
      </c>
      <c r="D7" s="60" t="s">
        <v>15</v>
      </c>
      <c r="E7" s="61" t="s">
        <v>38</v>
      </c>
      <c r="F7" s="56" t="s">
        <v>263</v>
      </c>
      <c r="G7" t="s">
        <v>264</v>
      </c>
      <c r="H7" s="137"/>
      <c r="I7" s="62"/>
      <c r="J7" s="62"/>
      <c r="K7" s="62"/>
      <c r="L7" s="51" t="s">
        <v>36</v>
      </c>
      <c r="M7" s="50">
        <v>19</v>
      </c>
      <c r="N7" s="70" t="s">
        <v>39</v>
      </c>
      <c r="O7" s="70" t="s">
        <v>40</v>
      </c>
      <c r="P7" s="63" t="s">
        <v>41</v>
      </c>
      <c r="Q7" s="58" t="s">
        <v>42</v>
      </c>
      <c r="R7" s="58" t="s">
        <v>43</v>
      </c>
      <c r="S7" s="58" t="s">
        <v>44</v>
      </c>
      <c r="T7" s="63" t="s">
        <v>45</v>
      </c>
      <c r="U7" s="58" t="s">
        <v>46</v>
      </c>
      <c r="V7" s="58" t="s">
        <v>47</v>
      </c>
      <c r="W7" s="58" t="s">
        <v>48</v>
      </c>
      <c r="X7" s="49" t="s">
        <v>49</v>
      </c>
      <c r="Y7" s="49"/>
    </row>
    <row r="8" spans="1:25" x14ac:dyDescent="0.2">
      <c r="A8" s="115"/>
      <c r="B8" s="71" t="s">
        <v>265</v>
      </c>
      <c r="C8" s="71" t="s">
        <v>51</v>
      </c>
      <c r="D8" s="72" t="s">
        <v>15</v>
      </c>
      <c r="E8" s="73" t="s">
        <v>52</v>
      </c>
      <c r="F8" s="74" t="s">
        <v>266</v>
      </c>
      <c r="G8" t="s">
        <v>267</v>
      </c>
      <c r="H8" s="132"/>
      <c r="I8" s="75"/>
      <c r="J8" s="75"/>
      <c r="K8" s="75"/>
      <c r="L8" s="51" t="s">
        <v>50</v>
      </c>
      <c r="M8" s="50">
        <v>8</v>
      </c>
      <c r="N8" s="51" t="s">
        <v>53</v>
      </c>
      <c r="O8" s="51" t="s">
        <v>54</v>
      </c>
      <c r="P8" s="76" t="s">
        <v>55</v>
      </c>
      <c r="Q8" s="51" t="s">
        <v>56</v>
      </c>
      <c r="R8" s="49"/>
      <c r="S8" s="49"/>
      <c r="T8" s="63"/>
      <c r="U8" s="49"/>
      <c r="V8" s="49"/>
      <c r="W8" s="49"/>
      <c r="X8" s="63"/>
      <c r="Y8" s="49"/>
    </row>
    <row r="9" spans="1:25" x14ac:dyDescent="0.2">
      <c r="A9" s="111"/>
      <c r="B9" s="44" t="s">
        <v>249</v>
      </c>
      <c r="C9" s="45" t="s">
        <v>223</v>
      </c>
      <c r="D9" s="45"/>
      <c r="E9" s="77" t="s">
        <v>224</v>
      </c>
      <c r="F9" s="56" t="s">
        <v>268</v>
      </c>
      <c r="G9" t="s">
        <v>269</v>
      </c>
      <c r="H9" s="133"/>
      <c r="I9" s="48"/>
      <c r="J9" s="48"/>
      <c r="K9" s="48"/>
      <c r="L9" s="49"/>
      <c r="M9" s="50">
        <v>1</v>
      </c>
      <c r="N9" s="51" t="s">
        <v>225</v>
      </c>
      <c r="O9" s="51" t="s">
        <v>226</v>
      </c>
      <c r="P9" s="51" t="s">
        <v>227</v>
      </c>
      <c r="Q9" s="51" t="s">
        <v>228</v>
      </c>
      <c r="R9" s="49"/>
      <c r="S9" s="49"/>
      <c r="T9" s="49"/>
      <c r="U9" s="49"/>
      <c r="V9" s="49"/>
      <c r="W9" s="49"/>
      <c r="X9" s="49"/>
      <c r="Y9" s="49"/>
    </row>
    <row r="10" spans="1:25" x14ac:dyDescent="0.2">
      <c r="A10" s="116"/>
      <c r="B10" s="78" t="s">
        <v>270</v>
      </c>
      <c r="C10" s="79" t="s">
        <v>150</v>
      </c>
      <c r="D10" s="78" t="s">
        <v>151</v>
      </c>
      <c r="E10" s="80" t="s">
        <v>152</v>
      </c>
      <c r="F10" s="74" t="s">
        <v>271</v>
      </c>
      <c r="G10" t="s">
        <v>272</v>
      </c>
      <c r="H10" s="132"/>
      <c r="I10" s="81"/>
      <c r="J10" s="81"/>
      <c r="K10" s="81"/>
      <c r="L10" s="51" t="s">
        <v>149</v>
      </c>
      <c r="M10" s="82">
        <v>8</v>
      </c>
      <c r="N10" s="51" t="s">
        <v>153</v>
      </c>
      <c r="O10" s="51" t="s">
        <v>154</v>
      </c>
      <c r="P10" s="51" t="s">
        <v>155</v>
      </c>
      <c r="Q10" s="51" t="s">
        <v>156</v>
      </c>
      <c r="R10" s="49"/>
      <c r="S10" s="49"/>
      <c r="T10" s="49"/>
      <c r="U10" s="49"/>
      <c r="V10" s="49"/>
      <c r="W10" s="49"/>
      <c r="X10" s="49"/>
      <c r="Y10" s="49"/>
    </row>
    <row r="11" spans="1:25" hidden="1" x14ac:dyDescent="0.2">
      <c r="A11" s="113"/>
      <c r="B11" s="59" t="s">
        <v>255</v>
      </c>
      <c r="C11" s="59" t="s">
        <v>273</v>
      </c>
      <c r="D11" s="60" t="s">
        <v>15</v>
      </c>
      <c r="E11" s="61"/>
      <c r="F11" s="61"/>
      <c r="G11"/>
      <c r="H11" s="134"/>
      <c r="I11" s="62"/>
      <c r="J11" s="62"/>
      <c r="K11" s="62"/>
      <c r="L11" s="51"/>
      <c r="M11" s="50"/>
      <c r="N11" s="51"/>
      <c r="O11" s="51"/>
      <c r="P11" s="51"/>
      <c r="Q11" s="51"/>
      <c r="R11" s="49"/>
      <c r="S11" s="49"/>
      <c r="T11" s="49"/>
      <c r="U11" s="49"/>
      <c r="V11" s="49"/>
      <c r="W11" s="49"/>
      <c r="X11" s="49"/>
      <c r="Y11" s="49"/>
    </row>
    <row r="12" spans="1:25" x14ac:dyDescent="0.2">
      <c r="A12" s="113"/>
      <c r="B12" s="83" t="s">
        <v>255</v>
      </c>
      <c r="C12" s="59" t="s">
        <v>229</v>
      </c>
      <c r="D12" s="59"/>
      <c r="E12" s="59" t="s">
        <v>230</v>
      </c>
      <c r="F12" s="47" t="s">
        <v>274</v>
      </c>
      <c r="G12" t="s">
        <v>275</v>
      </c>
      <c r="H12" s="132"/>
      <c r="I12" s="62"/>
      <c r="J12" s="62"/>
      <c r="K12" s="62"/>
      <c r="L12" s="49"/>
      <c r="M12" s="50">
        <v>1</v>
      </c>
      <c r="N12" s="51" t="s">
        <v>231</v>
      </c>
      <c r="O12" s="51" t="s">
        <v>232</v>
      </c>
      <c r="P12" s="51" t="s">
        <v>233</v>
      </c>
      <c r="Q12" s="51" t="s">
        <v>234</v>
      </c>
      <c r="R12" s="49"/>
      <c r="S12" s="49"/>
      <c r="T12" s="49"/>
      <c r="U12" s="49"/>
      <c r="V12" s="49"/>
      <c r="W12" s="49"/>
      <c r="X12" s="49"/>
      <c r="Y12" s="49"/>
    </row>
    <row r="13" spans="1:25" x14ac:dyDescent="0.2">
      <c r="A13" s="111"/>
      <c r="B13" s="45" t="s">
        <v>249</v>
      </c>
      <c r="C13" s="45" t="s">
        <v>58</v>
      </c>
      <c r="D13" s="84" t="s">
        <v>15</v>
      </c>
      <c r="E13" s="77" t="s">
        <v>59</v>
      </c>
      <c r="F13" s="56" t="s">
        <v>276</v>
      </c>
      <c r="G13" t="s">
        <v>277</v>
      </c>
      <c r="H13" s="133"/>
      <c r="I13" s="48" t="s">
        <v>278</v>
      </c>
      <c r="J13" s="48"/>
      <c r="K13" s="48"/>
      <c r="L13" s="51" t="s">
        <v>57</v>
      </c>
      <c r="M13" s="50">
        <v>1</v>
      </c>
      <c r="N13" s="51" t="s">
        <v>60</v>
      </c>
      <c r="O13" s="51" t="s">
        <v>61</v>
      </c>
      <c r="P13" s="51" t="s">
        <v>62</v>
      </c>
      <c r="Q13" s="51" t="s">
        <v>63</v>
      </c>
      <c r="R13" s="49"/>
      <c r="S13" s="49"/>
      <c r="T13" s="49"/>
      <c r="U13" s="49"/>
      <c r="V13" s="49"/>
      <c r="W13" s="49"/>
      <c r="X13" s="49"/>
      <c r="Y13" s="49"/>
    </row>
    <row r="14" spans="1:25" x14ac:dyDescent="0.2">
      <c r="A14" s="117"/>
      <c r="B14" s="85" t="s">
        <v>279</v>
      </c>
      <c r="C14" s="85" t="s">
        <v>65</v>
      </c>
      <c r="D14" s="85" t="s">
        <v>15</v>
      </c>
      <c r="E14" s="86" t="s">
        <v>66</v>
      </c>
      <c r="F14" s="74" t="s">
        <v>280</v>
      </c>
      <c r="G14" t="s">
        <v>281</v>
      </c>
      <c r="H14" s="132"/>
      <c r="I14" s="87"/>
      <c r="J14" s="87"/>
      <c r="K14" s="87"/>
      <c r="L14" s="51" t="s">
        <v>64</v>
      </c>
      <c r="M14" s="50">
        <v>15</v>
      </c>
      <c r="N14" s="51" t="s">
        <v>67</v>
      </c>
      <c r="O14" s="51" t="s">
        <v>68</v>
      </c>
      <c r="P14" s="51" t="s">
        <v>69</v>
      </c>
      <c r="Q14" s="51" t="s">
        <v>70</v>
      </c>
      <c r="R14" s="51" t="s">
        <v>71</v>
      </c>
      <c r="S14" s="51" t="s">
        <v>72</v>
      </c>
      <c r="T14" s="51" t="s">
        <v>73</v>
      </c>
      <c r="U14" s="51" t="s">
        <v>74</v>
      </c>
      <c r="V14" s="51" t="s">
        <v>75</v>
      </c>
      <c r="W14" s="51" t="s">
        <v>76</v>
      </c>
      <c r="X14" s="51" t="s">
        <v>77</v>
      </c>
      <c r="Y14" s="51" t="s">
        <v>78</v>
      </c>
    </row>
    <row r="15" spans="1:25" hidden="1" x14ac:dyDescent="0.2">
      <c r="A15" s="114"/>
      <c r="B15" s="64" t="s">
        <v>257</v>
      </c>
      <c r="C15" s="65" t="s">
        <v>282</v>
      </c>
      <c r="D15" s="65" t="s">
        <v>151</v>
      </c>
      <c r="E15" s="66" t="s">
        <v>283</v>
      </c>
      <c r="F15" s="66"/>
      <c r="G15"/>
      <c r="H15" s="135"/>
      <c r="I15" s="67"/>
      <c r="J15" s="67"/>
      <c r="K15" s="67"/>
      <c r="L15" s="64"/>
      <c r="M15" s="67"/>
      <c r="N15" s="65"/>
      <c r="O15" s="65"/>
      <c r="P15" s="65"/>
      <c r="Q15" s="65"/>
      <c r="R15" s="64"/>
      <c r="S15" s="64"/>
      <c r="T15" s="64"/>
      <c r="U15" s="64"/>
      <c r="V15" s="69"/>
      <c r="W15" s="69"/>
      <c r="X15" s="69"/>
      <c r="Y15" s="69"/>
    </row>
    <row r="16" spans="1:25" x14ac:dyDescent="0.2">
      <c r="A16" s="111"/>
      <c r="B16" s="45" t="s">
        <v>249</v>
      </c>
      <c r="C16" s="45" t="s">
        <v>79</v>
      </c>
      <c r="D16" s="45" t="s">
        <v>15</v>
      </c>
      <c r="E16" s="77" t="s">
        <v>80</v>
      </c>
      <c r="F16" s="47" t="s">
        <v>284</v>
      </c>
      <c r="G16" t="s">
        <v>285</v>
      </c>
      <c r="H16" s="132"/>
      <c r="I16" s="48"/>
      <c r="J16" s="48"/>
      <c r="K16" s="48"/>
      <c r="L16" s="51" t="s">
        <v>57</v>
      </c>
      <c r="M16" s="50">
        <v>2</v>
      </c>
      <c r="N16" s="88" t="s">
        <v>81</v>
      </c>
      <c r="O16" s="51"/>
      <c r="P16" s="51"/>
      <c r="Q16" s="51"/>
      <c r="R16" s="49"/>
      <c r="S16" s="49"/>
      <c r="T16" s="49"/>
      <c r="U16" s="49"/>
      <c r="V16" s="49"/>
      <c r="W16" s="49"/>
      <c r="X16" s="49"/>
      <c r="Y16" s="49"/>
    </row>
    <row r="17" spans="1:25" x14ac:dyDescent="0.2">
      <c r="A17" s="114"/>
      <c r="B17" s="65" t="s">
        <v>257</v>
      </c>
      <c r="C17" s="65" t="s">
        <v>158</v>
      </c>
      <c r="D17" s="65" t="s">
        <v>151</v>
      </c>
      <c r="E17" s="66" t="s">
        <v>159</v>
      </c>
      <c r="F17" s="56" t="s">
        <v>286</v>
      </c>
      <c r="G17" t="s">
        <v>287</v>
      </c>
      <c r="H17" s="133"/>
      <c r="I17" s="67"/>
      <c r="J17" s="67"/>
      <c r="K17" s="67"/>
      <c r="L17" s="65" t="s">
        <v>157</v>
      </c>
      <c r="M17" s="67">
        <v>13</v>
      </c>
      <c r="N17" s="65" t="s">
        <v>160</v>
      </c>
      <c r="O17" s="65" t="s">
        <v>161</v>
      </c>
      <c r="P17" s="65" t="s">
        <v>162</v>
      </c>
      <c r="Q17" s="65" t="s">
        <v>163</v>
      </c>
      <c r="R17" s="89" t="s">
        <v>164</v>
      </c>
      <c r="S17" s="89" t="s">
        <v>165</v>
      </c>
      <c r="T17" s="90" t="s">
        <v>166</v>
      </c>
      <c r="U17" s="89" t="s">
        <v>167</v>
      </c>
      <c r="V17" s="65" t="s">
        <v>168</v>
      </c>
      <c r="W17" s="65" t="s">
        <v>169</v>
      </c>
      <c r="X17" s="65" t="s">
        <v>170</v>
      </c>
      <c r="Y17" s="65" t="s">
        <v>171</v>
      </c>
    </row>
    <row r="18" spans="1:25" x14ac:dyDescent="0.2">
      <c r="A18" s="118"/>
      <c r="B18" s="91" t="s">
        <v>288</v>
      </c>
      <c r="C18" s="91" t="s">
        <v>83</v>
      </c>
      <c r="D18" s="92" t="s">
        <v>15</v>
      </c>
      <c r="E18" s="93" t="s">
        <v>84</v>
      </c>
      <c r="F18" s="74" t="s">
        <v>289</v>
      </c>
      <c r="G18" t="s">
        <v>290</v>
      </c>
      <c r="H18" s="132"/>
      <c r="I18" s="94"/>
      <c r="J18" s="94"/>
      <c r="K18" s="94"/>
      <c r="L18" s="51" t="s">
        <v>82</v>
      </c>
      <c r="M18" s="50">
        <v>5</v>
      </c>
      <c r="N18" s="58" t="s">
        <v>85</v>
      </c>
      <c r="O18" s="58" t="s">
        <v>18</v>
      </c>
      <c r="P18" s="49" t="s">
        <v>86</v>
      </c>
      <c r="Q18" s="95" t="s">
        <v>87</v>
      </c>
      <c r="R18" s="49"/>
      <c r="S18" s="49"/>
      <c r="T18" s="49"/>
      <c r="U18" s="49"/>
      <c r="V18" s="49"/>
      <c r="W18" s="49"/>
      <c r="X18" s="49"/>
      <c r="Y18" s="49"/>
    </row>
    <row r="19" spans="1:25" x14ac:dyDescent="0.2">
      <c r="A19" s="119"/>
      <c r="B19" s="96" t="s">
        <v>249</v>
      </c>
      <c r="C19" s="96" t="s">
        <v>173</v>
      </c>
      <c r="D19" s="96" t="s">
        <v>151</v>
      </c>
      <c r="E19" s="96" t="s">
        <v>174</v>
      </c>
      <c r="F19" s="56" t="s">
        <v>291</v>
      </c>
      <c r="G19" t="s">
        <v>292</v>
      </c>
      <c r="H19" s="133"/>
      <c r="I19" s="97"/>
      <c r="J19" s="97"/>
      <c r="K19" s="97"/>
      <c r="L19" s="51" t="s">
        <v>172</v>
      </c>
      <c r="M19" s="50">
        <v>6</v>
      </c>
      <c r="N19" s="51" t="s">
        <v>175</v>
      </c>
      <c r="O19" s="51" t="s">
        <v>22</v>
      </c>
      <c r="P19" s="51" t="s">
        <v>176</v>
      </c>
      <c r="Q19" s="51" t="s">
        <v>177</v>
      </c>
      <c r="R19" s="52"/>
      <c r="S19" s="52"/>
      <c r="T19" s="52"/>
      <c r="U19" s="52"/>
      <c r="V19" s="52"/>
      <c r="W19" s="52"/>
      <c r="X19" s="52"/>
      <c r="Y19" s="52"/>
    </row>
    <row r="20" spans="1:25" x14ac:dyDescent="0.2">
      <c r="A20" s="113"/>
      <c r="B20" s="59" t="s">
        <v>255</v>
      </c>
      <c r="C20" s="60" t="s">
        <v>89</v>
      </c>
      <c r="D20" s="60" t="s">
        <v>15</v>
      </c>
      <c r="E20" s="61" t="s">
        <v>90</v>
      </c>
      <c r="F20" s="74" t="s">
        <v>293</v>
      </c>
      <c r="G20" t="s">
        <v>294</v>
      </c>
      <c r="H20" s="136"/>
      <c r="I20" s="62"/>
      <c r="J20" s="62"/>
      <c r="K20" s="62"/>
      <c r="L20" s="51" t="s">
        <v>88</v>
      </c>
      <c r="M20" s="50">
        <v>17</v>
      </c>
      <c r="N20" s="70" t="s">
        <v>91</v>
      </c>
      <c r="O20" s="49" t="s">
        <v>92</v>
      </c>
      <c r="P20" s="49" t="s">
        <v>93</v>
      </c>
      <c r="Q20" s="58" t="s">
        <v>94</v>
      </c>
      <c r="R20" s="70" t="s">
        <v>95</v>
      </c>
      <c r="S20" s="58" t="s">
        <v>96</v>
      </c>
      <c r="T20" s="49" t="s">
        <v>97</v>
      </c>
      <c r="U20" s="58" t="s">
        <v>98</v>
      </c>
      <c r="V20" s="49"/>
      <c r="W20" s="49"/>
      <c r="X20" s="49"/>
      <c r="Y20" s="49"/>
    </row>
    <row r="21" spans="1:25" x14ac:dyDescent="0.2">
      <c r="A21" s="118"/>
      <c r="B21" s="91" t="s">
        <v>288</v>
      </c>
      <c r="C21" s="91" t="s">
        <v>100</v>
      </c>
      <c r="D21" s="92" t="s">
        <v>15</v>
      </c>
      <c r="E21" s="92" t="s">
        <v>101</v>
      </c>
      <c r="F21" s="56" t="s">
        <v>295</v>
      </c>
      <c r="G21" t="s">
        <v>296</v>
      </c>
      <c r="H21" s="133"/>
      <c r="I21" s="94" t="s">
        <v>297</v>
      </c>
      <c r="J21" s="94"/>
      <c r="K21" s="94"/>
      <c r="L21" s="51" t="s">
        <v>99</v>
      </c>
      <c r="M21" s="50">
        <v>11</v>
      </c>
      <c r="N21" s="51" t="s">
        <v>102</v>
      </c>
      <c r="O21" s="51" t="s">
        <v>103</v>
      </c>
      <c r="P21" s="51" t="s">
        <v>104</v>
      </c>
      <c r="Q21" s="51" t="s">
        <v>105</v>
      </c>
      <c r="R21" s="51" t="s">
        <v>106</v>
      </c>
      <c r="S21" s="51" t="s">
        <v>107</v>
      </c>
      <c r="T21" s="51" t="s">
        <v>108</v>
      </c>
      <c r="U21" s="51" t="s">
        <v>109</v>
      </c>
      <c r="V21" s="58" t="s">
        <v>110</v>
      </c>
      <c r="W21" s="58" t="s">
        <v>111</v>
      </c>
      <c r="X21" s="49" t="s">
        <v>112</v>
      </c>
      <c r="Y21" s="95" t="s">
        <v>113</v>
      </c>
    </row>
    <row r="22" spans="1:25" x14ac:dyDescent="0.2">
      <c r="A22" s="111"/>
      <c r="B22" s="45" t="s">
        <v>249</v>
      </c>
      <c r="C22" s="84" t="s">
        <v>114</v>
      </c>
      <c r="D22" s="84" t="s">
        <v>15</v>
      </c>
      <c r="E22" s="44" t="s">
        <v>115</v>
      </c>
      <c r="F22" s="74" t="s">
        <v>298</v>
      </c>
      <c r="G22" t="s">
        <v>299</v>
      </c>
      <c r="H22" s="132"/>
      <c r="I22" s="98"/>
      <c r="J22" s="98"/>
      <c r="K22" s="98"/>
      <c r="L22" s="51" t="s">
        <v>57</v>
      </c>
      <c r="M22" s="82">
        <v>7</v>
      </c>
      <c r="N22" s="51" t="s">
        <v>116</v>
      </c>
      <c r="O22" s="51" t="s">
        <v>117</v>
      </c>
      <c r="P22" s="51" t="s">
        <v>118</v>
      </c>
      <c r="Q22" s="51" t="s">
        <v>119</v>
      </c>
      <c r="R22" s="49"/>
      <c r="S22" s="49"/>
      <c r="T22" s="49"/>
      <c r="U22" s="49"/>
      <c r="V22" s="49"/>
      <c r="W22" s="49"/>
      <c r="X22" s="49"/>
      <c r="Y22" s="49"/>
    </row>
    <row r="23" spans="1:25" hidden="1" x14ac:dyDescent="0.2">
      <c r="A23" s="117"/>
      <c r="B23" s="85" t="s">
        <v>279</v>
      </c>
      <c r="C23" s="85" t="s">
        <v>300</v>
      </c>
      <c r="D23" s="85" t="s">
        <v>151</v>
      </c>
      <c r="E23" s="85" t="s">
        <v>301</v>
      </c>
      <c r="F23" s="85"/>
      <c r="G23"/>
      <c r="H23" s="138"/>
      <c r="I23" s="87"/>
      <c r="J23" s="87"/>
      <c r="K23" s="87"/>
      <c r="L23" s="51"/>
      <c r="M23" s="50"/>
      <c r="N23" s="51"/>
      <c r="O23" s="51"/>
      <c r="P23" s="51"/>
      <c r="Q23" s="51"/>
      <c r="R23" s="52"/>
      <c r="S23" s="52"/>
      <c r="T23" s="52"/>
      <c r="U23" s="52"/>
      <c r="V23" s="52"/>
      <c r="W23" s="52"/>
      <c r="X23" s="52"/>
      <c r="Y23" s="52"/>
    </row>
    <row r="24" spans="1:25" x14ac:dyDescent="0.2">
      <c r="A24" s="113"/>
      <c r="B24" s="59" t="s">
        <v>255</v>
      </c>
      <c r="C24" s="60" t="s">
        <v>121</v>
      </c>
      <c r="D24" s="60" t="s">
        <v>15</v>
      </c>
      <c r="E24" s="61" t="s">
        <v>122</v>
      </c>
      <c r="F24" s="47" t="s">
        <v>302</v>
      </c>
      <c r="G24" t="s">
        <v>303</v>
      </c>
      <c r="H24" s="132"/>
      <c r="I24" s="62"/>
      <c r="J24" s="62"/>
      <c r="K24" s="62"/>
      <c r="L24" s="51" t="s">
        <v>120</v>
      </c>
      <c r="M24" s="50">
        <v>11</v>
      </c>
      <c r="N24" s="70" t="s">
        <v>123</v>
      </c>
      <c r="O24" s="58" t="s">
        <v>124</v>
      </c>
      <c r="P24" s="49" t="s">
        <v>125</v>
      </c>
      <c r="Q24" s="58" t="s">
        <v>126</v>
      </c>
      <c r="R24" s="49"/>
      <c r="S24" s="49"/>
      <c r="T24" s="49"/>
      <c r="U24" s="49"/>
      <c r="V24" s="49"/>
      <c r="W24" s="49"/>
      <c r="X24" s="49"/>
      <c r="Y24" s="49"/>
    </row>
    <row r="25" spans="1:25" x14ac:dyDescent="0.2">
      <c r="A25" s="114"/>
      <c r="B25" s="65" t="s">
        <v>257</v>
      </c>
      <c r="C25" s="99" t="s">
        <v>179</v>
      </c>
      <c r="D25" s="65" t="s">
        <v>151</v>
      </c>
      <c r="E25" s="66" t="s">
        <v>180</v>
      </c>
      <c r="F25" s="56" t="s">
        <v>304</v>
      </c>
      <c r="G25" t="s">
        <v>305</v>
      </c>
      <c r="H25" s="137"/>
      <c r="I25" s="100"/>
      <c r="J25" s="100"/>
      <c r="K25" s="100"/>
      <c r="L25" s="65" t="s">
        <v>178</v>
      </c>
      <c r="M25" s="100">
        <v>10</v>
      </c>
      <c r="N25" s="65" t="s">
        <v>181</v>
      </c>
      <c r="O25" s="65" t="s">
        <v>182</v>
      </c>
      <c r="P25" s="65" t="s">
        <v>183</v>
      </c>
      <c r="Q25" s="65" t="s">
        <v>184</v>
      </c>
      <c r="R25" s="99" t="s">
        <v>185</v>
      </c>
      <c r="S25" s="101" t="s">
        <v>186</v>
      </c>
      <c r="T25" s="90" t="s">
        <v>187</v>
      </c>
      <c r="U25" s="101" t="s">
        <v>188</v>
      </c>
      <c r="V25" s="102"/>
      <c r="W25" s="102"/>
      <c r="X25" s="102"/>
      <c r="Y25" s="102"/>
    </row>
    <row r="26" spans="1:25" x14ac:dyDescent="0.2">
      <c r="A26" s="113"/>
      <c r="B26" s="59" t="s">
        <v>255</v>
      </c>
      <c r="C26" s="60" t="s">
        <v>128</v>
      </c>
      <c r="D26" s="60" t="s">
        <v>15</v>
      </c>
      <c r="E26" s="61" t="s">
        <v>129</v>
      </c>
      <c r="F26" s="74" t="s">
        <v>306</v>
      </c>
      <c r="G26" t="s">
        <v>307</v>
      </c>
      <c r="H26" s="132"/>
      <c r="I26" s="62"/>
      <c r="J26" s="62"/>
      <c r="K26" s="62"/>
      <c r="L26" s="51" t="s">
        <v>127</v>
      </c>
      <c r="M26" s="50">
        <v>18</v>
      </c>
      <c r="N26" s="58" t="s">
        <v>130</v>
      </c>
      <c r="O26" s="58" t="s">
        <v>131</v>
      </c>
      <c r="P26" s="49" t="s">
        <v>132</v>
      </c>
      <c r="Q26" s="58" t="s">
        <v>133</v>
      </c>
      <c r="R26" s="58" t="s">
        <v>134</v>
      </c>
      <c r="S26" s="51" t="s">
        <v>135</v>
      </c>
      <c r="T26" s="51" t="s">
        <v>136</v>
      </c>
      <c r="U26" s="49" t="s">
        <v>137</v>
      </c>
      <c r="V26" s="49"/>
      <c r="W26" s="49"/>
      <c r="X26" s="49"/>
      <c r="Y26" s="49"/>
    </row>
    <row r="27" spans="1:25" x14ac:dyDescent="0.2">
      <c r="A27" s="114"/>
      <c r="B27" s="65" t="s">
        <v>257</v>
      </c>
      <c r="C27" s="65" t="s">
        <v>190</v>
      </c>
      <c r="D27" s="65" t="s">
        <v>151</v>
      </c>
      <c r="E27" s="65" t="s">
        <v>191</v>
      </c>
      <c r="F27" s="56" t="s">
        <v>308</v>
      </c>
      <c r="G27" t="s">
        <v>309</v>
      </c>
      <c r="H27" s="137"/>
      <c r="I27" s="67" t="s">
        <v>310</v>
      </c>
      <c r="J27" s="67"/>
      <c r="K27" s="67"/>
      <c r="L27" s="65" t="s">
        <v>189</v>
      </c>
      <c r="M27" s="67">
        <v>13</v>
      </c>
      <c r="N27" s="89" t="s">
        <v>192</v>
      </c>
      <c r="O27" s="89" t="s">
        <v>193</v>
      </c>
      <c r="P27" s="90" t="s">
        <v>194</v>
      </c>
      <c r="Q27" s="89" t="s">
        <v>195</v>
      </c>
      <c r="R27" s="65" t="s">
        <v>196</v>
      </c>
      <c r="S27" s="65" t="s">
        <v>197</v>
      </c>
      <c r="T27" s="65" t="s">
        <v>198</v>
      </c>
      <c r="U27" s="65" t="s">
        <v>199</v>
      </c>
      <c r="V27" s="102"/>
      <c r="W27" s="102"/>
      <c r="X27" s="102"/>
      <c r="Y27" s="102"/>
    </row>
    <row r="28" spans="1:25" x14ac:dyDescent="0.2">
      <c r="A28" s="114"/>
      <c r="B28" s="65" t="s">
        <v>257</v>
      </c>
      <c r="C28" s="65" t="s">
        <v>201</v>
      </c>
      <c r="D28" s="65" t="s">
        <v>151</v>
      </c>
      <c r="E28" s="66" t="s">
        <v>202</v>
      </c>
      <c r="F28" s="74" t="s">
        <v>311</v>
      </c>
      <c r="G28" t="s">
        <v>312</v>
      </c>
      <c r="H28" s="136"/>
      <c r="I28" s="67" t="s">
        <v>313</v>
      </c>
      <c r="J28" s="67"/>
      <c r="K28" s="67"/>
      <c r="L28" s="65" t="s">
        <v>200</v>
      </c>
      <c r="M28" s="67">
        <v>18</v>
      </c>
      <c r="N28" s="65" t="s">
        <v>203</v>
      </c>
      <c r="O28" s="65" t="s">
        <v>204</v>
      </c>
      <c r="P28" s="65" t="s">
        <v>205</v>
      </c>
      <c r="Q28" s="65" t="s">
        <v>206</v>
      </c>
      <c r="R28" s="65"/>
      <c r="S28" s="65"/>
      <c r="T28" s="65"/>
      <c r="U28" s="65"/>
      <c r="V28" s="65"/>
      <c r="W28" s="65"/>
      <c r="X28" s="65"/>
      <c r="Y28" s="65"/>
    </row>
    <row r="29" spans="1:25" x14ac:dyDescent="0.2">
      <c r="A29" s="114"/>
      <c r="B29" s="65" t="s">
        <v>257</v>
      </c>
      <c r="C29" s="65" t="s">
        <v>208</v>
      </c>
      <c r="D29" s="65" t="s">
        <v>151</v>
      </c>
      <c r="E29" s="65" t="s">
        <v>209</v>
      </c>
      <c r="F29" s="56" t="s">
        <v>314</v>
      </c>
      <c r="G29" t="s">
        <v>315</v>
      </c>
      <c r="H29" s="133"/>
      <c r="I29" s="100"/>
      <c r="J29" s="100"/>
      <c r="K29" s="100"/>
      <c r="L29" s="65" t="s">
        <v>207</v>
      </c>
      <c r="M29" s="100">
        <v>11</v>
      </c>
      <c r="N29" s="65" t="s">
        <v>210</v>
      </c>
      <c r="O29" s="65" t="s">
        <v>22</v>
      </c>
      <c r="P29" s="65" t="s">
        <v>211</v>
      </c>
      <c r="Q29" s="65" t="s">
        <v>212</v>
      </c>
      <c r="R29" s="103" t="s">
        <v>213</v>
      </c>
      <c r="S29" s="89" t="s">
        <v>214</v>
      </c>
      <c r="T29" s="90" t="s">
        <v>215</v>
      </c>
      <c r="U29" s="89" t="s">
        <v>216</v>
      </c>
      <c r="V29" s="89"/>
      <c r="W29" s="102"/>
      <c r="X29" s="102"/>
      <c r="Y29" s="102"/>
    </row>
    <row r="30" spans="1:25" x14ac:dyDescent="0.2">
      <c r="A30" s="120"/>
      <c r="B30" s="104" t="s">
        <v>255</v>
      </c>
      <c r="C30" s="105" t="s">
        <v>139</v>
      </c>
      <c r="D30" s="105" t="s">
        <v>15</v>
      </c>
      <c r="E30" s="106" t="s">
        <v>140</v>
      </c>
      <c r="F30" s="107" t="s">
        <v>316</v>
      </c>
      <c r="G30" t="s">
        <v>317</v>
      </c>
      <c r="H30" s="139"/>
      <c r="I30" s="108"/>
      <c r="J30" s="108"/>
      <c r="K30" s="108"/>
      <c r="L30" s="109" t="s">
        <v>138</v>
      </c>
      <c r="M30" s="110">
        <v>9</v>
      </c>
      <c r="N30" s="109" t="s">
        <v>141</v>
      </c>
      <c r="O30" s="109" t="s">
        <v>142</v>
      </c>
      <c r="P30" s="109" t="s">
        <v>143</v>
      </c>
      <c r="Q30" s="109" t="s">
        <v>144</v>
      </c>
      <c r="R30" s="109" t="s">
        <v>145</v>
      </c>
      <c r="S30" s="109" t="s">
        <v>146</v>
      </c>
      <c r="T30" s="109" t="s">
        <v>147</v>
      </c>
      <c r="U30" s="109" t="s">
        <v>148</v>
      </c>
      <c r="V30" s="36"/>
      <c r="W30" s="36"/>
      <c r="X30" s="36"/>
      <c r="Y30" s="36"/>
    </row>
    <row r="31" spans="1:25" x14ac:dyDescent="0.2">
      <c r="C31" s="35"/>
      <c r="M31" s="1">
        <f>SUM(M3:M30)</f>
        <v>239</v>
      </c>
    </row>
  </sheetData>
  <phoneticPr fontId="17" type="noConversion"/>
  <hyperlinks>
    <hyperlink ref="P27" r:id="rId1" xr:uid="{6D50D506-00C2-3645-AEA8-7A958BB4E0F1}"/>
    <hyperlink ref="T17" r:id="rId2" xr:uid="{CBED6F51-E555-AB45-8CB0-E8DB48373B9B}"/>
    <hyperlink ref="T25" r:id="rId3" xr:uid="{EC647ADB-C5E3-684C-8E96-1FA668714B59}"/>
    <hyperlink ref="G10" r:id="rId4" xr:uid="{0C52A03C-6170-4C40-9583-7F789010C076}"/>
    <hyperlink ref="G24" r:id="rId5" xr:uid="{CCFBF111-C3B6-2341-9A86-44028A8B80A7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EB4-36AF-4899-9A3E-058794C16674}">
  <sheetPr>
    <tabColor theme="5" tint="-0.249977111117893"/>
    <pageSetUpPr fitToPage="1"/>
  </sheetPr>
  <dimension ref="A1:HE2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8" sqref="A8"/>
      <selection pane="bottomRight" activeCell="AH23" sqref="AH23"/>
    </sheetView>
  </sheetViews>
  <sheetFormatPr baseColWidth="10" defaultColWidth="8.83203125" defaultRowHeight="16" x14ac:dyDescent="0.2"/>
  <cols>
    <col min="1" max="1" width="19.83203125" bestFit="1" customWidth="1"/>
    <col min="2" max="2" width="14.6640625" bestFit="1" customWidth="1"/>
    <col min="3" max="3" width="7.5" style="265" bestFit="1" customWidth="1"/>
    <col min="4" max="4" width="8.6640625" bestFit="1" customWidth="1"/>
    <col min="5" max="5" width="12.33203125" style="1" bestFit="1" customWidth="1"/>
    <col min="6" max="6" width="46.5" style="306" customWidth="1"/>
    <col min="7" max="24" width="7.83203125" style="1" bestFit="1" customWidth="1"/>
    <col min="25" max="25" width="7.83203125" bestFit="1" customWidth="1"/>
    <col min="26" max="31" width="7.83203125" style="1" bestFit="1" customWidth="1"/>
    <col min="32" max="32" width="9.6640625" style="1" bestFit="1" customWidth="1"/>
    <col min="33" max="33" width="9.6640625" bestFit="1" customWidth="1"/>
    <col min="34" max="34" width="23.33203125" bestFit="1" customWidth="1"/>
    <col min="35" max="35" width="10.6640625" customWidth="1"/>
    <col min="36" max="36" width="25.6640625" bestFit="1" customWidth="1"/>
    <col min="37" max="37" width="9.6640625" bestFit="1" customWidth="1"/>
    <col min="38" max="38" width="15.33203125" bestFit="1" customWidth="1"/>
    <col min="39" max="39" width="10.6640625" bestFit="1" customWidth="1"/>
    <col min="40" max="40" width="29" bestFit="1" customWidth="1"/>
    <col min="41" max="41" width="9.6640625" bestFit="1" customWidth="1"/>
    <col min="42" max="42" width="14.1640625" bestFit="1" customWidth="1"/>
    <col min="43" max="43" width="10.6640625" bestFit="1" customWidth="1"/>
    <col min="44" max="44" width="23.83203125" bestFit="1" customWidth="1"/>
    <col min="45" max="45" width="9.6640625" bestFit="1" customWidth="1"/>
    <col min="46" max="46" width="13.6640625" bestFit="1" customWidth="1"/>
    <col min="47" max="47" width="10.6640625" bestFit="1" customWidth="1"/>
    <col min="48" max="48" width="24.83203125" bestFit="1" customWidth="1"/>
    <col min="49" max="49" width="9.6640625" bestFit="1" customWidth="1"/>
    <col min="50" max="50" width="13" bestFit="1" customWidth="1"/>
    <col min="51" max="51" width="10.6640625" bestFit="1" customWidth="1"/>
    <col min="52" max="52" width="17.83203125" bestFit="1" customWidth="1"/>
    <col min="53" max="57" width="6.83203125" bestFit="1" customWidth="1"/>
    <col min="58" max="58" width="19.33203125" hidden="1" customWidth="1"/>
    <col min="59" max="64" width="8.5" bestFit="1" customWidth="1"/>
    <col min="65" max="82" width="11.83203125" bestFit="1" customWidth="1"/>
    <col min="83" max="94" width="12.83203125" bestFit="1" customWidth="1"/>
    <col min="95" max="102" width="10.5" bestFit="1" customWidth="1"/>
    <col min="103" max="114" width="6.5" bestFit="1" customWidth="1"/>
    <col min="115" max="130" width="12.83203125" bestFit="1" customWidth="1"/>
    <col min="131" max="135" width="17.5" bestFit="1" customWidth="1"/>
    <col min="136" max="147" width="13" bestFit="1" customWidth="1"/>
    <col min="148" max="160" width="10.83203125" bestFit="1" customWidth="1"/>
    <col min="161" max="166" width="12" bestFit="1" customWidth="1"/>
    <col min="167" max="179" width="8.33203125" bestFit="1" customWidth="1"/>
    <col min="180" max="194" width="15.33203125" bestFit="1" customWidth="1"/>
    <col min="195" max="213" width="12.33203125" bestFit="1" customWidth="1"/>
  </cols>
  <sheetData>
    <row r="1" spans="1:213" ht="17" x14ac:dyDescent="0.2">
      <c r="A1" s="266" t="s">
        <v>318</v>
      </c>
      <c r="B1" s="266"/>
      <c r="C1" s="285"/>
      <c r="D1" s="291">
        <f>(D2/C2)</f>
        <v>2.5000000000000005E-2</v>
      </c>
      <c r="E1" s="263"/>
      <c r="F1" s="314" t="s">
        <v>319</v>
      </c>
      <c r="G1" s="195" t="s">
        <v>319</v>
      </c>
      <c r="H1" s="195" t="s">
        <v>319</v>
      </c>
      <c r="I1" s="195" t="s">
        <v>319</v>
      </c>
      <c r="J1" s="295" t="s">
        <v>319</v>
      </c>
      <c r="K1" s="1" t="s">
        <v>319</v>
      </c>
      <c r="L1" s="1" t="s">
        <v>319</v>
      </c>
      <c r="M1" s="1" t="s">
        <v>319</v>
      </c>
      <c r="N1" s="279"/>
      <c r="O1" s="279"/>
      <c r="P1" s="279" t="s">
        <v>319</v>
      </c>
      <c r="Q1" s="279" t="s">
        <v>319</v>
      </c>
      <c r="R1" s="279" t="s">
        <v>319</v>
      </c>
      <c r="S1" s="279"/>
      <c r="T1" s="263"/>
      <c r="U1" s="263"/>
      <c r="V1" s="263"/>
      <c r="W1" s="263"/>
      <c r="X1" s="263"/>
      <c r="Y1" s="191"/>
      <c r="Z1" s="279"/>
      <c r="AA1" s="263"/>
      <c r="AB1" s="263"/>
      <c r="AC1" s="263"/>
      <c r="AD1" s="263"/>
      <c r="AE1" s="263"/>
      <c r="AF1" s="283" t="s">
        <v>320</v>
      </c>
      <c r="AG1" s="191"/>
      <c r="AH1" s="191"/>
      <c r="AI1" s="191"/>
      <c r="AK1" s="292" t="s">
        <v>319</v>
      </c>
      <c r="AP1" s="191"/>
      <c r="AQ1" s="191"/>
      <c r="AR1" s="191"/>
      <c r="AS1" s="191"/>
      <c r="AT1" s="191"/>
      <c r="AU1" s="191"/>
      <c r="AV1" s="191"/>
      <c r="AW1" s="280"/>
      <c r="AX1" s="191"/>
      <c r="AY1" s="191"/>
      <c r="AZ1" s="191"/>
      <c r="BA1" s="280"/>
      <c r="BB1" s="280"/>
      <c r="BC1" s="280"/>
      <c r="BD1" s="280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281"/>
      <c r="DL1" s="281"/>
      <c r="DM1" s="281"/>
      <c r="DN1" s="281"/>
      <c r="DO1" s="281"/>
      <c r="DP1" s="281"/>
      <c r="DQ1" s="281"/>
      <c r="DR1" s="281"/>
      <c r="DS1" s="281"/>
      <c r="DT1" s="281"/>
      <c r="DU1" s="281"/>
      <c r="DV1" s="281"/>
      <c r="DW1" s="281"/>
      <c r="DX1" s="281"/>
      <c r="DY1" s="281"/>
      <c r="DZ1" s="281"/>
      <c r="EA1" s="273"/>
      <c r="EB1" s="273"/>
      <c r="EC1" s="273"/>
      <c r="ED1" s="273"/>
      <c r="EE1" s="273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274"/>
      <c r="FL1" s="274"/>
      <c r="FM1" s="274"/>
      <c r="FN1" s="274"/>
      <c r="FO1" s="274"/>
      <c r="FP1" s="274"/>
      <c r="FQ1" s="274"/>
      <c r="FR1" s="274"/>
      <c r="FS1" s="274"/>
      <c r="FT1" s="274"/>
      <c r="FU1" s="274"/>
      <c r="FV1" s="274"/>
      <c r="FW1" s="274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282"/>
      <c r="GN1" s="282"/>
      <c r="GO1" s="282"/>
      <c r="GP1" s="282"/>
      <c r="GQ1" s="282"/>
      <c r="GR1" s="282"/>
      <c r="GS1" s="282"/>
      <c r="GT1" s="282"/>
      <c r="GU1" s="282"/>
      <c r="GV1" s="282"/>
      <c r="GW1" s="282"/>
      <c r="GX1" s="282"/>
      <c r="GY1" s="282"/>
      <c r="GZ1" s="282"/>
      <c r="HA1" s="282"/>
      <c r="HB1" s="282"/>
      <c r="HC1" s="282"/>
      <c r="HD1" s="282"/>
      <c r="HE1" s="282"/>
    </row>
    <row r="2" spans="1:213" ht="17" x14ac:dyDescent="0.2">
      <c r="A2" s="283">
        <f>COUNTA(A5:A25)</f>
        <v>20</v>
      </c>
      <c r="B2" s="283"/>
      <c r="C2" s="286">
        <f>SUM(C5:C25)</f>
        <v>100005</v>
      </c>
      <c r="D2" s="285">
        <f>SUM(D5:D25)</f>
        <v>2500.1250000000005</v>
      </c>
      <c r="E2" s="263">
        <f>SUM(E5:E25)</f>
        <v>193</v>
      </c>
      <c r="F2" s="314" t="s">
        <v>319</v>
      </c>
      <c r="G2" s="278" t="s">
        <v>319</v>
      </c>
      <c r="H2" s="278" t="s">
        <v>319</v>
      </c>
      <c r="I2" s="278" t="s">
        <v>319</v>
      </c>
      <c r="J2" s="278" t="s">
        <v>319</v>
      </c>
      <c r="K2" s="278"/>
      <c r="L2" s="278"/>
      <c r="M2" s="279"/>
      <c r="N2" s="279"/>
      <c r="O2" s="279"/>
      <c r="P2" s="279"/>
      <c r="Q2" s="279"/>
      <c r="R2" s="279"/>
      <c r="S2" s="279"/>
      <c r="T2" s="263"/>
      <c r="U2" s="263"/>
      <c r="V2" s="263"/>
      <c r="W2" s="263"/>
      <c r="X2" s="263"/>
      <c r="Y2" s="191"/>
      <c r="Z2" s="279"/>
      <c r="AA2" s="263"/>
      <c r="AB2" s="263"/>
      <c r="AC2" s="263"/>
      <c r="AD2" s="263"/>
      <c r="AE2" s="263"/>
      <c r="AF2" s="263">
        <f>SUM(AF5:AF23)</f>
        <v>46</v>
      </c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280"/>
      <c r="AX2" s="191"/>
      <c r="AY2" s="191"/>
      <c r="AZ2" s="191"/>
      <c r="BA2" s="280"/>
      <c r="BB2" s="280"/>
      <c r="BC2" s="280"/>
      <c r="BD2" s="280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281"/>
      <c r="DL2" s="281"/>
      <c r="DM2" s="281"/>
      <c r="DN2" s="281"/>
      <c r="DO2" s="281"/>
      <c r="DP2" s="281"/>
      <c r="DQ2" s="281"/>
      <c r="DR2" s="281"/>
      <c r="DS2" s="281"/>
      <c r="DT2" s="281"/>
      <c r="DU2" s="281"/>
      <c r="DV2" s="281"/>
      <c r="DW2" s="281"/>
      <c r="DX2" s="281"/>
      <c r="DY2" s="281"/>
      <c r="DZ2" s="281"/>
      <c r="EA2" s="273"/>
      <c r="EB2" s="273"/>
      <c r="EC2" s="273"/>
      <c r="ED2" s="273"/>
      <c r="EE2" s="273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274"/>
      <c r="FL2" s="274"/>
      <c r="FM2" s="274"/>
      <c r="FN2" s="274"/>
      <c r="FO2" s="274"/>
      <c r="FP2" s="274"/>
      <c r="FQ2" s="274"/>
      <c r="FR2" s="274"/>
      <c r="FS2" s="274"/>
      <c r="FT2" s="274"/>
      <c r="FU2" s="274"/>
      <c r="FV2" s="274"/>
      <c r="FW2" s="274"/>
      <c r="FX2" s="191"/>
      <c r="FY2" s="191"/>
      <c r="FZ2" s="191"/>
      <c r="GA2" s="191"/>
      <c r="GB2" s="191"/>
      <c r="GC2" s="191"/>
      <c r="GD2" s="191"/>
      <c r="GE2" s="191"/>
      <c r="GF2" s="191"/>
      <c r="GG2" s="191"/>
      <c r="GH2" s="191"/>
      <c r="GI2" s="191"/>
      <c r="GJ2" s="191"/>
      <c r="GK2" s="191"/>
      <c r="GL2" s="191"/>
      <c r="GM2" s="282"/>
      <c r="GN2" s="282"/>
      <c r="GO2" s="282"/>
      <c r="GP2" s="282"/>
      <c r="GQ2" s="282"/>
      <c r="GR2" s="282"/>
      <c r="GS2" s="282"/>
      <c r="GT2" s="282"/>
      <c r="GU2" s="282"/>
      <c r="GV2" s="282"/>
      <c r="GW2" s="282"/>
      <c r="GX2" s="282"/>
      <c r="GY2" s="282"/>
      <c r="GZ2" s="282"/>
      <c r="HA2" s="282"/>
      <c r="HB2" s="282"/>
      <c r="HC2" s="282"/>
      <c r="HD2" s="282"/>
      <c r="HE2" s="282"/>
    </row>
    <row r="3" spans="1:213" ht="17" x14ac:dyDescent="0.2">
      <c r="A3" s="191"/>
      <c r="B3" s="191"/>
      <c r="C3" s="285"/>
      <c r="D3" s="191"/>
      <c r="E3" s="263"/>
      <c r="F3" s="314" t="s">
        <v>319</v>
      </c>
      <c r="G3" s="278">
        <v>1</v>
      </c>
      <c r="H3" s="278">
        <f>(G3+1)</f>
        <v>2</v>
      </c>
      <c r="I3" s="278">
        <f t="shared" ref="I3:Y3" si="0">(H3+1)</f>
        <v>3</v>
      </c>
      <c r="J3" s="278">
        <f t="shared" si="0"/>
        <v>4</v>
      </c>
      <c r="K3" s="278">
        <f t="shared" si="0"/>
        <v>5</v>
      </c>
      <c r="L3" s="278">
        <f t="shared" si="0"/>
        <v>6</v>
      </c>
      <c r="M3" s="278">
        <f t="shared" si="0"/>
        <v>7</v>
      </c>
      <c r="N3" s="278">
        <f t="shared" si="0"/>
        <v>8</v>
      </c>
      <c r="O3" s="278">
        <f t="shared" si="0"/>
        <v>9</v>
      </c>
      <c r="P3" s="278">
        <f t="shared" si="0"/>
        <v>10</v>
      </c>
      <c r="Q3" s="278">
        <f t="shared" si="0"/>
        <v>11</v>
      </c>
      <c r="R3" s="278">
        <f t="shared" si="0"/>
        <v>12</v>
      </c>
      <c r="S3" s="278">
        <f t="shared" si="0"/>
        <v>13</v>
      </c>
      <c r="T3" s="278">
        <f t="shared" si="0"/>
        <v>14</v>
      </c>
      <c r="U3" s="278">
        <f t="shared" si="0"/>
        <v>15</v>
      </c>
      <c r="V3" s="278">
        <f t="shared" si="0"/>
        <v>16</v>
      </c>
      <c r="W3" s="278">
        <f t="shared" si="0"/>
        <v>17</v>
      </c>
      <c r="X3" s="278">
        <f t="shared" si="0"/>
        <v>18</v>
      </c>
      <c r="Y3" s="278">
        <f t="shared" si="0"/>
        <v>19</v>
      </c>
      <c r="Z3" s="278">
        <f t="shared" ref="Z3:AE3" si="1">(Y3+1)</f>
        <v>20</v>
      </c>
      <c r="AA3" s="278">
        <f t="shared" si="1"/>
        <v>21</v>
      </c>
      <c r="AB3" s="278">
        <f t="shared" si="1"/>
        <v>22</v>
      </c>
      <c r="AC3" s="278">
        <f t="shared" si="1"/>
        <v>23</v>
      </c>
      <c r="AD3" s="278">
        <f t="shared" si="1"/>
        <v>24</v>
      </c>
      <c r="AE3" s="278">
        <f t="shared" si="1"/>
        <v>25</v>
      </c>
      <c r="AG3" s="191"/>
      <c r="AH3" s="191"/>
      <c r="AI3" s="191"/>
      <c r="AJ3" s="191"/>
      <c r="AK3" s="191"/>
      <c r="AL3" s="191"/>
      <c r="AM3" s="191"/>
      <c r="AN3" s="191"/>
      <c r="AO3" s="292" t="s">
        <v>319</v>
      </c>
      <c r="AP3" s="191"/>
      <c r="AQ3" s="191"/>
      <c r="AR3" s="191"/>
      <c r="AS3" s="191"/>
      <c r="AT3" s="191"/>
      <c r="AU3" s="191"/>
      <c r="AV3" s="191"/>
      <c r="AW3" s="280"/>
      <c r="AX3" s="191"/>
      <c r="AY3" s="191"/>
      <c r="AZ3" s="191"/>
      <c r="BA3" s="280"/>
      <c r="BB3" s="280"/>
      <c r="BC3" s="280"/>
      <c r="BD3" s="280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  <c r="CF3" s="191"/>
      <c r="CG3" s="191"/>
      <c r="CH3" s="191"/>
      <c r="CI3" s="191"/>
      <c r="CJ3" s="191"/>
      <c r="CK3" s="191"/>
      <c r="CL3" s="191"/>
      <c r="CM3" s="191"/>
      <c r="CN3" s="191"/>
      <c r="CO3" s="191"/>
      <c r="CP3" s="191"/>
      <c r="CQ3" s="191"/>
      <c r="CR3" s="191"/>
      <c r="CS3" s="191"/>
      <c r="CT3" s="191"/>
      <c r="CU3" s="191"/>
      <c r="CV3" s="191"/>
      <c r="CW3" s="191"/>
      <c r="CX3" s="191"/>
      <c r="CY3" s="191"/>
      <c r="CZ3" s="191"/>
      <c r="DA3" s="191"/>
      <c r="DB3" s="191"/>
      <c r="DC3" s="191"/>
      <c r="DD3" s="191"/>
      <c r="DE3" s="191"/>
      <c r="DF3" s="191"/>
      <c r="DG3" s="191"/>
      <c r="DH3" s="191"/>
      <c r="DI3" s="191"/>
      <c r="DJ3" s="191"/>
      <c r="DK3" s="281"/>
      <c r="DL3" s="281"/>
      <c r="DM3" s="281"/>
      <c r="DN3" s="281"/>
      <c r="DO3" s="281"/>
      <c r="DP3" s="281"/>
      <c r="DQ3" s="281"/>
      <c r="DR3" s="281"/>
      <c r="DS3" s="281"/>
      <c r="DT3" s="281"/>
      <c r="DU3" s="281"/>
      <c r="DV3" s="281"/>
      <c r="DW3" s="281"/>
      <c r="DX3" s="281"/>
      <c r="DY3" s="281"/>
      <c r="DZ3" s="281"/>
      <c r="EA3" s="273"/>
      <c r="EB3" s="273"/>
      <c r="EC3" s="273"/>
      <c r="ED3" s="273"/>
      <c r="EE3" s="273"/>
      <c r="EF3" s="191"/>
      <c r="EG3" s="191"/>
      <c r="EH3" s="191"/>
      <c r="EI3" s="191"/>
      <c r="EJ3" s="191"/>
      <c r="EK3" s="191"/>
      <c r="EL3" s="191"/>
      <c r="EM3" s="191"/>
      <c r="EN3" s="191"/>
      <c r="EO3" s="191"/>
      <c r="EP3" s="191"/>
      <c r="EQ3" s="191"/>
      <c r="ER3" s="191"/>
      <c r="ES3" s="191"/>
      <c r="ET3" s="191"/>
      <c r="EU3" s="191"/>
      <c r="EV3" s="191"/>
      <c r="EW3" s="191"/>
      <c r="EX3" s="191"/>
      <c r="EY3" s="191"/>
      <c r="EZ3" s="191"/>
      <c r="FA3" s="191"/>
      <c r="FB3" s="191"/>
      <c r="FC3" s="191"/>
      <c r="FD3" s="191"/>
      <c r="FE3" s="191"/>
      <c r="FF3" s="191"/>
      <c r="FG3" s="191"/>
      <c r="FH3" s="191"/>
      <c r="FI3" s="191"/>
      <c r="FJ3" s="191"/>
      <c r="FK3" s="274"/>
      <c r="FL3" s="274"/>
      <c r="FM3" s="274"/>
      <c r="FN3" s="274"/>
      <c r="FO3" s="274"/>
      <c r="FP3" s="274"/>
      <c r="FQ3" s="274"/>
      <c r="FR3" s="274"/>
      <c r="FS3" s="274"/>
      <c r="FT3" s="274"/>
      <c r="FU3" s="274"/>
      <c r="FV3" s="274"/>
      <c r="FW3" s="274"/>
      <c r="FX3" s="191"/>
      <c r="FY3" s="191"/>
      <c r="FZ3" s="191"/>
      <c r="GA3" s="191"/>
      <c r="GB3" s="191"/>
      <c r="GC3" s="191"/>
      <c r="GD3" s="191"/>
      <c r="GE3" s="191"/>
      <c r="GF3" s="191"/>
      <c r="GG3" s="191"/>
      <c r="GH3" s="191"/>
      <c r="GI3" s="191"/>
      <c r="GJ3" s="191"/>
      <c r="GK3" s="191"/>
      <c r="GL3" s="191"/>
      <c r="GM3" s="282"/>
      <c r="GN3" s="282"/>
      <c r="GO3" s="282"/>
      <c r="GP3" s="282"/>
      <c r="GQ3" s="282"/>
      <c r="GR3" s="282"/>
      <c r="GS3" s="282"/>
      <c r="GT3" s="282"/>
      <c r="GU3" s="282"/>
      <c r="GV3" s="282"/>
      <c r="GW3" s="282"/>
      <c r="GX3" s="282"/>
      <c r="GY3" s="282"/>
      <c r="GZ3" s="282"/>
      <c r="HA3" s="282"/>
      <c r="HB3" s="282"/>
      <c r="HC3" s="282"/>
      <c r="HD3" s="282"/>
      <c r="HE3" s="282"/>
    </row>
    <row r="4" spans="1:213" s="287" customFormat="1" ht="51" x14ac:dyDescent="0.2">
      <c r="A4" s="287" t="s">
        <v>321</v>
      </c>
      <c r="B4" s="287" t="s">
        <v>322</v>
      </c>
      <c r="C4" s="284" t="s">
        <v>323</v>
      </c>
      <c r="D4" s="290" t="s">
        <v>324</v>
      </c>
      <c r="E4" s="288" t="s">
        <v>325</v>
      </c>
      <c r="F4" s="294" t="s">
        <v>326</v>
      </c>
      <c r="G4" s="289" t="s">
        <v>327</v>
      </c>
      <c r="H4" s="289" t="s">
        <v>327</v>
      </c>
      <c r="I4" s="289" t="s">
        <v>327</v>
      </c>
      <c r="J4" s="289" t="s">
        <v>327</v>
      </c>
      <c r="K4" s="289" t="s">
        <v>327</v>
      </c>
      <c r="L4" s="289" t="s">
        <v>327</v>
      </c>
      <c r="M4" s="289" t="s">
        <v>327</v>
      </c>
      <c r="N4" s="289" t="s">
        <v>327</v>
      </c>
      <c r="O4" s="289" t="s">
        <v>327</v>
      </c>
      <c r="P4" s="289" t="s">
        <v>327</v>
      </c>
      <c r="Q4" s="289" t="s">
        <v>327</v>
      </c>
      <c r="R4" s="289" t="s">
        <v>327</v>
      </c>
      <c r="S4" s="289" t="s">
        <v>327</v>
      </c>
      <c r="T4" s="289" t="s">
        <v>327</v>
      </c>
      <c r="U4" s="289" t="s">
        <v>327</v>
      </c>
      <c r="V4" s="289" t="s">
        <v>327</v>
      </c>
      <c r="W4" s="289" t="s">
        <v>327</v>
      </c>
      <c r="X4" s="289" t="s">
        <v>327</v>
      </c>
      <c r="Y4" s="289" t="s">
        <v>327</v>
      </c>
      <c r="Z4" s="289" t="s">
        <v>327</v>
      </c>
      <c r="AA4" s="289" t="s">
        <v>327</v>
      </c>
      <c r="AB4" s="289" t="s">
        <v>327</v>
      </c>
      <c r="AC4" s="289" t="s">
        <v>327</v>
      </c>
      <c r="AD4" s="289" t="s">
        <v>327</v>
      </c>
      <c r="AE4" s="289" t="s">
        <v>327</v>
      </c>
      <c r="AF4" s="289" t="s">
        <v>328</v>
      </c>
      <c r="AG4" s="287" t="s">
        <v>329</v>
      </c>
      <c r="AH4" s="287" t="s">
        <v>330</v>
      </c>
      <c r="AI4" s="287" t="s">
        <v>331</v>
      </c>
      <c r="AJ4" s="287" t="s">
        <v>332</v>
      </c>
      <c r="AK4" s="287" t="s">
        <v>333</v>
      </c>
      <c r="AL4" s="287" t="s">
        <v>334</v>
      </c>
      <c r="AM4" s="287" t="s">
        <v>331</v>
      </c>
      <c r="AN4" s="287" t="s">
        <v>332</v>
      </c>
      <c r="AO4" s="287" t="s">
        <v>335</v>
      </c>
      <c r="AP4" s="287" t="s">
        <v>336</v>
      </c>
      <c r="AQ4" s="287" t="s">
        <v>331</v>
      </c>
      <c r="AR4" s="287" t="s">
        <v>332</v>
      </c>
      <c r="AS4" s="287" t="s">
        <v>337</v>
      </c>
      <c r="AT4" s="287" t="s">
        <v>338</v>
      </c>
      <c r="AU4" s="287" t="s">
        <v>331</v>
      </c>
      <c r="AV4" s="287" t="s">
        <v>339</v>
      </c>
      <c r="AW4" s="287" t="s">
        <v>340</v>
      </c>
      <c r="AX4" s="287" t="s">
        <v>341</v>
      </c>
      <c r="AY4" s="287" t="s">
        <v>331</v>
      </c>
      <c r="AZ4" s="287" t="s">
        <v>339</v>
      </c>
      <c r="BA4" s="287" t="s">
        <v>329</v>
      </c>
      <c r="BB4" s="287" t="s">
        <v>333</v>
      </c>
      <c r="BC4" s="287" t="s">
        <v>335</v>
      </c>
      <c r="BD4" s="287" t="s">
        <v>337</v>
      </c>
      <c r="BE4" s="287" t="s">
        <v>340</v>
      </c>
    </row>
    <row r="5" spans="1:213" ht="17" x14ac:dyDescent="0.2">
      <c r="A5" t="s">
        <v>342</v>
      </c>
      <c r="B5" t="str">
        <f>+INDEX('Supersite Working-AW'!$O$3:$R$196,MATCH('Recap SS &amp; Precinct #s'!$A5,'Supersite Working-AW'!$R$3:$R$196,0),1)</f>
        <v>Mountains</v>
      </c>
      <c r="C5" s="265">
        <f>SUMIF('Supersite Working-AW'!$R$3:$R$196,$A5,'Supersite Working-AW'!$L$3:$L$198)</f>
        <v>155</v>
      </c>
      <c r="D5" s="265">
        <f>SUMIF('Supersite Working-AW'!$R$3:$R$196,$A5,'Supersite Working-AW'!$M$3:$M$198)</f>
        <v>3.875</v>
      </c>
      <c r="E5" s="1">
        <f>COUNTA(G5:AE5)</f>
        <v>1</v>
      </c>
      <c r="F5" s="306" t="str">
        <f t="shared" ref="F5:F24" si="2">(G5&amp;","&amp;H5&amp;","&amp;I5&amp;","&amp;J5&amp;","&amp;K5&amp;","&amp;L5&amp;","&amp;M5&amp;","&amp;N5&amp;","&amp;O5&amp;","&amp;P5&amp;","&amp;Q5&amp;","&amp;R5&amp;","&amp;S5&amp;","&amp;T5&amp;","&amp;U5&amp;","&amp;V5&amp;","&amp;W5&amp;","&amp;X5&amp;","&amp;Y5)</f>
        <v>914,,,,,,,,,,,,,,,,,,</v>
      </c>
      <c r="G5" s="1">
        <v>914</v>
      </c>
      <c r="AF5" s="1">
        <f t="shared" ref="AF5:AF24" si="3">SUM(BA5:BE5)</f>
        <v>2</v>
      </c>
      <c r="AG5">
        <f>+INDEX('Supersite Working-AW'!$R$4:$AB$196,MATCH('Recap SS &amp; Precinct #s'!$A5,'Supersite Working-AW'!$R$4:$R$196,0),7)</f>
        <v>107152390</v>
      </c>
      <c r="AH5" t="str">
        <f>+INDEX('NGP Chairs CoChairs'!$A$2:$L$45,MATCH('Recap SS &amp; Precinct #s'!$AG5,'NGP Chairs CoChairs'!$A$2:$A$45,0),12)</f>
        <v>Gretchen Diefenderfer</v>
      </c>
      <c r="AI5" t="str">
        <f>+INDEX('NGP Chairs CoChairs'!$A$2:$L$45,MATCH('Recap SS &amp; Precinct #s'!$AG5,'NGP Chairs CoChairs'!$A$2:$A$45,0),7)</f>
        <v>3039479477</v>
      </c>
      <c r="AJ5" t="str">
        <f>+INDEX('NGP Chairs CoChairs'!$A$2:$L$45,MATCH('Recap SS &amp; Precinct #s'!$AG5,'NGP Chairs CoChairs'!$A$2:$A$45,0),8)</f>
        <v>gretchend@mac.com</v>
      </c>
      <c r="AK5">
        <v>111658139</v>
      </c>
      <c r="AL5" t="str">
        <f>+INDEX('NGP Chairs CoChairs'!$A$2:$M$42,MATCH('Recap SS &amp; Precinct #s'!$AK5,'NGP Chairs CoChairs'!$A$2:$A$42,0),12)</f>
        <v>Jasmine Holan</v>
      </c>
      <c r="AM5" t="str">
        <f>+INDEX('NGP Chairs CoChairs'!$A$2:$M$42,MATCH('Recap SS &amp; Precinct #s'!$AK5,'NGP Chairs CoChairs'!$A$2:$A$42,0),7)</f>
        <v>5127450823</v>
      </c>
      <c r="AN5" t="str">
        <f>+INDEX('NGP Chairs CoChairs'!$A$2:$M$42,MATCH('Recap SS &amp; Precinct #s'!$AK5,'NGP Chairs CoChairs'!$A$2:$A$42,0),8)</f>
        <v>jasmineholan@yahoo.com</v>
      </c>
      <c r="AO5">
        <v>0</v>
      </c>
      <c r="AP5" t="e">
        <f>+INDEX('NGP Chairs CoChairs'!$A$2:$M$42,MATCH('Recap SS &amp; Precinct #s'!$AO5,'NGP Chairs CoChairs'!$A$2:$A$42,0),12)</f>
        <v>#N/A</v>
      </c>
      <c r="AQ5" t="e">
        <f>+INDEX('NGP Chairs CoChairs'!$A$2:$M$42,MATCH('Recap SS &amp; Precinct #s'!$AO5,'NGP Chairs CoChairs'!$A$2:$A$42,0),7)</f>
        <v>#N/A</v>
      </c>
      <c r="AR5" t="e">
        <f>+INDEX('NGP Chairs CoChairs'!$A$2:$M$42,MATCH('Recap SS &amp; Precinct #s'!$AO5,'NGP Chairs CoChairs'!$A$2:$A$42,0),8)</f>
        <v>#N/A</v>
      </c>
      <c r="AS5">
        <v>0</v>
      </c>
      <c r="AT5" t="e">
        <f>+INDEX('NGP Chairs CoChairs'!$A$2:$M$42,MATCH('Recap SS &amp; Precinct #s'!$AS5,'NGP Chairs CoChairs'!$A$2:$A$42,0),12)</f>
        <v>#N/A</v>
      </c>
      <c r="AU5" t="e">
        <f>+INDEX('NGP Chairs CoChairs'!$A$2:$M$42,MATCH('Recap SS &amp; Precinct #s'!$AS5,'NGP Chairs CoChairs'!$A$2:$A$42,0),7)</f>
        <v>#N/A</v>
      </c>
      <c r="AV5" t="e">
        <f>+INDEX('NGP Chairs CoChairs'!$A$2:$M$42,MATCH('Recap SS &amp; Precinct #s'!$AS5,'NGP Chairs CoChairs'!$A$2:$A$42,0),8)</f>
        <v>#N/A</v>
      </c>
      <c r="AW5">
        <v>0</v>
      </c>
      <c r="AX5" t="e">
        <f>+INDEX('NGP Chairs CoChairs'!$A$2:$M$42,MATCH('Recap SS &amp; Precinct #s'!$AW5,'NGP Chairs CoChairs'!$A$2:$A$42,0),12)</f>
        <v>#N/A</v>
      </c>
      <c r="AY5" t="e">
        <f>+INDEX('NGP Chairs CoChairs'!$A$2:$M$42,MATCH('Recap SS &amp; Precinct #s'!$AW5,'NGP Chairs CoChairs'!$A$2:$A$42,0),7)</f>
        <v>#N/A</v>
      </c>
      <c r="AZ5" t="e">
        <f>+INDEX('NGP Chairs CoChairs'!$A$2:$M$42,MATCH('Recap SS &amp; Precinct #s'!$AW5,'NGP Chairs CoChairs'!$A$2:$A$42,0),8)</f>
        <v>#N/A</v>
      </c>
      <c r="BA5">
        <f t="shared" ref="BA5:BA24" si="4">IF(AG5&gt;0,1,"")</f>
        <v>1</v>
      </c>
      <c r="BB5">
        <f t="shared" ref="BB5:BB24" si="5">IF(AK5&gt;0,1,"")</f>
        <v>1</v>
      </c>
      <c r="BC5" t="str">
        <f t="shared" ref="BC5:BC24" si="6">IF(AO5&gt;0,1,"")</f>
        <v/>
      </c>
      <c r="BD5" t="str">
        <f t="shared" ref="BD5:BD20" si="7">IF(AS5&gt;0,1,"")</f>
        <v/>
      </c>
      <c r="BE5" t="str">
        <f t="shared" ref="BE5:BE20" si="8">IF(AW5&gt;0,1,"")</f>
        <v/>
      </c>
    </row>
    <row r="6" spans="1:213" ht="34" x14ac:dyDescent="0.2">
      <c r="A6" t="s">
        <v>343</v>
      </c>
      <c r="B6" t="str">
        <f>+INDEX('Supersite Working-AW'!$O$3:$R$196,MATCH('Recap SS &amp; Precinct #s'!$A6,'Supersite Working-AW'!$R$3:$R$196,0),1)</f>
        <v>Longmont</v>
      </c>
      <c r="C6" s="265">
        <f>SUMIF('Supersite Working-AW'!$R$3:$R$196,$A6,'Supersite Working-AW'!$L$3:$L$198)</f>
        <v>7518</v>
      </c>
      <c r="D6" s="265">
        <f>SUMIF('Supersite Working-AW'!$R$3:$R$196,$A6,'Supersite Working-AW'!$M$3:$M$198)</f>
        <v>187.95000000000002</v>
      </c>
      <c r="E6" s="1">
        <f>COUNTA(H6:AE6)</f>
        <v>14</v>
      </c>
      <c r="F6" s="306" t="str">
        <f t="shared" si="2"/>
        <v>605,606,607,608,609,610,611,614,615,616,624,625,630,631,631,,,,</v>
      </c>
      <c r="G6" s="1">
        <v>605</v>
      </c>
      <c r="H6" s="1">
        <v>606</v>
      </c>
      <c r="I6" s="1">
        <v>607</v>
      </c>
      <c r="J6" s="1">
        <v>608</v>
      </c>
      <c r="K6" s="1">
        <v>609</v>
      </c>
      <c r="L6" s="1">
        <v>610</v>
      </c>
      <c r="M6" s="1">
        <v>611</v>
      </c>
      <c r="N6" s="1">
        <v>614</v>
      </c>
      <c r="O6" s="1">
        <v>615</v>
      </c>
      <c r="P6" s="1">
        <v>616</v>
      </c>
      <c r="Q6" s="1">
        <v>624</v>
      </c>
      <c r="R6" s="1">
        <v>625</v>
      </c>
      <c r="S6" s="1">
        <v>630</v>
      </c>
      <c r="T6" s="1">
        <v>631</v>
      </c>
      <c r="U6" s="1">
        <v>631</v>
      </c>
      <c r="AF6" s="1">
        <f t="shared" si="3"/>
        <v>3</v>
      </c>
      <c r="AG6">
        <v>107153150</v>
      </c>
      <c r="AH6" t="str">
        <f>+INDEX('NGP Chairs CoChairs'!$A$2:$L$45,MATCH('Recap SS &amp; Precinct #s'!$AG6,'NGP Chairs CoChairs'!$A$2:$A$45,0),12)</f>
        <v>Gaythia Weis</v>
      </c>
      <c r="AI6" t="str">
        <f>+INDEX('NGP Chairs CoChairs'!$A$2:$L$45,MATCH('Recap SS &amp; Precinct #s'!$AG6,'NGP Chairs CoChairs'!$A$2:$A$45,0),7)</f>
        <v>3032426450</v>
      </c>
      <c r="AJ6" t="str">
        <f>+INDEX('NGP Chairs CoChairs'!$A$2:$L$45,MATCH('Recap SS &amp; Precinct #s'!$AG6,'NGP Chairs CoChairs'!$A$2:$A$45,0),8)</f>
        <v>gaythia@gmail.com</v>
      </c>
      <c r="AK6" s="292">
        <v>107152750</v>
      </c>
      <c r="AL6" t="str">
        <f>+INDEX('NGP Chairs CoChairs'!$A$2:$M$42,MATCH('Recap SS &amp; Precinct #s'!$AK6,'NGP Chairs CoChairs'!$A$2:$A$42,0),12)</f>
        <v>Sharon Malloy</v>
      </c>
      <c r="AM6" t="str">
        <f>+INDEX('NGP Chairs CoChairs'!$A$2:$M$42,MATCH('Recap SS &amp; Precinct #s'!$AK6,'NGP Chairs CoChairs'!$A$2:$A$42,0),7)</f>
        <v>3035884452</v>
      </c>
      <c r="AN6" t="str">
        <f>+INDEX('NGP Chairs CoChairs'!$A$2:$M$42,MATCH('Recap SS &amp; Precinct #s'!$AK6,'NGP Chairs CoChairs'!$A$2:$A$42,0),8)</f>
        <v>shari.a.malloy@gmail.com</v>
      </c>
      <c r="AO6">
        <v>107152594</v>
      </c>
      <c r="AP6" t="str">
        <f>+INDEX('NGP Chairs CoChairs'!$A$2:$M$42,MATCH('Recap SS &amp; Precinct #s'!$AO6,'NGP Chairs CoChairs'!$A$2:$A$42,0),12)</f>
        <v>marilyn hughes</v>
      </c>
      <c r="AQ6" t="str">
        <f>+INDEX('NGP Chairs CoChairs'!$A$2:$M$42,MATCH('Recap SS &amp; Precinct #s'!$AO6,'NGP Chairs CoChairs'!$A$2:$A$42,0),7)</f>
        <v>3038810816</v>
      </c>
      <c r="AR6" t="str">
        <f>+INDEX('NGP Chairs CoChairs'!$A$2:$M$42,MATCH('Recap SS &amp; Precinct #s'!$AO6,'NGP Chairs CoChairs'!$A$2:$A$42,0),8)</f>
        <v>marilynsails@icloud.com</v>
      </c>
      <c r="AS6">
        <v>0</v>
      </c>
      <c r="AT6" t="e">
        <f>+INDEX('NGP Chairs CoChairs'!$A$2:$M$42,MATCH('Recap SS &amp; Precinct #s'!$AS6,'NGP Chairs CoChairs'!$A$2:$A$42,0),12)</f>
        <v>#N/A</v>
      </c>
      <c r="AU6" t="e">
        <f>+INDEX('NGP Chairs CoChairs'!$A$2:$M$42,MATCH('Recap SS &amp; Precinct #s'!$AS6,'NGP Chairs CoChairs'!$A$2:$A$42,0),7)</f>
        <v>#N/A</v>
      </c>
      <c r="AV6" t="e">
        <f>+INDEX('NGP Chairs CoChairs'!$A$2:$M$42,MATCH('Recap SS &amp; Precinct #s'!$AS6,'NGP Chairs CoChairs'!$A$2:$A$42,0),8)</f>
        <v>#N/A</v>
      </c>
      <c r="AW6">
        <v>0</v>
      </c>
      <c r="AX6" t="e">
        <f>+INDEX('NGP Chairs CoChairs'!$A$2:$M$42,MATCH('Recap SS &amp; Precinct #s'!$AW6,'NGP Chairs CoChairs'!$A$2:$A$42,0),12)</f>
        <v>#N/A</v>
      </c>
      <c r="AY6" t="e">
        <f>+INDEX('NGP Chairs CoChairs'!$A$2:$M$42,MATCH('Recap SS &amp; Precinct #s'!$AW6,'NGP Chairs CoChairs'!$A$2:$A$42,0),7)</f>
        <v>#N/A</v>
      </c>
      <c r="AZ6" t="e">
        <f>+INDEX('NGP Chairs CoChairs'!$A$2:$M$42,MATCH('Recap SS &amp; Precinct #s'!$AW6,'NGP Chairs CoChairs'!$A$2:$A$42,0),8)</f>
        <v>#N/A</v>
      </c>
      <c r="BA6">
        <f t="shared" si="4"/>
        <v>1</v>
      </c>
      <c r="BB6">
        <f t="shared" si="5"/>
        <v>1</v>
      </c>
      <c r="BC6">
        <f t="shared" si="6"/>
        <v>1</v>
      </c>
      <c r="BD6" t="str">
        <f t="shared" si="7"/>
        <v/>
      </c>
      <c r="BE6" t="str">
        <f t="shared" si="8"/>
        <v/>
      </c>
    </row>
    <row r="7" spans="1:213" ht="17" x14ac:dyDescent="0.2">
      <c r="A7" t="s">
        <v>256</v>
      </c>
      <c r="B7" t="str">
        <f>+INDEX('Supersite Working-AW'!$O$3:$R$196,MATCH('Recap SS &amp; Precinct #s'!$A7,'Supersite Working-AW'!$R$3:$R$196,0),1)</f>
        <v>Boulder</v>
      </c>
      <c r="C7" s="265">
        <f>SUMIF('Supersite Working-AW'!$R$3:$R$196,$A7,'Supersite Working-AW'!$L$3:$L$198)</f>
        <v>7241</v>
      </c>
      <c r="D7" s="265">
        <f>SUMIF('Supersite Working-AW'!$R$3:$R$196,$A7,'Supersite Working-AW'!$M$3:$M$198)</f>
        <v>181.02500000000003</v>
      </c>
      <c r="E7" s="1">
        <f t="shared" ref="E7:E24" si="9">COUNTA(G7:AE7)</f>
        <v>10</v>
      </c>
      <c r="F7" s="306" t="str">
        <f t="shared" si="2"/>
        <v>810,817,818,820,821,828,829,831,832,833,,,,,,,,,</v>
      </c>
      <c r="G7" s="1">
        <v>810</v>
      </c>
      <c r="H7" s="1">
        <v>817</v>
      </c>
      <c r="I7" s="1">
        <v>818</v>
      </c>
      <c r="J7" s="1">
        <v>820</v>
      </c>
      <c r="K7" s="1">
        <v>821</v>
      </c>
      <c r="L7" s="1">
        <v>828</v>
      </c>
      <c r="M7" s="1">
        <v>829</v>
      </c>
      <c r="N7" s="1">
        <v>831</v>
      </c>
      <c r="O7" s="1">
        <v>832</v>
      </c>
      <c r="P7" s="1">
        <v>833</v>
      </c>
      <c r="AF7" s="1">
        <f t="shared" si="3"/>
        <v>3</v>
      </c>
      <c r="AG7">
        <f>+INDEX('Supersite Working-AW'!$R$4:$AB$196,MATCH('Recap SS &amp; Precinct #s'!$A7,'Supersite Working-AW'!$R$4:$R$196,0),7)</f>
        <v>147113970</v>
      </c>
      <c r="AH7" t="str">
        <f>+INDEX('NGP Chairs CoChairs'!$A$2:$L$45,MATCH('Recap SS &amp; Precinct #s'!$AG7,'NGP Chairs CoChairs'!$A$2:$A$45,0),12)</f>
        <v>Michael Smith</v>
      </c>
      <c r="AI7" t="str">
        <f>+INDEX('NGP Chairs CoChairs'!$A$2:$L$45,MATCH('Recap SS &amp; Precinct #s'!$AG7,'NGP Chairs CoChairs'!$A$2:$A$45,0),7)</f>
        <v>9525673288</v>
      </c>
      <c r="AJ7" t="str">
        <f>+INDEX('NGP Chairs CoChairs'!$A$2:$L$45,MATCH('Recap SS &amp; Precinct #s'!$AG7,'NGP Chairs CoChairs'!$A$2:$A$45,0),8)</f>
        <v>mism1838@colorado.edu</v>
      </c>
      <c r="AK7">
        <f>+INDEX('Supersite Working-AW'!$R$4:$AB$196,MATCH('Recap SS &amp; Precinct #s'!A7,'Supersite Working-AW'!$R$4:$R$196,0),8)</f>
        <v>107153071</v>
      </c>
      <c r="AL7" t="str">
        <f>+INDEX('NGP Chairs CoChairs'!$A$2:$M$42,MATCH('Recap SS &amp; Precinct #s'!$AK7,'NGP Chairs CoChairs'!$A$2:$A$42,0),12)</f>
        <v>Molly Stuart</v>
      </c>
      <c r="AM7" t="str">
        <f>+INDEX('NGP Chairs CoChairs'!$A$2:$M$42,MATCH('Recap SS &amp; Precinct #s'!$AK7,'NGP Chairs CoChairs'!$A$2:$A$42,0),7)</f>
        <v>7206008829</v>
      </c>
      <c r="AN7" t="str">
        <f>+INDEX('NGP Chairs CoChairs'!$A$2:$M$42,MATCH('Recap SS &amp; Precinct #s'!$AK7,'NGP Chairs CoChairs'!$A$2:$A$42,0),8)</f>
        <v>mollystuart@gmail.com</v>
      </c>
      <c r="AO7">
        <v>107152870</v>
      </c>
      <c r="AP7" t="str">
        <f>+INDEX('NGP Chairs CoChairs'!$A$2:$M$42,MATCH('Recap SS &amp; Precinct #s'!$AO7,'NGP Chairs CoChairs'!$A$2:$A$42,0),12)</f>
        <v>Bruce Norikane</v>
      </c>
      <c r="AQ7" t="str">
        <f>+INDEX('NGP Chairs CoChairs'!$A$2:$M$42,MATCH('Recap SS &amp; Precinct #s'!$AO7,'NGP Chairs CoChairs'!$A$2:$A$42,0),7)</f>
        <v>3037752697</v>
      </c>
      <c r="AR7" t="str">
        <f>+INDEX('NGP Chairs CoChairs'!$A$2:$M$42,MATCH('Recap SS &amp; Precinct #s'!$AO7,'NGP Chairs CoChairs'!$A$2:$A$42,0),8)</f>
        <v>Bruce@bocodems.org</v>
      </c>
      <c r="AS7">
        <v>0</v>
      </c>
      <c r="AT7" t="e">
        <f>+INDEX('NGP Chairs CoChairs'!$A$2:$M$42,MATCH('Recap SS &amp; Precinct #s'!$AS7,'NGP Chairs CoChairs'!$A$2:$A$42,0),12)</f>
        <v>#N/A</v>
      </c>
      <c r="AU7" t="e">
        <f>+INDEX('NGP Chairs CoChairs'!$A$2:$M$42,MATCH('Recap SS &amp; Precinct #s'!$AS7,'NGP Chairs CoChairs'!$A$2:$A$42,0),7)</f>
        <v>#N/A</v>
      </c>
      <c r="AV7" t="e">
        <f>+INDEX('NGP Chairs CoChairs'!$A$2:$M$42,MATCH('Recap SS &amp; Precinct #s'!$AS7,'NGP Chairs CoChairs'!$A$2:$A$42,0),8)</f>
        <v>#N/A</v>
      </c>
      <c r="AW7">
        <v>0</v>
      </c>
      <c r="AX7" t="e">
        <f>+INDEX('NGP Chairs CoChairs'!$A$2:$M$42,MATCH('Recap SS &amp; Precinct #s'!$AW7,'NGP Chairs CoChairs'!$A$2:$A$42,0),12)</f>
        <v>#N/A</v>
      </c>
      <c r="AY7" t="e">
        <f>+INDEX('NGP Chairs CoChairs'!$A$2:$M$42,MATCH('Recap SS &amp; Precinct #s'!$AW7,'NGP Chairs CoChairs'!$A$2:$A$42,0),7)</f>
        <v>#N/A</v>
      </c>
      <c r="AZ7" t="e">
        <f>+INDEX('NGP Chairs CoChairs'!$A$2:$M$42,MATCH('Recap SS &amp; Precinct #s'!$AW7,'NGP Chairs CoChairs'!$A$2:$A$42,0),8)</f>
        <v>#N/A</v>
      </c>
      <c r="BA7">
        <f t="shared" si="4"/>
        <v>1</v>
      </c>
      <c r="BB7">
        <f t="shared" si="5"/>
        <v>1</v>
      </c>
      <c r="BC7">
        <f t="shared" si="6"/>
        <v>1</v>
      </c>
      <c r="BD7" t="str">
        <f t="shared" si="7"/>
        <v/>
      </c>
      <c r="BE7" t="str">
        <f t="shared" si="8"/>
        <v/>
      </c>
    </row>
    <row r="8" spans="1:213" ht="17" x14ac:dyDescent="0.2">
      <c r="A8" t="s">
        <v>344</v>
      </c>
      <c r="B8" t="str">
        <f>+INDEX('Supersite Working-AW'!$O$3:$R$196,MATCH('Recap SS &amp; Precinct #s'!$A8,'Supersite Working-AW'!$R$3:$R$196,0),1)</f>
        <v>Longmont</v>
      </c>
      <c r="C8" s="265">
        <f>SUMIF('Supersite Working-AW'!$R$3:$R$196,$A8,'Supersite Working-AW'!$L$3:$L$198)</f>
        <v>3351</v>
      </c>
      <c r="D8" s="265">
        <f>SUMIF('Supersite Working-AW'!$R$3:$R$196,$A8,'Supersite Working-AW'!$M$3:$M$198)</f>
        <v>83.775000000000006</v>
      </c>
      <c r="E8" s="1">
        <f t="shared" si="9"/>
        <v>7</v>
      </c>
      <c r="F8" s="306" t="str">
        <f t="shared" si="2"/>
        <v>600,601,602,603,604,612,613,,,,,,,,,,,,</v>
      </c>
      <c r="G8" s="1">
        <v>600</v>
      </c>
      <c r="H8" s="1">
        <v>601</v>
      </c>
      <c r="I8" s="1">
        <v>602</v>
      </c>
      <c r="J8" s="1">
        <v>603</v>
      </c>
      <c r="K8" s="1">
        <v>604</v>
      </c>
      <c r="L8" s="1">
        <v>612</v>
      </c>
      <c r="M8" s="1">
        <v>613</v>
      </c>
      <c r="AF8" s="1">
        <f t="shared" si="3"/>
        <v>2</v>
      </c>
      <c r="AG8">
        <f>+INDEX('Supersite Working-AW'!$R$4:$AB$196,MATCH('Recap SS &amp; Precinct #s'!$A8,'Supersite Working-AW'!$R$4:$R$196,0),7)</f>
        <v>138232649</v>
      </c>
      <c r="AH8" t="str">
        <f>+INDEX('NGP Chairs CoChairs'!$A$2:$L$45,MATCH('Recap SS &amp; Precinct #s'!$AG8,'NGP Chairs CoChairs'!$A$2:$A$45,0),12)</f>
        <v>Kendra Appelman-Eastvedt</v>
      </c>
      <c r="AI8" t="str">
        <f>+INDEX('NGP Chairs CoChairs'!$A$2:$L$45,MATCH('Recap SS &amp; Precinct #s'!$AG8,'NGP Chairs CoChairs'!$A$2:$A$45,0),7)</f>
        <v>4048226732</v>
      </c>
      <c r="AJ8" t="str">
        <f>+INDEX('NGP Chairs CoChairs'!$A$2:$L$45,MATCH('Recap SS &amp; Precinct #s'!$AG8,'NGP Chairs CoChairs'!$A$2:$A$45,0),8)</f>
        <v>kendra.eastvedt@gmail.com</v>
      </c>
      <c r="AK8">
        <f>+INDEX('Supersite Working-AW'!$R$4:$AB$196,MATCH('Recap SS &amp; Precinct #s'!A8,'Supersite Working-AW'!$R$4:$R$196,0),8)</f>
        <v>111502459</v>
      </c>
      <c r="AL8" t="str">
        <f>+INDEX('NGP Chairs CoChairs'!$A$2:$M$42,MATCH('Recap SS &amp; Precinct #s'!$AK8,'NGP Chairs CoChairs'!$A$2:$A$42,0),12)</f>
        <v>Erin Eastvedt</v>
      </c>
      <c r="AM8" t="str">
        <f>+INDEX('NGP Chairs CoChairs'!$A$2:$M$42,MATCH('Recap SS &amp; Precinct #s'!$AK8,'NGP Chairs CoChairs'!$A$2:$A$42,0),7)</f>
        <v>6783573242</v>
      </c>
      <c r="AN8" t="str">
        <f>+INDEX('NGP Chairs CoChairs'!$A$2:$M$42,MATCH('Recap SS &amp; Precinct #s'!$AK8,'NGP Chairs CoChairs'!$A$2:$A$42,0),8)</f>
        <v>erin.eastvedt@gmail.com</v>
      </c>
      <c r="AO8">
        <v>0</v>
      </c>
      <c r="AP8" t="e">
        <f>+INDEX('NGP Chairs CoChairs'!$A$2:$M$42,MATCH('Recap SS &amp; Precinct #s'!$AO8,'NGP Chairs CoChairs'!$A$2:$A$42,0),12)</f>
        <v>#N/A</v>
      </c>
      <c r="AQ8" t="e">
        <f>+INDEX('NGP Chairs CoChairs'!$A$2:$M$42,MATCH('Recap SS &amp; Precinct #s'!$AO8,'NGP Chairs CoChairs'!$A$2:$A$42,0),7)</f>
        <v>#N/A</v>
      </c>
      <c r="AR8" t="e">
        <f>+INDEX('NGP Chairs CoChairs'!$A$2:$M$42,MATCH('Recap SS &amp; Precinct #s'!$AO8,'NGP Chairs CoChairs'!$A$2:$A$42,0),8)</f>
        <v>#N/A</v>
      </c>
      <c r="AS8">
        <v>0</v>
      </c>
      <c r="AT8" t="e">
        <f>+INDEX('NGP Chairs CoChairs'!$A$2:$M$42,MATCH('Recap SS &amp; Precinct #s'!$AS8,'NGP Chairs CoChairs'!$A$2:$A$42,0),12)</f>
        <v>#N/A</v>
      </c>
      <c r="AU8" t="e">
        <f>+INDEX('NGP Chairs CoChairs'!$A$2:$M$42,MATCH('Recap SS &amp; Precinct #s'!$AS8,'NGP Chairs CoChairs'!$A$2:$A$42,0),7)</f>
        <v>#N/A</v>
      </c>
      <c r="AV8" t="e">
        <f>+INDEX('NGP Chairs CoChairs'!$A$2:$M$42,MATCH('Recap SS &amp; Precinct #s'!$AS8,'NGP Chairs CoChairs'!$A$2:$A$42,0),8)</f>
        <v>#N/A</v>
      </c>
      <c r="AW8">
        <v>0</v>
      </c>
      <c r="AX8" t="e">
        <f>+INDEX('NGP Chairs CoChairs'!$A$2:$M$42,MATCH('Recap SS &amp; Precinct #s'!$AW8,'NGP Chairs CoChairs'!$A$2:$A$42,0),12)</f>
        <v>#N/A</v>
      </c>
      <c r="AY8" t="e">
        <f>+INDEX('NGP Chairs CoChairs'!$A$2:$M$42,MATCH('Recap SS &amp; Precinct #s'!$AW8,'NGP Chairs CoChairs'!$A$2:$A$42,0),7)</f>
        <v>#N/A</v>
      </c>
      <c r="AZ8" t="e">
        <f>+INDEX('NGP Chairs CoChairs'!$A$2:$M$42,MATCH('Recap SS &amp; Precinct #s'!$AW8,'NGP Chairs CoChairs'!$A$2:$A$42,0),8)</f>
        <v>#N/A</v>
      </c>
      <c r="BA8">
        <f t="shared" si="4"/>
        <v>1</v>
      </c>
      <c r="BB8">
        <f t="shared" si="5"/>
        <v>1</v>
      </c>
      <c r="BC8" t="str">
        <f t="shared" si="6"/>
        <v/>
      </c>
      <c r="BD8" t="str">
        <f t="shared" si="7"/>
        <v/>
      </c>
      <c r="BE8" t="str">
        <f t="shared" si="8"/>
        <v/>
      </c>
    </row>
    <row r="9" spans="1:213" ht="17" x14ac:dyDescent="0.2">
      <c r="A9" t="s">
        <v>26</v>
      </c>
      <c r="B9" t="str">
        <f>+INDEX('Supersite Working-AW'!$O$3:$R$196,MATCH('Recap SS &amp; Precinct #s'!$A9,'Supersite Working-AW'!$R$3:$R$196,0),1)</f>
        <v>Boulder</v>
      </c>
      <c r="C9" s="265">
        <f>SUMIF('Supersite Working-AW'!$R$3:$R$196,$A9,'Supersite Working-AW'!$L$3:$L$198)</f>
        <v>4696</v>
      </c>
      <c r="D9" s="265">
        <f>SUMIF('Supersite Working-AW'!$R$3:$R$196,$A9,'Supersite Working-AW'!$M$3:$M$198)</f>
        <v>117.4</v>
      </c>
      <c r="E9" s="1">
        <f t="shared" si="9"/>
        <v>7</v>
      </c>
      <c r="F9" s="306" t="str">
        <f t="shared" si="2"/>
        <v>822,823,824,825,826,827,910,,,,,,,,,,,,</v>
      </c>
      <c r="G9" s="1">
        <v>822</v>
      </c>
      <c r="H9" s="1">
        <v>823</v>
      </c>
      <c r="I9" s="1">
        <v>824</v>
      </c>
      <c r="J9" s="1">
        <v>825</v>
      </c>
      <c r="K9" s="1">
        <v>826</v>
      </c>
      <c r="L9" s="1">
        <v>827</v>
      </c>
      <c r="M9" s="1">
        <v>910</v>
      </c>
      <c r="AF9" s="1">
        <f t="shared" si="3"/>
        <v>2</v>
      </c>
      <c r="AG9">
        <f>+INDEX('Supersite Working-AW'!$R$4:$AB$196,MATCH('Recap SS &amp; Precinct #s'!$A9,'Supersite Working-AW'!$R$4:$R$196,0),7)</f>
        <v>118591584</v>
      </c>
      <c r="AH9" t="str">
        <f>+INDEX('NGP Chairs CoChairs'!$A$2:$L$45,MATCH('Recap SS &amp; Precinct #s'!$AG9,'NGP Chairs CoChairs'!$A$2:$A$45,0),12)</f>
        <v>David Kline</v>
      </c>
      <c r="AI9" t="str">
        <f>+INDEX('NGP Chairs CoChairs'!$A$2:$L$45,MATCH('Recap SS &amp; Precinct #s'!$AG9,'NGP Chairs CoChairs'!$A$2:$A$45,0),7)</f>
        <v>7209383466</v>
      </c>
      <c r="AJ9" t="str">
        <f>+INDEX('NGP Chairs CoChairs'!$A$2:$L$45,MATCH('Recap SS &amp; Precinct #s'!$AG9,'NGP Chairs CoChairs'!$A$2:$A$45,0),8)</f>
        <v>lackbeard.kline@gmail.com</v>
      </c>
      <c r="AK9">
        <f>+INDEX('Supersite Working-AW'!$R$4:$AB$196,MATCH('Recap SS &amp; Precinct #s'!A9,'Supersite Working-AW'!$R$4:$R$196,0),8)</f>
        <v>147521014</v>
      </c>
      <c r="AL9" t="str">
        <f>+INDEX('NGP Chairs CoChairs'!$A$2:$M$42,MATCH('Recap SS &amp; Precinct #s'!$AK9,'NGP Chairs CoChairs'!$A$2:$A$42,0),12)</f>
        <v>Geof Cahoon</v>
      </c>
      <c r="AM9" t="str">
        <f>+INDEX('NGP Chairs CoChairs'!$A$2:$M$42,MATCH('Recap SS &amp; Precinct #s'!$AK9,'NGP Chairs CoChairs'!$A$2:$A$42,0),7)</f>
        <v>7203459803</v>
      </c>
      <c r="AN9" t="str">
        <f>+INDEX('NGP Chairs CoChairs'!$A$2:$M$42,MATCH('Recap SS &amp; Precinct #s'!$AK9,'NGP Chairs CoChairs'!$A$2:$A$42,0),8)</f>
        <v>geof@indra.com</v>
      </c>
      <c r="AO9">
        <v>0</v>
      </c>
      <c r="AP9" t="e">
        <f>+INDEX('NGP Chairs CoChairs'!$A$2:$M$42,MATCH('Recap SS &amp; Precinct #s'!$AO9,'NGP Chairs CoChairs'!$A$2:$A$42,0),12)</f>
        <v>#N/A</v>
      </c>
      <c r="AQ9" t="e">
        <f>+INDEX('NGP Chairs CoChairs'!$A$2:$M$42,MATCH('Recap SS &amp; Precinct #s'!$AO9,'NGP Chairs CoChairs'!$A$2:$A$42,0),7)</f>
        <v>#N/A</v>
      </c>
      <c r="AR9" t="e">
        <f>+INDEX('NGP Chairs CoChairs'!$A$2:$M$42,MATCH('Recap SS &amp; Precinct #s'!$AO9,'NGP Chairs CoChairs'!$A$2:$A$42,0),8)</f>
        <v>#N/A</v>
      </c>
      <c r="AS9">
        <v>0</v>
      </c>
      <c r="AT9" t="e">
        <f>+INDEX('NGP Chairs CoChairs'!$A$2:$M$42,MATCH('Recap SS &amp; Precinct #s'!$AS9,'NGP Chairs CoChairs'!$A$2:$A$42,0),12)</f>
        <v>#N/A</v>
      </c>
      <c r="AU9" t="e">
        <f>+INDEX('NGP Chairs CoChairs'!$A$2:$M$42,MATCH('Recap SS &amp; Precinct #s'!$AS9,'NGP Chairs CoChairs'!$A$2:$A$42,0),7)</f>
        <v>#N/A</v>
      </c>
      <c r="AV9" t="e">
        <f>+INDEX('NGP Chairs CoChairs'!$A$2:$M$42,MATCH('Recap SS &amp; Precinct #s'!$AS9,'NGP Chairs CoChairs'!$A$2:$A$42,0),8)</f>
        <v>#N/A</v>
      </c>
      <c r="AW9">
        <v>0</v>
      </c>
      <c r="AX9" t="e">
        <f>+INDEX('NGP Chairs CoChairs'!$A$2:$M$42,MATCH('Recap SS &amp; Precinct #s'!$AW9,'NGP Chairs CoChairs'!$A$2:$A$42,0),12)</f>
        <v>#N/A</v>
      </c>
      <c r="AY9" t="e">
        <f>+INDEX('NGP Chairs CoChairs'!$A$2:$M$42,MATCH('Recap SS &amp; Precinct #s'!$AW9,'NGP Chairs CoChairs'!$A$2:$A$42,0),7)</f>
        <v>#N/A</v>
      </c>
      <c r="AZ9" t="e">
        <f>+INDEX('NGP Chairs CoChairs'!$A$2:$M$42,MATCH('Recap SS &amp; Precinct #s'!$AW9,'NGP Chairs CoChairs'!$A$2:$A$42,0),8)</f>
        <v>#N/A</v>
      </c>
      <c r="BA9">
        <f t="shared" si="4"/>
        <v>1</v>
      </c>
      <c r="BB9">
        <f t="shared" si="5"/>
        <v>1</v>
      </c>
      <c r="BC9" t="str">
        <f t="shared" si="6"/>
        <v/>
      </c>
      <c r="BD9" t="str">
        <f t="shared" si="7"/>
        <v/>
      </c>
      <c r="BE9" t="str">
        <f t="shared" si="8"/>
        <v/>
      </c>
    </row>
    <row r="10" spans="1:213" ht="34" x14ac:dyDescent="0.2">
      <c r="A10" t="s">
        <v>345</v>
      </c>
      <c r="B10" t="str">
        <f>+INDEX('Supersite Working-AW'!$O$3:$R$196,MATCH('Recap SS &amp; Precinct #s'!$A10,'Supersite Working-AW'!$R$3:$R$196,0),1)</f>
        <v>Lafayette</v>
      </c>
      <c r="C10" s="265">
        <f>SUMIF('Supersite Working-AW'!$R$3:$R$196,$A10,'Supersite Working-AW'!$L$3:$L$198)</f>
        <v>11327</v>
      </c>
      <c r="D10" s="265">
        <f>SUMIF('Supersite Working-AW'!$R$3:$R$196,$A10,'Supersite Working-AW'!$M$3:$M$198)</f>
        <v>283.17500000000001</v>
      </c>
      <c r="E10" s="1">
        <f t="shared" si="9"/>
        <v>20</v>
      </c>
      <c r="F10" s="306" t="str">
        <f>(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10)</f>
        <v>300,301,302,303,304,305,306,307,308,309,310,311,312,313,314,315,316,500,501,502</v>
      </c>
      <c r="G10" s="1">
        <v>300</v>
      </c>
      <c r="H10" s="1">
        <v>301</v>
      </c>
      <c r="I10" s="1">
        <v>302</v>
      </c>
      <c r="J10" s="1">
        <v>303</v>
      </c>
      <c r="K10" s="1">
        <v>304</v>
      </c>
      <c r="L10" s="1">
        <v>305</v>
      </c>
      <c r="M10" s="1">
        <v>306</v>
      </c>
      <c r="N10" s="1">
        <v>307</v>
      </c>
      <c r="O10" s="1">
        <v>308</v>
      </c>
      <c r="P10" s="1">
        <v>309</v>
      </c>
      <c r="Q10" s="1">
        <v>310</v>
      </c>
      <c r="R10" s="1">
        <v>311</v>
      </c>
      <c r="S10" s="1">
        <v>312</v>
      </c>
      <c r="T10" s="1">
        <v>313</v>
      </c>
      <c r="U10" s="1">
        <v>314</v>
      </c>
      <c r="V10" s="1">
        <v>315</v>
      </c>
      <c r="W10" s="1">
        <v>316</v>
      </c>
      <c r="X10" s="1">
        <v>500</v>
      </c>
      <c r="Y10" s="1">
        <v>501</v>
      </c>
      <c r="Z10" s="1">
        <v>502</v>
      </c>
      <c r="AF10" s="1">
        <f t="shared" si="3"/>
        <v>1</v>
      </c>
      <c r="AG10">
        <f>+INDEX('Supersite Working-AW'!$R$4:$AB$196,MATCH('Recap SS &amp; Precinct #s'!$A10,'Supersite Working-AW'!$R$4:$R$196,0),7)</f>
        <v>107152163</v>
      </c>
      <c r="AH10" t="str">
        <f>+INDEX('NGP Chairs CoChairs'!$A$2:$L$45,MATCH('Recap SS &amp; Precinct #s'!$AG10,'NGP Chairs CoChairs'!$A$2:$A$45,0),12)</f>
        <v>Jennifer Bales</v>
      </c>
      <c r="AI10" t="str">
        <f>+INDEX('NGP Chairs CoChairs'!$A$2:$L$45,MATCH('Recap SS &amp; Precinct #s'!$AG10,'NGP Chairs CoChairs'!$A$2:$A$45,0),7)</f>
        <v>3039479447</v>
      </c>
      <c r="AJ10" t="str">
        <f>+INDEX('NGP Chairs CoChairs'!$A$2:$L$45,MATCH('Recap SS &amp; Precinct #s'!$AG10,'NGP Chairs CoChairs'!$A$2:$A$45,0),8)</f>
        <v>jbales@me.com</v>
      </c>
      <c r="AK10">
        <f>+INDEX('Supersite Working-AW'!$R$4:$AB$196,MATCH('Recap SS &amp; Precinct #s'!A10,'Supersite Working-AW'!$R$4:$R$196,0),8)</f>
        <v>0</v>
      </c>
      <c r="AL10" t="e">
        <f>+INDEX('NGP Chairs CoChairs'!$A$2:$M$42,MATCH('Recap SS &amp; Precinct #s'!$AK10,'NGP Chairs CoChairs'!$A$2:$A$42,0),12)</f>
        <v>#N/A</v>
      </c>
      <c r="AM10" t="e">
        <f>+INDEX('NGP Chairs CoChairs'!$A$2:$M$42,MATCH('Recap SS &amp; Precinct #s'!$AK10,'NGP Chairs CoChairs'!$A$2:$A$42,0),7)</f>
        <v>#N/A</v>
      </c>
      <c r="AN10" t="e">
        <f>+INDEX('NGP Chairs CoChairs'!$A$2:$M$42,MATCH('Recap SS &amp; Precinct #s'!$AK10,'NGP Chairs CoChairs'!$A$2:$A$42,0),8)</f>
        <v>#N/A</v>
      </c>
      <c r="AO10">
        <v>0</v>
      </c>
      <c r="AP10" t="e">
        <f>+INDEX('NGP Chairs CoChairs'!$A$2:$M$42,MATCH('Recap SS &amp; Precinct #s'!$AO10,'NGP Chairs CoChairs'!$A$2:$A$42,0),12)</f>
        <v>#N/A</v>
      </c>
      <c r="AQ10" t="e">
        <f>+INDEX('NGP Chairs CoChairs'!$A$2:$M$42,MATCH('Recap SS &amp; Precinct #s'!$AO10,'NGP Chairs CoChairs'!$A$2:$A$42,0),7)</f>
        <v>#N/A</v>
      </c>
      <c r="AR10" t="e">
        <f>+INDEX('NGP Chairs CoChairs'!$A$2:$M$42,MATCH('Recap SS &amp; Precinct #s'!$AO10,'NGP Chairs CoChairs'!$A$2:$A$42,0),8)</f>
        <v>#N/A</v>
      </c>
      <c r="AS10">
        <v>0</v>
      </c>
      <c r="AT10" t="e">
        <f>+INDEX('NGP Chairs CoChairs'!$A$2:$M$42,MATCH('Recap SS &amp; Precinct #s'!$AS10,'NGP Chairs CoChairs'!$A$2:$A$42,0),12)</f>
        <v>#N/A</v>
      </c>
      <c r="AU10" t="e">
        <f>+INDEX('NGP Chairs CoChairs'!$A$2:$M$42,MATCH('Recap SS &amp; Precinct #s'!$AS10,'NGP Chairs CoChairs'!$A$2:$A$42,0),7)</f>
        <v>#N/A</v>
      </c>
      <c r="AV10" t="e">
        <f>+INDEX('NGP Chairs CoChairs'!$A$2:$M$42,MATCH('Recap SS &amp; Precinct #s'!$AS10,'NGP Chairs CoChairs'!$A$2:$A$42,0),8)</f>
        <v>#N/A</v>
      </c>
      <c r="AW10">
        <v>0</v>
      </c>
      <c r="AX10" t="e">
        <f>+INDEX('NGP Chairs CoChairs'!$A$2:$M$42,MATCH('Recap SS &amp; Precinct #s'!$AW10,'NGP Chairs CoChairs'!$A$2:$A$42,0),12)</f>
        <v>#N/A</v>
      </c>
      <c r="AY10" t="e">
        <f>+INDEX('NGP Chairs CoChairs'!$A$2:$M$42,MATCH('Recap SS &amp; Precinct #s'!$AW10,'NGP Chairs CoChairs'!$A$2:$A$42,0),7)</f>
        <v>#N/A</v>
      </c>
      <c r="AZ10" t="e">
        <f>+INDEX('NGP Chairs CoChairs'!$A$2:$M$42,MATCH('Recap SS &amp; Precinct #s'!$AW10,'NGP Chairs CoChairs'!$A$2:$A$42,0),8)</f>
        <v>#N/A</v>
      </c>
      <c r="BA10">
        <f t="shared" si="4"/>
        <v>1</v>
      </c>
      <c r="BB10" t="str">
        <f t="shared" si="5"/>
        <v/>
      </c>
      <c r="BC10" t="str">
        <f t="shared" si="6"/>
        <v/>
      </c>
      <c r="BD10" t="str">
        <f t="shared" si="7"/>
        <v/>
      </c>
      <c r="BE10" t="str">
        <f t="shared" si="8"/>
        <v/>
      </c>
    </row>
    <row r="11" spans="1:213" ht="34" x14ac:dyDescent="0.2">
      <c r="A11" t="s">
        <v>346</v>
      </c>
      <c r="B11" t="str">
        <f>+INDEX('Supersite Working-AW'!$O$3:$R$196,MATCH('Recap SS &amp; Precinct #s'!$A11,'Supersite Working-AW'!$R$3:$R$196,0),1)</f>
        <v>Boulder</v>
      </c>
      <c r="C11" s="265">
        <f>SUMIF('Supersite Working-AW'!$R$3:$R$196,$A11,'Supersite Working-AW'!$L$3:$L$198)</f>
        <v>8884</v>
      </c>
      <c r="D11" s="265">
        <f>SUMIF('Supersite Working-AW'!$R$3:$R$196,$A11,'Supersite Working-AW'!$M$3:$M$198)</f>
        <v>222.10000000000002</v>
      </c>
      <c r="E11" s="1">
        <f t="shared" si="9"/>
        <v>13</v>
      </c>
      <c r="F11" s="306" t="str">
        <f>(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11)</f>
        <v>803,804,805,806,807,811,812,813,814,815,816,911,912,,,,,,,</v>
      </c>
      <c r="G11" s="1">
        <v>803</v>
      </c>
      <c r="H11" s="1">
        <v>804</v>
      </c>
      <c r="I11" s="1">
        <v>805</v>
      </c>
      <c r="J11" s="1">
        <v>806</v>
      </c>
      <c r="K11" s="1">
        <v>807</v>
      </c>
      <c r="L11" s="1">
        <v>811</v>
      </c>
      <c r="M11" s="1">
        <v>812</v>
      </c>
      <c r="N11" s="1">
        <v>813</v>
      </c>
      <c r="O11" s="1">
        <v>814</v>
      </c>
      <c r="P11" s="1">
        <v>815</v>
      </c>
      <c r="Q11" s="1">
        <v>816</v>
      </c>
      <c r="R11" s="1">
        <v>911</v>
      </c>
      <c r="S11" s="1">
        <v>912</v>
      </c>
      <c r="AF11" s="1">
        <f t="shared" si="3"/>
        <v>3</v>
      </c>
      <c r="AG11">
        <f>+INDEX('Supersite Working-AW'!$R$4:$AB$196,MATCH('Recap SS &amp; Precinct #s'!$A11,'Supersite Working-AW'!$R$4:$R$196,0),7)</f>
        <v>107153029</v>
      </c>
      <c r="AH11" t="str">
        <f>+INDEX('NGP Chairs CoChairs'!$A$2:$L$45,MATCH('Recap SS &amp; Precinct #s'!$AG11,'NGP Chairs CoChairs'!$A$2:$A$45,0),12)</f>
        <v>Joel Smith</v>
      </c>
      <c r="AI11" t="str">
        <f>+INDEX('NGP Chairs CoChairs'!$A$2:$L$45,MATCH('Recap SS &amp; Precinct #s'!$AG11,'NGP Chairs CoChairs'!$A$2:$A$45,0),7)</f>
        <v>3032492204</v>
      </c>
      <c r="AJ11" t="str">
        <f>+INDEX('NGP Chairs CoChairs'!$A$2:$L$45,MATCH('Recap SS &amp; Precinct #s'!$AG11,'NGP Chairs CoChairs'!$A$2:$A$45,0),8)</f>
        <v>joel.b.smith@att.net</v>
      </c>
      <c r="AK11">
        <f>+INDEX('Supersite Working-AW'!$R$4:$AB$196,MATCH('Recap SS &amp; Precinct #s'!A11,'Supersite Working-AW'!$R$4:$R$196,0),8)</f>
        <v>107152549</v>
      </c>
      <c r="AL11" t="str">
        <f>+INDEX('NGP Chairs CoChairs'!$A$2:$M$42,MATCH('Recap SS &amp; Precinct #s'!$AK11,'NGP Chairs CoChairs'!$A$2:$A$42,0),12)</f>
        <v>Michael Hart</v>
      </c>
      <c r="AM11" t="str">
        <f>+INDEX('NGP Chairs CoChairs'!$A$2:$M$42,MATCH('Recap SS &amp; Precinct #s'!$AK11,'NGP Chairs CoChairs'!$A$2:$A$42,0),7)</f>
        <v>3039491542</v>
      </c>
      <c r="AN11" t="str">
        <f>+INDEX('NGP Chairs CoChairs'!$A$2:$M$42,MATCH('Recap SS &amp; Precinct #s'!$AK11,'NGP Chairs CoChairs'!$A$2:$A$42,0),8)</f>
        <v>Hart@bocodems.org</v>
      </c>
      <c r="AO11">
        <v>107152440</v>
      </c>
      <c r="AP11" t="str">
        <f>+INDEX('NGP Chairs CoChairs'!$A$2:$M$42,MATCH('Recap SS &amp; Precinct #s'!$AO11,'NGP Chairs CoChairs'!$A$2:$A$42,0),12)</f>
        <v>Patricia Feeser</v>
      </c>
      <c r="AQ11" t="str">
        <f>+INDEX('NGP Chairs CoChairs'!$A$2:$M$42,MATCH('Recap SS &amp; Precinct #s'!$AO11,'NGP Chairs CoChairs'!$A$2:$A$42,0),7)</f>
        <v>5183307872</v>
      </c>
      <c r="AR11" t="str">
        <f>+INDEX('NGP Chairs CoChairs'!$A$2:$M$42,MATCH('Recap SS &amp; Precinct #s'!$AO11,'NGP Chairs CoChairs'!$A$2:$A$42,0),8)</f>
        <v>pat@bocodems.org</v>
      </c>
      <c r="AS11">
        <v>0</v>
      </c>
      <c r="AT11" t="e">
        <f>+INDEX('NGP Chairs CoChairs'!$A$2:$M$42,MATCH('Recap SS &amp; Precinct #s'!$AS11,'NGP Chairs CoChairs'!$A$2:$A$42,0),12)</f>
        <v>#N/A</v>
      </c>
      <c r="AU11" t="e">
        <f>+INDEX('NGP Chairs CoChairs'!$A$2:$M$42,MATCH('Recap SS &amp; Precinct #s'!$AS11,'NGP Chairs CoChairs'!$A$2:$A$42,0),7)</f>
        <v>#N/A</v>
      </c>
      <c r="AV11" t="e">
        <f>+INDEX('NGP Chairs CoChairs'!$A$2:$M$42,MATCH('Recap SS &amp; Precinct #s'!$AS11,'NGP Chairs CoChairs'!$A$2:$A$42,0),8)</f>
        <v>#N/A</v>
      </c>
      <c r="AW11">
        <v>0</v>
      </c>
      <c r="AX11" t="e">
        <f>+INDEX('NGP Chairs CoChairs'!$A$2:$M$42,MATCH('Recap SS &amp; Precinct #s'!$AW11,'NGP Chairs CoChairs'!$A$2:$A$42,0),12)</f>
        <v>#N/A</v>
      </c>
      <c r="AY11" t="e">
        <f>+INDEX('NGP Chairs CoChairs'!$A$2:$M$42,MATCH('Recap SS &amp; Precinct #s'!$AW11,'NGP Chairs CoChairs'!$A$2:$A$42,0),7)</f>
        <v>#N/A</v>
      </c>
      <c r="AZ11" t="e">
        <f>+INDEX('NGP Chairs CoChairs'!$A$2:$M$42,MATCH('Recap SS &amp; Precinct #s'!$AW11,'NGP Chairs CoChairs'!$A$2:$A$42,0),8)</f>
        <v>#N/A</v>
      </c>
      <c r="BA11">
        <f t="shared" si="4"/>
        <v>1</v>
      </c>
      <c r="BB11">
        <f t="shared" si="5"/>
        <v>1</v>
      </c>
      <c r="BC11">
        <f t="shared" si="6"/>
        <v>1</v>
      </c>
      <c r="BD11" t="str">
        <f t="shared" si="7"/>
        <v/>
      </c>
      <c r="BE11" t="str">
        <f t="shared" si="8"/>
        <v/>
      </c>
    </row>
    <row r="12" spans="1:213" ht="17" x14ac:dyDescent="0.2">
      <c r="A12" t="s">
        <v>347</v>
      </c>
      <c r="B12" t="str">
        <f>+INDEX('Supersite Working-AW'!$O$3:$R$196,MATCH('Recap SS &amp; Precinct #s'!$A12,'Supersite Working-AW'!$R$3:$R$196,0),1)</f>
        <v>Superior</v>
      </c>
      <c r="C12" s="265">
        <f>SUMIF('Supersite Working-AW'!$R$3:$R$196,$A12,'Supersite Working-AW'!$L$3:$L$198)</f>
        <v>3303</v>
      </c>
      <c r="D12" s="265">
        <f>SUMIF('Supersite Working-AW'!$R$3:$R$196,$A12,'Supersite Working-AW'!$M$3:$M$198)</f>
        <v>82.575000000000003</v>
      </c>
      <c r="E12" s="1">
        <f t="shared" si="9"/>
        <v>8</v>
      </c>
      <c r="F12" s="306" t="str">
        <f t="shared" si="2"/>
        <v>3,100,101,102,103,104,105,106,,,,,,,,,,,</v>
      </c>
      <c r="G12" s="1">
        <v>3</v>
      </c>
      <c r="H12" s="1">
        <v>100</v>
      </c>
      <c r="I12" s="1">
        <v>101</v>
      </c>
      <c r="J12" s="1">
        <v>102</v>
      </c>
      <c r="K12" s="1">
        <v>103</v>
      </c>
      <c r="L12" s="1">
        <v>104</v>
      </c>
      <c r="M12" s="1">
        <v>105</v>
      </c>
      <c r="N12" s="1">
        <v>106</v>
      </c>
      <c r="AF12" s="1">
        <f t="shared" si="3"/>
        <v>2</v>
      </c>
      <c r="AG12">
        <f>+INDEX('Supersite Working-AW'!$R$4:$AB$196,MATCH('Recap SS &amp; Precinct #s'!$A12,'Supersite Working-AW'!$R$4:$R$196,0),7)</f>
        <v>148428799</v>
      </c>
      <c r="AH12" t="str">
        <f>+INDEX('NGP Chairs CoChairs'!$A$2:$L$45,MATCH('Recap SS &amp; Precinct #s'!$AG12,'NGP Chairs CoChairs'!$A$2:$A$45,0),12)</f>
        <v>Catherine Sargent</v>
      </c>
      <c r="AI12" t="str">
        <f>+INDEX('NGP Chairs CoChairs'!$A$2:$L$45,MATCH('Recap SS &amp; Precinct #s'!$AG12,'NGP Chairs CoChairs'!$A$2:$A$45,0),7)</f>
        <v>7203525103</v>
      </c>
      <c r="AJ12" t="str">
        <f>+INDEX('NGP Chairs CoChairs'!$A$2:$L$45,MATCH('Recap SS &amp; Precinct #s'!$AG12,'NGP Chairs CoChairs'!$A$2:$A$45,0),8)</f>
        <v>kitty.sargent@icloud.com</v>
      </c>
      <c r="AK12">
        <f>+INDEX('Supersite Working-AW'!$R$4:$AB$196,MATCH('Recap SS &amp; Precinct #s'!A12,'Supersite Working-AW'!$R$4:$R$196,0),8)</f>
        <v>107146029</v>
      </c>
      <c r="AL12" t="str">
        <f>+INDEX('NGP Chairs CoChairs'!$A$2:$M$42,MATCH('Recap SS &amp; Precinct #s'!$AK12,'NGP Chairs CoChairs'!$A$2:$A$42,0),12)</f>
        <v>Carol Teal</v>
      </c>
      <c r="AM12" t="str">
        <f>+INDEX('NGP Chairs CoChairs'!$A$2:$M$42,MATCH('Recap SS &amp; Precinct #s'!$AK12,'NGP Chairs CoChairs'!$A$2:$A$42,0),7)</f>
        <v>9192102776</v>
      </c>
      <c r="AN12" t="str">
        <f>+INDEX('NGP Chairs CoChairs'!$A$2:$M$42,MATCH('Recap SS &amp; Precinct #s'!$AK12,'NGP Chairs CoChairs'!$A$2:$A$42,0),8)</f>
        <v>carol@bocodems.org</v>
      </c>
      <c r="AO12">
        <v>0</v>
      </c>
      <c r="AP12" t="e">
        <f>+INDEX('NGP Chairs CoChairs'!$A$2:$M$42,MATCH('Recap SS &amp; Precinct #s'!$AO12,'NGP Chairs CoChairs'!$A$2:$A$42,0),12)</f>
        <v>#N/A</v>
      </c>
      <c r="AQ12" t="e">
        <f>+INDEX('NGP Chairs CoChairs'!$A$2:$M$42,MATCH('Recap SS &amp; Precinct #s'!$AO12,'NGP Chairs CoChairs'!$A$2:$A$42,0),7)</f>
        <v>#N/A</v>
      </c>
      <c r="AR12" t="e">
        <f>+INDEX('NGP Chairs CoChairs'!$A$2:$M$42,MATCH('Recap SS &amp; Precinct #s'!$AO12,'NGP Chairs CoChairs'!$A$2:$A$42,0),8)</f>
        <v>#N/A</v>
      </c>
      <c r="AS12">
        <v>0</v>
      </c>
      <c r="AT12" t="e">
        <f>+INDEX('NGP Chairs CoChairs'!$A$2:$M$42,MATCH('Recap SS &amp; Precinct #s'!$AS12,'NGP Chairs CoChairs'!$A$2:$A$42,0),12)</f>
        <v>#N/A</v>
      </c>
      <c r="AU12" t="e">
        <f>+INDEX('NGP Chairs CoChairs'!$A$2:$M$42,MATCH('Recap SS &amp; Precinct #s'!$AS12,'NGP Chairs CoChairs'!$A$2:$A$42,0),7)</f>
        <v>#N/A</v>
      </c>
      <c r="AV12" t="e">
        <f>+INDEX('NGP Chairs CoChairs'!$A$2:$M$42,MATCH('Recap SS &amp; Precinct #s'!$AS12,'NGP Chairs CoChairs'!$A$2:$A$42,0),8)</f>
        <v>#N/A</v>
      </c>
      <c r="AW12">
        <v>0</v>
      </c>
      <c r="AX12" t="e">
        <f>+INDEX('NGP Chairs CoChairs'!$A$2:$M$42,MATCH('Recap SS &amp; Precinct #s'!$AW12,'NGP Chairs CoChairs'!$A$2:$A$42,0),12)</f>
        <v>#N/A</v>
      </c>
      <c r="AY12" t="e">
        <f>+INDEX('NGP Chairs CoChairs'!$A$2:$M$42,MATCH('Recap SS &amp; Precinct #s'!$AW12,'NGP Chairs CoChairs'!$A$2:$A$42,0),7)</f>
        <v>#N/A</v>
      </c>
      <c r="AZ12" t="e">
        <f>+INDEX('NGP Chairs CoChairs'!$A$2:$M$42,MATCH('Recap SS &amp; Precinct #s'!$AW12,'NGP Chairs CoChairs'!$A$2:$A$42,0),8)</f>
        <v>#N/A</v>
      </c>
      <c r="BA12">
        <f t="shared" si="4"/>
        <v>1</v>
      </c>
      <c r="BB12">
        <f t="shared" si="5"/>
        <v>1</v>
      </c>
      <c r="BC12" t="str">
        <f t="shared" si="6"/>
        <v/>
      </c>
      <c r="BD12" t="str">
        <f t="shared" si="7"/>
        <v/>
      </c>
      <c r="BE12" t="str">
        <f t="shared" si="8"/>
        <v/>
      </c>
    </row>
    <row r="13" spans="1:213" ht="17" x14ac:dyDescent="0.2">
      <c r="A13" t="s">
        <v>150</v>
      </c>
      <c r="B13" t="str">
        <f>+INDEX('Supersite Working-AW'!$O$3:$R$196,MATCH('Recap SS &amp; Precinct #s'!$A13,'Supersite Working-AW'!$R$3:$R$196,0),1)</f>
        <v>Erie</v>
      </c>
      <c r="C13" s="265">
        <f>SUMIF('Supersite Working-AW'!$R$3:$R$196,$A13,'Supersite Working-AW'!$L$3:$L$198)</f>
        <v>3936</v>
      </c>
      <c r="D13" s="265">
        <f>SUMIF('Supersite Working-AW'!$R$3:$R$196,$A13,'Supersite Working-AW'!$M$3:$M$198)</f>
        <v>98.4</v>
      </c>
      <c r="E13" s="1">
        <f t="shared" si="9"/>
        <v>9</v>
      </c>
      <c r="F13" s="306" t="str">
        <f t="shared" si="2"/>
        <v>400,401,402,403,404,405,406,407,408,,,,,,,,,,</v>
      </c>
      <c r="G13" s="1">
        <v>400</v>
      </c>
      <c r="H13" s="1">
        <v>401</v>
      </c>
      <c r="I13" s="1">
        <v>402</v>
      </c>
      <c r="J13" s="1">
        <v>403</v>
      </c>
      <c r="K13" s="1">
        <v>404</v>
      </c>
      <c r="L13" s="1">
        <v>405</v>
      </c>
      <c r="M13" s="1">
        <v>406</v>
      </c>
      <c r="N13" s="1">
        <v>407</v>
      </c>
      <c r="O13" s="1">
        <v>408</v>
      </c>
      <c r="AF13" s="1">
        <f t="shared" si="3"/>
        <v>2</v>
      </c>
      <c r="AG13">
        <f>+INDEX('Supersite Working-AW'!$R$4:$AB$196,MATCH('Recap SS &amp; Precinct #s'!$A13,'Supersite Working-AW'!$R$4:$R$196,0),7)</f>
        <v>107152670</v>
      </c>
      <c r="AH13" t="str">
        <f>+INDEX('NGP Chairs CoChairs'!$A$2:$L$45,MATCH('Recap SS &amp; Precinct #s'!$AG13,'NGP Chairs CoChairs'!$A$2:$A$45,0),12)</f>
        <v>Lenore Kingston</v>
      </c>
      <c r="AI13" t="str">
        <f>+INDEX('NGP Chairs CoChairs'!$A$2:$L$45,MATCH('Recap SS &amp; Precinct #s'!$AG13,'NGP Chairs CoChairs'!$A$2:$A$45,0),7)</f>
        <v>2489331107</v>
      </c>
      <c r="AJ13" t="str">
        <f>+INDEX('NGP Chairs CoChairs'!$A$2:$L$45,MATCH('Recap SS &amp; Precinct #s'!$AG13,'NGP Chairs CoChairs'!$A$2:$A$45,0),8)</f>
        <v>golden.paws@hotmail.com</v>
      </c>
      <c r="AK13">
        <f>+INDEX('Supersite Working-AW'!$R$4:$AB$196,MATCH('Recap SS &amp; Precinct #s'!A13,'Supersite Working-AW'!$R$4:$R$196,0),8)</f>
        <v>107152500</v>
      </c>
      <c r="AL13" t="str">
        <f>+INDEX('NGP Chairs CoChairs'!$A$2:$M$42,MATCH('Recap SS &amp; Precinct #s'!$AK13,'NGP Chairs CoChairs'!$A$2:$A$42,0),12)</f>
        <v>Nancy George</v>
      </c>
      <c r="AM13" t="str">
        <f>+INDEX('NGP Chairs CoChairs'!$A$2:$M$42,MATCH('Recap SS &amp; Precinct #s'!$AK13,'NGP Chairs CoChairs'!$A$2:$A$42,0),7)</f>
        <v>7207327496</v>
      </c>
      <c r="AN13" t="str">
        <f>+INDEX('NGP Chairs CoChairs'!$A$2:$M$42,MATCH('Recap SS &amp; Precinct #s'!$AK13,'NGP Chairs CoChairs'!$A$2:$A$42,0),8)</f>
        <v>eriedem681@gmail.com</v>
      </c>
      <c r="AO13">
        <v>0</v>
      </c>
      <c r="AP13" t="e">
        <f>+INDEX('NGP Chairs CoChairs'!$A$2:$M$42,MATCH('Recap SS &amp; Precinct #s'!$AO13,'NGP Chairs CoChairs'!$A$2:$A$42,0),12)</f>
        <v>#N/A</v>
      </c>
      <c r="AQ13" t="e">
        <f>+INDEX('NGP Chairs CoChairs'!$A$2:$M$42,MATCH('Recap SS &amp; Precinct #s'!$AO13,'NGP Chairs CoChairs'!$A$2:$A$42,0),7)</f>
        <v>#N/A</v>
      </c>
      <c r="AR13" t="e">
        <f>+INDEX('NGP Chairs CoChairs'!$A$2:$M$42,MATCH('Recap SS &amp; Precinct #s'!$AO13,'NGP Chairs CoChairs'!$A$2:$A$42,0),8)</f>
        <v>#N/A</v>
      </c>
      <c r="AS13">
        <v>0</v>
      </c>
      <c r="AT13" t="e">
        <f>+INDEX('NGP Chairs CoChairs'!$A$2:$M$42,MATCH('Recap SS &amp; Precinct #s'!$AS13,'NGP Chairs CoChairs'!$A$2:$A$42,0),12)</f>
        <v>#N/A</v>
      </c>
      <c r="AU13" t="e">
        <f>+INDEX('NGP Chairs CoChairs'!$A$2:$M$42,MATCH('Recap SS &amp; Precinct #s'!$AS13,'NGP Chairs CoChairs'!$A$2:$A$42,0),7)</f>
        <v>#N/A</v>
      </c>
      <c r="AV13" t="e">
        <f>+INDEX('NGP Chairs CoChairs'!$A$2:$M$42,MATCH('Recap SS &amp; Precinct #s'!$AS13,'NGP Chairs CoChairs'!$A$2:$A$42,0),8)</f>
        <v>#N/A</v>
      </c>
      <c r="AW13">
        <v>0</v>
      </c>
      <c r="AX13" t="e">
        <f>+INDEX('NGP Chairs CoChairs'!$A$2:$M$42,MATCH('Recap SS &amp; Precinct #s'!$AW13,'NGP Chairs CoChairs'!$A$2:$A$42,0),12)</f>
        <v>#N/A</v>
      </c>
      <c r="AY13" t="e">
        <f>+INDEX('NGP Chairs CoChairs'!$A$2:$M$42,MATCH('Recap SS &amp; Precinct #s'!$AW13,'NGP Chairs CoChairs'!$A$2:$A$42,0),7)</f>
        <v>#N/A</v>
      </c>
      <c r="AZ13" t="e">
        <f>+INDEX('NGP Chairs CoChairs'!$A$2:$M$42,MATCH('Recap SS &amp; Precinct #s'!$AW13,'NGP Chairs CoChairs'!$A$2:$A$42,0),8)</f>
        <v>#N/A</v>
      </c>
      <c r="BA13">
        <f t="shared" si="4"/>
        <v>1</v>
      </c>
      <c r="BB13">
        <f t="shared" si="5"/>
        <v>1</v>
      </c>
      <c r="BC13" t="str">
        <f t="shared" si="6"/>
        <v/>
      </c>
      <c r="BD13" t="str">
        <f t="shared" si="7"/>
        <v/>
      </c>
      <c r="BE13" t="str">
        <f t="shared" si="8"/>
        <v/>
      </c>
    </row>
    <row r="14" spans="1:213" ht="17" x14ac:dyDescent="0.2">
      <c r="A14" s="191" t="s">
        <v>348</v>
      </c>
      <c r="B14" t="str">
        <f>+INDEX('Supersite Working-AW'!$O$3:$R$196,MATCH('Recap SS &amp; Precinct #s'!$A14,'Supersite Working-AW'!$R$3:$R$196,0),1)</f>
        <v>Mountains</v>
      </c>
      <c r="C14" s="265">
        <f>SUMIF('Supersite Working-AW'!$R$3:$R$196,$A14,'Supersite Working-AW'!$L$3:$L$198)</f>
        <v>308</v>
      </c>
      <c r="D14" s="265">
        <f>SUMIF('Supersite Working-AW'!$R$3:$R$196,$A14,'Supersite Working-AW'!$M$3:$M$198)</f>
        <v>7.7</v>
      </c>
      <c r="E14" s="1">
        <f t="shared" si="9"/>
        <v>1</v>
      </c>
      <c r="F14" s="306" t="str">
        <f t="shared" si="2"/>
        <v>909,,,,,,,,,,,,,,,,,,</v>
      </c>
      <c r="G14" s="1">
        <v>909</v>
      </c>
      <c r="AF14" s="1">
        <f t="shared" si="3"/>
        <v>1</v>
      </c>
      <c r="AG14">
        <f>+INDEX('Supersite Working-AW'!$R$4:$AB$196,MATCH('Recap SS &amp; Precinct #s'!$A14,'Supersite Working-AW'!$R$4:$R$196,0),7)</f>
        <v>107152390</v>
      </c>
      <c r="AH14" t="str">
        <f>+INDEX('NGP Chairs CoChairs'!$A$2:$L$45,MATCH('Recap SS &amp; Precinct #s'!$AG14,'NGP Chairs CoChairs'!$A$2:$A$45,0),12)</f>
        <v>Gretchen Diefenderfer</v>
      </c>
      <c r="AI14" t="str">
        <f>+INDEX('NGP Chairs CoChairs'!$A$2:$L$45,MATCH('Recap SS &amp; Precinct #s'!$AG14,'NGP Chairs CoChairs'!$A$2:$A$45,0),7)</f>
        <v>3039479477</v>
      </c>
      <c r="AJ14" t="str">
        <f>+INDEX('NGP Chairs CoChairs'!$A$2:$L$45,MATCH('Recap SS &amp; Precinct #s'!$AG14,'NGP Chairs CoChairs'!$A$2:$A$45,0),8)</f>
        <v>gretchend@mac.com</v>
      </c>
      <c r="AK14">
        <f>+INDEX('Supersite Working-AW'!$R$4:$AB$196,MATCH('Recap SS &amp; Precinct #s'!A14,'Supersite Working-AW'!$R$4:$R$196,0),8)</f>
        <v>0</v>
      </c>
      <c r="AL14" t="e">
        <f>+INDEX('NGP Chairs CoChairs'!$A$2:$M$42,MATCH('Recap SS &amp; Precinct #s'!$AK14,'NGP Chairs CoChairs'!$A$2:$A$42,0),12)</f>
        <v>#N/A</v>
      </c>
      <c r="AM14" t="e">
        <f>+INDEX('NGP Chairs CoChairs'!$A$2:$M$42,MATCH('Recap SS &amp; Precinct #s'!$AK14,'NGP Chairs CoChairs'!$A$2:$A$42,0),7)</f>
        <v>#N/A</v>
      </c>
      <c r="AN14" t="e">
        <f>+INDEX('NGP Chairs CoChairs'!$A$2:$M$42,MATCH('Recap SS &amp; Precinct #s'!$AK14,'NGP Chairs CoChairs'!$A$2:$A$42,0),8)</f>
        <v>#N/A</v>
      </c>
      <c r="AO14">
        <v>0</v>
      </c>
      <c r="AP14" t="e">
        <f>+INDEX('NGP Chairs CoChairs'!$A$2:$M$42,MATCH('Recap SS &amp; Precinct #s'!$AO14,'NGP Chairs CoChairs'!$A$2:$A$42,0),12)</f>
        <v>#N/A</v>
      </c>
      <c r="AQ14" t="e">
        <f>+INDEX('NGP Chairs CoChairs'!$A$2:$M$42,MATCH('Recap SS &amp; Precinct #s'!$AO14,'NGP Chairs CoChairs'!$A$2:$A$42,0),7)</f>
        <v>#N/A</v>
      </c>
      <c r="AR14" t="e">
        <f>+INDEX('NGP Chairs CoChairs'!$A$2:$M$42,MATCH('Recap SS &amp; Precinct #s'!$AO14,'NGP Chairs CoChairs'!$A$2:$A$42,0),8)</f>
        <v>#N/A</v>
      </c>
      <c r="AS14">
        <v>0</v>
      </c>
      <c r="AT14" t="e">
        <f>+INDEX('NGP Chairs CoChairs'!$A$2:$M$42,MATCH('Recap SS &amp; Precinct #s'!$AS14,'NGP Chairs CoChairs'!$A$2:$A$42,0),12)</f>
        <v>#N/A</v>
      </c>
      <c r="AU14" t="e">
        <f>+INDEX('NGP Chairs CoChairs'!$A$2:$M$42,MATCH('Recap SS &amp; Precinct #s'!$AS14,'NGP Chairs CoChairs'!$A$2:$A$42,0),7)</f>
        <v>#N/A</v>
      </c>
      <c r="AV14" t="e">
        <f>+INDEX('NGP Chairs CoChairs'!$A$2:$M$42,MATCH('Recap SS &amp; Precinct #s'!$AS14,'NGP Chairs CoChairs'!$A$2:$A$42,0),8)</f>
        <v>#N/A</v>
      </c>
      <c r="AW14">
        <v>0</v>
      </c>
      <c r="AX14" t="e">
        <f>+INDEX('NGP Chairs CoChairs'!$A$2:$M$42,MATCH('Recap SS &amp; Precinct #s'!$AW14,'NGP Chairs CoChairs'!$A$2:$A$42,0),12)</f>
        <v>#N/A</v>
      </c>
      <c r="AY14" t="e">
        <f>+INDEX('NGP Chairs CoChairs'!$A$2:$M$42,MATCH('Recap SS &amp; Precinct #s'!$AW14,'NGP Chairs CoChairs'!$A$2:$A$42,0),7)</f>
        <v>#N/A</v>
      </c>
      <c r="AZ14" t="e">
        <f>+INDEX('NGP Chairs CoChairs'!$A$2:$M$42,MATCH('Recap SS &amp; Precinct #s'!$AW14,'NGP Chairs CoChairs'!$A$2:$A$42,0),8)</f>
        <v>#N/A</v>
      </c>
      <c r="BA14">
        <f t="shared" si="4"/>
        <v>1</v>
      </c>
      <c r="BB14" t="str">
        <f t="shared" si="5"/>
        <v/>
      </c>
      <c r="BC14" t="str">
        <f t="shared" si="6"/>
        <v/>
      </c>
      <c r="BD14" t="str">
        <f t="shared" si="7"/>
        <v/>
      </c>
      <c r="BE14" t="str">
        <f t="shared" si="8"/>
        <v/>
      </c>
    </row>
    <row r="15" spans="1:213" ht="17" x14ac:dyDescent="0.2">
      <c r="A15" t="s">
        <v>349</v>
      </c>
      <c r="B15" t="str">
        <f>+INDEX('Supersite Working-AW'!$O$3:$R$196,MATCH('Recap SS &amp; Precinct #s'!$A15,'Supersite Working-AW'!$R$3:$R$196,0),1)</f>
        <v>Boulder</v>
      </c>
      <c r="C15" s="265">
        <f>SUMIF('Supersite Working-AW'!$R$3:$R$196,$A15,'Supersite Working-AW'!$L$3:$L$198)</f>
        <v>283</v>
      </c>
      <c r="D15" s="265">
        <f>SUMIF('Supersite Working-AW'!$R$3:$R$196,$A15,'Supersite Working-AW'!$M$3:$M$198)</f>
        <v>7.0750000000000002</v>
      </c>
      <c r="E15" s="1">
        <f t="shared" si="9"/>
        <v>1</v>
      </c>
      <c r="F15" s="306" t="str">
        <f t="shared" si="2"/>
        <v>913,,,,,,,,,,,,,,,,,,</v>
      </c>
      <c r="G15" s="1">
        <v>913</v>
      </c>
      <c r="AF15" s="1">
        <f t="shared" si="3"/>
        <v>1</v>
      </c>
      <c r="AG15">
        <f>+INDEX('Supersite Working-AW'!$R$4:$AB$196,MATCH('Recap SS &amp; Precinct #s'!$A15,'Supersite Working-AW'!$R$4:$R$196,0),7)</f>
        <v>107152390</v>
      </c>
      <c r="AH15" t="str">
        <f>+INDEX('NGP Chairs CoChairs'!$A$2:$L$45,MATCH('Recap SS &amp; Precinct #s'!$AG15,'NGP Chairs CoChairs'!$A$2:$A$45,0),12)</f>
        <v>Gretchen Diefenderfer</v>
      </c>
      <c r="AI15" t="str">
        <f>+INDEX('NGP Chairs CoChairs'!$A$2:$L$45,MATCH('Recap SS &amp; Precinct #s'!$AG15,'NGP Chairs CoChairs'!$A$2:$A$45,0),7)</f>
        <v>3039479477</v>
      </c>
      <c r="AJ15" t="str">
        <f>+INDEX('NGP Chairs CoChairs'!$A$2:$L$45,MATCH('Recap SS &amp; Precinct #s'!$AG15,'NGP Chairs CoChairs'!$A$2:$A$45,0),8)</f>
        <v>gretchend@mac.com</v>
      </c>
      <c r="AK15">
        <f>+INDEX('Supersite Working-AW'!$R$4:$AB$196,MATCH('Recap SS &amp; Precinct #s'!A15,'Supersite Working-AW'!$R$4:$R$196,0),8)</f>
        <v>0</v>
      </c>
      <c r="AL15" t="e">
        <f>+INDEX('NGP Chairs CoChairs'!$A$2:$M$42,MATCH('Recap SS &amp; Precinct #s'!$AK15,'NGP Chairs CoChairs'!$A$2:$A$42,0),12)</f>
        <v>#N/A</v>
      </c>
      <c r="AM15" t="e">
        <f>+INDEX('NGP Chairs CoChairs'!$A$2:$M$42,MATCH('Recap SS &amp; Precinct #s'!$AK15,'NGP Chairs CoChairs'!$A$2:$A$42,0),7)</f>
        <v>#N/A</v>
      </c>
      <c r="AN15" t="e">
        <f>+INDEX('NGP Chairs CoChairs'!$A$2:$M$42,MATCH('Recap SS &amp; Precinct #s'!$AK15,'NGP Chairs CoChairs'!$A$2:$A$42,0),8)</f>
        <v>#N/A</v>
      </c>
      <c r="AO15">
        <v>0</v>
      </c>
      <c r="AP15" t="e">
        <f>+INDEX('NGP Chairs CoChairs'!$A$2:$M$42,MATCH('Recap SS &amp; Precinct #s'!$AO15,'NGP Chairs CoChairs'!$A$2:$A$42,0),12)</f>
        <v>#N/A</v>
      </c>
      <c r="AQ15" t="e">
        <f>+INDEX('NGP Chairs CoChairs'!$A$2:$M$42,MATCH('Recap SS &amp; Precinct #s'!$AO15,'NGP Chairs CoChairs'!$A$2:$A$42,0),7)</f>
        <v>#N/A</v>
      </c>
      <c r="AR15" t="e">
        <f>+INDEX('NGP Chairs CoChairs'!$A$2:$M$42,MATCH('Recap SS &amp; Precinct #s'!$AO15,'NGP Chairs CoChairs'!$A$2:$A$42,0),8)</f>
        <v>#N/A</v>
      </c>
      <c r="AS15">
        <v>0</v>
      </c>
      <c r="AT15" t="e">
        <f>+INDEX('NGP Chairs CoChairs'!$A$2:$M$42,MATCH('Recap SS &amp; Precinct #s'!$AS15,'NGP Chairs CoChairs'!$A$2:$A$42,0),12)</f>
        <v>#N/A</v>
      </c>
      <c r="AU15" t="e">
        <f>+INDEX('NGP Chairs CoChairs'!$A$2:$M$42,MATCH('Recap SS &amp; Precinct #s'!$AS15,'NGP Chairs CoChairs'!$A$2:$A$42,0),7)</f>
        <v>#N/A</v>
      </c>
      <c r="AV15" t="e">
        <f>+INDEX('NGP Chairs CoChairs'!$A$2:$M$42,MATCH('Recap SS &amp; Precinct #s'!$AS15,'NGP Chairs CoChairs'!$A$2:$A$42,0),8)</f>
        <v>#N/A</v>
      </c>
      <c r="AW15">
        <v>0</v>
      </c>
      <c r="AX15" t="e">
        <f>+INDEX('NGP Chairs CoChairs'!$A$2:$M$42,MATCH('Recap SS &amp; Precinct #s'!$AW15,'NGP Chairs CoChairs'!$A$2:$A$42,0),12)</f>
        <v>#N/A</v>
      </c>
      <c r="AY15" t="e">
        <f>+INDEX('NGP Chairs CoChairs'!$A$2:$M$42,MATCH('Recap SS &amp; Precinct #s'!$AW15,'NGP Chairs CoChairs'!$A$2:$A$42,0),7)</f>
        <v>#N/A</v>
      </c>
      <c r="AZ15" t="e">
        <f>+INDEX('NGP Chairs CoChairs'!$A$2:$M$42,MATCH('Recap SS &amp; Precinct #s'!$AW15,'NGP Chairs CoChairs'!$A$2:$A$42,0),8)</f>
        <v>#N/A</v>
      </c>
      <c r="BA15">
        <f t="shared" si="4"/>
        <v>1</v>
      </c>
      <c r="BB15" t="str">
        <f t="shared" si="5"/>
        <v/>
      </c>
      <c r="BC15" t="str">
        <f t="shared" si="6"/>
        <v/>
      </c>
      <c r="BD15" t="str">
        <f t="shared" si="7"/>
        <v/>
      </c>
      <c r="BE15" t="str">
        <f t="shared" si="8"/>
        <v/>
      </c>
    </row>
    <row r="16" spans="1:213" ht="34" x14ac:dyDescent="0.2">
      <c r="A16" t="s">
        <v>158</v>
      </c>
      <c r="B16" t="str">
        <f>+INDEX('Supersite Working-AW'!$O$3:$R$196,MATCH('Recap SS &amp; Precinct #s'!$A16,'Supersite Working-AW'!$R$3:$R$196,0),1)</f>
        <v>Longmont</v>
      </c>
      <c r="C16" s="265">
        <f>SUMIF('Supersite Working-AW'!$R$3:$R$196,$A16,'Supersite Working-AW'!$L$3:$L$198)</f>
        <v>6376</v>
      </c>
      <c r="D16" s="265">
        <f>SUMIF('Supersite Working-AW'!$R$3:$R$196,$A16,'Supersite Working-AW'!$M$3:$M$198)</f>
        <v>159.40000000000003</v>
      </c>
      <c r="E16" s="1">
        <f t="shared" si="9"/>
        <v>18</v>
      </c>
      <c r="F16" s="306" t="str">
        <f t="shared" si="2"/>
        <v>626,627,628,629,643,644,645,646,617,632,641,642,647,648,649,703,704,705,</v>
      </c>
      <c r="G16" s="191">
        <v>626</v>
      </c>
      <c r="H16" s="191">
        <v>627</v>
      </c>
      <c r="I16" s="191">
        <v>628</v>
      </c>
      <c r="J16" s="191">
        <v>629</v>
      </c>
      <c r="K16" s="191">
        <v>643</v>
      </c>
      <c r="L16" s="191">
        <v>644</v>
      </c>
      <c r="M16" s="191">
        <v>645</v>
      </c>
      <c r="N16" s="191">
        <v>646</v>
      </c>
      <c r="O16" s="191">
        <v>617</v>
      </c>
      <c r="P16" s="191">
        <v>632</v>
      </c>
      <c r="Q16" s="191">
        <v>641</v>
      </c>
      <c r="R16" s="191">
        <v>642</v>
      </c>
      <c r="S16" s="191">
        <v>647</v>
      </c>
      <c r="T16" s="191">
        <v>648</v>
      </c>
      <c r="U16" s="191">
        <v>649</v>
      </c>
      <c r="V16" s="191">
        <v>703</v>
      </c>
      <c r="W16" s="191">
        <v>704</v>
      </c>
      <c r="X16" s="207">
        <v>705</v>
      </c>
      <c r="AF16" s="1">
        <f t="shared" si="3"/>
        <v>5</v>
      </c>
      <c r="AG16">
        <v>137032958</v>
      </c>
      <c r="AH16" t="str">
        <f>+INDEX('NGP Chairs CoChairs'!$A$2:$L$45,MATCH('Recap SS &amp; Precinct #s'!$AG16,'NGP Chairs CoChairs'!$A$2:$A$45,0),12)</f>
        <v>Marisa Dirks</v>
      </c>
      <c r="AI16" t="str">
        <f>+INDEX('NGP Chairs CoChairs'!$A$2:$L$45,MATCH('Recap SS &amp; Precinct #s'!$AG16,'NGP Chairs CoChairs'!$A$2:$A$45,0),7)</f>
        <v>3037757400</v>
      </c>
      <c r="AJ16" t="str">
        <f>+INDEX('NGP Chairs CoChairs'!$A$2:$L$45,MATCH('Recap SS &amp; Precinct #s'!$AG16,'NGP Chairs CoChairs'!$A$2:$A$45,0),8)</f>
        <v>marisa@bocodems.org</v>
      </c>
      <c r="AK16">
        <v>108682188</v>
      </c>
      <c r="AL16" t="str">
        <f>+INDEX('NGP Chairs CoChairs'!$A$2:$M$42,MATCH('Recap SS &amp; Precinct #s'!$AK16,'NGP Chairs CoChairs'!$A$2:$A$42,0),12)</f>
        <v>Stan Gelb</v>
      </c>
      <c r="AM16" t="str">
        <f>+INDEX('NGP Chairs CoChairs'!$A$2:$M$42,MATCH('Recap SS &amp; Precinct #s'!$AK16,'NGP Chairs CoChairs'!$A$2:$A$42,0),7)</f>
        <v>7205341960</v>
      </c>
      <c r="AN16" t="str">
        <f>+INDEX('NGP Chairs CoChairs'!$A$2:$M$42,MATCH('Recap SS &amp; Precinct #s'!$AK16,'NGP Chairs CoChairs'!$A$2:$A$42,0),8)</f>
        <v>Stan@bocodems.org</v>
      </c>
      <c r="AO16">
        <v>107153112</v>
      </c>
      <c r="AP16" t="e">
        <f>+INDEX('NGP Chairs CoChairs'!$A$2:$M$42,MATCH('Recap SS &amp; Precinct #s'!$AO16,'NGP Chairs CoChairs'!$A$2:$A$42,0),12)</f>
        <v>#N/A</v>
      </c>
      <c r="AQ16" t="e">
        <f>+INDEX('NGP Chairs CoChairs'!$A$2:$M$42,MATCH('Recap SS &amp; Precinct #s'!$AO16,'NGP Chairs CoChairs'!$A$2:$A$42,0),7)</f>
        <v>#N/A</v>
      </c>
      <c r="AR16" t="e">
        <f>+INDEX('NGP Chairs CoChairs'!$A$2:$M$42,MATCH('Recap SS &amp; Precinct #s'!$AO16,'NGP Chairs CoChairs'!$A$2:$A$42,0),8)</f>
        <v>#N/A</v>
      </c>
      <c r="AS16" t="s">
        <v>350</v>
      </c>
      <c r="AT16" t="e">
        <f>+INDEX('NGP Chairs CoChairs'!$A$2:$M$42,MATCH('Recap SS &amp; Precinct #s'!$AS16,'NGP Chairs CoChairs'!$A$2:$A$42,0),12)</f>
        <v>#N/A</v>
      </c>
      <c r="AU16" t="e">
        <f>+INDEX('NGP Chairs CoChairs'!$A$2:$M$42,MATCH('Recap SS &amp; Precinct #s'!$AS16,'NGP Chairs CoChairs'!$A$2:$A$42,0),7)</f>
        <v>#N/A</v>
      </c>
      <c r="AV16" t="e">
        <f>+INDEX('NGP Chairs CoChairs'!$A$2:$M$42,MATCH('Recap SS &amp; Precinct #s'!$AS16,'NGP Chairs CoChairs'!$A$2:$A$42,0),8)</f>
        <v>#N/A</v>
      </c>
      <c r="AW16">
        <v>107152357</v>
      </c>
      <c r="AX16" t="str">
        <f>+INDEX('NGP Chairs CoChairs'!$A$2:$M$42,MATCH('Recap SS &amp; Precinct #s'!$AW16,'NGP Chairs CoChairs'!$A$2:$A$42,0),12)</f>
        <v>Julie Dadone</v>
      </c>
      <c r="AY16" t="str">
        <f>+INDEX('NGP Chairs CoChairs'!$A$2:$M$42,MATCH('Recap SS &amp; Precinct #s'!$AW16,'NGP Chairs CoChairs'!$A$2:$A$42,0),7)</f>
        <v>3038950174</v>
      </c>
      <c r="AZ16" t="str">
        <f>+INDEX('NGP Chairs CoChairs'!$A$2:$M$42,MATCH('Recap SS &amp; Precinct #s'!$AW16,'NGP Chairs CoChairs'!$A$2:$A$42,0),8)</f>
        <v>julie@bocodems.org</v>
      </c>
      <c r="BA16">
        <f t="shared" si="4"/>
        <v>1</v>
      </c>
      <c r="BB16">
        <f t="shared" si="5"/>
        <v>1</v>
      </c>
      <c r="BC16">
        <f t="shared" si="6"/>
        <v>1</v>
      </c>
      <c r="BD16">
        <f t="shared" si="7"/>
        <v>1</v>
      </c>
      <c r="BE16">
        <f t="shared" si="8"/>
        <v>1</v>
      </c>
    </row>
    <row r="17" spans="1:57" ht="17" x14ac:dyDescent="0.2">
      <c r="A17" t="s">
        <v>351</v>
      </c>
      <c r="B17" t="str">
        <f>+INDEX('Supersite Working-AW'!$O$3:$R$196,MATCH('Recap SS &amp; Precinct #s'!$A17,'Supersite Working-AW'!$R$3:$R$196,0),1)</f>
        <v>Mountains</v>
      </c>
      <c r="C17" s="265">
        <f>SUMIF('Supersite Working-AW'!$R$3:$R$196,$A17,'Supersite Working-AW'!$L$3:$L$198)</f>
        <v>2380</v>
      </c>
      <c r="D17" s="265">
        <f>SUMIF('Supersite Working-AW'!$R$3:$R$196,$A17,'Supersite Working-AW'!$M$3:$M$198)</f>
        <v>59.500000000000007</v>
      </c>
      <c r="E17" s="1">
        <f t="shared" si="9"/>
        <v>5</v>
      </c>
      <c r="F17" s="306" t="str">
        <f t="shared" si="2"/>
        <v>700,701,702,915,916,,,,,,,,,,,,,,</v>
      </c>
      <c r="G17" s="1">
        <v>700</v>
      </c>
      <c r="H17" s="1">
        <v>701</v>
      </c>
      <c r="I17" s="1">
        <v>702</v>
      </c>
      <c r="J17" s="1">
        <v>915</v>
      </c>
      <c r="K17" s="1">
        <v>916</v>
      </c>
      <c r="AF17" s="1">
        <f t="shared" si="3"/>
        <v>1</v>
      </c>
      <c r="AG17">
        <f>+INDEX('Supersite Working-AW'!$R$4:$AB$196,MATCH('Recap SS &amp; Precinct #s'!$A17,'Supersite Working-AW'!$R$4:$R$196,0),7)</f>
        <v>107272606</v>
      </c>
      <c r="AH17" t="str">
        <f>+INDEX('NGP Chairs CoChairs'!$A$2:$L$45,MATCH('Recap SS &amp; Precinct #s'!$AG17,'NGP Chairs CoChairs'!$A$2:$A$45,0),12)</f>
        <v>Jen Wingard</v>
      </c>
      <c r="AI17" t="str">
        <f>+INDEX('NGP Chairs CoChairs'!$A$2:$L$45,MATCH('Recap SS &amp; Precinct #s'!$AG17,'NGP Chairs CoChairs'!$A$2:$A$45,0),7)</f>
        <v>3038095686</v>
      </c>
      <c r="AJ17" t="str">
        <f>+INDEX('NGP Chairs CoChairs'!$A$2:$L$45,MATCH('Recap SS &amp; Precinct #s'!$AG17,'NGP Chairs CoChairs'!$A$2:$A$45,0),8)</f>
        <v>jwingard@q.com</v>
      </c>
      <c r="AK17">
        <f>+INDEX('Supersite Working-AW'!$R$4:$AB$196,MATCH('Recap SS &amp; Precinct #s'!A17,'Supersite Working-AW'!$R$4:$R$196,0),8)</f>
        <v>0</v>
      </c>
      <c r="AL17" t="e">
        <f>+INDEX('NGP Chairs CoChairs'!$A$2:$M$42,MATCH('Recap SS &amp; Precinct #s'!$AK17,'NGP Chairs CoChairs'!$A$2:$A$42,0),12)</f>
        <v>#N/A</v>
      </c>
      <c r="AM17" t="e">
        <f>+INDEX('NGP Chairs CoChairs'!$A$2:$M$42,MATCH('Recap SS &amp; Precinct #s'!$AK17,'NGP Chairs CoChairs'!$A$2:$A$42,0),7)</f>
        <v>#N/A</v>
      </c>
      <c r="AN17" t="e">
        <f>+INDEX('NGP Chairs CoChairs'!$A$2:$M$42,MATCH('Recap SS &amp; Precinct #s'!$AK17,'NGP Chairs CoChairs'!$A$2:$A$42,0),8)</f>
        <v>#N/A</v>
      </c>
      <c r="AO17">
        <v>0</v>
      </c>
      <c r="AP17" t="e">
        <f>+INDEX('NGP Chairs CoChairs'!$A$2:$M$42,MATCH('Recap SS &amp; Precinct #s'!$AO17,'NGP Chairs CoChairs'!$A$2:$A$42,0),12)</f>
        <v>#N/A</v>
      </c>
      <c r="AQ17" t="e">
        <f>+INDEX('NGP Chairs CoChairs'!$A$2:$M$42,MATCH('Recap SS &amp; Precinct #s'!$AO17,'NGP Chairs CoChairs'!$A$2:$A$42,0),7)</f>
        <v>#N/A</v>
      </c>
      <c r="AR17" t="e">
        <f>+INDEX('NGP Chairs CoChairs'!$A$2:$M$42,MATCH('Recap SS &amp; Precinct #s'!$AO17,'NGP Chairs CoChairs'!$A$2:$A$42,0),8)</f>
        <v>#N/A</v>
      </c>
      <c r="AS17">
        <v>0</v>
      </c>
      <c r="AT17" t="e">
        <f>+INDEX('NGP Chairs CoChairs'!$A$2:$M$42,MATCH('Recap SS &amp; Precinct #s'!$AS17,'NGP Chairs CoChairs'!$A$2:$A$42,0),12)</f>
        <v>#N/A</v>
      </c>
      <c r="AU17" t="e">
        <f>+INDEX('NGP Chairs CoChairs'!$A$2:$M$42,MATCH('Recap SS &amp; Precinct #s'!$AS17,'NGP Chairs CoChairs'!$A$2:$A$42,0),7)</f>
        <v>#N/A</v>
      </c>
      <c r="AV17" t="e">
        <f>+INDEX('NGP Chairs CoChairs'!$A$2:$M$42,MATCH('Recap SS &amp; Precinct #s'!$AS17,'NGP Chairs CoChairs'!$A$2:$A$42,0),8)</f>
        <v>#N/A</v>
      </c>
      <c r="AW17">
        <v>0</v>
      </c>
      <c r="AX17" t="e">
        <f>+INDEX('NGP Chairs CoChairs'!$A$2:$M$42,MATCH('Recap SS &amp; Precinct #s'!$AW17,'NGP Chairs CoChairs'!$A$2:$A$42,0),12)</f>
        <v>#N/A</v>
      </c>
      <c r="AY17" t="e">
        <f>+INDEX('NGP Chairs CoChairs'!$A$2:$M$42,MATCH('Recap SS &amp; Precinct #s'!$AW17,'NGP Chairs CoChairs'!$A$2:$A$42,0),7)</f>
        <v>#N/A</v>
      </c>
      <c r="AZ17" t="e">
        <f>+INDEX('NGP Chairs CoChairs'!$A$2:$M$42,MATCH('Recap SS &amp; Precinct #s'!$AW17,'NGP Chairs CoChairs'!$A$2:$A$42,0),8)</f>
        <v>#N/A</v>
      </c>
      <c r="BA17">
        <f t="shared" si="4"/>
        <v>1</v>
      </c>
      <c r="BB17" t="str">
        <f t="shared" si="5"/>
        <v/>
      </c>
      <c r="BC17" t="str">
        <f t="shared" si="6"/>
        <v/>
      </c>
      <c r="BD17" t="str">
        <f t="shared" si="7"/>
        <v/>
      </c>
      <c r="BE17" t="str">
        <f t="shared" si="8"/>
        <v/>
      </c>
    </row>
    <row r="18" spans="1:57" ht="34" x14ac:dyDescent="0.2">
      <c r="A18" t="s">
        <v>352</v>
      </c>
      <c r="B18" t="str">
        <f>+INDEX('Supersite Working-AW'!$O$3:$R$196,MATCH('Recap SS &amp; Precinct #s'!$A18,'Supersite Working-AW'!$R$3:$R$196,0),1)</f>
        <v>Boulder</v>
      </c>
      <c r="C18" s="265">
        <f>SUMIF('Supersite Working-AW'!$R$3:$R$196,$A18,'Supersite Working-AW'!$L$3:$L$198)</f>
        <v>6193</v>
      </c>
      <c r="D18" s="265">
        <f>SUMIF('Supersite Working-AW'!$R$3:$R$196,$A18,'Supersite Working-AW'!$M$3:$M$198)</f>
        <v>154.82500000000002</v>
      </c>
      <c r="E18" s="1">
        <f t="shared" si="9"/>
        <v>13</v>
      </c>
      <c r="F18" s="306" t="str">
        <f t="shared" si="2"/>
        <v>4,834,835,836,837,838,839,840,841,842,848,849,900,,,,,,</v>
      </c>
      <c r="G18" s="191">
        <v>4</v>
      </c>
      <c r="H18" s="191">
        <v>834</v>
      </c>
      <c r="I18" s="191">
        <v>835</v>
      </c>
      <c r="J18" s="191">
        <v>836</v>
      </c>
      <c r="K18" s="191">
        <v>837</v>
      </c>
      <c r="L18" s="191">
        <v>838</v>
      </c>
      <c r="M18" s="191">
        <v>839</v>
      </c>
      <c r="N18" s="191">
        <v>840</v>
      </c>
      <c r="O18" s="191">
        <v>841</v>
      </c>
      <c r="P18" s="191">
        <v>842</v>
      </c>
      <c r="Q18" s="191">
        <v>848</v>
      </c>
      <c r="R18" s="191">
        <v>849</v>
      </c>
      <c r="S18" s="191">
        <v>900</v>
      </c>
      <c r="T18" s="191"/>
      <c r="U18" s="191"/>
      <c r="AF18" s="1">
        <f t="shared" si="3"/>
        <v>4</v>
      </c>
      <c r="AG18">
        <f>+INDEX('Supersite Working-AW'!$R$4:$AB$196,MATCH('Recap SS &amp; Precinct #s'!$A18,'Supersite Working-AW'!$R$4:$R$196,0),7)</f>
        <v>142893063</v>
      </c>
      <c r="AH18" t="str">
        <f>+INDEX('NGP Chairs CoChairs'!$A$2:$L$45,MATCH('Recap SS &amp; Precinct #s'!$AG18,'NGP Chairs CoChairs'!$A$2:$A$45,0),12)</f>
        <v>Guy Errickson</v>
      </c>
      <c r="AI18" t="str">
        <f>+INDEX('NGP Chairs CoChairs'!$A$2:$L$45,MATCH('Recap SS &amp; Precinct #s'!$AG18,'NGP Chairs CoChairs'!$A$2:$A$45,0),7)</f>
        <v>7202334208</v>
      </c>
      <c r="AJ18" t="str">
        <f>+INDEX('NGP Chairs CoChairs'!$A$2:$L$45,MATCH('Recap SS &amp; Precinct #s'!$AG18,'NGP Chairs CoChairs'!$A$2:$A$45,0),8)</f>
        <v>guycoma@yahoo.com</v>
      </c>
      <c r="AK18">
        <f>+INDEX('Supersite Working-AW'!$R$4:$AB$196,MATCH('Recap SS &amp; Precinct #s'!A18,'Supersite Working-AW'!$R$4:$R$196,0),8)</f>
        <v>113627156</v>
      </c>
      <c r="AL18" t="str">
        <f>+INDEX('NGP Chairs CoChairs'!$A$2:$M$42,MATCH('Recap SS &amp; Precinct #s'!$AK18,'NGP Chairs CoChairs'!$A$2:$A$42,0),12)</f>
        <v>Katie Malzbender</v>
      </c>
      <c r="AM18" t="str">
        <f>+INDEX('NGP Chairs CoChairs'!$A$2:$M$42,MATCH('Recap SS &amp; Precinct #s'!$AK18,'NGP Chairs CoChairs'!$A$2:$A$42,0),7)</f>
        <v>3038867847</v>
      </c>
      <c r="AN18" t="str">
        <f>+INDEX('NGP Chairs CoChairs'!$A$2:$M$42,MATCH('Recap SS &amp; Precinct #s'!$AK18,'NGP Chairs CoChairs'!$A$2:$A$42,0),8)</f>
        <v>Katie@bocodems.org</v>
      </c>
      <c r="AO18">
        <v>107152229</v>
      </c>
      <c r="AP18" t="str">
        <f>+INDEX('NGP Chairs CoChairs'!$A$2:$M$42,MATCH('Recap SS &amp; Precinct #s'!$AO18,'NGP Chairs CoChairs'!$A$2:$A$42,0),12)</f>
        <v>Candace Bowie</v>
      </c>
      <c r="AQ18" t="str">
        <f>+INDEX('NGP Chairs CoChairs'!$A$2:$M$42,MATCH('Recap SS &amp; Precinct #s'!$AO18,'NGP Chairs CoChairs'!$A$2:$A$42,0),7)</f>
        <v>7204955088</v>
      </c>
      <c r="AR18" t="str">
        <f>+INDEX('NGP Chairs CoChairs'!$A$2:$M$42,MATCH('Recap SS &amp; Precinct #s'!$AO18,'NGP Chairs CoChairs'!$A$2:$A$42,0),8)</f>
        <v>Candace@bocodems.org</v>
      </c>
      <c r="AS18">
        <v>107152370</v>
      </c>
      <c r="AT18" t="str">
        <f>+INDEX('NGP Chairs CoChairs'!$A$2:$M$42,MATCH('Recap SS &amp; Precinct #s'!$AS18,'NGP Chairs CoChairs'!$A$2:$A$42,0),12)</f>
        <v>Peter Dawson</v>
      </c>
      <c r="AU18" t="str">
        <f>+INDEX('NGP Chairs CoChairs'!$A$2:$M$42,MATCH('Recap SS &amp; Precinct #s'!$AS18,'NGP Chairs CoChairs'!$A$2:$A$42,0),7)</f>
        <v>3038172531</v>
      </c>
      <c r="AV18" t="str">
        <f>+INDEX('NGP Chairs CoChairs'!$A$2:$M$42,MATCH('Recap SS &amp; Precinct #s'!$AS18,'NGP Chairs CoChairs'!$A$2:$A$42,0),8)</f>
        <v>Peter_Dawson1@yahoo.com</v>
      </c>
      <c r="AW18">
        <v>0</v>
      </c>
      <c r="AX18" t="e">
        <f>+INDEX('NGP Chairs CoChairs'!$A$2:$M$42,MATCH('Recap SS &amp; Precinct #s'!$AW18,'NGP Chairs CoChairs'!$A$2:$A$42,0),12)</f>
        <v>#N/A</v>
      </c>
      <c r="AY18" t="e">
        <f>+INDEX('NGP Chairs CoChairs'!$A$2:$M$42,MATCH('Recap SS &amp; Precinct #s'!$AW18,'NGP Chairs CoChairs'!$A$2:$A$42,0),7)</f>
        <v>#N/A</v>
      </c>
      <c r="AZ18" t="e">
        <f>+INDEX('NGP Chairs CoChairs'!$A$2:$M$42,MATCH('Recap SS &amp; Precinct #s'!$AW18,'NGP Chairs CoChairs'!$A$2:$A$42,0),8)</f>
        <v>#N/A</v>
      </c>
      <c r="BA18">
        <f t="shared" si="4"/>
        <v>1</v>
      </c>
      <c r="BB18">
        <f t="shared" si="5"/>
        <v>1</v>
      </c>
      <c r="BC18">
        <f t="shared" si="6"/>
        <v>1</v>
      </c>
      <c r="BD18">
        <f t="shared" si="7"/>
        <v>1</v>
      </c>
      <c r="BE18" t="str">
        <f t="shared" si="8"/>
        <v/>
      </c>
    </row>
    <row r="19" spans="1:57" ht="34" x14ac:dyDescent="0.2">
      <c r="A19" t="s">
        <v>353</v>
      </c>
      <c r="B19" t="str">
        <f>+INDEX('Supersite Working-AW'!$O$3:$R$196,MATCH('Recap SS &amp; Precinct #s'!$A19,'Supersite Working-AW'!$R$3:$R$196,0),1)</f>
        <v>Louisville</v>
      </c>
      <c r="C19" s="265">
        <f>SUMIF('Supersite Working-AW'!$R$3:$R$196,$A19,'Supersite Working-AW'!$L$3:$L$198)</f>
        <v>7185</v>
      </c>
      <c r="D19" s="265">
        <f>SUMIF('Supersite Working-AW'!$R$3:$R$196,$A19,'Supersite Working-AW'!$M$3:$M$198)</f>
        <v>179.62500000000003</v>
      </c>
      <c r="E19" s="1">
        <f t="shared" si="9"/>
        <v>13</v>
      </c>
      <c r="F19" s="306" t="str">
        <f t="shared" si="2"/>
        <v>200,201,202,203,204,205,206,207,208,209,210,211,212,,,,,,</v>
      </c>
      <c r="G19" s="1">
        <v>200</v>
      </c>
      <c r="H19" s="1">
        <v>201</v>
      </c>
      <c r="I19" s="1">
        <v>202</v>
      </c>
      <c r="J19" s="1">
        <v>203</v>
      </c>
      <c r="K19" s="1">
        <v>204</v>
      </c>
      <c r="L19" s="1">
        <v>205</v>
      </c>
      <c r="M19" s="1">
        <v>206</v>
      </c>
      <c r="N19" s="1">
        <v>207</v>
      </c>
      <c r="O19" s="1">
        <v>208</v>
      </c>
      <c r="P19" s="1">
        <v>209</v>
      </c>
      <c r="Q19" s="1">
        <v>210</v>
      </c>
      <c r="R19" s="1">
        <v>211</v>
      </c>
      <c r="S19" s="1">
        <v>212</v>
      </c>
      <c r="AF19" s="1">
        <f t="shared" si="3"/>
        <v>2</v>
      </c>
      <c r="AG19">
        <f>+INDEX('Supersite Working-AW'!$R$4:$AB$196,MATCH('Recap SS &amp; Precinct #s'!$A19,'Supersite Working-AW'!$R$4:$R$196,0),7)</f>
        <v>107152695</v>
      </c>
      <c r="AH19" t="str">
        <f>+INDEX('NGP Chairs CoChairs'!$A$2:$L$45,MATCH('Recap SS &amp; Precinct #s'!$AG19,'NGP Chairs CoChairs'!$A$2:$A$45,0),12)</f>
        <v>Angelique Layton</v>
      </c>
      <c r="AI19" t="str">
        <f>+INDEX('NGP Chairs CoChairs'!$A$2:$L$45,MATCH('Recap SS &amp; Precinct #s'!$AG19,'NGP Chairs CoChairs'!$A$2:$A$45,0),7)</f>
        <v>7209349497</v>
      </c>
      <c r="AJ19" t="str">
        <f>+INDEX('NGP Chairs CoChairs'!$A$2:$L$45,MATCH('Recap SS &amp; Precinct #s'!$AG19,'NGP Chairs CoChairs'!$A$2:$A$45,0),8)</f>
        <v>angeliquelayton@gmail.com</v>
      </c>
      <c r="AK19">
        <v>107152704</v>
      </c>
      <c r="AL19" t="str">
        <f>+INDEX('NGP Chairs CoChairs'!$A$2:$M$42,MATCH('Recap SS &amp; Precinct #s'!$AK19,'NGP Chairs CoChairs'!$A$2:$A$42,0),12)</f>
        <v>Linda Lee</v>
      </c>
      <c r="AM19" t="str">
        <f>+INDEX('NGP Chairs CoChairs'!$A$2:$M$42,MATCH('Recap SS &amp; Precinct #s'!$AK19,'NGP Chairs CoChairs'!$A$2:$A$42,0),7)</f>
        <v>3039815392</v>
      </c>
      <c r="AN19" t="str">
        <f>+INDEX('NGP Chairs CoChairs'!$A$2:$M$42,MATCH('Recap SS &amp; Precinct #s'!$AK19,'NGP Chairs CoChairs'!$A$2:$A$42,0),8)</f>
        <v>lm.lee@comcast.net</v>
      </c>
      <c r="AO19">
        <v>0</v>
      </c>
      <c r="AP19" t="e">
        <f>+INDEX('NGP Chairs CoChairs'!$A$2:$M$42,MATCH('Recap SS &amp; Precinct #s'!$AO19,'NGP Chairs CoChairs'!$A$2:$A$42,0),12)</f>
        <v>#N/A</v>
      </c>
      <c r="AQ19" t="e">
        <f>+INDEX('NGP Chairs CoChairs'!$A$2:$M$42,MATCH('Recap SS &amp; Precinct #s'!$AO19,'NGP Chairs CoChairs'!$A$2:$A$42,0),7)</f>
        <v>#N/A</v>
      </c>
      <c r="AR19" t="e">
        <f>+INDEX('NGP Chairs CoChairs'!$A$2:$M$42,MATCH('Recap SS &amp; Precinct #s'!$AO19,'NGP Chairs CoChairs'!$A$2:$A$42,0),8)</f>
        <v>#N/A</v>
      </c>
      <c r="AS19">
        <v>0</v>
      </c>
      <c r="AT19" t="e">
        <f>+INDEX('NGP Chairs CoChairs'!$A$2:$M$42,MATCH('Recap SS &amp; Precinct #s'!$AS19,'NGP Chairs CoChairs'!$A$2:$A$42,0),12)</f>
        <v>#N/A</v>
      </c>
      <c r="AU19" t="e">
        <f>+INDEX('NGP Chairs CoChairs'!$A$2:$M$42,MATCH('Recap SS &amp; Precinct #s'!$AS19,'NGP Chairs CoChairs'!$A$2:$A$42,0),7)</f>
        <v>#N/A</v>
      </c>
      <c r="AV19" t="e">
        <f>+INDEX('NGP Chairs CoChairs'!$A$2:$M$42,MATCH('Recap SS &amp; Precinct #s'!$AS19,'NGP Chairs CoChairs'!$A$2:$A$42,0),8)</f>
        <v>#N/A</v>
      </c>
      <c r="AW19">
        <v>0</v>
      </c>
      <c r="AX19" t="e">
        <f>+INDEX('NGP Chairs CoChairs'!$A$2:$M$42,MATCH('Recap SS &amp; Precinct #s'!$AW19,'NGP Chairs CoChairs'!$A$2:$A$42,0),12)</f>
        <v>#N/A</v>
      </c>
      <c r="AY19" t="e">
        <f>+INDEX('NGP Chairs CoChairs'!$A$2:$M$42,MATCH('Recap SS &amp; Precinct #s'!$AW19,'NGP Chairs CoChairs'!$A$2:$A$42,0),7)</f>
        <v>#N/A</v>
      </c>
      <c r="AZ19" t="e">
        <f>+INDEX('NGP Chairs CoChairs'!$A$2:$M$42,MATCH('Recap SS &amp; Precinct #s'!$AW19,'NGP Chairs CoChairs'!$A$2:$A$42,0),8)</f>
        <v>#N/A</v>
      </c>
      <c r="BA19">
        <f t="shared" si="4"/>
        <v>1</v>
      </c>
      <c r="BB19">
        <f t="shared" si="5"/>
        <v>1</v>
      </c>
      <c r="BC19" t="str">
        <f t="shared" si="6"/>
        <v/>
      </c>
      <c r="BD19" t="str">
        <f t="shared" si="7"/>
        <v/>
      </c>
      <c r="BE19" t="str">
        <f t="shared" si="8"/>
        <v/>
      </c>
    </row>
    <row r="20" spans="1:57" ht="17" x14ac:dyDescent="0.2">
      <c r="A20" t="s">
        <v>114</v>
      </c>
      <c r="B20" t="str">
        <f>+INDEX('Supersite Working-AW'!$O$3:$R$196,MATCH('Recap SS &amp; Precinct #s'!$A20,'Supersite Working-AW'!$R$3:$R$196,0),1)</f>
        <v>Mountains</v>
      </c>
      <c r="C20" s="265">
        <f>SUMIF('Supersite Working-AW'!$R$3:$R$196,$A20,'Supersite Working-AW'!$L$3:$L$198)</f>
        <v>2198</v>
      </c>
      <c r="D20" s="265">
        <f>SUMIF('Supersite Working-AW'!$R$3:$R$196,$A20,'Supersite Working-AW'!$M$3:$M$198)</f>
        <v>54.95</v>
      </c>
      <c r="E20" s="1">
        <f t="shared" si="9"/>
        <v>6</v>
      </c>
      <c r="F20" s="306" t="str">
        <f t="shared" si="2"/>
        <v>901,902,903,904,905,907,,,,,,,,,,,,,</v>
      </c>
      <c r="G20" s="1">
        <v>901</v>
      </c>
      <c r="H20" s="1">
        <v>902</v>
      </c>
      <c r="I20" s="1">
        <v>903</v>
      </c>
      <c r="J20" s="1">
        <v>904</v>
      </c>
      <c r="K20" s="1">
        <v>905</v>
      </c>
      <c r="L20" s="1">
        <v>907</v>
      </c>
      <c r="AF20" s="1">
        <f t="shared" si="3"/>
        <v>2</v>
      </c>
      <c r="AG20">
        <f>+INDEX('Supersite Working-AW'!$R$4:$AB$196,MATCH('Recap SS &amp; Precinct #s'!$A20,'Supersite Working-AW'!$R$4:$R$196,0),7)</f>
        <v>118591255</v>
      </c>
      <c r="AH20" t="str">
        <f>+INDEX('NGP Chairs CoChairs'!$A$2:$L$45,MATCH('Recap SS &amp; Precinct #s'!$AG20,'NGP Chairs CoChairs'!$A$2:$A$45,0),12)</f>
        <v>Lisa Lesniak</v>
      </c>
      <c r="AI20" t="str">
        <f>+INDEX('NGP Chairs CoChairs'!$A$2:$L$45,MATCH('Recap SS &amp; Precinct #s'!$AG20,'NGP Chairs CoChairs'!$A$2:$A$45,0),7)</f>
        <v>2144977899</v>
      </c>
      <c r="AJ20" t="str">
        <f>+INDEX('NGP Chairs CoChairs'!$A$2:$L$45,MATCH('Recap SS &amp; Precinct #s'!$AG20,'NGP Chairs CoChairs'!$A$2:$A$45,0),8)</f>
        <v>lisalesniak214@gmail.com</v>
      </c>
      <c r="AK20">
        <f>+INDEX('Supersite Working-AW'!$R$4:$AB$196,MATCH('Recap SS &amp; Precinct #s'!A20,'Supersite Working-AW'!$R$4:$R$196,0),8)</f>
        <v>114937498</v>
      </c>
      <c r="AL20" t="str">
        <f>+INDEX('NGP Chairs CoChairs'!$A$2:$M$42,MATCH('Recap SS &amp; Precinct #s'!$AK20,'NGP Chairs CoChairs'!$A$2:$A$42,0),12)</f>
        <v>Allen Nelson</v>
      </c>
      <c r="AM20" t="str">
        <f>+INDEX('NGP Chairs CoChairs'!$A$2:$M$42,MATCH('Recap SS &amp; Precinct #s'!$AK20,'NGP Chairs CoChairs'!$A$2:$A$42,0),7)</f>
        <v>3032583745</v>
      </c>
      <c r="AN20" t="str">
        <f>+INDEX('NGP Chairs CoChairs'!$A$2:$M$42,MATCH('Recap SS &amp; Precinct #s'!$AK20,'NGP Chairs CoChairs'!$A$2:$A$42,0),8)</f>
        <v>alhnelson@aol.com</v>
      </c>
      <c r="AO20">
        <v>0</v>
      </c>
      <c r="AP20" t="e">
        <f>+INDEX('NGP Chairs CoChairs'!$A$2:$M$42,MATCH('Recap SS &amp; Precinct #s'!$AO20,'NGP Chairs CoChairs'!$A$2:$A$42,0),12)</f>
        <v>#N/A</v>
      </c>
      <c r="AQ20" t="e">
        <f>+INDEX('NGP Chairs CoChairs'!$A$2:$M$42,MATCH('Recap SS &amp; Precinct #s'!$AO20,'NGP Chairs CoChairs'!$A$2:$A$42,0),7)</f>
        <v>#N/A</v>
      </c>
      <c r="AR20" t="e">
        <f>+INDEX('NGP Chairs CoChairs'!$A$2:$M$42,MATCH('Recap SS &amp; Precinct #s'!$AO20,'NGP Chairs CoChairs'!$A$2:$A$42,0),8)</f>
        <v>#N/A</v>
      </c>
      <c r="AS20">
        <v>0</v>
      </c>
      <c r="AT20" t="e">
        <f>+INDEX('NGP Chairs CoChairs'!$A$2:$M$42,MATCH('Recap SS &amp; Precinct #s'!$AS20,'NGP Chairs CoChairs'!$A$2:$A$42,0),12)</f>
        <v>#N/A</v>
      </c>
      <c r="AU20" t="e">
        <f>+INDEX('NGP Chairs CoChairs'!$A$2:$M$42,MATCH('Recap SS &amp; Precinct #s'!$AS20,'NGP Chairs CoChairs'!$A$2:$A$42,0),7)</f>
        <v>#N/A</v>
      </c>
      <c r="AV20" t="e">
        <f>+INDEX('NGP Chairs CoChairs'!$A$2:$M$42,MATCH('Recap SS &amp; Precinct #s'!$AS20,'NGP Chairs CoChairs'!$A$2:$A$42,0),8)</f>
        <v>#N/A</v>
      </c>
      <c r="AW20">
        <v>0</v>
      </c>
      <c r="AX20" t="e">
        <f>+INDEX('NGP Chairs CoChairs'!$A$2:$M$42,MATCH('Recap SS &amp; Precinct #s'!$AW20,'NGP Chairs CoChairs'!$A$2:$A$42,0),12)</f>
        <v>#N/A</v>
      </c>
      <c r="AY20" t="e">
        <f>+INDEX('NGP Chairs CoChairs'!$A$2:$M$42,MATCH('Recap SS &amp; Precinct #s'!$AW20,'NGP Chairs CoChairs'!$A$2:$A$42,0),7)</f>
        <v>#N/A</v>
      </c>
      <c r="AZ20" t="e">
        <f>+INDEX('NGP Chairs CoChairs'!$A$2:$M$42,MATCH('Recap SS &amp; Precinct #s'!$AW20,'NGP Chairs CoChairs'!$A$2:$A$42,0),8)</f>
        <v>#N/A</v>
      </c>
      <c r="BA20">
        <f t="shared" si="4"/>
        <v>1</v>
      </c>
      <c r="BB20">
        <f t="shared" si="5"/>
        <v>1</v>
      </c>
      <c r="BC20" t="str">
        <f t="shared" si="6"/>
        <v/>
      </c>
      <c r="BD20" t="str">
        <f t="shared" si="7"/>
        <v/>
      </c>
      <c r="BE20" t="str">
        <f t="shared" si="8"/>
        <v/>
      </c>
    </row>
    <row r="21" spans="1:57" ht="34" x14ac:dyDescent="0.2">
      <c r="A21" t="s">
        <v>300</v>
      </c>
      <c r="B21" t="str">
        <f>+INDEX('Supersite Working-AW'!$O$3:$R$196,MATCH('Recap SS &amp; Precinct #s'!$A21,'Supersite Working-AW'!$R$3:$R$196,0),1)</f>
        <v>Gunbarrel-Niwot</v>
      </c>
      <c r="C21" s="265">
        <f>SUMIF('Supersite Working-AW'!$R$3:$R$196,$A21,'Supersite Working-AW'!$L$3:$L$198)</f>
        <v>8719</v>
      </c>
      <c r="D21" s="265">
        <f>SUMIF('Supersite Working-AW'!$R$3:$R$196,$A21,'Supersite Working-AW'!$M$3:$M$198)</f>
        <v>217.97500000000005</v>
      </c>
      <c r="E21" s="1">
        <f t="shared" si="9"/>
        <v>14</v>
      </c>
      <c r="F21" s="306" t="str">
        <f t="shared" si="2"/>
        <v>503,504,505,506,507,508,509,510,800,801,802,808,809,819,,,,,</v>
      </c>
      <c r="G21" s="1">
        <v>503</v>
      </c>
      <c r="H21" s="1">
        <v>504</v>
      </c>
      <c r="I21" s="1">
        <v>505</v>
      </c>
      <c r="J21" s="1">
        <v>506</v>
      </c>
      <c r="K21" s="1">
        <v>507</v>
      </c>
      <c r="L21" s="1">
        <v>508</v>
      </c>
      <c r="M21" s="1">
        <v>509</v>
      </c>
      <c r="N21" s="1">
        <v>510</v>
      </c>
      <c r="O21" s="1">
        <v>800</v>
      </c>
      <c r="P21" s="1">
        <v>801</v>
      </c>
      <c r="Q21" s="1">
        <v>802</v>
      </c>
      <c r="R21" s="1">
        <v>808</v>
      </c>
      <c r="S21" s="1">
        <v>809</v>
      </c>
      <c r="T21" s="1">
        <v>819</v>
      </c>
      <c r="AF21" s="1">
        <f t="shared" si="3"/>
        <v>3</v>
      </c>
      <c r="AG21">
        <f>+INDEX('Supersite Working-AW'!$R$4:$AB$196,MATCH('Recap SS &amp; Precinct #s'!$A21,'Supersite Working-AW'!$R$4:$R$196,0),7)</f>
        <v>107152131</v>
      </c>
      <c r="AH21" t="str">
        <f>+INDEX('NGP Chairs CoChairs'!$A$2:$L$45,MATCH('Recap SS &amp; Precinct #s'!$AG21,'NGP Chairs CoChairs'!$A$2:$A$45,0),12)</f>
        <v>Michael Altenbern</v>
      </c>
      <c r="AI21" t="str">
        <f>+INDEX('NGP Chairs CoChairs'!$A$2:$L$45,MATCH('Recap SS &amp; Precinct #s'!$AG21,'NGP Chairs CoChairs'!$A$2:$A$45,0),7)</f>
        <v>3039097201</v>
      </c>
      <c r="AJ21" t="str">
        <f>+INDEX('NGP Chairs CoChairs'!$A$2:$L$45,MATCH('Recap SS &amp; Precinct #s'!$AG21,'NGP Chairs CoChairs'!$A$2:$A$45,0),8)</f>
        <v>mike@bocodems.org</v>
      </c>
      <c r="AK21">
        <f>+INDEX('Supersite Working-AW'!$R$4:$AB$196,MATCH('Recap SS &amp; Precinct #s'!A21,'Supersite Working-AW'!$R$4:$R$196,0),8)</f>
        <v>114937506</v>
      </c>
      <c r="AL21" t="e">
        <f>+INDEX('NGP Chairs CoChairs'!$A$2:$M$42,MATCH('Recap SS &amp; Precinct #s'!$AK21,'NGP Chairs CoChairs'!$A$2:$A$42,0),12)</f>
        <v>#N/A</v>
      </c>
      <c r="AM21" t="e">
        <f>+INDEX('NGP Chairs CoChairs'!$A$2:$M$42,MATCH('Recap SS &amp; Precinct #s'!$AK21,'NGP Chairs CoChairs'!$A$2:$A$42,0),7)</f>
        <v>#N/A</v>
      </c>
      <c r="AN21" t="e">
        <f>+INDEX('NGP Chairs CoChairs'!$A$2:$M$42,MATCH('Recap SS &amp; Precinct #s'!$AK21,'NGP Chairs CoChairs'!$A$2:$A$42,0),8)</f>
        <v>#N/A</v>
      </c>
      <c r="AO21">
        <v>122989657</v>
      </c>
      <c r="AP21" t="str">
        <f>+INDEX('NGP Chairs CoChairs'!$A$2:$M$42,MATCH('Recap SS &amp; Precinct #s'!$AO21,'NGP Chairs CoChairs'!$A$2:$A$42,0),12)</f>
        <v>Mark Flett</v>
      </c>
      <c r="AQ21" t="str">
        <f>+INDEX('NGP Chairs CoChairs'!$A$2:$M$42,MATCH('Recap SS &amp; Precinct #s'!$AO21,'NGP Chairs CoChairs'!$A$2:$A$42,0),7)</f>
        <v>3032291024</v>
      </c>
      <c r="AR21" t="str">
        <f>+INDEX('NGP Chairs CoChairs'!$A$2:$M$42,MATCH('Recap SS &amp; Precinct #s'!$AO21,'NGP Chairs CoChairs'!$A$2:$A$42,0),8)</f>
        <v>markflett4u@gmail.com</v>
      </c>
      <c r="AS21" t="s">
        <v>319</v>
      </c>
      <c r="BA21">
        <f t="shared" si="4"/>
        <v>1</v>
      </c>
      <c r="BB21">
        <f t="shared" si="5"/>
        <v>1</v>
      </c>
      <c r="BC21">
        <f t="shared" si="6"/>
        <v>1</v>
      </c>
      <c r="BD21" t="s">
        <v>319</v>
      </c>
      <c r="BE21" t="s">
        <v>319</v>
      </c>
    </row>
    <row r="22" spans="1:57" ht="34" x14ac:dyDescent="0.2">
      <c r="A22" t="s">
        <v>128</v>
      </c>
      <c r="B22" t="str">
        <f>+INDEX('Supersite Working-AW'!$O$3:$R$196,MATCH('Recap SS &amp; Precinct #s'!$A22,'Supersite Working-AW'!$R$3:$R$196,0),1)</f>
        <v>Boulder</v>
      </c>
      <c r="C22" s="265">
        <f>SUMIF('Supersite Working-AW'!$R$3:$R$196,$A22,'Supersite Working-AW'!$L$3:$L$198)</f>
        <v>8756</v>
      </c>
      <c r="D22" s="265">
        <f>SUMIF('Supersite Working-AW'!$R$3:$R$196,$A22,'Supersite Working-AW'!$M$3:$M$198)</f>
        <v>218.9</v>
      </c>
      <c r="E22" s="1">
        <f t="shared" si="9"/>
        <v>15</v>
      </c>
      <c r="F22" s="306" t="str">
        <f t="shared" si="2"/>
        <v>830,843,844,845,846,847,850,851,852,853,854,855,856,857,906,,,,</v>
      </c>
      <c r="G22" s="1">
        <v>830</v>
      </c>
      <c r="H22" s="1">
        <v>843</v>
      </c>
      <c r="I22" s="1">
        <v>844</v>
      </c>
      <c r="J22" s="1">
        <v>845</v>
      </c>
      <c r="K22" s="1">
        <v>846</v>
      </c>
      <c r="L22" s="1">
        <v>847</v>
      </c>
      <c r="M22" s="1">
        <v>850</v>
      </c>
      <c r="N22" s="1">
        <v>851</v>
      </c>
      <c r="O22" s="1">
        <v>852</v>
      </c>
      <c r="P22" s="1">
        <v>853</v>
      </c>
      <c r="Q22" s="1">
        <v>854</v>
      </c>
      <c r="R22" s="1">
        <v>855</v>
      </c>
      <c r="S22" s="1">
        <v>856</v>
      </c>
      <c r="T22" s="1">
        <v>857</v>
      </c>
      <c r="U22" s="1">
        <v>906</v>
      </c>
      <c r="AF22" s="1">
        <f t="shared" si="3"/>
        <v>4</v>
      </c>
      <c r="AG22">
        <f>+INDEX('Supersite Working-AW'!$R$4:$AB$196,MATCH('Recap SS &amp; Precinct #s'!$A22,'Supersite Working-AW'!$R$4:$R$196,0),7)</f>
        <v>107152873</v>
      </c>
      <c r="AH22" t="str">
        <f>+INDEX('NGP Chairs CoChairs'!$A$2:$L$45,MATCH('Recap SS &amp; Precinct #s'!$AG22,'NGP Chairs CoChairs'!$A$2:$A$45,0),12)</f>
        <v>Kenneth Nova</v>
      </c>
      <c r="AI22" t="str">
        <f>+INDEX('NGP Chairs CoChairs'!$A$2:$L$45,MATCH('Recap SS &amp; Precinct #s'!$AG22,'NGP Chairs CoChairs'!$A$2:$A$45,0),7)</f>
        <v>3034786467</v>
      </c>
      <c r="AJ22" t="str">
        <f>+INDEX('NGP Chairs CoChairs'!$A$2:$L$45,MATCH('Recap SS &amp; Precinct #s'!$AG22,'NGP Chairs CoChairs'!$A$2:$A$45,0),8)</f>
        <v>kgnova9@mac.com</v>
      </c>
      <c r="AK22">
        <f>+INDEX('Supersite Working-AW'!$R$4:$AB$196,MATCH('Recap SS &amp; Precinct #s'!A22,'Supersite Working-AW'!$R$4:$R$196,0),8)</f>
        <v>107152473</v>
      </c>
      <c r="AL22" t="str">
        <f>+INDEX('NGP Chairs CoChairs'!$A$2:$M$42,MATCH('Recap SS &amp; Precinct #s'!$AK22,'NGP Chairs CoChairs'!$A$2:$A$42,0),12)</f>
        <v>Lilian Francklyn</v>
      </c>
      <c r="AM22" t="str">
        <f>+INDEX('NGP Chairs CoChairs'!$A$2:$M$42,MATCH('Recap SS &amp; Precinct #s'!$AK22,'NGP Chairs CoChairs'!$A$2:$A$42,0),7)</f>
        <v>7202728398</v>
      </c>
      <c r="AN22" t="str">
        <f>+INDEX('NGP Chairs CoChairs'!$A$2:$M$42,MATCH('Recap SS &amp; Precinct #s'!$AK22,'NGP Chairs CoChairs'!$A$2:$A$42,0),8)</f>
        <v>lili.francklyn@gmail.com</v>
      </c>
      <c r="AO22">
        <v>107152460</v>
      </c>
      <c r="AP22" t="str">
        <f>+INDEX('NGP Chairs CoChairs'!$A$2:$M$42,MATCH('Recap SS &amp; Precinct #s'!$AO22,'NGP Chairs CoChairs'!$A$2:$A$42,0),12)</f>
        <v>Neil Fishman</v>
      </c>
      <c r="AQ22" t="str">
        <f>+INDEX('NGP Chairs CoChairs'!$A$2:$M$42,MATCH('Recap SS &amp; Precinct #s'!$AO22,'NGP Chairs CoChairs'!$A$2:$A$42,0),7)</f>
        <v>7209385326</v>
      </c>
      <c r="AR22" t="str">
        <f>+INDEX('NGP Chairs CoChairs'!$A$2:$M$42,MATCH('Recap SS &amp; Precinct #s'!$AO22,'NGP Chairs CoChairs'!$A$2:$A$42,0),8)</f>
        <v>NSFTJB@COMCAST.NET</v>
      </c>
      <c r="AS22">
        <v>111658833</v>
      </c>
      <c r="AT22" t="str">
        <f>+INDEX('NGP Chairs CoChairs'!$A$2:$M$42,MATCH('Recap SS &amp; Precinct #s'!$AS22,'NGP Chairs CoChairs'!$A$2:$A$42,0),12)</f>
        <v>Heather Baer</v>
      </c>
      <c r="AU22" t="str">
        <f>+INDEX('NGP Chairs CoChairs'!$A$2:$M$42,MATCH('Recap SS &amp; Precinct #s'!$AS22,'NGP Chairs CoChairs'!$A$2:$A$42,0),7)</f>
        <v>3039997682</v>
      </c>
      <c r="AV22" t="str">
        <f>+INDEX('NGP Chairs CoChairs'!$A$2:$M$42,MATCH('Recap SS &amp; Precinct #s'!$AS22,'NGP Chairs CoChairs'!$A$2:$A$42,0),8)</f>
        <v>heatherbaer331@gmail.com</v>
      </c>
      <c r="AW22">
        <v>0</v>
      </c>
      <c r="AX22" t="e">
        <f>+INDEX('NGP Chairs CoChairs'!$A$2:$M$42,MATCH('Recap SS &amp; Precinct #s'!$AW22,'NGP Chairs CoChairs'!$A$2:$A$42,0),12)</f>
        <v>#N/A</v>
      </c>
      <c r="AY22" t="e">
        <f>+INDEX('NGP Chairs CoChairs'!$A$2:$M$42,MATCH('Recap SS &amp; Precinct #s'!$AW22,'NGP Chairs CoChairs'!$A$2:$A$42,0),7)</f>
        <v>#N/A</v>
      </c>
      <c r="AZ22" t="e">
        <f>+INDEX('NGP Chairs CoChairs'!$A$2:$M$42,MATCH('Recap SS &amp; Precinct #s'!$AW22,'NGP Chairs CoChairs'!$A$2:$A$42,0),8)</f>
        <v>#N/A</v>
      </c>
      <c r="BA22">
        <f t="shared" si="4"/>
        <v>1</v>
      </c>
      <c r="BB22">
        <f t="shared" si="5"/>
        <v>1</v>
      </c>
      <c r="BC22">
        <f t="shared" si="6"/>
        <v>1</v>
      </c>
      <c r="BD22">
        <f>IF(AS22&gt;0,1,"")</f>
        <v>1</v>
      </c>
      <c r="BE22" t="str">
        <f>IF(AW22&gt;0,1,"")</f>
        <v/>
      </c>
    </row>
    <row r="23" spans="1:57" ht="34" x14ac:dyDescent="0.2">
      <c r="A23" t="s">
        <v>208</v>
      </c>
      <c r="B23" t="str">
        <f>+INDEX('Supersite Working-AW'!$O$3:$R$196,MATCH('Recap SS &amp; Precinct #s'!$A23,'Supersite Working-AW'!$R$3:$R$196,0),1)</f>
        <v>Longmont</v>
      </c>
      <c r="C23" s="265">
        <f>SUMIF('Supersite Working-AW'!$R$3:$R$196,$A23,'Supersite Working-AW'!$L$3:$L$198)</f>
        <v>7028</v>
      </c>
      <c r="D23" s="265">
        <f>SUMIF('Supersite Working-AW'!$R$3:$R$196,$A23,'Supersite Working-AW'!$M$3:$M$198)</f>
        <v>175.7</v>
      </c>
      <c r="E23" s="1">
        <f t="shared" si="9"/>
        <v>17</v>
      </c>
      <c r="F23" s="306" t="str">
        <f t="shared" si="2"/>
        <v>2,618,619,620,621,622,623,633,634,635,636,637,638,639,640,650,651,,</v>
      </c>
      <c r="G23" s="265">
        <v>2</v>
      </c>
      <c r="H23" s="265">
        <v>618</v>
      </c>
      <c r="I23" s="265">
        <v>619</v>
      </c>
      <c r="J23" s="265">
        <v>620</v>
      </c>
      <c r="K23" s="265">
        <v>621</v>
      </c>
      <c r="L23" s="265">
        <v>622</v>
      </c>
      <c r="M23" s="265">
        <v>623</v>
      </c>
      <c r="N23" s="265">
        <v>633</v>
      </c>
      <c r="O23" s="265">
        <v>634</v>
      </c>
      <c r="P23" s="265">
        <v>635</v>
      </c>
      <c r="Q23" s="265">
        <v>636</v>
      </c>
      <c r="R23" s="265">
        <v>637</v>
      </c>
      <c r="S23" s="265">
        <v>638</v>
      </c>
      <c r="T23" s="265">
        <v>639</v>
      </c>
      <c r="U23" s="265">
        <v>640</v>
      </c>
      <c r="V23" s="265">
        <v>650</v>
      </c>
      <c r="W23" s="265">
        <v>651</v>
      </c>
      <c r="X23" s="191"/>
      <c r="Y23" s="191"/>
      <c r="Z23" s="191"/>
      <c r="AA23" s="191"/>
      <c r="AB23" s="191"/>
      <c r="AC23" s="191"/>
      <c r="AD23" s="191"/>
      <c r="AE23" s="191"/>
      <c r="AF23" s="1">
        <f t="shared" si="3"/>
        <v>3</v>
      </c>
      <c r="AG23">
        <v>107152803</v>
      </c>
      <c r="AH23" t="str">
        <f>+INDEX('NGP Chairs CoChairs'!$A$2:$L$45,MATCH('Recap SS &amp; Precinct #s'!$AG23,'NGP Chairs CoChairs'!$A$2:$A$45,0),12)</f>
        <v>Lynne McNamara</v>
      </c>
      <c r="AI23" t="str">
        <f>+INDEX('NGP Chairs CoChairs'!$A$2:$L$45,MATCH('Recap SS &amp; Precinct #s'!$AG23,'NGP Chairs CoChairs'!$A$2:$A$45,0),7)</f>
        <v>4108187383</v>
      </c>
      <c r="AJ23" t="str">
        <f>+INDEX('NGP Chairs CoChairs'!$A$2:$L$45,MATCH('Recap SS &amp; Precinct #s'!$AG23,'NGP Chairs CoChairs'!$A$2:$A$45,0),8)</f>
        <v>mcnamaralynnea@gmail.com</v>
      </c>
      <c r="AL23" t="e">
        <f>+INDEX('NGP Chairs CoChairs'!$A$2:$M$42,MATCH('Recap SS &amp; Precinct #s'!$AK23,'NGP Chairs CoChairs'!$A$2:$A$42,0),12)</f>
        <v>#N/A</v>
      </c>
      <c r="AM23" t="e">
        <f>+INDEX('NGP Chairs CoChairs'!$A$2:$M$42,MATCH('Recap SS &amp; Precinct #s'!$AK23,'NGP Chairs CoChairs'!$A$2:$A$42,0),7)</f>
        <v>#N/A</v>
      </c>
      <c r="AN23" t="e">
        <f>+INDEX('NGP Chairs CoChairs'!$A$2:$M$42,MATCH('Recap SS &amp; Precinct #s'!$AK23,'NGP Chairs CoChairs'!$A$2:$A$42,0),8)</f>
        <v>#N/A</v>
      </c>
      <c r="AO23">
        <v>107152783</v>
      </c>
      <c r="AP23" t="str">
        <f>+INDEX('NGP Chairs CoChairs'!$A$2:$M$42,MATCH('Recap SS &amp; Precinct #s'!$AO23,'NGP Chairs CoChairs'!$A$2:$A$42,0),12)</f>
        <v>Lynette McClain</v>
      </c>
      <c r="AQ23" t="str">
        <f>+INDEX('NGP Chairs CoChairs'!$A$2:$M$42,MATCH('Recap SS &amp; Precinct #s'!$AO23,'NGP Chairs CoChairs'!$A$2:$A$42,0),7)</f>
        <v>3036817722</v>
      </c>
      <c r="AR23" t="str">
        <f>+INDEX('NGP Chairs CoChairs'!$A$2:$M$42,MATCH('Recap SS &amp; Precinct #s'!$AO23,'NGP Chairs CoChairs'!$A$2:$A$42,0),8)</f>
        <v>lynette.mcclain@gmail.com</v>
      </c>
      <c r="AS23">
        <v>107152290</v>
      </c>
      <c r="AT23" t="str">
        <f>+INDEX('NGP Chairs CoChairs'!$A$2:$M$42,MATCH('Recap SS &amp; Precinct #s'!$AS23,'NGP Chairs CoChairs'!$A$2:$A$42,0),12)</f>
        <v>Virginia Carlson</v>
      </c>
      <c r="AU23" t="str">
        <f>+INDEX('NGP Chairs CoChairs'!$A$2:$M$42,MATCH('Recap SS &amp; Precinct #s'!$AS23,'NGP Chairs CoChairs'!$A$2:$A$42,0),7)</f>
        <v>7203082474</v>
      </c>
      <c r="AV23" t="str">
        <f>+INDEX('NGP Chairs CoChairs'!$A$2:$M$42,MATCH('Recap SS &amp; Precinct #s'!$AS23,'NGP Chairs CoChairs'!$A$2:$A$42,0),8)</f>
        <v>v.carlson@comcast.net</v>
      </c>
      <c r="AX23" t="e">
        <f>+INDEX('NGP Chairs CoChairs'!$A$2:$M$42,MATCH('Recap SS &amp; Precinct #s'!$AW23,'NGP Chairs CoChairs'!$A$2:$A$42,0),12)</f>
        <v>#N/A</v>
      </c>
      <c r="AY23" t="e">
        <f>+INDEX('NGP Chairs CoChairs'!$A$2:$M$42,MATCH('Recap SS &amp; Precinct #s'!$AW23,'NGP Chairs CoChairs'!$A$2:$A$42,0),7)</f>
        <v>#N/A</v>
      </c>
      <c r="AZ23" t="e">
        <f>+INDEX('NGP Chairs CoChairs'!$A$2:$M$42,MATCH('Recap SS &amp; Precinct #s'!$AW23,'NGP Chairs CoChairs'!$A$2:$A$42,0),8)</f>
        <v>#N/A</v>
      </c>
      <c r="BA23">
        <f t="shared" si="4"/>
        <v>1</v>
      </c>
      <c r="BB23" t="str">
        <f t="shared" si="5"/>
        <v/>
      </c>
      <c r="BC23">
        <f t="shared" si="6"/>
        <v>1</v>
      </c>
      <c r="BD23">
        <f>IF(AS23&gt;0,1,"")</f>
        <v>1</v>
      </c>
      <c r="BE23" t="str">
        <f>IF(AW23&gt;0,1,"")</f>
        <v/>
      </c>
    </row>
    <row r="24" spans="1:57" ht="17" x14ac:dyDescent="0.2">
      <c r="A24" s="191" t="s">
        <v>354</v>
      </c>
      <c r="B24" t="str">
        <f>+INDEX('Supersite Working-AW'!$O$3:$R$196,MATCH('Recap SS &amp; Precinct #s'!$A24,'Supersite Working-AW'!$R$3:$R$196,0),1)</f>
        <v>Mountains</v>
      </c>
      <c r="C24" s="265">
        <f>SUMIF('Supersite Working-AW'!$R$3:$R$196,$A24,'Supersite Working-AW'!$L$3:$L$198)</f>
        <v>168</v>
      </c>
      <c r="D24" s="265">
        <f>SUMIF('Supersite Working-AW'!$R$3:$R$196,$A24,'Supersite Working-AW'!$M$3:$M$198)</f>
        <v>4.2</v>
      </c>
      <c r="E24" s="1">
        <f t="shared" si="9"/>
        <v>1</v>
      </c>
      <c r="F24" s="306" t="str">
        <f t="shared" si="2"/>
        <v>908,,,,,,,,,,,,,,,,,,</v>
      </c>
      <c r="G24" s="265">
        <v>908</v>
      </c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191"/>
      <c r="Y24" s="191"/>
      <c r="Z24" s="191"/>
      <c r="AA24" s="191"/>
      <c r="AB24" s="191"/>
      <c r="AC24" s="191"/>
      <c r="AD24" s="191"/>
      <c r="AE24" s="191"/>
      <c r="AF24" s="1">
        <f t="shared" si="3"/>
        <v>2</v>
      </c>
      <c r="AG24">
        <f>+INDEX('Supersite Working-AW'!$R$4:$AB$196,MATCH('Recap SS &amp; Precinct #s'!$A24,'Supersite Working-AW'!$R$4:$R$196,0),7)</f>
        <v>107152390</v>
      </c>
      <c r="AH24" t="str">
        <f>+INDEX('NGP Chairs CoChairs'!$A$2:$L$45,MATCH('Recap SS &amp; Precinct #s'!$AG24,'NGP Chairs CoChairs'!$A$2:$A$45,0),12)</f>
        <v>Gretchen Diefenderfer</v>
      </c>
      <c r="AI24" t="str">
        <f>+INDEX('NGP Chairs CoChairs'!$A$2:$L$45,MATCH('Recap SS &amp; Precinct #s'!$AG24,'NGP Chairs CoChairs'!$A$2:$A$45,0),7)</f>
        <v>3039479477</v>
      </c>
      <c r="AJ24" t="str">
        <f>+INDEX('NGP Chairs CoChairs'!$A$2:$L$45,MATCH('Recap SS &amp; Precinct #s'!$AG24,'NGP Chairs CoChairs'!$A$2:$A$45,0),8)</f>
        <v>gretchend@mac.com</v>
      </c>
      <c r="AK24">
        <v>107152772</v>
      </c>
      <c r="AL24" t="str">
        <f>+INDEX('NGP Chairs CoChairs'!$A$2:$M$42,MATCH('Recap SS &amp; Precinct #s'!$AK24,'NGP Chairs CoChairs'!$A$2:$A$42,0),12)</f>
        <v>Becky Martinek</v>
      </c>
      <c r="AM24" t="str">
        <f>+INDEX('NGP Chairs CoChairs'!$A$2:$M$42,MATCH('Recap SS &amp; Precinct #s'!$AK24,'NGP Chairs CoChairs'!$A$2:$A$42,0),7)</f>
        <v>3033191169</v>
      </c>
      <c r="AN24" t="str">
        <f>+INDEX('NGP Chairs CoChairs'!$A$2:$M$42,MATCH('Recap SS &amp; Precinct #s'!$AK24,'NGP Chairs CoChairs'!$A$2:$A$42,0),8)</f>
        <v>Becky.martinek15674@gmail.com</v>
      </c>
      <c r="AO24">
        <v>0</v>
      </c>
      <c r="AP24" t="e">
        <f>+INDEX('NGP Chairs CoChairs'!$A$2:$M$42,MATCH('Recap SS &amp; Precinct #s'!$AO24,'NGP Chairs CoChairs'!$A$2:$A$42,0),12)</f>
        <v>#N/A</v>
      </c>
      <c r="AQ24" t="e">
        <f>+INDEX('NGP Chairs CoChairs'!$A$2:$M$42,MATCH('Recap SS &amp; Precinct #s'!$AO24,'NGP Chairs CoChairs'!$A$2:$A$42,0),7)</f>
        <v>#N/A</v>
      </c>
      <c r="AR24" t="e">
        <f>+INDEX('NGP Chairs CoChairs'!$A$2:$M$42,MATCH('Recap SS &amp; Precinct #s'!$AO24,'NGP Chairs CoChairs'!$A$2:$A$42,0),8)</f>
        <v>#N/A</v>
      </c>
      <c r="AS24">
        <v>0</v>
      </c>
      <c r="AT24" t="e">
        <f>+INDEX('NGP Chairs CoChairs'!$A$2:$M$42,MATCH('Recap SS &amp; Precinct #s'!$AS24,'NGP Chairs CoChairs'!$A$2:$A$42,0),12)</f>
        <v>#N/A</v>
      </c>
      <c r="AU24" t="e">
        <f>+INDEX('NGP Chairs CoChairs'!$A$2:$M$42,MATCH('Recap SS &amp; Precinct #s'!$AS24,'NGP Chairs CoChairs'!$A$2:$A$42,0),7)</f>
        <v>#N/A</v>
      </c>
      <c r="AV24" t="e">
        <f>+INDEX('NGP Chairs CoChairs'!$A$2:$M$42,MATCH('Recap SS &amp; Precinct #s'!$AS24,'NGP Chairs CoChairs'!$A$2:$A$42,0),8)</f>
        <v>#N/A</v>
      </c>
      <c r="AW24">
        <v>0</v>
      </c>
      <c r="AX24" t="e">
        <f>+INDEX('NGP Chairs CoChairs'!$A$2:$M$42,MATCH('Recap SS &amp; Precinct #s'!$AW24,'NGP Chairs CoChairs'!$A$2:$A$42,0),12)</f>
        <v>#N/A</v>
      </c>
      <c r="AY24" t="e">
        <f>+INDEX('NGP Chairs CoChairs'!$A$2:$M$42,MATCH('Recap SS &amp; Precinct #s'!$AW24,'NGP Chairs CoChairs'!$A$2:$A$42,0),7)</f>
        <v>#N/A</v>
      </c>
      <c r="AZ24" t="e">
        <f>+INDEX('NGP Chairs CoChairs'!$A$2:$M$42,MATCH('Recap SS &amp; Precinct #s'!$AW24,'NGP Chairs CoChairs'!$A$2:$A$42,0),8)</f>
        <v>#N/A</v>
      </c>
      <c r="BA24">
        <f t="shared" si="4"/>
        <v>1</v>
      </c>
      <c r="BB24">
        <f t="shared" si="5"/>
        <v>1</v>
      </c>
      <c r="BC24" t="str">
        <f t="shared" si="6"/>
        <v/>
      </c>
      <c r="BD24" t="str">
        <f>IF(AS24&gt;0,1,"")</f>
        <v/>
      </c>
      <c r="BE24" t="str">
        <f>IF(AW24&gt;0,1,"")</f>
        <v/>
      </c>
    </row>
    <row r="26" spans="1:57" x14ac:dyDescent="0.2">
      <c r="D26" s="191"/>
    </row>
    <row r="27" spans="1:57" x14ac:dyDescent="0.2">
      <c r="D27" s="191"/>
    </row>
    <row r="28" spans="1:57" x14ac:dyDescent="0.2">
      <c r="D28" s="191"/>
    </row>
  </sheetData>
  <sheetProtection sheet="1" objects="1" scenarios="1"/>
  <autoFilter ref="A4:HI23" xr:uid="{79A5CEB4-36AF-4899-9A3E-058794C16674}"/>
  <sortState xmlns:xlrd2="http://schemas.microsoft.com/office/spreadsheetml/2017/richdata2" ref="C30:C46">
    <sortCondition ref="C30:C46"/>
  </sortState>
  <phoneticPr fontId="17" type="noConversion"/>
  <conditionalFormatting sqref="AH1:AH1048576">
    <cfRule type="duplicateValues" dxfId="0" priority="1"/>
  </conditionalFormatting>
  <pageMargins left="0.25" right="0.25" top="0.75" bottom="0.75" header="0.3" footer="0.3"/>
  <pageSetup scale="23" orientation="landscape" verticalDpi="0" r:id="rId1"/>
  <colBreaks count="2" manualBreakCount="2">
    <brk id="13" max="22" man="1"/>
    <brk id="3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2DDE-1DFC-48D3-A733-D9657488584C}">
  <sheetPr filterMode="1"/>
  <dimension ref="A1:AF206"/>
  <sheetViews>
    <sheetView topLeftCell="B1" zoomScaleNormal="100" workbookViewId="0">
      <pane ySplit="2" topLeftCell="A167" activePane="bottomLeft" state="frozen"/>
      <selection activeCell="P1" sqref="P1"/>
      <selection pane="bottomLeft" activeCell="F2" sqref="F2"/>
    </sheetView>
  </sheetViews>
  <sheetFormatPr baseColWidth="10" defaultColWidth="8.83203125" defaultRowHeight="15.75" customHeight="1" x14ac:dyDescent="0.2"/>
  <cols>
    <col min="1" max="1" width="25" hidden="1" customWidth="1"/>
    <col min="2" max="2" width="9" bestFit="1" customWidth="1"/>
    <col min="3" max="3" width="11.1640625" hidden="1" customWidth="1"/>
    <col min="4" max="4" width="17.33203125" bestFit="1" customWidth="1"/>
    <col min="5" max="5" width="45.83203125" hidden="1" customWidth="1"/>
    <col min="6" max="6" width="58.83203125" bestFit="1" customWidth="1"/>
    <col min="7" max="7" width="13.33203125" hidden="1" customWidth="1"/>
    <col min="8" max="8" width="22.33203125" hidden="1" customWidth="1"/>
    <col min="9" max="9" width="4.5" hidden="1" customWidth="1"/>
    <col min="10" max="10" width="4.83203125" hidden="1" customWidth="1"/>
    <col min="11" max="11" width="4.5" hidden="1" customWidth="1"/>
    <col min="12" max="12" width="13.5" style="1" hidden="1" customWidth="1"/>
    <col min="13" max="14" width="9.5" style="302" hidden="1" customWidth="1"/>
    <col min="15" max="15" width="14.6640625" bestFit="1" customWidth="1"/>
    <col min="16" max="16" width="69" hidden="1" customWidth="1"/>
    <col min="17" max="17" width="44.83203125" hidden="1" customWidth="1"/>
    <col min="18" max="18" width="19.83203125" bestFit="1" customWidth="1"/>
    <col min="19" max="19" width="21" bestFit="1" customWidth="1"/>
    <col min="20" max="20" width="25.5" bestFit="1" customWidth="1"/>
    <col min="21" max="21" width="13.6640625" bestFit="1" customWidth="1"/>
    <col min="22" max="23" width="3.5" hidden="1" customWidth="1"/>
    <col min="24" max="28" width="9.6640625" bestFit="1" customWidth="1"/>
    <col min="29" max="29" width="6" bestFit="1" customWidth="1"/>
    <col min="30" max="30" width="1" bestFit="1" customWidth="1"/>
  </cols>
  <sheetData>
    <row r="1" spans="1:32" ht="15.75" customHeight="1" x14ac:dyDescent="0.2">
      <c r="B1">
        <f>COUNTA(B4:B196)</f>
        <v>193</v>
      </c>
      <c r="F1" s="259" t="s">
        <v>355</v>
      </c>
      <c r="G1" s="259"/>
      <c r="H1" s="259"/>
      <c r="I1" s="259"/>
      <c r="J1" s="259"/>
      <c r="K1" s="259"/>
      <c r="L1" s="261"/>
      <c r="M1" s="297"/>
      <c r="N1" s="297"/>
      <c r="O1" s="259"/>
      <c r="P1" s="259" t="s">
        <v>356</v>
      </c>
      <c r="Q1" s="259" t="s">
        <v>357</v>
      </c>
      <c r="R1" s="259" t="s">
        <v>358</v>
      </c>
      <c r="S1" s="259" t="s">
        <v>358</v>
      </c>
      <c r="T1" s="259" t="s">
        <v>358</v>
      </c>
      <c r="X1" s="292" t="s">
        <v>319</v>
      </c>
      <c r="Y1" s="292" t="s">
        <v>319</v>
      </c>
    </row>
    <row r="2" spans="1:32" s="272" customFormat="1" ht="48" x14ac:dyDescent="0.2">
      <c r="A2" s="266" t="s">
        <v>321</v>
      </c>
      <c r="B2" s="267" t="s">
        <v>359</v>
      </c>
      <c r="C2" s="267" t="s">
        <v>360</v>
      </c>
      <c r="D2" s="267" t="s">
        <v>0</v>
      </c>
      <c r="E2" s="267" t="s">
        <v>361</v>
      </c>
      <c r="F2" s="268" t="s">
        <v>362</v>
      </c>
      <c r="G2" s="269" t="s">
        <v>363</v>
      </c>
      <c r="H2" s="269" t="s">
        <v>364</v>
      </c>
      <c r="I2" s="269" t="s">
        <v>365</v>
      </c>
      <c r="J2" s="269" t="s">
        <v>366</v>
      </c>
      <c r="K2" s="269" t="s">
        <v>367</v>
      </c>
      <c r="L2" s="270" t="s">
        <v>368</v>
      </c>
      <c r="M2" s="298" t="s">
        <v>369</v>
      </c>
      <c r="N2" s="298" t="s">
        <v>370</v>
      </c>
      <c r="O2" s="269" t="s">
        <v>371</v>
      </c>
      <c r="P2" s="271" t="s">
        <v>372</v>
      </c>
      <c r="Q2" s="268" t="s">
        <v>373</v>
      </c>
      <c r="R2" s="267" t="s">
        <v>374</v>
      </c>
      <c r="S2" s="267" t="s">
        <v>375</v>
      </c>
      <c r="T2" s="267" t="s">
        <v>376</v>
      </c>
      <c r="U2" s="267" t="s">
        <v>377</v>
      </c>
      <c r="V2"/>
      <c r="W2"/>
      <c r="X2" s="293" t="s">
        <v>329</v>
      </c>
      <c r="Y2" s="293" t="s">
        <v>333</v>
      </c>
      <c r="Z2" s="293" t="s">
        <v>335</v>
      </c>
      <c r="AA2" s="293" t="s">
        <v>337</v>
      </c>
      <c r="AB2" s="293" t="s">
        <v>340</v>
      </c>
      <c r="AC2" s="293" t="s">
        <v>378</v>
      </c>
      <c r="AD2" s="293"/>
      <c r="AE2" s="293"/>
      <c r="AF2" s="293"/>
    </row>
    <row r="3" spans="1:32" s="208" customFormat="1" ht="16" hidden="1" x14ac:dyDescent="0.2">
      <c r="A3" s="191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62"/>
      <c r="M3" s="243">
        <v>2.5000000000000001E-2</v>
      </c>
      <c r="N3" s="243"/>
      <c r="O3" s="243"/>
      <c r="P3" s="257"/>
      <c r="Q3" s="257"/>
      <c r="R3" s="243"/>
      <c r="S3" s="243"/>
      <c r="T3" s="243"/>
      <c r="U3" s="243"/>
      <c r="V3"/>
      <c r="W3"/>
      <c r="X3" s="296"/>
      <c r="Y3" s="296"/>
      <c r="Z3" s="296"/>
      <c r="AA3" s="296"/>
      <c r="AB3" s="296"/>
      <c r="AC3" s="296"/>
      <c r="AD3" s="296"/>
      <c r="AE3" s="296"/>
      <c r="AF3" s="296"/>
    </row>
    <row r="4" spans="1:32" ht="16" hidden="1" x14ac:dyDescent="0.2">
      <c r="A4" s="191" t="s">
        <v>379</v>
      </c>
      <c r="B4" s="191">
        <v>914</v>
      </c>
      <c r="C4" s="191" t="s">
        <v>380</v>
      </c>
      <c r="D4" s="191" t="s">
        <v>381</v>
      </c>
      <c r="E4" s="191" t="s">
        <v>382</v>
      </c>
      <c r="F4" s="209" t="s">
        <v>383</v>
      </c>
      <c r="G4" s="191" t="s">
        <v>384</v>
      </c>
      <c r="H4" s="191"/>
      <c r="I4" s="191">
        <v>2</v>
      </c>
      <c r="J4" s="191">
        <v>49</v>
      </c>
      <c r="K4" s="191">
        <v>15</v>
      </c>
      <c r="L4" s="263">
        <v>155</v>
      </c>
      <c r="M4" s="299">
        <f>L4*$M$3</f>
        <v>3.875</v>
      </c>
      <c r="N4" s="299">
        <v>4</v>
      </c>
      <c r="O4" s="191" t="s">
        <v>385</v>
      </c>
      <c r="P4" s="191" t="s">
        <v>386</v>
      </c>
      <c r="Q4" s="191"/>
      <c r="R4" t="s">
        <v>342</v>
      </c>
      <c r="S4" s="191" t="s">
        <v>387</v>
      </c>
      <c r="T4" s="191"/>
      <c r="U4" s="192" t="s">
        <v>388</v>
      </c>
      <c r="X4" s="292">
        <v>107152390</v>
      </c>
      <c r="Y4">
        <v>111658139</v>
      </c>
    </row>
    <row r="5" spans="1:32" ht="17" hidden="1" x14ac:dyDescent="0.2">
      <c r="A5" s="191" t="s">
        <v>26</v>
      </c>
      <c r="B5" s="191">
        <v>828</v>
      </c>
      <c r="C5" s="191" t="s">
        <v>389</v>
      </c>
      <c r="D5" s="191" t="s">
        <v>390</v>
      </c>
      <c r="E5" s="236" t="s">
        <v>391</v>
      </c>
      <c r="F5" s="237" t="s">
        <v>392</v>
      </c>
      <c r="G5" s="191" t="s">
        <v>384</v>
      </c>
      <c r="H5" s="191"/>
      <c r="I5" s="191">
        <v>2</v>
      </c>
      <c r="J5" s="191">
        <v>49</v>
      </c>
      <c r="K5" s="191">
        <v>18</v>
      </c>
      <c r="L5" s="263">
        <v>420</v>
      </c>
      <c r="M5" s="300">
        <f>L5*$M$3</f>
        <v>10.5</v>
      </c>
      <c r="N5" s="300"/>
      <c r="O5" s="191" t="s">
        <v>393</v>
      </c>
      <c r="P5" s="191"/>
      <c r="Q5" s="191"/>
      <c r="R5" s="193" t="s">
        <v>256</v>
      </c>
      <c r="S5" s="193" t="s">
        <v>26</v>
      </c>
      <c r="T5" s="191"/>
      <c r="U5" s="192" t="s">
        <v>15</v>
      </c>
      <c r="X5" s="292">
        <v>147113970</v>
      </c>
      <c r="Y5" s="292">
        <v>107153071</v>
      </c>
      <c r="Z5">
        <v>107152870</v>
      </c>
    </row>
    <row r="6" spans="1:32" ht="17" hidden="1" x14ac:dyDescent="0.2">
      <c r="A6" s="191" t="s">
        <v>256</v>
      </c>
      <c r="B6" s="191">
        <v>829</v>
      </c>
      <c r="C6" s="191" t="s">
        <v>389</v>
      </c>
      <c r="D6" s="191" t="s">
        <v>390</v>
      </c>
      <c r="E6" s="191" t="s">
        <v>391</v>
      </c>
      <c r="F6" s="237" t="s">
        <v>392</v>
      </c>
      <c r="G6" s="191" t="s">
        <v>384</v>
      </c>
      <c r="H6" s="191"/>
      <c r="I6" s="191">
        <v>2</v>
      </c>
      <c r="J6" s="191">
        <v>10</v>
      </c>
      <c r="K6" s="191">
        <v>18</v>
      </c>
      <c r="L6" s="263">
        <v>976</v>
      </c>
      <c r="M6" s="300">
        <f>L6*$M$3</f>
        <v>24.400000000000002</v>
      </c>
      <c r="N6" s="300"/>
      <c r="O6" s="191" t="s">
        <v>393</v>
      </c>
      <c r="P6" s="191"/>
      <c r="Q6" s="191"/>
      <c r="R6" s="193" t="s">
        <v>256</v>
      </c>
      <c r="S6" s="193" t="s">
        <v>26</v>
      </c>
      <c r="T6" s="191"/>
      <c r="U6" s="192" t="s">
        <v>15</v>
      </c>
      <c r="X6" s="292">
        <v>147113970</v>
      </c>
      <c r="Y6" s="292">
        <v>107153071</v>
      </c>
      <c r="Z6">
        <v>107152870</v>
      </c>
    </row>
    <row r="7" spans="1:32" ht="17" hidden="1" x14ac:dyDescent="0.2">
      <c r="A7" s="191" t="s">
        <v>256</v>
      </c>
      <c r="B7" s="191">
        <v>831</v>
      </c>
      <c r="C7" s="191" t="s">
        <v>389</v>
      </c>
      <c r="D7" s="191" t="s">
        <v>390</v>
      </c>
      <c r="E7" s="191" t="s">
        <v>391</v>
      </c>
      <c r="F7" s="237" t="s">
        <v>392</v>
      </c>
      <c r="G7" s="191" t="s">
        <v>384</v>
      </c>
      <c r="H7" s="191"/>
      <c r="I7" s="191">
        <v>2</v>
      </c>
      <c r="J7" s="191">
        <v>10</v>
      </c>
      <c r="K7" s="191">
        <v>18</v>
      </c>
      <c r="L7" s="263">
        <v>695</v>
      </c>
      <c r="M7" s="300">
        <f t="shared" ref="M7:M68" si="0">L7*$M$3</f>
        <v>17.375</v>
      </c>
      <c r="N7" s="300"/>
      <c r="O7" s="191" t="s">
        <v>393</v>
      </c>
      <c r="P7" s="191"/>
      <c r="Q7" s="191"/>
      <c r="R7" s="193" t="s">
        <v>256</v>
      </c>
      <c r="S7" s="193" t="s">
        <v>26</v>
      </c>
      <c r="T7" s="191"/>
      <c r="U7" s="192" t="s">
        <v>15</v>
      </c>
      <c r="X7" s="292">
        <v>147113970</v>
      </c>
      <c r="Y7" s="292">
        <v>107153071</v>
      </c>
      <c r="Z7">
        <v>107152870</v>
      </c>
    </row>
    <row r="8" spans="1:32" ht="17" hidden="1" x14ac:dyDescent="0.2">
      <c r="A8" s="191" t="s">
        <v>256</v>
      </c>
      <c r="B8" s="191">
        <v>832</v>
      </c>
      <c r="C8" s="191" t="s">
        <v>389</v>
      </c>
      <c r="D8" s="191" t="s">
        <v>390</v>
      </c>
      <c r="E8" s="191" t="s">
        <v>391</v>
      </c>
      <c r="F8" s="237" t="s">
        <v>392</v>
      </c>
      <c r="G8" s="191" t="s">
        <v>384</v>
      </c>
      <c r="H8" s="191"/>
      <c r="I8" s="191">
        <v>2</v>
      </c>
      <c r="J8" s="191">
        <v>10</v>
      </c>
      <c r="K8" s="191">
        <v>18</v>
      </c>
      <c r="L8" s="263">
        <v>791</v>
      </c>
      <c r="M8" s="300">
        <f t="shared" si="0"/>
        <v>19.775000000000002</v>
      </c>
      <c r="N8" s="300"/>
      <c r="O8" s="191" t="s">
        <v>393</v>
      </c>
      <c r="P8" s="191"/>
      <c r="Q8" s="191"/>
      <c r="R8" s="193" t="s">
        <v>256</v>
      </c>
      <c r="S8" s="193" t="s">
        <v>26</v>
      </c>
      <c r="T8" s="191"/>
      <c r="U8" s="192" t="s">
        <v>15</v>
      </c>
      <c r="X8" s="292">
        <v>147113970</v>
      </c>
      <c r="Y8" s="292">
        <v>107153071</v>
      </c>
      <c r="Z8">
        <v>107152870</v>
      </c>
    </row>
    <row r="9" spans="1:32" ht="17" hidden="1" x14ac:dyDescent="0.2">
      <c r="A9" s="191" t="s">
        <v>256</v>
      </c>
      <c r="B9" s="191">
        <v>833</v>
      </c>
      <c r="C9" s="191" t="s">
        <v>389</v>
      </c>
      <c r="D9" s="191" t="s">
        <v>390</v>
      </c>
      <c r="E9" s="191" t="s">
        <v>391</v>
      </c>
      <c r="F9" s="237" t="s">
        <v>392</v>
      </c>
      <c r="G9" s="191" t="s">
        <v>384</v>
      </c>
      <c r="H9" s="191"/>
      <c r="I9" s="191">
        <v>2</v>
      </c>
      <c r="J9" s="191">
        <v>10</v>
      </c>
      <c r="K9" s="191">
        <v>18</v>
      </c>
      <c r="L9" s="263">
        <v>788</v>
      </c>
      <c r="M9" s="299">
        <f t="shared" si="0"/>
        <v>19.700000000000003</v>
      </c>
      <c r="N9" s="299">
        <f>SUM(M5:M9)</f>
        <v>91.750000000000014</v>
      </c>
      <c r="O9" s="191" t="s">
        <v>393</v>
      </c>
      <c r="P9" s="191"/>
      <c r="Q9" s="191"/>
      <c r="R9" s="193" t="s">
        <v>256</v>
      </c>
      <c r="S9" s="193" t="s">
        <v>26</v>
      </c>
      <c r="T9" s="191"/>
      <c r="U9" s="192" t="s">
        <v>15</v>
      </c>
      <c r="X9" s="292">
        <v>147113970</v>
      </c>
      <c r="Y9" s="292">
        <v>107153071</v>
      </c>
      <c r="Z9">
        <v>107152870</v>
      </c>
    </row>
    <row r="10" spans="1:32" ht="17" hidden="1" x14ac:dyDescent="0.2">
      <c r="A10" s="191" t="s">
        <v>256</v>
      </c>
      <c r="B10" s="191">
        <v>810</v>
      </c>
      <c r="C10" s="191" t="s">
        <v>394</v>
      </c>
      <c r="D10" s="191" t="s">
        <v>395</v>
      </c>
      <c r="E10" s="191" t="s">
        <v>396</v>
      </c>
      <c r="F10" s="237" t="s">
        <v>392</v>
      </c>
      <c r="G10" s="191" t="s">
        <v>384</v>
      </c>
      <c r="H10" s="191"/>
      <c r="I10" s="191">
        <v>2</v>
      </c>
      <c r="J10" s="191">
        <v>10</v>
      </c>
      <c r="K10" s="191">
        <v>18</v>
      </c>
      <c r="L10" s="263">
        <v>403</v>
      </c>
      <c r="M10" s="300">
        <f t="shared" si="0"/>
        <v>10.075000000000001</v>
      </c>
      <c r="N10" s="300"/>
      <c r="O10" s="191" t="s">
        <v>393</v>
      </c>
      <c r="P10" s="238" t="s">
        <v>397</v>
      </c>
      <c r="Q10" s="238"/>
      <c r="R10" s="194" t="s">
        <v>256</v>
      </c>
      <c r="S10" s="194" t="s">
        <v>26</v>
      </c>
      <c r="T10" s="191"/>
      <c r="U10" s="192" t="s">
        <v>15</v>
      </c>
      <c r="X10" s="292">
        <v>147113970</v>
      </c>
      <c r="Y10" s="292">
        <v>107153071</v>
      </c>
      <c r="Z10">
        <v>107152870</v>
      </c>
    </row>
    <row r="11" spans="1:32" ht="17" hidden="1" x14ac:dyDescent="0.2">
      <c r="A11" s="191" t="s">
        <v>256</v>
      </c>
      <c r="B11" s="191">
        <v>817</v>
      </c>
      <c r="C11" s="191" t="s">
        <v>394</v>
      </c>
      <c r="D11" s="191" t="s">
        <v>395</v>
      </c>
      <c r="E11" s="191" t="s">
        <v>396</v>
      </c>
      <c r="F11" s="237" t="s">
        <v>392</v>
      </c>
      <c r="G11" s="191" t="s">
        <v>384</v>
      </c>
      <c r="H11" s="191"/>
      <c r="I11" s="191">
        <v>2</v>
      </c>
      <c r="J11" s="191">
        <v>10</v>
      </c>
      <c r="K11" s="191">
        <v>18</v>
      </c>
      <c r="L11" s="263">
        <v>990</v>
      </c>
      <c r="M11" s="300">
        <f t="shared" si="0"/>
        <v>24.75</v>
      </c>
      <c r="N11" s="300"/>
      <c r="O11" s="191" t="s">
        <v>393</v>
      </c>
      <c r="P11" s="238"/>
      <c r="Q11" s="238"/>
      <c r="R11" s="194" t="s">
        <v>256</v>
      </c>
      <c r="S11" s="194" t="s">
        <v>26</v>
      </c>
      <c r="T11" s="191"/>
      <c r="U11" s="192" t="s">
        <v>15</v>
      </c>
      <c r="X11" s="292">
        <v>147113970</v>
      </c>
      <c r="Y11" s="292">
        <v>107153071</v>
      </c>
      <c r="Z11">
        <v>107152870</v>
      </c>
    </row>
    <row r="12" spans="1:32" ht="17" hidden="1" x14ac:dyDescent="0.2">
      <c r="A12" s="191" t="s">
        <v>256</v>
      </c>
      <c r="B12" s="191">
        <v>818</v>
      </c>
      <c r="C12" s="191" t="s">
        <v>394</v>
      </c>
      <c r="D12" s="191" t="s">
        <v>395</v>
      </c>
      <c r="E12" s="191" t="s">
        <v>396</v>
      </c>
      <c r="F12" s="237" t="s">
        <v>392</v>
      </c>
      <c r="G12" s="191" t="s">
        <v>384</v>
      </c>
      <c r="H12" s="191"/>
      <c r="I12" s="191">
        <v>2</v>
      </c>
      <c r="J12" s="191">
        <v>10</v>
      </c>
      <c r="K12" s="191">
        <v>18</v>
      </c>
      <c r="L12" s="263">
        <v>893</v>
      </c>
      <c r="M12" s="300">
        <f t="shared" si="0"/>
        <v>22.325000000000003</v>
      </c>
      <c r="N12" s="300"/>
      <c r="O12" s="191" t="s">
        <v>393</v>
      </c>
      <c r="P12" s="238"/>
      <c r="Q12" s="238"/>
      <c r="R12" s="194" t="s">
        <v>256</v>
      </c>
      <c r="S12" s="194" t="s">
        <v>26</v>
      </c>
      <c r="T12" s="191"/>
      <c r="U12" s="192" t="s">
        <v>15</v>
      </c>
      <c r="X12" s="292">
        <v>147113970</v>
      </c>
      <c r="Y12" s="292">
        <v>107153071</v>
      </c>
      <c r="Z12">
        <v>107152870</v>
      </c>
    </row>
    <row r="13" spans="1:32" ht="17" hidden="1" x14ac:dyDescent="0.2">
      <c r="A13" s="191" t="s">
        <v>256</v>
      </c>
      <c r="B13" s="191">
        <v>820</v>
      </c>
      <c r="C13" s="191" t="s">
        <v>394</v>
      </c>
      <c r="D13" s="191" t="s">
        <v>395</v>
      </c>
      <c r="E13" s="191" t="s">
        <v>396</v>
      </c>
      <c r="F13" s="237" t="s">
        <v>392</v>
      </c>
      <c r="G13" s="191" t="s">
        <v>384</v>
      </c>
      <c r="H13" s="191"/>
      <c r="I13" s="191">
        <v>2</v>
      </c>
      <c r="J13" s="191">
        <v>10</v>
      </c>
      <c r="K13" s="191">
        <v>18</v>
      </c>
      <c r="L13" s="263">
        <v>708</v>
      </c>
      <c r="M13" s="300">
        <f t="shared" si="0"/>
        <v>17.7</v>
      </c>
      <c r="N13" s="300"/>
      <c r="O13" s="191" t="s">
        <v>393</v>
      </c>
      <c r="P13" s="238"/>
      <c r="Q13" s="238"/>
      <c r="R13" s="194" t="s">
        <v>256</v>
      </c>
      <c r="S13" s="194" t="s">
        <v>26</v>
      </c>
      <c r="T13" s="191"/>
      <c r="U13" s="192" t="s">
        <v>15</v>
      </c>
      <c r="X13" s="292">
        <v>147113970</v>
      </c>
      <c r="Y13" s="292">
        <v>107153071</v>
      </c>
      <c r="Z13">
        <v>107152870</v>
      </c>
    </row>
    <row r="14" spans="1:32" ht="17" hidden="1" x14ac:dyDescent="0.2">
      <c r="A14" s="191" t="s">
        <v>256</v>
      </c>
      <c r="B14" s="191">
        <v>821</v>
      </c>
      <c r="C14" s="191" t="s">
        <v>394</v>
      </c>
      <c r="D14" s="191" t="s">
        <v>395</v>
      </c>
      <c r="E14" s="191" t="s">
        <v>396</v>
      </c>
      <c r="F14" s="237" t="s">
        <v>392</v>
      </c>
      <c r="G14" s="191" t="s">
        <v>384</v>
      </c>
      <c r="H14" s="191"/>
      <c r="I14" s="191">
        <v>2</v>
      </c>
      <c r="J14" s="191">
        <v>10</v>
      </c>
      <c r="K14" s="191">
        <v>18</v>
      </c>
      <c r="L14" s="263">
        <v>577</v>
      </c>
      <c r="M14" s="299">
        <f t="shared" si="0"/>
        <v>14.425000000000001</v>
      </c>
      <c r="N14" s="299">
        <f>SUM(M10:M14)</f>
        <v>89.275000000000006</v>
      </c>
      <c r="O14" s="191" t="s">
        <v>393</v>
      </c>
      <c r="P14" s="238"/>
      <c r="Q14" s="238"/>
      <c r="R14" s="194" t="s">
        <v>256</v>
      </c>
      <c r="S14" s="194" t="s">
        <v>26</v>
      </c>
      <c r="T14" s="191"/>
      <c r="U14" s="192" t="s">
        <v>15</v>
      </c>
      <c r="X14" s="292">
        <v>147113970</v>
      </c>
      <c r="Y14" s="292">
        <v>107153071</v>
      </c>
      <c r="Z14">
        <v>107152870</v>
      </c>
      <c r="AC14" t="s">
        <v>319</v>
      </c>
      <c r="AD14" t="s">
        <v>319</v>
      </c>
    </row>
    <row r="15" spans="1:32" ht="16" hidden="1" x14ac:dyDescent="0.2">
      <c r="A15" s="191" t="s">
        <v>26</v>
      </c>
      <c r="B15" s="191">
        <v>822</v>
      </c>
      <c r="C15" s="191" t="s">
        <v>398</v>
      </c>
      <c r="D15" s="191" t="s">
        <v>399</v>
      </c>
      <c r="E15" s="191" t="s">
        <v>400</v>
      </c>
      <c r="F15" t="s">
        <v>401</v>
      </c>
      <c r="G15" s="191" t="s">
        <v>384</v>
      </c>
      <c r="H15" s="191"/>
      <c r="I15" s="191">
        <v>2</v>
      </c>
      <c r="J15" s="191">
        <v>10</v>
      </c>
      <c r="K15" s="191">
        <v>18</v>
      </c>
      <c r="L15" s="263">
        <v>818</v>
      </c>
      <c r="M15" s="300">
        <f t="shared" si="0"/>
        <v>20.450000000000003</v>
      </c>
      <c r="N15" s="300"/>
      <c r="O15" s="191" t="s">
        <v>393</v>
      </c>
      <c r="P15" s="191"/>
      <c r="Q15" s="191"/>
      <c r="R15" s="197" t="s">
        <v>26</v>
      </c>
      <c r="S15" s="197" t="s">
        <v>256</v>
      </c>
      <c r="T15" s="191"/>
      <c r="U15" s="192" t="s">
        <v>15</v>
      </c>
      <c r="X15" s="292">
        <v>118591584</v>
      </c>
      <c r="Y15" s="292">
        <v>147521014</v>
      </c>
    </row>
    <row r="16" spans="1:32" ht="16" hidden="1" x14ac:dyDescent="0.2">
      <c r="A16" s="191" t="s">
        <v>26</v>
      </c>
      <c r="B16" s="191">
        <v>823</v>
      </c>
      <c r="C16" s="191" t="s">
        <v>398</v>
      </c>
      <c r="D16" s="191" t="s">
        <v>399</v>
      </c>
      <c r="E16" s="191" t="s">
        <v>400</v>
      </c>
      <c r="F16" t="s">
        <v>401</v>
      </c>
      <c r="G16" s="191" t="s">
        <v>384</v>
      </c>
      <c r="H16" s="191"/>
      <c r="I16" s="191">
        <v>2</v>
      </c>
      <c r="J16" s="191">
        <v>10</v>
      </c>
      <c r="K16" s="191">
        <v>18</v>
      </c>
      <c r="L16" s="263">
        <v>621</v>
      </c>
      <c r="M16" s="300">
        <f t="shared" si="0"/>
        <v>15.525</v>
      </c>
      <c r="N16" s="300"/>
      <c r="O16" s="191" t="s">
        <v>393</v>
      </c>
      <c r="P16" s="191"/>
      <c r="Q16" s="191"/>
      <c r="R16" s="197" t="s">
        <v>26</v>
      </c>
      <c r="S16" s="197" t="s">
        <v>256</v>
      </c>
      <c r="T16" s="191"/>
      <c r="U16" s="192" t="s">
        <v>15</v>
      </c>
      <c r="X16" s="292">
        <v>118591584</v>
      </c>
      <c r="Y16" s="292">
        <v>147521014</v>
      </c>
    </row>
    <row r="17" spans="1:26" ht="16" hidden="1" x14ac:dyDescent="0.2">
      <c r="A17" s="191" t="s">
        <v>26</v>
      </c>
      <c r="B17" s="191">
        <v>824</v>
      </c>
      <c r="C17" s="191" t="s">
        <v>398</v>
      </c>
      <c r="D17" s="191" t="s">
        <v>399</v>
      </c>
      <c r="E17" s="191" t="s">
        <v>400</v>
      </c>
      <c r="F17" t="s">
        <v>401</v>
      </c>
      <c r="G17" s="191" t="s">
        <v>384</v>
      </c>
      <c r="H17" s="191"/>
      <c r="I17" s="191">
        <v>2</v>
      </c>
      <c r="J17" s="191">
        <v>10</v>
      </c>
      <c r="K17" s="191">
        <v>18</v>
      </c>
      <c r="L17" s="263">
        <v>541</v>
      </c>
      <c r="M17" s="300">
        <f t="shared" si="0"/>
        <v>13.525</v>
      </c>
      <c r="N17" s="300"/>
      <c r="O17" s="191" t="s">
        <v>393</v>
      </c>
      <c r="P17" s="191"/>
      <c r="Q17" s="191"/>
      <c r="R17" s="197" t="s">
        <v>26</v>
      </c>
      <c r="S17" s="197" t="s">
        <v>256</v>
      </c>
      <c r="T17" s="191"/>
      <c r="U17" s="192" t="s">
        <v>15</v>
      </c>
      <c r="X17" s="292">
        <v>118591584</v>
      </c>
      <c r="Y17" s="292">
        <v>147521014</v>
      </c>
    </row>
    <row r="18" spans="1:26" ht="16" hidden="1" x14ac:dyDescent="0.2">
      <c r="A18" s="191" t="s">
        <v>26</v>
      </c>
      <c r="B18" s="191">
        <v>825</v>
      </c>
      <c r="C18" s="191" t="s">
        <v>398</v>
      </c>
      <c r="D18" s="191" t="s">
        <v>399</v>
      </c>
      <c r="E18" s="191" t="s">
        <v>400</v>
      </c>
      <c r="F18" t="s">
        <v>401</v>
      </c>
      <c r="G18" s="191" t="s">
        <v>384</v>
      </c>
      <c r="H18" s="191"/>
      <c r="I18" s="191">
        <v>2</v>
      </c>
      <c r="J18" s="191">
        <v>10</v>
      </c>
      <c r="K18" s="191">
        <v>18</v>
      </c>
      <c r="L18" s="263">
        <v>944</v>
      </c>
      <c r="M18" s="300">
        <f t="shared" si="0"/>
        <v>23.6</v>
      </c>
      <c r="N18" s="300"/>
      <c r="O18" s="191" t="s">
        <v>393</v>
      </c>
      <c r="P18" s="191"/>
      <c r="Q18" s="191"/>
      <c r="R18" s="197" t="s">
        <v>26</v>
      </c>
      <c r="S18" s="197" t="s">
        <v>256</v>
      </c>
      <c r="T18" s="191"/>
      <c r="U18" s="192" t="s">
        <v>15</v>
      </c>
      <c r="X18" s="292">
        <v>118591584</v>
      </c>
      <c r="Y18" s="292">
        <v>147521014</v>
      </c>
    </row>
    <row r="19" spans="1:26" ht="16" hidden="1" x14ac:dyDescent="0.2">
      <c r="A19" s="191" t="s">
        <v>26</v>
      </c>
      <c r="B19" s="191">
        <v>826</v>
      </c>
      <c r="C19" s="191" t="s">
        <v>398</v>
      </c>
      <c r="D19" s="191" t="s">
        <v>399</v>
      </c>
      <c r="E19" s="191" t="s">
        <v>400</v>
      </c>
      <c r="F19" t="s">
        <v>401</v>
      </c>
      <c r="G19" s="191" t="s">
        <v>384</v>
      </c>
      <c r="H19" s="191"/>
      <c r="I19" s="191">
        <v>2</v>
      </c>
      <c r="J19" s="191">
        <v>10</v>
      </c>
      <c r="K19" s="191">
        <v>18</v>
      </c>
      <c r="L19" s="263">
        <v>488</v>
      </c>
      <c r="M19" s="300">
        <f t="shared" si="0"/>
        <v>12.200000000000001</v>
      </c>
      <c r="N19" s="300"/>
      <c r="O19" s="191" t="s">
        <v>393</v>
      </c>
      <c r="P19" s="191"/>
      <c r="Q19" s="191"/>
      <c r="R19" s="197" t="s">
        <v>26</v>
      </c>
      <c r="S19" s="197" t="s">
        <v>256</v>
      </c>
      <c r="T19" s="191"/>
      <c r="U19" s="192" t="s">
        <v>15</v>
      </c>
      <c r="X19" s="292">
        <v>118591584</v>
      </c>
      <c r="Y19" s="292">
        <v>147521014</v>
      </c>
    </row>
    <row r="20" spans="1:26" ht="16" hidden="1" x14ac:dyDescent="0.2">
      <c r="A20" s="191" t="s">
        <v>26</v>
      </c>
      <c r="B20" s="191">
        <v>827</v>
      </c>
      <c r="C20" s="235" t="s">
        <v>402</v>
      </c>
      <c r="D20" s="191" t="s">
        <v>403</v>
      </c>
      <c r="E20" s="236" t="s">
        <v>400</v>
      </c>
      <c r="F20" t="s">
        <v>401</v>
      </c>
      <c r="G20" s="191" t="s">
        <v>384</v>
      </c>
      <c r="H20" s="191"/>
      <c r="I20" s="191">
        <v>2</v>
      </c>
      <c r="J20" s="191">
        <v>49</v>
      </c>
      <c r="K20" s="191">
        <v>18</v>
      </c>
      <c r="L20" s="263">
        <v>951</v>
      </c>
      <c r="M20" s="300">
        <f>L20*$M$3</f>
        <v>23.775000000000002</v>
      </c>
      <c r="N20" s="300"/>
      <c r="O20" s="191" t="s">
        <v>393</v>
      </c>
      <c r="P20" s="191"/>
      <c r="Q20" s="191"/>
      <c r="R20" s="196" t="s">
        <v>26</v>
      </c>
      <c r="S20" s="196" t="s">
        <v>256</v>
      </c>
      <c r="T20" s="191"/>
      <c r="U20" s="192" t="s">
        <v>15</v>
      </c>
      <c r="X20" s="292">
        <v>118591584</v>
      </c>
      <c r="Y20" s="292">
        <v>147521014</v>
      </c>
    </row>
    <row r="21" spans="1:26" ht="16" hidden="1" x14ac:dyDescent="0.2">
      <c r="A21" s="191" t="s">
        <v>26</v>
      </c>
      <c r="B21" s="191">
        <v>910</v>
      </c>
      <c r="C21" s="191" t="s">
        <v>404</v>
      </c>
      <c r="D21" s="191" t="s">
        <v>405</v>
      </c>
      <c r="E21" s="191" t="s">
        <v>278</v>
      </c>
      <c r="F21" t="s">
        <v>401</v>
      </c>
      <c r="G21" s="191" t="s">
        <v>384</v>
      </c>
      <c r="H21" s="191"/>
      <c r="I21" s="191">
        <v>2</v>
      </c>
      <c r="J21" s="191">
        <v>49</v>
      </c>
      <c r="K21" s="191">
        <v>15</v>
      </c>
      <c r="L21" s="263">
        <v>333</v>
      </c>
      <c r="M21" s="299">
        <f t="shared" si="0"/>
        <v>8.3250000000000011</v>
      </c>
      <c r="N21" s="299">
        <f>SUM(M15:M21)</f>
        <v>117.4</v>
      </c>
      <c r="O21" s="191" t="s">
        <v>385</v>
      </c>
      <c r="P21" s="258" t="s">
        <v>406</v>
      </c>
      <c r="Q21" s="258"/>
      <c r="R21" s="197" t="s">
        <v>26</v>
      </c>
      <c r="S21" s="197" t="s">
        <v>256</v>
      </c>
      <c r="T21" s="191"/>
      <c r="U21" s="192"/>
      <c r="X21" s="292">
        <v>118591584</v>
      </c>
      <c r="Y21" s="292">
        <v>147521014</v>
      </c>
    </row>
    <row r="22" spans="1:26" ht="16" hidden="1" x14ac:dyDescent="0.2">
      <c r="A22" s="191" t="s">
        <v>346</v>
      </c>
      <c r="B22" s="191">
        <v>811</v>
      </c>
      <c r="C22" s="191" t="s">
        <v>407</v>
      </c>
      <c r="D22" s="191" t="s">
        <v>408</v>
      </c>
      <c r="E22" s="191" t="s">
        <v>409</v>
      </c>
      <c r="F22" t="s">
        <v>410</v>
      </c>
      <c r="G22" s="191" t="s">
        <v>384</v>
      </c>
      <c r="H22" s="191"/>
      <c r="I22" s="191">
        <v>2</v>
      </c>
      <c r="J22" s="191">
        <v>10</v>
      </c>
      <c r="K22" s="191">
        <v>18</v>
      </c>
      <c r="L22" s="263">
        <v>626</v>
      </c>
      <c r="M22" s="300">
        <f t="shared" si="0"/>
        <v>15.65</v>
      </c>
      <c r="N22" s="300"/>
      <c r="O22" s="191" t="s">
        <v>393</v>
      </c>
      <c r="P22" s="191"/>
      <c r="Q22" s="191"/>
      <c r="R22" s="198" t="s">
        <v>346</v>
      </c>
      <c r="S22" s="198" t="s">
        <v>26</v>
      </c>
      <c r="T22" s="191"/>
      <c r="U22" s="192" t="s">
        <v>15</v>
      </c>
      <c r="X22" s="292">
        <v>107153029</v>
      </c>
      <c r="Y22" s="292">
        <v>107152549</v>
      </c>
      <c r="Z22" s="292">
        <v>107152440</v>
      </c>
    </row>
    <row r="23" spans="1:26" ht="16" hidden="1" x14ac:dyDescent="0.2">
      <c r="A23" s="191" t="s">
        <v>346</v>
      </c>
      <c r="B23" s="191">
        <v>812</v>
      </c>
      <c r="C23" s="191" t="s">
        <v>407</v>
      </c>
      <c r="D23" s="191" t="s">
        <v>408</v>
      </c>
      <c r="E23" s="191" t="s">
        <v>409</v>
      </c>
      <c r="F23" t="s">
        <v>410</v>
      </c>
      <c r="G23" s="191" t="s">
        <v>384</v>
      </c>
      <c r="H23" s="191"/>
      <c r="I23" s="191">
        <v>2</v>
      </c>
      <c r="J23" s="191">
        <v>10</v>
      </c>
      <c r="K23" s="191">
        <v>18</v>
      </c>
      <c r="L23" s="263">
        <v>434</v>
      </c>
      <c r="M23" s="300">
        <f t="shared" si="0"/>
        <v>10.850000000000001</v>
      </c>
      <c r="N23" s="300"/>
      <c r="O23" s="191" t="s">
        <v>393</v>
      </c>
      <c r="P23" s="191"/>
      <c r="Q23" s="191"/>
      <c r="R23" s="198" t="s">
        <v>346</v>
      </c>
      <c r="S23" s="198" t="s">
        <v>26</v>
      </c>
      <c r="T23" s="191"/>
      <c r="U23" s="192" t="s">
        <v>15</v>
      </c>
      <c r="X23" s="292">
        <v>107153029</v>
      </c>
      <c r="Y23" s="292">
        <v>107152549</v>
      </c>
      <c r="Z23" s="292">
        <v>107152440</v>
      </c>
    </row>
    <row r="24" spans="1:26" ht="16" hidden="1" x14ac:dyDescent="0.2">
      <c r="A24" s="191" t="s">
        <v>346</v>
      </c>
      <c r="B24" s="191">
        <v>813</v>
      </c>
      <c r="C24" s="191" t="s">
        <v>407</v>
      </c>
      <c r="D24" s="191" t="s">
        <v>408</v>
      </c>
      <c r="E24" s="191" t="s">
        <v>409</v>
      </c>
      <c r="F24" t="s">
        <v>410</v>
      </c>
      <c r="G24" s="191" t="s">
        <v>384</v>
      </c>
      <c r="H24" s="191"/>
      <c r="I24" s="191">
        <v>2</v>
      </c>
      <c r="J24" s="191">
        <v>10</v>
      </c>
      <c r="K24" s="191">
        <v>18</v>
      </c>
      <c r="L24" s="263">
        <v>586</v>
      </c>
      <c r="M24" s="300">
        <f t="shared" si="0"/>
        <v>14.65</v>
      </c>
      <c r="N24" s="300"/>
      <c r="O24" s="191" t="s">
        <v>393</v>
      </c>
      <c r="P24" s="191"/>
      <c r="Q24" s="191"/>
      <c r="R24" s="198" t="s">
        <v>346</v>
      </c>
      <c r="S24" s="198" t="s">
        <v>26</v>
      </c>
      <c r="T24" s="191"/>
      <c r="U24" s="192" t="s">
        <v>15</v>
      </c>
      <c r="X24" s="292">
        <v>107153029</v>
      </c>
      <c r="Y24" s="292">
        <v>107152549</v>
      </c>
      <c r="Z24" s="292">
        <v>107152440</v>
      </c>
    </row>
    <row r="25" spans="1:26" ht="16" hidden="1" x14ac:dyDescent="0.2">
      <c r="A25" s="191" t="s">
        <v>26</v>
      </c>
      <c r="B25" s="191">
        <v>814</v>
      </c>
      <c r="C25" s="235" t="s">
        <v>411</v>
      </c>
      <c r="D25" s="191" t="s">
        <v>412</v>
      </c>
      <c r="E25" s="236" t="s">
        <v>413</v>
      </c>
      <c r="F25" t="s">
        <v>410</v>
      </c>
      <c r="G25" s="191" t="s">
        <v>384</v>
      </c>
      <c r="H25" s="191"/>
      <c r="I25" s="191">
        <v>2</v>
      </c>
      <c r="J25" s="191">
        <v>49</v>
      </c>
      <c r="K25" s="191">
        <v>18</v>
      </c>
      <c r="L25" s="263">
        <v>483</v>
      </c>
      <c r="M25" s="300">
        <f t="shared" si="0"/>
        <v>12.075000000000001</v>
      </c>
      <c r="N25" s="300"/>
      <c r="O25" s="191" t="s">
        <v>393</v>
      </c>
      <c r="P25" s="191"/>
      <c r="Q25" s="191"/>
      <c r="R25" s="198" t="s">
        <v>346</v>
      </c>
      <c r="S25" s="196" t="s">
        <v>256</v>
      </c>
      <c r="T25" s="191"/>
      <c r="U25" s="192" t="s">
        <v>15</v>
      </c>
      <c r="X25" s="292">
        <v>107153029</v>
      </c>
      <c r="Y25" s="292">
        <v>107152549</v>
      </c>
      <c r="Z25" s="292">
        <v>107152440</v>
      </c>
    </row>
    <row r="26" spans="1:26" ht="16" hidden="1" x14ac:dyDescent="0.2">
      <c r="A26" s="191" t="s">
        <v>26</v>
      </c>
      <c r="B26" s="191">
        <v>815</v>
      </c>
      <c r="C26" s="235" t="s">
        <v>414</v>
      </c>
      <c r="D26" s="191" t="s">
        <v>415</v>
      </c>
      <c r="E26" s="236" t="s">
        <v>409</v>
      </c>
      <c r="F26" t="s">
        <v>410</v>
      </c>
      <c r="G26" s="191" t="s">
        <v>384</v>
      </c>
      <c r="H26" s="191"/>
      <c r="I26" s="191">
        <v>2</v>
      </c>
      <c r="J26" s="191">
        <v>49</v>
      </c>
      <c r="K26" s="191">
        <v>18</v>
      </c>
      <c r="L26" s="263">
        <v>928</v>
      </c>
      <c r="M26" s="300">
        <f>L26*$M$3</f>
        <v>23.200000000000003</v>
      </c>
      <c r="N26" s="300"/>
      <c r="O26" s="191" t="s">
        <v>393</v>
      </c>
      <c r="P26" s="191"/>
      <c r="Q26" s="191"/>
      <c r="R26" s="198" t="s">
        <v>346</v>
      </c>
      <c r="S26" s="196" t="s">
        <v>256</v>
      </c>
      <c r="T26" s="191"/>
      <c r="U26" s="192" t="s">
        <v>15</v>
      </c>
      <c r="X26" s="292">
        <v>107153029</v>
      </c>
      <c r="Y26" s="292">
        <v>107152549</v>
      </c>
      <c r="Z26" s="292">
        <v>107152440</v>
      </c>
    </row>
    <row r="27" spans="1:26" ht="16" hidden="1" x14ac:dyDescent="0.2">
      <c r="A27" s="191" t="s">
        <v>346</v>
      </c>
      <c r="B27" s="191">
        <v>816</v>
      </c>
      <c r="C27" s="191" t="s">
        <v>407</v>
      </c>
      <c r="D27" s="191" t="s">
        <v>408</v>
      </c>
      <c r="E27" s="191" t="s">
        <v>409</v>
      </c>
      <c r="F27" t="s">
        <v>410</v>
      </c>
      <c r="G27" s="191" t="s">
        <v>384</v>
      </c>
      <c r="H27" s="191"/>
      <c r="I27" s="191">
        <v>2</v>
      </c>
      <c r="J27" s="191">
        <v>10</v>
      </c>
      <c r="K27" s="191">
        <v>18</v>
      </c>
      <c r="L27" s="263">
        <v>741</v>
      </c>
      <c r="M27" s="300">
        <f t="shared" si="0"/>
        <v>18.525000000000002</v>
      </c>
      <c r="N27" s="300"/>
      <c r="O27" s="191" t="s">
        <v>393</v>
      </c>
      <c r="R27" s="198" t="s">
        <v>346</v>
      </c>
      <c r="S27" s="198" t="s">
        <v>26</v>
      </c>
      <c r="T27" s="191"/>
      <c r="U27" s="192" t="s">
        <v>15</v>
      </c>
      <c r="X27" s="292">
        <v>107153029</v>
      </c>
      <c r="Y27" s="292">
        <v>107152549</v>
      </c>
      <c r="Z27" s="292">
        <v>107152440</v>
      </c>
    </row>
    <row r="28" spans="1:26" ht="17" hidden="1" x14ac:dyDescent="0.2">
      <c r="A28" s="191" t="s">
        <v>346</v>
      </c>
      <c r="B28" s="191">
        <v>803</v>
      </c>
      <c r="C28" s="191" t="s">
        <v>411</v>
      </c>
      <c r="D28" s="191" t="s">
        <v>412</v>
      </c>
      <c r="E28" s="191" t="s">
        <v>413</v>
      </c>
      <c r="F28" t="s">
        <v>410</v>
      </c>
      <c r="G28" s="191" t="s">
        <v>384</v>
      </c>
      <c r="H28" s="255" t="s">
        <v>416</v>
      </c>
      <c r="I28" s="191">
        <v>2</v>
      </c>
      <c r="J28" s="191">
        <v>10</v>
      </c>
      <c r="K28" s="191">
        <v>18</v>
      </c>
      <c r="L28" s="263">
        <v>1010</v>
      </c>
      <c r="M28" s="300">
        <f t="shared" si="0"/>
        <v>25.25</v>
      </c>
      <c r="N28" s="300"/>
      <c r="O28" s="191" t="s">
        <v>393</v>
      </c>
      <c r="P28" s="191" t="s">
        <v>417</v>
      </c>
      <c r="Q28" s="191"/>
      <c r="R28" s="199" t="s">
        <v>346</v>
      </c>
      <c r="S28" s="199" t="s">
        <v>26</v>
      </c>
      <c r="T28" s="191"/>
      <c r="U28" s="192" t="s">
        <v>15</v>
      </c>
      <c r="X28" s="292">
        <v>107153029</v>
      </c>
      <c r="Y28" s="292">
        <v>107152549</v>
      </c>
      <c r="Z28" s="292">
        <v>107152440</v>
      </c>
    </row>
    <row r="29" spans="1:26" ht="16" hidden="1" x14ac:dyDescent="0.2">
      <c r="A29" s="191" t="s">
        <v>346</v>
      </c>
      <c r="B29" s="191">
        <v>804</v>
      </c>
      <c r="C29" s="191" t="s">
        <v>411</v>
      </c>
      <c r="D29" s="191" t="s">
        <v>412</v>
      </c>
      <c r="E29" s="191" t="s">
        <v>413</v>
      </c>
      <c r="F29" t="s">
        <v>410</v>
      </c>
      <c r="G29" s="191" t="s">
        <v>384</v>
      </c>
      <c r="H29" s="191"/>
      <c r="I29" s="191">
        <v>2</v>
      </c>
      <c r="J29" s="191">
        <v>49</v>
      </c>
      <c r="K29" s="191">
        <v>18</v>
      </c>
      <c r="L29" s="263">
        <v>711</v>
      </c>
      <c r="M29" s="300">
        <f t="shared" si="0"/>
        <v>17.775000000000002</v>
      </c>
      <c r="N29" s="300"/>
      <c r="O29" s="191" t="s">
        <v>393</v>
      </c>
      <c r="P29" s="191"/>
      <c r="Q29" s="191"/>
      <c r="R29" s="199" t="s">
        <v>346</v>
      </c>
      <c r="S29" s="199" t="s">
        <v>26</v>
      </c>
      <c r="T29" s="191"/>
      <c r="U29" s="192" t="s">
        <v>15</v>
      </c>
      <c r="X29" s="292">
        <v>107153029</v>
      </c>
      <c r="Y29" s="292">
        <v>107152549</v>
      </c>
      <c r="Z29" s="292">
        <v>107152440</v>
      </c>
    </row>
    <row r="30" spans="1:26" ht="16" hidden="1" x14ac:dyDescent="0.2">
      <c r="A30" s="191" t="s">
        <v>346</v>
      </c>
      <c r="B30" s="191">
        <v>805</v>
      </c>
      <c r="C30" s="191" t="s">
        <v>411</v>
      </c>
      <c r="D30" s="191" t="s">
        <v>412</v>
      </c>
      <c r="E30" s="191" t="s">
        <v>413</v>
      </c>
      <c r="F30" t="s">
        <v>410</v>
      </c>
      <c r="G30" s="191" t="s">
        <v>384</v>
      </c>
      <c r="H30" s="191"/>
      <c r="I30" s="191">
        <v>2</v>
      </c>
      <c r="J30" s="191">
        <v>49</v>
      </c>
      <c r="K30" s="191">
        <v>18</v>
      </c>
      <c r="L30" s="263">
        <v>684</v>
      </c>
      <c r="M30" s="300">
        <f t="shared" si="0"/>
        <v>17.100000000000001</v>
      </c>
      <c r="N30" s="300"/>
      <c r="O30" s="191" t="s">
        <v>393</v>
      </c>
      <c r="P30" s="191"/>
      <c r="Q30" s="191"/>
      <c r="R30" s="199" t="s">
        <v>346</v>
      </c>
      <c r="S30" s="199" t="s">
        <v>26</v>
      </c>
      <c r="T30" s="191"/>
      <c r="U30" s="192" t="s">
        <v>15</v>
      </c>
      <c r="X30" s="292">
        <v>107153029</v>
      </c>
      <c r="Y30" s="292">
        <v>107152549</v>
      </c>
      <c r="Z30" s="292">
        <v>107152440</v>
      </c>
    </row>
    <row r="31" spans="1:26" ht="16" hidden="1" x14ac:dyDescent="0.2">
      <c r="A31" s="191" t="s">
        <v>346</v>
      </c>
      <c r="B31" s="191">
        <v>806</v>
      </c>
      <c r="C31" s="191" t="s">
        <v>411</v>
      </c>
      <c r="D31" s="191" t="s">
        <v>412</v>
      </c>
      <c r="E31" s="191" t="s">
        <v>413</v>
      </c>
      <c r="F31" t="s">
        <v>410</v>
      </c>
      <c r="G31" s="191" t="s">
        <v>384</v>
      </c>
      <c r="H31" s="191"/>
      <c r="I31" s="191">
        <v>2</v>
      </c>
      <c r="J31" s="191">
        <v>10</v>
      </c>
      <c r="K31" s="191">
        <v>18</v>
      </c>
      <c r="L31" s="263">
        <v>720</v>
      </c>
      <c r="M31" s="300">
        <f t="shared" si="0"/>
        <v>18</v>
      </c>
      <c r="N31" s="300"/>
      <c r="O31" s="191" t="s">
        <v>393</v>
      </c>
      <c r="P31" s="191"/>
      <c r="Q31" s="191"/>
      <c r="R31" s="199" t="s">
        <v>346</v>
      </c>
      <c r="S31" s="199" t="s">
        <v>26</v>
      </c>
      <c r="T31" s="191"/>
      <c r="U31" s="192" t="s">
        <v>15</v>
      </c>
      <c r="X31" s="292">
        <v>107153029</v>
      </c>
      <c r="Y31" s="292">
        <v>107152549</v>
      </c>
      <c r="Z31" s="292">
        <v>107152440</v>
      </c>
    </row>
    <row r="32" spans="1:26" ht="16" hidden="1" x14ac:dyDescent="0.2">
      <c r="A32" s="191" t="s">
        <v>346</v>
      </c>
      <c r="B32" s="191">
        <v>807</v>
      </c>
      <c r="C32" s="191" t="s">
        <v>411</v>
      </c>
      <c r="D32" s="191" t="s">
        <v>412</v>
      </c>
      <c r="E32" s="191" t="s">
        <v>413</v>
      </c>
      <c r="F32" t="s">
        <v>410</v>
      </c>
      <c r="G32" s="191" t="s">
        <v>384</v>
      </c>
      <c r="H32" s="191"/>
      <c r="I32" s="191">
        <v>2</v>
      </c>
      <c r="J32" s="191">
        <v>10</v>
      </c>
      <c r="K32" s="191">
        <v>18</v>
      </c>
      <c r="L32" s="263">
        <v>615</v>
      </c>
      <c r="M32" s="300">
        <f t="shared" si="0"/>
        <v>15.375</v>
      </c>
      <c r="N32" s="300"/>
      <c r="O32" s="191" t="s">
        <v>393</v>
      </c>
      <c r="P32" s="191"/>
      <c r="Q32" s="191"/>
      <c r="R32" s="199" t="s">
        <v>346</v>
      </c>
      <c r="S32" s="199" t="s">
        <v>26</v>
      </c>
      <c r="T32" s="191"/>
      <c r="U32" s="192" t="s">
        <v>15</v>
      </c>
      <c r="X32" s="292">
        <v>107153029</v>
      </c>
      <c r="Y32" s="292">
        <v>107152549</v>
      </c>
      <c r="Z32" s="292">
        <v>107152440</v>
      </c>
    </row>
    <row r="33" spans="1:26" ht="16" hidden="1" x14ac:dyDescent="0.2">
      <c r="A33" s="191" t="s">
        <v>346</v>
      </c>
      <c r="B33" s="191">
        <v>911</v>
      </c>
      <c r="C33" s="191" t="s">
        <v>404</v>
      </c>
      <c r="D33" s="191" t="s">
        <v>405</v>
      </c>
      <c r="E33" s="191" t="s">
        <v>278</v>
      </c>
      <c r="F33" t="s">
        <v>410</v>
      </c>
      <c r="G33" s="191" t="s">
        <v>384</v>
      </c>
      <c r="H33" s="191"/>
      <c r="I33" s="191">
        <v>2</v>
      </c>
      <c r="J33" s="191">
        <v>49</v>
      </c>
      <c r="K33" s="191">
        <v>15</v>
      </c>
      <c r="L33" s="263">
        <v>479</v>
      </c>
      <c r="M33" s="300">
        <f t="shared" si="0"/>
        <v>11.975000000000001</v>
      </c>
      <c r="N33" s="300"/>
      <c r="O33" s="191" t="s">
        <v>385</v>
      </c>
      <c r="P33" s="258" t="s">
        <v>418</v>
      </c>
      <c r="Q33" s="191"/>
      <c r="R33" s="199" t="s">
        <v>346</v>
      </c>
      <c r="S33" s="199" t="s">
        <v>26</v>
      </c>
      <c r="T33" s="191"/>
      <c r="U33" s="192" t="s">
        <v>15</v>
      </c>
      <c r="X33" s="292">
        <v>107153029</v>
      </c>
      <c r="Y33" s="292">
        <v>107152549</v>
      </c>
      <c r="Z33" s="292">
        <v>107152440</v>
      </c>
    </row>
    <row r="34" spans="1:26" ht="16" hidden="1" x14ac:dyDescent="0.2">
      <c r="A34" s="191" t="s">
        <v>346</v>
      </c>
      <c r="B34" s="191">
        <v>912</v>
      </c>
      <c r="C34" s="191" t="s">
        <v>404</v>
      </c>
      <c r="D34" s="191" t="s">
        <v>405</v>
      </c>
      <c r="E34" s="191" t="s">
        <v>278</v>
      </c>
      <c r="F34" t="s">
        <v>410</v>
      </c>
      <c r="G34" s="191" t="s">
        <v>384</v>
      </c>
      <c r="H34" s="191"/>
      <c r="I34" s="191">
        <v>2</v>
      </c>
      <c r="J34" s="191">
        <v>49</v>
      </c>
      <c r="K34" s="191">
        <v>15</v>
      </c>
      <c r="L34" s="263">
        <v>867</v>
      </c>
      <c r="M34" s="299">
        <f t="shared" si="0"/>
        <v>21.675000000000001</v>
      </c>
      <c r="N34" s="299">
        <f>SUM(M33:M34)</f>
        <v>33.650000000000006</v>
      </c>
      <c r="O34" s="191" t="s">
        <v>385</v>
      </c>
      <c r="P34" s="258" t="s">
        <v>418</v>
      </c>
      <c r="Q34" s="191"/>
      <c r="R34" s="199" t="s">
        <v>346</v>
      </c>
      <c r="S34" s="199" t="s">
        <v>26</v>
      </c>
      <c r="T34" s="191"/>
      <c r="U34" s="192" t="s">
        <v>15</v>
      </c>
      <c r="X34" s="292">
        <v>107153029</v>
      </c>
      <c r="Y34" s="292">
        <v>107152549</v>
      </c>
      <c r="Z34" s="292">
        <v>107152440</v>
      </c>
    </row>
    <row r="35" spans="1:26" ht="16" hidden="1" x14ac:dyDescent="0.2">
      <c r="A35" s="191" t="s">
        <v>419</v>
      </c>
      <c r="B35" s="191">
        <v>3</v>
      </c>
      <c r="C35" s="191" t="s">
        <v>420</v>
      </c>
      <c r="D35" s="191" t="s">
        <v>421</v>
      </c>
      <c r="E35" s="191" t="s">
        <v>422</v>
      </c>
      <c r="F35" s="191" t="s">
        <v>422</v>
      </c>
      <c r="G35" s="191" t="s">
        <v>384</v>
      </c>
      <c r="H35" s="191"/>
      <c r="I35" s="191">
        <v>2</v>
      </c>
      <c r="J35" s="191">
        <v>49</v>
      </c>
      <c r="K35" s="191">
        <v>18</v>
      </c>
      <c r="L35" s="263">
        <v>0</v>
      </c>
      <c r="M35" s="300">
        <f t="shared" si="0"/>
        <v>0</v>
      </c>
      <c r="N35" s="300"/>
      <c r="O35" s="191" t="s">
        <v>423</v>
      </c>
      <c r="P35" s="191"/>
      <c r="Q35" s="191"/>
      <c r="R35" s="200" t="s">
        <v>347</v>
      </c>
      <c r="S35" s="200" t="s">
        <v>424</v>
      </c>
      <c r="T35" s="191"/>
      <c r="U35" s="192" t="s">
        <v>15</v>
      </c>
      <c r="X35" s="292">
        <v>148428799</v>
      </c>
      <c r="Y35">
        <v>107146029</v>
      </c>
    </row>
    <row r="36" spans="1:26" ht="16" hidden="1" x14ac:dyDescent="0.2">
      <c r="A36" s="191" t="s">
        <v>419</v>
      </c>
      <c r="B36" s="191">
        <v>100</v>
      </c>
      <c r="C36" s="191" t="s">
        <v>420</v>
      </c>
      <c r="D36" s="191" t="s">
        <v>421</v>
      </c>
      <c r="E36" s="191" t="s">
        <v>422</v>
      </c>
      <c r="F36" s="191" t="s">
        <v>422</v>
      </c>
      <c r="G36" s="191" t="s">
        <v>384</v>
      </c>
      <c r="H36" s="191"/>
      <c r="I36" s="191">
        <v>2</v>
      </c>
      <c r="J36" s="191">
        <v>12</v>
      </c>
      <c r="K36" s="191">
        <v>18</v>
      </c>
      <c r="L36" s="263">
        <v>573</v>
      </c>
      <c r="M36" s="300">
        <f t="shared" si="0"/>
        <v>14.325000000000001</v>
      </c>
      <c r="N36" s="300"/>
      <c r="O36" s="191" t="s">
        <v>423</v>
      </c>
      <c r="P36" s="191"/>
      <c r="Q36" s="191"/>
      <c r="R36" s="200" t="s">
        <v>347</v>
      </c>
      <c r="S36" s="200" t="s">
        <v>424</v>
      </c>
      <c r="T36" s="191"/>
      <c r="U36" s="192" t="s">
        <v>15</v>
      </c>
      <c r="X36" s="292">
        <v>148428799</v>
      </c>
      <c r="Y36">
        <v>107146029</v>
      </c>
    </row>
    <row r="37" spans="1:26" ht="16" hidden="1" x14ac:dyDescent="0.2">
      <c r="A37" s="191" t="s">
        <v>419</v>
      </c>
      <c r="B37" s="191">
        <v>101</v>
      </c>
      <c r="C37" s="191" t="s">
        <v>420</v>
      </c>
      <c r="D37" s="191" t="s">
        <v>421</v>
      </c>
      <c r="E37" s="191" t="s">
        <v>422</v>
      </c>
      <c r="F37" s="191" t="s">
        <v>422</v>
      </c>
      <c r="G37" s="191" t="s">
        <v>384</v>
      </c>
      <c r="H37" s="191"/>
      <c r="I37" s="191">
        <v>2</v>
      </c>
      <c r="J37" s="191">
        <v>12</v>
      </c>
      <c r="K37" s="191">
        <v>18</v>
      </c>
      <c r="L37" s="263">
        <v>522</v>
      </c>
      <c r="M37" s="300">
        <f t="shared" si="0"/>
        <v>13.05</v>
      </c>
      <c r="N37" s="300"/>
      <c r="O37" s="191" t="s">
        <v>423</v>
      </c>
      <c r="P37" s="191"/>
      <c r="Q37" s="191"/>
      <c r="R37" s="200" t="s">
        <v>347</v>
      </c>
      <c r="S37" s="200" t="s">
        <v>424</v>
      </c>
      <c r="T37" s="191"/>
      <c r="U37" s="192" t="s">
        <v>15</v>
      </c>
      <c r="X37" s="292">
        <v>148428799</v>
      </c>
      <c r="Y37">
        <v>107146029</v>
      </c>
    </row>
    <row r="38" spans="1:26" ht="16" hidden="1" x14ac:dyDescent="0.2">
      <c r="A38" s="191" t="s">
        <v>419</v>
      </c>
      <c r="B38" s="191">
        <v>102</v>
      </c>
      <c r="C38" s="191" t="s">
        <v>420</v>
      </c>
      <c r="D38" s="191" t="s">
        <v>421</v>
      </c>
      <c r="E38" s="191" t="s">
        <v>422</v>
      </c>
      <c r="F38" s="191" t="s">
        <v>422</v>
      </c>
      <c r="G38" s="191" t="s">
        <v>384</v>
      </c>
      <c r="H38" s="191"/>
      <c r="I38" s="191">
        <v>2</v>
      </c>
      <c r="J38" s="191">
        <v>12</v>
      </c>
      <c r="K38" s="191">
        <v>18</v>
      </c>
      <c r="L38" s="263">
        <v>436</v>
      </c>
      <c r="M38" s="300">
        <f t="shared" si="0"/>
        <v>10.9</v>
      </c>
      <c r="N38" s="300"/>
      <c r="O38" s="191" t="s">
        <v>423</v>
      </c>
      <c r="P38" s="191"/>
      <c r="Q38" s="191"/>
      <c r="R38" s="200" t="s">
        <v>347</v>
      </c>
      <c r="S38" s="200" t="s">
        <v>424</v>
      </c>
      <c r="T38" s="191"/>
      <c r="U38" s="192" t="s">
        <v>15</v>
      </c>
      <c r="X38" s="292">
        <v>148428799</v>
      </c>
      <c r="Y38">
        <v>107146029</v>
      </c>
    </row>
    <row r="39" spans="1:26" ht="16" hidden="1" x14ac:dyDescent="0.2">
      <c r="A39" s="191" t="s">
        <v>419</v>
      </c>
      <c r="B39" s="191">
        <v>103</v>
      </c>
      <c r="C39" s="191" t="s">
        <v>420</v>
      </c>
      <c r="D39" s="191" t="s">
        <v>421</v>
      </c>
      <c r="E39" s="191" t="s">
        <v>422</v>
      </c>
      <c r="F39" s="191" t="s">
        <v>422</v>
      </c>
      <c r="G39" s="191" t="s">
        <v>384</v>
      </c>
      <c r="H39" s="191"/>
      <c r="I39" s="191">
        <v>2</v>
      </c>
      <c r="J39" s="191">
        <v>12</v>
      </c>
      <c r="K39" s="191">
        <v>18</v>
      </c>
      <c r="L39" s="263">
        <v>394</v>
      </c>
      <c r="M39" s="300">
        <f t="shared" si="0"/>
        <v>9.8500000000000014</v>
      </c>
      <c r="N39" s="300"/>
      <c r="O39" s="191" t="s">
        <v>423</v>
      </c>
      <c r="P39" s="191"/>
      <c r="Q39" s="191"/>
      <c r="R39" s="200" t="s">
        <v>347</v>
      </c>
      <c r="S39" s="200" t="s">
        <v>424</v>
      </c>
      <c r="T39" s="191"/>
      <c r="U39" s="192" t="s">
        <v>15</v>
      </c>
      <c r="X39" s="292">
        <v>148428799</v>
      </c>
      <c r="Y39">
        <v>107146029</v>
      </c>
    </row>
    <row r="40" spans="1:26" ht="16" hidden="1" x14ac:dyDescent="0.2">
      <c r="A40" s="191" t="s">
        <v>419</v>
      </c>
      <c r="B40" s="191">
        <v>104</v>
      </c>
      <c r="C40" s="191" t="s">
        <v>420</v>
      </c>
      <c r="D40" s="191" t="s">
        <v>421</v>
      </c>
      <c r="E40" s="191" t="s">
        <v>422</v>
      </c>
      <c r="F40" s="191" t="s">
        <v>422</v>
      </c>
      <c r="G40" s="191" t="s">
        <v>384</v>
      </c>
      <c r="H40" s="191"/>
      <c r="I40" s="191">
        <v>2</v>
      </c>
      <c r="J40" s="191">
        <v>12</v>
      </c>
      <c r="K40" s="191">
        <v>18</v>
      </c>
      <c r="L40" s="263">
        <v>368</v>
      </c>
      <c r="M40" s="300">
        <f t="shared" si="0"/>
        <v>9.2000000000000011</v>
      </c>
      <c r="N40" s="300"/>
      <c r="O40" s="191" t="s">
        <v>423</v>
      </c>
      <c r="P40" s="191"/>
      <c r="Q40" s="191"/>
      <c r="R40" s="200" t="s">
        <v>347</v>
      </c>
      <c r="S40" s="200" t="s">
        <v>424</v>
      </c>
      <c r="T40" s="191"/>
      <c r="U40" s="192" t="s">
        <v>15</v>
      </c>
      <c r="X40" s="292">
        <v>148428799</v>
      </c>
      <c r="Y40">
        <v>107146029</v>
      </c>
    </row>
    <row r="41" spans="1:26" ht="16" hidden="1" x14ac:dyDescent="0.2">
      <c r="A41" s="191" t="s">
        <v>419</v>
      </c>
      <c r="B41" s="191">
        <v>105</v>
      </c>
      <c r="C41" s="191" t="s">
        <v>420</v>
      </c>
      <c r="D41" s="191" t="s">
        <v>421</v>
      </c>
      <c r="E41" s="191" t="s">
        <v>422</v>
      </c>
      <c r="F41" s="191" t="s">
        <v>422</v>
      </c>
      <c r="G41" s="191" t="s">
        <v>384</v>
      </c>
      <c r="H41" s="191"/>
      <c r="I41" s="191">
        <v>2</v>
      </c>
      <c r="J41" s="191">
        <v>12</v>
      </c>
      <c r="K41" s="191">
        <v>18</v>
      </c>
      <c r="L41" s="263">
        <v>636</v>
      </c>
      <c r="M41" s="300">
        <f t="shared" si="0"/>
        <v>15.9</v>
      </c>
      <c r="N41" s="300"/>
      <c r="O41" s="191" t="s">
        <v>423</v>
      </c>
      <c r="P41" s="191"/>
      <c r="Q41" s="191"/>
      <c r="R41" s="200" t="s">
        <v>347</v>
      </c>
      <c r="S41" s="200" t="s">
        <v>424</v>
      </c>
      <c r="T41" s="191"/>
      <c r="U41" s="192" t="s">
        <v>15</v>
      </c>
      <c r="X41" s="292">
        <v>148428799</v>
      </c>
      <c r="Y41">
        <v>107146029</v>
      </c>
    </row>
    <row r="42" spans="1:26" ht="16" hidden="1" x14ac:dyDescent="0.2">
      <c r="A42" s="191" t="s">
        <v>419</v>
      </c>
      <c r="B42" s="191">
        <v>106</v>
      </c>
      <c r="C42" s="191" t="s">
        <v>420</v>
      </c>
      <c r="D42" s="191" t="s">
        <v>421</v>
      </c>
      <c r="E42" s="191" t="s">
        <v>422</v>
      </c>
      <c r="F42" s="191" t="s">
        <v>422</v>
      </c>
      <c r="G42" s="191" t="s">
        <v>384</v>
      </c>
      <c r="H42" s="191"/>
      <c r="I42" s="191">
        <v>2</v>
      </c>
      <c r="J42" s="191">
        <v>12</v>
      </c>
      <c r="K42" s="191">
        <v>18</v>
      </c>
      <c r="L42" s="263">
        <v>374</v>
      </c>
      <c r="M42" s="299">
        <f t="shared" si="0"/>
        <v>9.35</v>
      </c>
      <c r="N42" s="299">
        <f>SUM(M35:M42)</f>
        <v>82.575000000000003</v>
      </c>
      <c r="O42" s="191" t="s">
        <v>423</v>
      </c>
      <c r="P42" s="191"/>
      <c r="Q42" s="191"/>
      <c r="R42" s="200" t="s">
        <v>347</v>
      </c>
      <c r="S42" s="200" t="s">
        <v>424</v>
      </c>
      <c r="T42" s="191"/>
      <c r="U42" s="192" t="s">
        <v>15</v>
      </c>
      <c r="X42" s="292">
        <v>148428799</v>
      </c>
      <c r="Y42">
        <v>107146029</v>
      </c>
    </row>
    <row r="43" spans="1:26" ht="16" hidden="1" x14ac:dyDescent="0.2">
      <c r="A43" s="191" t="s">
        <v>425</v>
      </c>
      <c r="B43" s="191">
        <v>400</v>
      </c>
      <c r="C43" s="191" t="s">
        <v>426</v>
      </c>
      <c r="D43" s="191" t="s">
        <v>427</v>
      </c>
      <c r="E43" s="191" t="s">
        <v>428</v>
      </c>
      <c r="F43" s="253" t="s">
        <v>429</v>
      </c>
      <c r="G43" s="191" t="s">
        <v>384</v>
      </c>
      <c r="H43" s="191"/>
      <c r="I43" s="191">
        <v>2</v>
      </c>
      <c r="J43" s="191">
        <v>19</v>
      </c>
      <c r="K43" s="191">
        <v>17</v>
      </c>
      <c r="L43" s="263">
        <v>641</v>
      </c>
      <c r="M43" s="300">
        <f t="shared" si="0"/>
        <v>16.025000000000002</v>
      </c>
      <c r="N43" s="300"/>
      <c r="O43" s="191" t="s">
        <v>425</v>
      </c>
      <c r="P43" s="191"/>
      <c r="Q43" s="191"/>
      <c r="R43" s="201" t="s">
        <v>150</v>
      </c>
      <c r="S43" s="201" t="s">
        <v>300</v>
      </c>
      <c r="T43" s="191"/>
      <c r="U43" s="232" t="s">
        <v>151</v>
      </c>
      <c r="X43" s="292">
        <v>107152670</v>
      </c>
      <c r="Y43">
        <v>107152500</v>
      </c>
      <c r="Z43">
        <v>144328289</v>
      </c>
    </row>
    <row r="44" spans="1:26" ht="16" hidden="1" x14ac:dyDescent="0.2">
      <c r="A44" s="191" t="s">
        <v>425</v>
      </c>
      <c r="B44" s="191">
        <v>401</v>
      </c>
      <c r="C44" s="191" t="s">
        <v>426</v>
      </c>
      <c r="D44" s="191" t="s">
        <v>427</v>
      </c>
      <c r="E44" s="191" t="s">
        <v>428</v>
      </c>
      <c r="F44" s="253" t="s">
        <v>429</v>
      </c>
      <c r="G44" s="191" t="s">
        <v>384</v>
      </c>
      <c r="H44" s="191"/>
      <c r="I44" s="191">
        <v>2</v>
      </c>
      <c r="J44" s="191">
        <v>19</v>
      </c>
      <c r="K44" s="191">
        <v>17</v>
      </c>
      <c r="L44" s="263">
        <v>539</v>
      </c>
      <c r="M44" s="300">
        <f t="shared" si="0"/>
        <v>13.475000000000001</v>
      </c>
      <c r="N44" s="300"/>
      <c r="O44" s="191" t="s">
        <v>425</v>
      </c>
      <c r="P44" s="191"/>
      <c r="Q44" s="191"/>
      <c r="R44" s="201" t="s">
        <v>150</v>
      </c>
      <c r="S44" s="201" t="s">
        <v>300</v>
      </c>
      <c r="T44" s="191"/>
      <c r="U44" s="232" t="s">
        <v>151</v>
      </c>
      <c r="X44" s="292">
        <v>107152670</v>
      </c>
      <c r="Y44">
        <v>107152500</v>
      </c>
      <c r="Z44">
        <v>144328289</v>
      </c>
    </row>
    <row r="45" spans="1:26" ht="16" hidden="1" x14ac:dyDescent="0.2">
      <c r="A45" s="191" t="s">
        <v>425</v>
      </c>
      <c r="B45" s="191">
        <v>402</v>
      </c>
      <c r="C45" s="191" t="s">
        <v>426</v>
      </c>
      <c r="D45" s="191" t="s">
        <v>427</v>
      </c>
      <c r="E45" s="191" t="s">
        <v>428</v>
      </c>
      <c r="F45" s="253" t="s">
        <v>429</v>
      </c>
      <c r="G45" s="191" t="s">
        <v>384</v>
      </c>
      <c r="H45" s="191"/>
      <c r="I45" s="191">
        <v>2</v>
      </c>
      <c r="J45" s="191">
        <v>19</v>
      </c>
      <c r="K45" s="191">
        <v>17</v>
      </c>
      <c r="L45" s="263">
        <v>451</v>
      </c>
      <c r="M45" s="300">
        <f t="shared" si="0"/>
        <v>11.275</v>
      </c>
      <c r="N45" s="300"/>
      <c r="O45" s="191" t="s">
        <v>425</v>
      </c>
      <c r="P45" s="191"/>
      <c r="Q45" s="191"/>
      <c r="R45" s="201" t="s">
        <v>150</v>
      </c>
      <c r="S45" s="201" t="s">
        <v>300</v>
      </c>
      <c r="T45" s="191"/>
      <c r="U45" s="232" t="s">
        <v>151</v>
      </c>
      <c r="X45" s="292">
        <v>107152670</v>
      </c>
      <c r="Y45">
        <v>107152500</v>
      </c>
      <c r="Z45">
        <v>144328289</v>
      </c>
    </row>
    <row r="46" spans="1:26" ht="16" hidden="1" x14ac:dyDescent="0.2">
      <c r="A46" s="191" t="s">
        <v>425</v>
      </c>
      <c r="B46" s="191">
        <v>403</v>
      </c>
      <c r="C46" s="191" t="s">
        <v>426</v>
      </c>
      <c r="D46" s="191" t="s">
        <v>427</v>
      </c>
      <c r="E46" s="191" t="s">
        <v>428</v>
      </c>
      <c r="F46" s="253" t="s">
        <v>429</v>
      </c>
      <c r="G46" s="191" t="s">
        <v>384</v>
      </c>
      <c r="H46" s="191"/>
      <c r="I46" s="191">
        <v>2</v>
      </c>
      <c r="J46" s="191">
        <v>19</v>
      </c>
      <c r="K46" s="191">
        <v>17</v>
      </c>
      <c r="L46" s="263">
        <v>472</v>
      </c>
      <c r="M46" s="300">
        <f t="shared" si="0"/>
        <v>11.8</v>
      </c>
      <c r="N46" s="300"/>
      <c r="O46" s="191" t="s">
        <v>425</v>
      </c>
      <c r="P46" s="191"/>
      <c r="Q46" s="191"/>
      <c r="R46" s="201" t="s">
        <v>150</v>
      </c>
      <c r="S46" s="201" t="s">
        <v>300</v>
      </c>
      <c r="T46" s="191"/>
      <c r="U46" s="232" t="s">
        <v>151</v>
      </c>
      <c r="X46" s="292">
        <v>107152670</v>
      </c>
      <c r="Y46">
        <v>107152500</v>
      </c>
      <c r="Z46">
        <v>144328289</v>
      </c>
    </row>
    <row r="47" spans="1:26" ht="16" hidden="1" x14ac:dyDescent="0.2">
      <c r="A47" s="191" t="s">
        <v>425</v>
      </c>
      <c r="B47" s="191">
        <v>404</v>
      </c>
      <c r="C47" s="191" t="s">
        <v>426</v>
      </c>
      <c r="D47" s="191" t="s">
        <v>427</v>
      </c>
      <c r="E47" s="191" t="s">
        <v>428</v>
      </c>
      <c r="F47" s="253" t="s">
        <v>429</v>
      </c>
      <c r="G47" s="191" t="s">
        <v>384</v>
      </c>
      <c r="H47" s="191"/>
      <c r="I47" s="191">
        <v>2</v>
      </c>
      <c r="J47" s="191">
        <v>19</v>
      </c>
      <c r="K47" s="191">
        <v>17</v>
      </c>
      <c r="L47" s="263">
        <v>633</v>
      </c>
      <c r="M47" s="300">
        <f t="shared" si="0"/>
        <v>15.825000000000001</v>
      </c>
      <c r="N47" s="300"/>
      <c r="O47" s="191" t="s">
        <v>425</v>
      </c>
      <c r="P47" s="191"/>
      <c r="Q47" s="191"/>
      <c r="R47" s="201" t="s">
        <v>150</v>
      </c>
      <c r="S47" s="201" t="s">
        <v>300</v>
      </c>
      <c r="T47" s="191"/>
      <c r="U47" s="232" t="s">
        <v>151</v>
      </c>
      <c r="X47" s="292">
        <v>107152670</v>
      </c>
      <c r="Y47">
        <v>107152500</v>
      </c>
      <c r="Z47">
        <v>144328289</v>
      </c>
    </row>
    <row r="48" spans="1:26" ht="16" hidden="1" x14ac:dyDescent="0.2">
      <c r="A48" s="191" t="s">
        <v>425</v>
      </c>
      <c r="B48" s="191">
        <v>405</v>
      </c>
      <c r="C48" s="191" t="s">
        <v>426</v>
      </c>
      <c r="D48" s="191" t="s">
        <v>427</v>
      </c>
      <c r="E48" s="191" t="s">
        <v>428</v>
      </c>
      <c r="F48" s="253" t="s">
        <v>429</v>
      </c>
      <c r="G48" s="191" t="s">
        <v>384</v>
      </c>
      <c r="H48" s="191"/>
      <c r="I48" s="191">
        <v>2</v>
      </c>
      <c r="J48" s="191">
        <v>19</v>
      </c>
      <c r="K48" s="191">
        <v>17</v>
      </c>
      <c r="L48" s="263">
        <v>391</v>
      </c>
      <c r="M48" s="300">
        <f t="shared" si="0"/>
        <v>9.7750000000000004</v>
      </c>
      <c r="N48" s="300"/>
      <c r="O48" s="191" t="s">
        <v>425</v>
      </c>
      <c r="P48" s="191"/>
      <c r="Q48" s="191"/>
      <c r="R48" s="201" t="s">
        <v>150</v>
      </c>
      <c r="S48" s="201" t="s">
        <v>300</v>
      </c>
      <c r="T48" s="191"/>
      <c r="U48" s="232" t="s">
        <v>151</v>
      </c>
      <c r="X48" s="292">
        <v>107152670</v>
      </c>
      <c r="Y48">
        <v>107152500</v>
      </c>
      <c r="Z48">
        <v>144328289</v>
      </c>
    </row>
    <row r="49" spans="1:27" ht="16" hidden="1" x14ac:dyDescent="0.2">
      <c r="A49" s="191" t="s">
        <v>425</v>
      </c>
      <c r="B49" s="191">
        <v>406</v>
      </c>
      <c r="C49" s="191" t="s">
        <v>426</v>
      </c>
      <c r="D49" s="191" t="s">
        <v>427</v>
      </c>
      <c r="E49" s="191" t="s">
        <v>428</v>
      </c>
      <c r="F49" s="253" t="s">
        <v>429</v>
      </c>
      <c r="G49" s="191" t="s">
        <v>384</v>
      </c>
      <c r="H49" s="191"/>
      <c r="I49" s="191">
        <v>2</v>
      </c>
      <c r="J49" s="191">
        <v>19</v>
      </c>
      <c r="K49" s="191">
        <v>17</v>
      </c>
      <c r="L49" s="263">
        <v>490</v>
      </c>
      <c r="M49" s="300">
        <f t="shared" si="0"/>
        <v>12.25</v>
      </c>
      <c r="N49" s="300"/>
      <c r="O49" s="191" t="s">
        <v>425</v>
      </c>
      <c r="P49" s="191"/>
      <c r="Q49" s="191"/>
      <c r="R49" s="201" t="s">
        <v>150</v>
      </c>
      <c r="S49" s="201" t="s">
        <v>300</v>
      </c>
      <c r="T49" s="191"/>
      <c r="U49" s="232" t="s">
        <v>151</v>
      </c>
      <c r="X49" s="292">
        <v>107152670</v>
      </c>
      <c r="Y49">
        <v>107152500</v>
      </c>
      <c r="Z49">
        <v>144328289</v>
      </c>
    </row>
    <row r="50" spans="1:27" ht="17" hidden="1" x14ac:dyDescent="0.2">
      <c r="A50" s="191" t="s">
        <v>425</v>
      </c>
      <c r="B50" s="195">
        <v>407</v>
      </c>
      <c r="C50" s="195" t="s">
        <v>426</v>
      </c>
      <c r="D50" s="195" t="s">
        <v>427</v>
      </c>
      <c r="E50" s="209" t="s">
        <v>428</v>
      </c>
      <c r="F50" s="253" t="s">
        <v>429</v>
      </c>
      <c r="G50" s="195" t="s">
        <v>384</v>
      </c>
      <c r="H50" s="195"/>
      <c r="I50" s="195">
        <v>2</v>
      </c>
      <c r="J50" s="195">
        <v>19</v>
      </c>
      <c r="K50" s="195">
        <v>17</v>
      </c>
      <c r="L50" s="264">
        <v>144</v>
      </c>
      <c r="M50" s="300">
        <f t="shared" si="0"/>
        <v>3.6</v>
      </c>
      <c r="N50" s="300"/>
      <c r="O50" s="191" t="s">
        <v>425</v>
      </c>
      <c r="P50" s="191"/>
      <c r="Q50" s="260" t="s">
        <v>430</v>
      </c>
      <c r="R50" s="201" t="s">
        <v>150</v>
      </c>
      <c r="S50" s="201" t="s">
        <v>300</v>
      </c>
      <c r="T50" s="195"/>
      <c r="U50" s="244" t="s">
        <v>151</v>
      </c>
      <c r="X50" s="292">
        <v>107152670</v>
      </c>
      <c r="Y50">
        <v>107152500</v>
      </c>
      <c r="Z50">
        <v>144328289</v>
      </c>
    </row>
    <row r="51" spans="1:27" ht="17" hidden="1" x14ac:dyDescent="0.2">
      <c r="A51" s="191" t="s">
        <v>425</v>
      </c>
      <c r="B51" s="195">
        <v>408</v>
      </c>
      <c r="C51" s="195" t="s">
        <v>426</v>
      </c>
      <c r="D51" s="195" t="s">
        <v>427</v>
      </c>
      <c r="E51" s="209" t="s">
        <v>428</v>
      </c>
      <c r="F51" s="253" t="s">
        <v>429</v>
      </c>
      <c r="G51" s="195" t="s">
        <v>384</v>
      </c>
      <c r="H51" s="195"/>
      <c r="I51" s="195">
        <v>2</v>
      </c>
      <c r="J51" s="195">
        <v>19</v>
      </c>
      <c r="K51" s="195">
        <v>17</v>
      </c>
      <c r="L51" s="264">
        <v>175</v>
      </c>
      <c r="M51" s="299">
        <f t="shared" si="0"/>
        <v>4.375</v>
      </c>
      <c r="N51" s="299">
        <f>SUM(M43:M51)</f>
        <v>98.4</v>
      </c>
      <c r="O51" s="191" t="s">
        <v>425</v>
      </c>
      <c r="P51" s="191"/>
      <c r="Q51" s="260" t="s">
        <v>430</v>
      </c>
      <c r="R51" s="201" t="s">
        <v>150</v>
      </c>
      <c r="S51" s="201" t="s">
        <v>300</v>
      </c>
      <c r="T51" s="195"/>
      <c r="U51" s="244" t="s">
        <v>151</v>
      </c>
      <c r="X51" s="292">
        <v>107152670</v>
      </c>
      <c r="Y51">
        <v>107152500</v>
      </c>
      <c r="Z51">
        <v>144328289</v>
      </c>
    </row>
    <row r="52" spans="1:27" ht="16" hidden="1" x14ac:dyDescent="0.2">
      <c r="A52" s="191" t="s">
        <v>431</v>
      </c>
      <c r="B52" s="191">
        <v>842</v>
      </c>
      <c r="C52" s="191" t="s">
        <v>432</v>
      </c>
      <c r="D52" s="191" t="s">
        <v>433</v>
      </c>
      <c r="E52" s="191" t="s">
        <v>434</v>
      </c>
      <c r="F52" s="191" t="s">
        <v>435</v>
      </c>
      <c r="G52" s="191" t="s">
        <v>384</v>
      </c>
      <c r="H52" s="191"/>
      <c r="I52" s="191">
        <v>2</v>
      </c>
      <c r="J52" s="191">
        <v>10</v>
      </c>
      <c r="K52" s="191">
        <v>18</v>
      </c>
      <c r="L52" s="263">
        <v>524</v>
      </c>
      <c r="M52" s="300">
        <f t="shared" si="0"/>
        <v>13.100000000000001</v>
      </c>
      <c r="N52" s="300"/>
      <c r="O52" s="191" t="s">
        <v>393</v>
      </c>
      <c r="P52" s="209" t="s">
        <v>436</v>
      </c>
      <c r="Q52" s="258"/>
      <c r="R52" s="191" t="s">
        <v>352</v>
      </c>
      <c r="S52" s="191" t="s">
        <v>437</v>
      </c>
      <c r="T52" s="191"/>
      <c r="U52" s="192" t="s">
        <v>388</v>
      </c>
      <c r="X52" s="292">
        <v>142893063</v>
      </c>
      <c r="Y52" s="292">
        <v>113627156</v>
      </c>
      <c r="Z52" s="292">
        <v>107152229</v>
      </c>
      <c r="AA52" s="292">
        <v>107152370</v>
      </c>
    </row>
    <row r="53" spans="1:27" ht="16" hidden="1" x14ac:dyDescent="0.2">
      <c r="A53" s="191" t="s">
        <v>431</v>
      </c>
      <c r="B53" s="191">
        <v>840</v>
      </c>
      <c r="C53" s="191" t="s">
        <v>438</v>
      </c>
      <c r="D53" s="191" t="s">
        <v>439</v>
      </c>
      <c r="E53" s="191" t="s">
        <v>440</v>
      </c>
      <c r="F53" s="191" t="s">
        <v>435</v>
      </c>
      <c r="G53" s="191" t="s">
        <v>384</v>
      </c>
      <c r="H53" s="191"/>
      <c r="I53" s="191">
        <v>2</v>
      </c>
      <c r="J53" s="191">
        <v>10</v>
      </c>
      <c r="K53" s="191">
        <v>18</v>
      </c>
      <c r="L53" s="263">
        <v>992</v>
      </c>
      <c r="M53" s="300">
        <f t="shared" si="0"/>
        <v>24.8</v>
      </c>
      <c r="N53" s="300"/>
      <c r="O53" s="191" t="s">
        <v>393</v>
      </c>
      <c r="P53" s="191" t="s">
        <v>441</v>
      </c>
      <c r="Q53" s="258"/>
      <c r="R53" s="191" t="s">
        <v>352</v>
      </c>
      <c r="S53" s="191" t="s">
        <v>437</v>
      </c>
      <c r="T53" s="191"/>
      <c r="U53" s="192" t="s">
        <v>388</v>
      </c>
      <c r="X53" s="292">
        <v>142893063</v>
      </c>
      <c r="Y53" s="292">
        <v>113627156</v>
      </c>
      <c r="Z53" s="292">
        <v>107152229</v>
      </c>
      <c r="AA53" s="292">
        <v>107152370</v>
      </c>
    </row>
    <row r="54" spans="1:27" ht="16" hidden="1" x14ac:dyDescent="0.2">
      <c r="A54" s="191" t="s">
        <v>431</v>
      </c>
      <c r="B54" s="191">
        <v>848</v>
      </c>
      <c r="C54" s="191" t="s">
        <v>438</v>
      </c>
      <c r="D54" s="191" t="s">
        <v>439</v>
      </c>
      <c r="E54" s="191" t="s">
        <v>440</v>
      </c>
      <c r="F54" s="191" t="s">
        <v>435</v>
      </c>
      <c r="G54" s="191" t="s">
        <v>384</v>
      </c>
      <c r="I54" s="191">
        <v>2</v>
      </c>
      <c r="J54" s="191">
        <v>10</v>
      </c>
      <c r="K54" s="191">
        <v>18</v>
      </c>
      <c r="L54" s="263">
        <v>377</v>
      </c>
      <c r="M54" s="299">
        <f t="shared" si="0"/>
        <v>9.4250000000000007</v>
      </c>
      <c r="N54" s="299">
        <f>SUM(M52:M54)</f>
        <v>47.325000000000003</v>
      </c>
      <c r="O54" s="191" t="s">
        <v>393</v>
      </c>
      <c r="P54" s="191" t="s">
        <v>442</v>
      </c>
      <c r="Q54" s="258"/>
      <c r="R54" s="191" t="s">
        <v>352</v>
      </c>
      <c r="S54" s="191" t="s">
        <v>437</v>
      </c>
      <c r="T54" s="191"/>
      <c r="U54" s="192" t="s">
        <v>388</v>
      </c>
      <c r="X54" s="292">
        <v>142893063</v>
      </c>
      <c r="Y54" s="292">
        <v>113627156</v>
      </c>
      <c r="Z54" s="292">
        <v>107152229</v>
      </c>
      <c r="AA54" s="292">
        <v>107152370</v>
      </c>
    </row>
    <row r="55" spans="1:27" ht="16" hidden="1" x14ac:dyDescent="0.2">
      <c r="A55" s="191" t="s">
        <v>443</v>
      </c>
      <c r="B55" s="195">
        <v>909</v>
      </c>
      <c r="C55" s="195" t="s">
        <v>404</v>
      </c>
      <c r="D55" s="195" t="s">
        <v>405</v>
      </c>
      <c r="E55" s="209" t="s">
        <v>278</v>
      </c>
      <c r="F55" s="209" t="s">
        <v>278</v>
      </c>
      <c r="G55" s="195" t="s">
        <v>384</v>
      </c>
      <c r="H55" s="195"/>
      <c r="I55" s="195">
        <v>2</v>
      </c>
      <c r="J55" s="195">
        <v>49</v>
      </c>
      <c r="K55" s="195">
        <v>15</v>
      </c>
      <c r="L55" s="264">
        <v>308</v>
      </c>
      <c r="M55" s="300">
        <f t="shared" si="0"/>
        <v>7.7</v>
      </c>
      <c r="N55" s="300"/>
      <c r="O55" s="191" t="s">
        <v>385</v>
      </c>
      <c r="P55" s="191"/>
      <c r="Q55" s="191"/>
      <c r="R55" s="191" t="s">
        <v>348</v>
      </c>
      <c r="S55" s="195" t="s">
        <v>444</v>
      </c>
      <c r="T55" s="195"/>
      <c r="U55" s="202" t="s">
        <v>388</v>
      </c>
      <c r="X55" s="292">
        <v>107152390</v>
      </c>
    </row>
    <row r="56" spans="1:27" ht="16" hidden="1" x14ac:dyDescent="0.2">
      <c r="A56" s="191" t="s">
        <v>445</v>
      </c>
      <c r="B56" s="195">
        <v>908</v>
      </c>
      <c r="C56" s="195" t="s">
        <v>404</v>
      </c>
      <c r="D56" s="195" t="s">
        <v>405</v>
      </c>
      <c r="E56" s="209" t="s">
        <v>278</v>
      </c>
      <c r="F56" s="209" t="s">
        <v>278</v>
      </c>
      <c r="G56" s="195" t="s">
        <v>384</v>
      </c>
      <c r="H56" s="195"/>
      <c r="I56" s="195">
        <v>2</v>
      </c>
      <c r="J56" s="195">
        <v>49</v>
      </c>
      <c r="K56" s="195">
        <v>15</v>
      </c>
      <c r="L56" s="264">
        <v>168</v>
      </c>
      <c r="M56" s="300">
        <f t="shared" si="0"/>
        <v>4.2</v>
      </c>
      <c r="N56" s="300"/>
      <c r="O56" s="191" t="s">
        <v>385</v>
      </c>
      <c r="P56" s="191"/>
      <c r="Q56" s="191"/>
      <c r="R56" s="191" t="s">
        <v>354</v>
      </c>
      <c r="S56" s="195" t="s">
        <v>444</v>
      </c>
      <c r="T56" s="195"/>
      <c r="U56" s="202" t="s">
        <v>388</v>
      </c>
      <c r="X56" s="292">
        <v>107152390</v>
      </c>
      <c r="Y56">
        <v>107152772</v>
      </c>
    </row>
    <row r="57" spans="1:27" ht="16" hidden="1" x14ac:dyDescent="0.2">
      <c r="A57" s="191" t="s">
        <v>445</v>
      </c>
      <c r="B57" s="195">
        <v>913</v>
      </c>
      <c r="C57" s="195" t="s">
        <v>404</v>
      </c>
      <c r="D57" s="195" t="s">
        <v>405</v>
      </c>
      <c r="E57" s="209" t="s">
        <v>278</v>
      </c>
      <c r="F57" s="209" t="s">
        <v>278</v>
      </c>
      <c r="G57" s="195" t="s">
        <v>384</v>
      </c>
      <c r="H57" s="195"/>
      <c r="I57" s="195">
        <v>2</v>
      </c>
      <c r="J57" s="195">
        <v>49</v>
      </c>
      <c r="K57" s="195">
        <v>15</v>
      </c>
      <c r="L57" s="264">
        <v>283</v>
      </c>
      <c r="M57" s="299">
        <f t="shared" si="0"/>
        <v>7.0750000000000002</v>
      </c>
      <c r="N57" s="299">
        <f>SUM(M55:M57)</f>
        <v>18.975000000000001</v>
      </c>
      <c r="O57" s="191" t="s">
        <v>393</v>
      </c>
      <c r="P57" s="191"/>
      <c r="Q57" s="191"/>
      <c r="R57" s="191" t="s">
        <v>349</v>
      </c>
      <c r="S57" s="195" t="s">
        <v>444</v>
      </c>
      <c r="T57" s="195"/>
      <c r="U57" s="202" t="s">
        <v>388</v>
      </c>
      <c r="X57" s="292">
        <v>107152390</v>
      </c>
    </row>
    <row r="58" spans="1:27" ht="17" hidden="1" x14ac:dyDescent="0.2">
      <c r="A58" s="191" t="s">
        <v>446</v>
      </c>
      <c r="B58" s="191">
        <v>300</v>
      </c>
      <c r="C58" s="191" t="s">
        <v>447</v>
      </c>
      <c r="D58" s="191" t="s">
        <v>448</v>
      </c>
      <c r="E58" s="211" t="s">
        <v>449</v>
      </c>
      <c r="F58" s="210" t="s">
        <v>450</v>
      </c>
      <c r="G58" s="191" t="s">
        <v>384</v>
      </c>
      <c r="H58" s="191"/>
      <c r="I58" s="191">
        <v>2</v>
      </c>
      <c r="J58" s="191">
        <v>12</v>
      </c>
      <c r="K58" s="191">
        <v>17</v>
      </c>
      <c r="L58" s="263">
        <v>715</v>
      </c>
      <c r="M58" s="300">
        <f t="shared" si="0"/>
        <v>17.875</v>
      </c>
      <c r="N58" s="300"/>
      <c r="O58" s="191" t="s">
        <v>446</v>
      </c>
      <c r="P58" s="191" t="s">
        <v>451</v>
      </c>
      <c r="Q58" s="258"/>
      <c r="R58" s="203" t="s">
        <v>345</v>
      </c>
      <c r="S58" s="203" t="s">
        <v>14</v>
      </c>
      <c r="T58" s="203" t="s">
        <v>83</v>
      </c>
      <c r="U58" s="192" t="s">
        <v>15</v>
      </c>
      <c r="X58" s="292">
        <v>107152163</v>
      </c>
    </row>
    <row r="59" spans="1:27" ht="17" hidden="1" x14ac:dyDescent="0.2">
      <c r="A59" s="191" t="s">
        <v>446</v>
      </c>
      <c r="B59" s="191">
        <v>301</v>
      </c>
      <c r="C59" s="191" t="s">
        <v>447</v>
      </c>
      <c r="D59" s="191" t="s">
        <v>448</v>
      </c>
      <c r="E59" s="211" t="s">
        <v>449</v>
      </c>
      <c r="F59" s="210" t="s">
        <v>450</v>
      </c>
      <c r="G59" s="191" t="s">
        <v>384</v>
      </c>
      <c r="H59" s="191"/>
      <c r="I59" s="191">
        <v>2</v>
      </c>
      <c r="J59" s="191">
        <v>12</v>
      </c>
      <c r="K59" s="191">
        <v>17</v>
      </c>
      <c r="L59" s="263">
        <v>790</v>
      </c>
      <c r="M59" s="300">
        <f t="shared" si="0"/>
        <v>19.75</v>
      </c>
      <c r="N59" s="300"/>
      <c r="O59" s="191" t="s">
        <v>446</v>
      </c>
      <c r="P59" s="191" t="s">
        <v>452</v>
      </c>
      <c r="Q59" s="258"/>
      <c r="R59" s="203" t="s">
        <v>345</v>
      </c>
      <c r="S59" s="203" t="s">
        <v>14</v>
      </c>
      <c r="T59" s="203" t="s">
        <v>83</v>
      </c>
      <c r="U59" s="192" t="s">
        <v>15</v>
      </c>
      <c r="X59" s="292">
        <v>107152163</v>
      </c>
    </row>
    <row r="60" spans="1:27" ht="17" hidden="1" x14ac:dyDescent="0.2">
      <c r="A60" s="191" t="s">
        <v>446</v>
      </c>
      <c r="B60" s="191">
        <v>302</v>
      </c>
      <c r="C60" s="191" t="s">
        <v>447</v>
      </c>
      <c r="D60" s="191" t="s">
        <v>448</v>
      </c>
      <c r="E60" s="211" t="s">
        <v>449</v>
      </c>
      <c r="F60" s="210" t="s">
        <v>450</v>
      </c>
      <c r="G60" s="191" t="s">
        <v>384</v>
      </c>
      <c r="H60" s="191"/>
      <c r="I60" s="191">
        <v>2</v>
      </c>
      <c r="J60" s="191">
        <v>12</v>
      </c>
      <c r="K60" s="191">
        <v>17</v>
      </c>
      <c r="L60" s="263">
        <v>812</v>
      </c>
      <c r="M60" s="300">
        <f t="shared" si="0"/>
        <v>20.3</v>
      </c>
      <c r="N60" s="300"/>
      <c r="O60" s="191" t="s">
        <v>446</v>
      </c>
      <c r="P60" s="191" t="s">
        <v>453</v>
      </c>
      <c r="Q60" s="258"/>
      <c r="R60" s="203" t="s">
        <v>345</v>
      </c>
      <c r="S60" s="203" t="s">
        <v>14</v>
      </c>
      <c r="T60" s="203" t="s">
        <v>83</v>
      </c>
      <c r="U60" s="192" t="s">
        <v>15</v>
      </c>
      <c r="X60" s="292">
        <v>107152163</v>
      </c>
    </row>
    <row r="61" spans="1:27" ht="17" hidden="1" x14ac:dyDescent="0.2">
      <c r="A61" s="191" t="s">
        <v>446</v>
      </c>
      <c r="B61" s="191">
        <v>303</v>
      </c>
      <c r="C61" s="191" t="s">
        <v>447</v>
      </c>
      <c r="D61" s="191" t="s">
        <v>448</v>
      </c>
      <c r="E61" s="211" t="s">
        <v>449</v>
      </c>
      <c r="F61" s="210" t="s">
        <v>450</v>
      </c>
      <c r="G61" s="191" t="s">
        <v>384</v>
      </c>
      <c r="H61" s="191"/>
      <c r="I61" s="191">
        <v>2</v>
      </c>
      <c r="J61" s="191">
        <v>12</v>
      </c>
      <c r="K61" s="191">
        <v>17</v>
      </c>
      <c r="L61" s="263">
        <v>457</v>
      </c>
      <c r="M61" s="300">
        <f t="shared" si="0"/>
        <v>11.425000000000001</v>
      </c>
      <c r="N61" s="300"/>
      <c r="O61" s="191" t="s">
        <v>446</v>
      </c>
      <c r="P61" s="191" t="s">
        <v>454</v>
      </c>
      <c r="Q61" s="258"/>
      <c r="R61" s="203" t="s">
        <v>345</v>
      </c>
      <c r="S61" s="203" t="s">
        <v>14</v>
      </c>
      <c r="T61" s="203" t="s">
        <v>83</v>
      </c>
      <c r="U61" s="192" t="s">
        <v>15</v>
      </c>
      <c r="X61" s="292">
        <v>107152163</v>
      </c>
    </row>
    <row r="62" spans="1:27" ht="17" hidden="1" x14ac:dyDescent="0.2">
      <c r="A62" s="191" t="s">
        <v>446</v>
      </c>
      <c r="B62" s="191">
        <v>304</v>
      </c>
      <c r="C62" s="191" t="s">
        <v>447</v>
      </c>
      <c r="D62" s="191" t="s">
        <v>448</v>
      </c>
      <c r="E62" s="211" t="s">
        <v>449</v>
      </c>
      <c r="F62" s="210" t="s">
        <v>450</v>
      </c>
      <c r="G62" s="191" t="s">
        <v>384</v>
      </c>
      <c r="H62" s="191"/>
      <c r="I62" s="191">
        <v>2</v>
      </c>
      <c r="J62" s="191">
        <v>12</v>
      </c>
      <c r="K62" s="191">
        <v>17</v>
      </c>
      <c r="L62" s="263">
        <v>508</v>
      </c>
      <c r="M62" s="300">
        <f t="shared" si="0"/>
        <v>12.700000000000001</v>
      </c>
      <c r="N62" s="300"/>
      <c r="O62" s="191" t="s">
        <v>446</v>
      </c>
      <c r="P62" s="191" t="s">
        <v>455</v>
      </c>
      <c r="Q62" s="258"/>
      <c r="R62" s="203" t="s">
        <v>345</v>
      </c>
      <c r="S62" s="203" t="s">
        <v>14</v>
      </c>
      <c r="T62" s="203" t="s">
        <v>83</v>
      </c>
      <c r="U62" s="192" t="s">
        <v>15</v>
      </c>
      <c r="X62" s="292">
        <v>107152163</v>
      </c>
    </row>
    <row r="63" spans="1:27" ht="17" hidden="1" x14ac:dyDescent="0.2">
      <c r="A63" s="191" t="s">
        <v>446</v>
      </c>
      <c r="B63" s="191">
        <v>305</v>
      </c>
      <c r="C63" s="191" t="s">
        <v>447</v>
      </c>
      <c r="D63" s="191" t="s">
        <v>448</v>
      </c>
      <c r="E63" s="211" t="s">
        <v>449</v>
      </c>
      <c r="F63" s="210" t="s">
        <v>450</v>
      </c>
      <c r="G63" s="191" t="s">
        <v>384</v>
      </c>
      <c r="H63" s="191"/>
      <c r="I63" s="191">
        <v>2</v>
      </c>
      <c r="J63" s="191">
        <v>12</v>
      </c>
      <c r="K63" s="191">
        <v>17</v>
      </c>
      <c r="L63" s="263">
        <v>547</v>
      </c>
      <c r="M63" s="300">
        <f t="shared" si="0"/>
        <v>13.675000000000001</v>
      </c>
      <c r="N63" s="300"/>
      <c r="O63" s="191" t="s">
        <v>446</v>
      </c>
      <c r="P63" s="191" t="s">
        <v>456</v>
      </c>
      <c r="Q63" s="258"/>
      <c r="R63" s="203" t="s">
        <v>345</v>
      </c>
      <c r="S63" s="203" t="s">
        <v>14</v>
      </c>
      <c r="T63" s="203" t="s">
        <v>83</v>
      </c>
      <c r="U63" s="192" t="s">
        <v>15</v>
      </c>
      <c r="X63" s="292">
        <v>107152163</v>
      </c>
    </row>
    <row r="64" spans="1:27" ht="17" hidden="1" x14ac:dyDescent="0.2">
      <c r="A64" s="191" t="s">
        <v>446</v>
      </c>
      <c r="B64" s="191">
        <v>306</v>
      </c>
      <c r="C64" s="191" t="s">
        <v>447</v>
      </c>
      <c r="D64" s="191" t="s">
        <v>448</v>
      </c>
      <c r="E64" s="211" t="s">
        <v>449</v>
      </c>
      <c r="F64" s="210" t="s">
        <v>450</v>
      </c>
      <c r="G64" s="191" t="s">
        <v>384</v>
      </c>
      <c r="H64" s="191"/>
      <c r="I64" s="191">
        <v>2</v>
      </c>
      <c r="J64" s="191">
        <v>12</v>
      </c>
      <c r="K64" s="191">
        <v>17</v>
      </c>
      <c r="L64" s="263">
        <v>596</v>
      </c>
      <c r="M64" s="300">
        <f t="shared" si="0"/>
        <v>14.9</v>
      </c>
      <c r="N64" s="300"/>
      <c r="O64" s="191" t="s">
        <v>446</v>
      </c>
      <c r="P64" s="191" t="s">
        <v>457</v>
      </c>
      <c r="Q64" s="258"/>
      <c r="R64" s="203" t="s">
        <v>345</v>
      </c>
      <c r="S64" s="203" t="s">
        <v>14</v>
      </c>
      <c r="T64" s="203" t="s">
        <v>83</v>
      </c>
      <c r="U64" s="192" t="s">
        <v>15</v>
      </c>
      <c r="X64" s="292">
        <v>107152163</v>
      </c>
    </row>
    <row r="65" spans="1:25" ht="17" hidden="1" x14ac:dyDescent="0.2">
      <c r="A65" s="191" t="s">
        <v>446</v>
      </c>
      <c r="B65" s="191">
        <v>307</v>
      </c>
      <c r="C65" s="191" t="s">
        <v>447</v>
      </c>
      <c r="D65" s="191" t="s">
        <v>448</v>
      </c>
      <c r="E65" s="211" t="s">
        <v>449</v>
      </c>
      <c r="F65" s="210" t="s">
        <v>450</v>
      </c>
      <c r="G65" s="191" t="s">
        <v>384</v>
      </c>
      <c r="H65" s="191"/>
      <c r="I65" s="191">
        <v>2</v>
      </c>
      <c r="J65" s="191">
        <v>12</v>
      </c>
      <c r="K65" s="191">
        <v>17</v>
      </c>
      <c r="L65" s="263">
        <v>617</v>
      </c>
      <c r="M65" s="300">
        <f t="shared" si="0"/>
        <v>15.425000000000001</v>
      </c>
      <c r="N65" s="300"/>
      <c r="O65" s="191" t="s">
        <v>446</v>
      </c>
      <c r="P65" s="191" t="s">
        <v>458</v>
      </c>
      <c r="Q65" s="258"/>
      <c r="R65" s="203" t="s">
        <v>345</v>
      </c>
      <c r="S65" s="203" t="s">
        <v>14</v>
      </c>
      <c r="T65" s="203" t="s">
        <v>83</v>
      </c>
      <c r="U65" s="192" t="s">
        <v>15</v>
      </c>
      <c r="X65" s="292">
        <v>107152163</v>
      </c>
    </row>
    <row r="66" spans="1:25" ht="17" hidden="1" x14ac:dyDescent="0.2">
      <c r="A66" s="191" t="s">
        <v>446</v>
      </c>
      <c r="B66" s="191">
        <v>308</v>
      </c>
      <c r="C66" s="191" t="s">
        <v>447</v>
      </c>
      <c r="D66" s="191" t="s">
        <v>448</v>
      </c>
      <c r="E66" s="211" t="s">
        <v>449</v>
      </c>
      <c r="F66" s="210" t="s">
        <v>450</v>
      </c>
      <c r="G66" s="191" t="s">
        <v>384</v>
      </c>
      <c r="H66" s="191"/>
      <c r="I66" s="191">
        <v>2</v>
      </c>
      <c r="J66" s="191">
        <v>12</v>
      </c>
      <c r="K66" s="191">
        <v>17</v>
      </c>
      <c r="L66" s="263">
        <v>514</v>
      </c>
      <c r="M66" s="300">
        <f t="shared" si="0"/>
        <v>12.850000000000001</v>
      </c>
      <c r="N66" s="300"/>
      <c r="O66" s="191" t="s">
        <v>446</v>
      </c>
      <c r="P66" s="191" t="s">
        <v>459</v>
      </c>
      <c r="Q66" s="258"/>
      <c r="R66" s="203" t="s">
        <v>345</v>
      </c>
      <c r="S66" s="203" t="s">
        <v>14</v>
      </c>
      <c r="T66" s="203" t="s">
        <v>83</v>
      </c>
      <c r="U66" s="192" t="s">
        <v>15</v>
      </c>
      <c r="X66" s="292">
        <v>107152163</v>
      </c>
    </row>
    <row r="67" spans="1:25" ht="17" hidden="1" x14ac:dyDescent="0.2">
      <c r="A67" s="191" t="s">
        <v>446</v>
      </c>
      <c r="B67" s="191">
        <v>309</v>
      </c>
      <c r="C67" s="191" t="s">
        <v>460</v>
      </c>
      <c r="D67" s="191" t="s">
        <v>461</v>
      </c>
      <c r="E67" s="211" t="s">
        <v>449</v>
      </c>
      <c r="F67" s="210" t="s">
        <v>450</v>
      </c>
      <c r="G67" s="191" t="s">
        <v>384</v>
      </c>
      <c r="H67" s="191"/>
      <c r="I67" s="191">
        <v>2</v>
      </c>
      <c r="J67" s="191">
        <v>12</v>
      </c>
      <c r="K67" s="191">
        <v>17</v>
      </c>
      <c r="L67" s="263">
        <v>526</v>
      </c>
      <c r="M67" s="300">
        <f t="shared" si="0"/>
        <v>13.15</v>
      </c>
      <c r="N67" s="300"/>
      <c r="O67" s="191" t="s">
        <v>446</v>
      </c>
      <c r="P67" s="191" t="s">
        <v>462</v>
      </c>
      <c r="Q67" s="258"/>
      <c r="R67" s="204" t="s">
        <v>345</v>
      </c>
      <c r="S67" s="204" t="s">
        <v>83</v>
      </c>
      <c r="T67" s="204" t="s">
        <v>14</v>
      </c>
      <c r="U67" s="192" t="s">
        <v>15</v>
      </c>
      <c r="X67" s="292">
        <v>107152163</v>
      </c>
    </row>
    <row r="68" spans="1:25" ht="17" hidden="1" x14ac:dyDescent="0.2">
      <c r="A68" s="191" t="s">
        <v>446</v>
      </c>
      <c r="B68" s="191">
        <v>310</v>
      </c>
      <c r="C68" s="191" t="s">
        <v>460</v>
      </c>
      <c r="D68" s="191" t="s">
        <v>461</v>
      </c>
      <c r="E68" s="211" t="s">
        <v>449</v>
      </c>
      <c r="F68" s="210" t="s">
        <v>450</v>
      </c>
      <c r="G68" s="191" t="s">
        <v>384</v>
      </c>
      <c r="H68" s="191"/>
      <c r="I68" s="191">
        <v>2</v>
      </c>
      <c r="J68" s="191">
        <v>12</v>
      </c>
      <c r="K68" s="191">
        <v>17</v>
      </c>
      <c r="L68" s="263">
        <v>719</v>
      </c>
      <c r="M68" s="300">
        <f t="shared" si="0"/>
        <v>17.975000000000001</v>
      </c>
      <c r="N68" s="300"/>
      <c r="O68" s="191" t="s">
        <v>446</v>
      </c>
      <c r="P68" s="191" t="s">
        <v>463</v>
      </c>
      <c r="Q68" s="258"/>
      <c r="R68" s="204" t="s">
        <v>345</v>
      </c>
      <c r="S68" s="204" t="s">
        <v>83</v>
      </c>
      <c r="T68" s="204" t="s">
        <v>14</v>
      </c>
      <c r="U68" s="192" t="s">
        <v>15</v>
      </c>
      <c r="X68" s="292">
        <v>107152163</v>
      </c>
    </row>
    <row r="69" spans="1:25" ht="17" hidden="1" x14ac:dyDescent="0.2">
      <c r="A69" s="191" t="s">
        <v>446</v>
      </c>
      <c r="B69" s="191">
        <v>311</v>
      </c>
      <c r="C69" s="191" t="s">
        <v>460</v>
      </c>
      <c r="D69" s="191" t="s">
        <v>461</v>
      </c>
      <c r="E69" s="211" t="s">
        <v>449</v>
      </c>
      <c r="F69" s="210" t="s">
        <v>450</v>
      </c>
      <c r="G69" s="191" t="s">
        <v>384</v>
      </c>
      <c r="H69" s="191"/>
      <c r="I69" s="191">
        <v>2</v>
      </c>
      <c r="J69" s="191">
        <v>12</v>
      </c>
      <c r="K69" s="191">
        <v>17</v>
      </c>
      <c r="L69" s="263">
        <v>396</v>
      </c>
      <c r="M69" s="300">
        <f t="shared" ref="M69:M133" si="1">L69*$M$3</f>
        <v>9.9</v>
      </c>
      <c r="N69" s="300"/>
      <c r="O69" s="191" t="s">
        <v>446</v>
      </c>
      <c r="P69" s="191" t="s">
        <v>464</v>
      </c>
      <c r="Q69" s="258"/>
      <c r="R69" s="204" t="s">
        <v>345</v>
      </c>
      <c r="S69" s="204" t="s">
        <v>83</v>
      </c>
      <c r="T69" s="204" t="s">
        <v>14</v>
      </c>
      <c r="U69" s="192" t="s">
        <v>15</v>
      </c>
      <c r="X69" s="292">
        <v>107152163</v>
      </c>
    </row>
    <row r="70" spans="1:25" ht="17" hidden="1" x14ac:dyDescent="0.2">
      <c r="A70" s="191" t="s">
        <v>446</v>
      </c>
      <c r="B70" s="191">
        <v>312</v>
      </c>
      <c r="C70" s="191" t="s">
        <v>460</v>
      </c>
      <c r="D70" s="191" t="s">
        <v>461</v>
      </c>
      <c r="E70" s="211" t="s">
        <v>449</v>
      </c>
      <c r="F70" s="210" t="s">
        <v>450</v>
      </c>
      <c r="G70" s="191" t="s">
        <v>384</v>
      </c>
      <c r="H70" s="191"/>
      <c r="I70" s="191">
        <v>2</v>
      </c>
      <c r="J70" s="191">
        <v>12</v>
      </c>
      <c r="K70" s="191">
        <v>17</v>
      </c>
      <c r="L70" s="263">
        <v>424</v>
      </c>
      <c r="M70" s="300">
        <f t="shared" si="1"/>
        <v>10.600000000000001</v>
      </c>
      <c r="N70" s="300"/>
      <c r="O70" s="191" t="s">
        <v>446</v>
      </c>
      <c r="P70" s="191" t="s">
        <v>465</v>
      </c>
      <c r="Q70" s="258"/>
      <c r="R70" s="204" t="s">
        <v>345</v>
      </c>
      <c r="S70" s="204" t="s">
        <v>83</v>
      </c>
      <c r="T70" s="204" t="s">
        <v>14</v>
      </c>
      <c r="U70" s="192" t="s">
        <v>15</v>
      </c>
      <c r="X70" s="292">
        <v>107152163</v>
      </c>
    </row>
    <row r="71" spans="1:25" ht="17" hidden="1" x14ac:dyDescent="0.2">
      <c r="A71" s="191" t="s">
        <v>446</v>
      </c>
      <c r="B71" s="191">
        <v>313</v>
      </c>
      <c r="C71" s="191" t="s">
        <v>460</v>
      </c>
      <c r="D71" s="191" t="s">
        <v>461</v>
      </c>
      <c r="E71" s="211" t="s">
        <v>449</v>
      </c>
      <c r="F71" s="210" t="s">
        <v>450</v>
      </c>
      <c r="G71" s="191" t="s">
        <v>384</v>
      </c>
      <c r="H71" s="191"/>
      <c r="I71" s="191">
        <v>2</v>
      </c>
      <c r="J71" s="191">
        <v>12</v>
      </c>
      <c r="K71" s="191">
        <v>17</v>
      </c>
      <c r="L71" s="263">
        <v>629</v>
      </c>
      <c r="M71" s="300">
        <f t="shared" si="1"/>
        <v>15.725000000000001</v>
      </c>
      <c r="N71" s="300"/>
      <c r="O71" s="191" t="s">
        <v>446</v>
      </c>
      <c r="P71" s="191" t="s">
        <v>466</v>
      </c>
      <c r="Q71" s="258"/>
      <c r="R71" s="204" t="s">
        <v>345</v>
      </c>
      <c r="S71" s="204" t="s">
        <v>83</v>
      </c>
      <c r="T71" s="204" t="s">
        <v>14</v>
      </c>
      <c r="U71" s="192" t="s">
        <v>15</v>
      </c>
      <c r="X71" s="292">
        <v>107152163</v>
      </c>
    </row>
    <row r="72" spans="1:25" ht="17" hidden="1" x14ac:dyDescent="0.2">
      <c r="A72" s="191" t="s">
        <v>446</v>
      </c>
      <c r="B72" s="191">
        <v>314</v>
      </c>
      <c r="C72" s="191" t="s">
        <v>460</v>
      </c>
      <c r="D72" s="191" t="s">
        <v>461</v>
      </c>
      <c r="E72" s="211" t="s">
        <v>449</v>
      </c>
      <c r="F72" s="210" t="s">
        <v>450</v>
      </c>
      <c r="G72" s="191" t="s">
        <v>384</v>
      </c>
      <c r="H72" s="191"/>
      <c r="I72" s="191">
        <v>2</v>
      </c>
      <c r="J72" s="191">
        <v>12</v>
      </c>
      <c r="K72" s="191">
        <v>17</v>
      </c>
      <c r="L72" s="263">
        <v>685</v>
      </c>
      <c r="M72" s="300">
        <f t="shared" si="1"/>
        <v>17.125</v>
      </c>
      <c r="N72" s="300"/>
      <c r="O72" s="191" t="s">
        <v>446</v>
      </c>
      <c r="P72" s="191" t="s">
        <v>467</v>
      </c>
      <c r="Q72" s="258"/>
      <c r="R72" s="204" t="s">
        <v>345</v>
      </c>
      <c r="S72" s="204" t="s">
        <v>83</v>
      </c>
      <c r="T72" s="204" t="s">
        <v>14</v>
      </c>
      <c r="U72" s="192" t="s">
        <v>15</v>
      </c>
      <c r="X72" s="292">
        <v>107152163</v>
      </c>
    </row>
    <row r="73" spans="1:25" ht="17" hidden="1" x14ac:dyDescent="0.2">
      <c r="A73" s="191" t="s">
        <v>446</v>
      </c>
      <c r="B73" s="191">
        <v>315</v>
      </c>
      <c r="C73" s="191" t="s">
        <v>460</v>
      </c>
      <c r="D73" s="191" t="s">
        <v>461</v>
      </c>
      <c r="E73" s="211" t="s">
        <v>449</v>
      </c>
      <c r="F73" s="210" t="s">
        <v>450</v>
      </c>
      <c r="G73" s="191" t="s">
        <v>384</v>
      </c>
      <c r="H73" s="191"/>
      <c r="I73" s="191">
        <v>2</v>
      </c>
      <c r="J73" s="191">
        <v>12</v>
      </c>
      <c r="K73" s="191">
        <v>17</v>
      </c>
      <c r="L73" s="263">
        <v>360</v>
      </c>
      <c r="M73" s="300">
        <f t="shared" si="1"/>
        <v>9</v>
      </c>
      <c r="N73" s="300"/>
      <c r="O73" s="191" t="s">
        <v>446</v>
      </c>
      <c r="P73" s="191" t="s">
        <v>468</v>
      </c>
      <c r="Q73" s="258"/>
      <c r="R73" s="204" t="s">
        <v>345</v>
      </c>
      <c r="S73" s="204" t="s">
        <v>83</v>
      </c>
      <c r="T73" s="204" t="s">
        <v>14</v>
      </c>
      <c r="U73" s="192" t="s">
        <v>15</v>
      </c>
      <c r="X73" s="292">
        <v>107152163</v>
      </c>
    </row>
    <row r="74" spans="1:25" ht="17" hidden="1" x14ac:dyDescent="0.2">
      <c r="A74" s="191" t="s">
        <v>446</v>
      </c>
      <c r="B74" s="191">
        <v>316</v>
      </c>
      <c r="C74" s="191" t="s">
        <v>460</v>
      </c>
      <c r="D74" s="191" t="s">
        <v>461</v>
      </c>
      <c r="E74" s="211" t="s">
        <v>449</v>
      </c>
      <c r="F74" s="210" t="s">
        <v>450</v>
      </c>
      <c r="G74" s="191" t="s">
        <v>384</v>
      </c>
      <c r="H74" s="191"/>
      <c r="I74" s="191">
        <v>2</v>
      </c>
      <c r="J74" s="191">
        <v>12</v>
      </c>
      <c r="K74" s="191">
        <v>17</v>
      </c>
      <c r="L74" s="263">
        <v>505</v>
      </c>
      <c r="M74" s="300">
        <f t="shared" si="1"/>
        <v>12.625</v>
      </c>
      <c r="N74" s="300"/>
      <c r="O74" s="191" t="s">
        <v>446</v>
      </c>
      <c r="P74" s="191" t="s">
        <v>469</v>
      </c>
      <c r="Q74" s="258"/>
      <c r="R74" s="204" t="s">
        <v>345</v>
      </c>
      <c r="S74" s="204" t="s">
        <v>83</v>
      </c>
      <c r="T74" s="204" t="s">
        <v>14</v>
      </c>
      <c r="U74" s="192" t="s">
        <v>15</v>
      </c>
      <c r="X74" s="292">
        <v>107152163</v>
      </c>
    </row>
    <row r="75" spans="1:25" ht="17" hidden="1" x14ac:dyDescent="0.2">
      <c r="A75" s="191" t="s">
        <v>446</v>
      </c>
      <c r="B75" s="191">
        <v>502</v>
      </c>
      <c r="C75" s="191" t="s">
        <v>460</v>
      </c>
      <c r="D75" s="191" t="s">
        <v>461</v>
      </c>
      <c r="E75" s="211" t="s">
        <v>449</v>
      </c>
      <c r="F75" s="210" t="s">
        <v>450</v>
      </c>
      <c r="G75" s="191" t="s">
        <v>384</v>
      </c>
      <c r="H75" s="191"/>
      <c r="I75" s="191">
        <v>2</v>
      </c>
      <c r="J75" s="191">
        <v>12</v>
      </c>
      <c r="K75" s="191">
        <v>18</v>
      </c>
      <c r="L75" s="263">
        <v>574</v>
      </c>
      <c r="M75" s="299">
        <f t="shared" si="1"/>
        <v>14.350000000000001</v>
      </c>
      <c r="N75" s="299">
        <f>SUM(M58:M75)</f>
        <v>259.35000000000002</v>
      </c>
      <c r="O75" s="191" t="s">
        <v>446</v>
      </c>
      <c r="P75" s="191" t="s">
        <v>470</v>
      </c>
      <c r="Q75" s="258"/>
      <c r="R75" s="204" t="s">
        <v>345</v>
      </c>
      <c r="S75" s="204" t="s">
        <v>83</v>
      </c>
      <c r="T75" s="204" t="s">
        <v>14</v>
      </c>
      <c r="U75" s="192" t="s">
        <v>15</v>
      </c>
      <c r="X75" s="292">
        <v>107152163</v>
      </c>
    </row>
    <row r="76" spans="1:25" ht="17" hidden="1" x14ac:dyDescent="0.2">
      <c r="A76" s="191" t="s">
        <v>471</v>
      </c>
      <c r="B76" s="191">
        <v>200</v>
      </c>
      <c r="C76" s="191" t="s">
        <v>472</v>
      </c>
      <c r="D76" s="191" t="s">
        <v>473</v>
      </c>
      <c r="E76" s="191" t="s">
        <v>297</v>
      </c>
      <c r="F76" s="237" t="s">
        <v>297</v>
      </c>
      <c r="G76" s="191" t="s">
        <v>384</v>
      </c>
      <c r="H76" s="191"/>
      <c r="I76" s="191">
        <v>2</v>
      </c>
      <c r="J76" s="191">
        <v>12</v>
      </c>
      <c r="K76" s="191">
        <v>18</v>
      </c>
      <c r="L76" s="263">
        <v>515</v>
      </c>
      <c r="M76" s="300">
        <f t="shared" si="1"/>
        <v>12.875</v>
      </c>
      <c r="O76" s="191" t="s">
        <v>471</v>
      </c>
      <c r="P76" s="191" t="s">
        <v>474</v>
      </c>
      <c r="Q76" s="191"/>
      <c r="R76" s="205" t="s">
        <v>353</v>
      </c>
      <c r="S76" s="205" t="s">
        <v>424</v>
      </c>
      <c r="T76" s="191"/>
      <c r="U76" s="192" t="s">
        <v>15</v>
      </c>
      <c r="X76" s="292">
        <v>107152695</v>
      </c>
      <c r="Y76">
        <v>107152704</v>
      </c>
    </row>
    <row r="77" spans="1:25" ht="17" hidden="1" x14ac:dyDescent="0.2">
      <c r="A77" s="191" t="s">
        <v>471</v>
      </c>
      <c r="B77" s="191">
        <v>201</v>
      </c>
      <c r="C77" s="191" t="s">
        <v>472</v>
      </c>
      <c r="D77" s="191" t="s">
        <v>473</v>
      </c>
      <c r="E77" s="191" t="s">
        <v>297</v>
      </c>
      <c r="F77" s="237" t="s">
        <v>297</v>
      </c>
      <c r="G77" s="191" t="s">
        <v>384</v>
      </c>
      <c r="H77" s="191"/>
      <c r="I77" s="191">
        <v>2</v>
      </c>
      <c r="J77" s="191">
        <v>12</v>
      </c>
      <c r="K77" s="191">
        <v>18</v>
      </c>
      <c r="L77" s="263">
        <v>467</v>
      </c>
      <c r="M77" s="300">
        <f t="shared" si="1"/>
        <v>11.675000000000001</v>
      </c>
      <c r="N77" s="300"/>
      <c r="O77" s="191" t="s">
        <v>471</v>
      </c>
      <c r="P77" s="191"/>
      <c r="Q77" s="191"/>
      <c r="R77" s="205" t="s">
        <v>353</v>
      </c>
      <c r="S77" s="205" t="s">
        <v>424</v>
      </c>
      <c r="T77" s="191"/>
      <c r="U77" s="192" t="s">
        <v>15</v>
      </c>
      <c r="X77" s="292">
        <v>107152695</v>
      </c>
      <c r="Y77">
        <v>107152704</v>
      </c>
    </row>
    <row r="78" spans="1:25" ht="17" hidden="1" x14ac:dyDescent="0.2">
      <c r="A78" s="191" t="s">
        <v>471</v>
      </c>
      <c r="B78" s="191">
        <v>202</v>
      </c>
      <c r="C78" s="191" t="s">
        <v>472</v>
      </c>
      <c r="D78" s="191" t="s">
        <v>473</v>
      </c>
      <c r="E78" s="191" t="s">
        <v>297</v>
      </c>
      <c r="F78" s="237" t="s">
        <v>297</v>
      </c>
      <c r="G78" s="191" t="s">
        <v>384</v>
      </c>
      <c r="H78" s="191"/>
      <c r="I78" s="191">
        <v>2</v>
      </c>
      <c r="J78" s="191">
        <v>12</v>
      </c>
      <c r="K78" s="191">
        <v>18</v>
      </c>
      <c r="L78" s="263">
        <v>329</v>
      </c>
      <c r="M78" s="300">
        <f t="shared" si="1"/>
        <v>8.2249999999999996</v>
      </c>
      <c r="N78" s="300"/>
      <c r="O78" s="191" t="s">
        <v>471</v>
      </c>
      <c r="P78" s="191"/>
      <c r="Q78" s="191"/>
      <c r="R78" s="205" t="s">
        <v>353</v>
      </c>
      <c r="S78" s="205" t="s">
        <v>424</v>
      </c>
      <c r="T78" s="191"/>
      <c r="U78" s="192" t="s">
        <v>15</v>
      </c>
      <c r="X78" s="292">
        <v>107152695</v>
      </c>
      <c r="Y78">
        <v>107152704</v>
      </c>
    </row>
    <row r="79" spans="1:25" ht="17" hidden="1" x14ac:dyDescent="0.2">
      <c r="A79" s="191" t="s">
        <v>471</v>
      </c>
      <c r="B79" s="191">
        <v>203</v>
      </c>
      <c r="C79" s="191" t="s">
        <v>472</v>
      </c>
      <c r="D79" s="191" t="s">
        <v>473</v>
      </c>
      <c r="E79" s="191" t="s">
        <v>297</v>
      </c>
      <c r="F79" s="237" t="s">
        <v>297</v>
      </c>
      <c r="G79" s="191" t="s">
        <v>384</v>
      </c>
      <c r="H79" s="191"/>
      <c r="I79" s="191">
        <v>2</v>
      </c>
      <c r="J79" s="191">
        <v>12</v>
      </c>
      <c r="K79" s="191">
        <v>18</v>
      </c>
      <c r="L79" s="263">
        <v>416</v>
      </c>
      <c r="M79" s="300">
        <f t="shared" si="1"/>
        <v>10.4</v>
      </c>
      <c r="N79" s="300"/>
      <c r="O79" s="191" t="s">
        <v>471</v>
      </c>
      <c r="P79" s="191"/>
      <c r="Q79" s="191"/>
      <c r="R79" s="205" t="s">
        <v>353</v>
      </c>
      <c r="S79" s="205" t="s">
        <v>424</v>
      </c>
      <c r="T79" s="191"/>
      <c r="U79" s="192" t="s">
        <v>15</v>
      </c>
      <c r="X79" s="292">
        <v>107152695</v>
      </c>
      <c r="Y79">
        <v>107152704</v>
      </c>
    </row>
    <row r="80" spans="1:25" ht="17" hidden="1" x14ac:dyDescent="0.2">
      <c r="A80" s="191" t="s">
        <v>471</v>
      </c>
      <c r="B80" s="191">
        <v>204</v>
      </c>
      <c r="C80" s="191" t="s">
        <v>472</v>
      </c>
      <c r="D80" s="191" t="s">
        <v>473</v>
      </c>
      <c r="E80" s="191" t="s">
        <v>297</v>
      </c>
      <c r="F80" s="237" t="s">
        <v>297</v>
      </c>
      <c r="G80" s="191" t="s">
        <v>384</v>
      </c>
      <c r="H80" s="191"/>
      <c r="I80" s="191">
        <v>2</v>
      </c>
      <c r="J80" s="191">
        <v>12</v>
      </c>
      <c r="K80" s="191">
        <v>18</v>
      </c>
      <c r="L80" s="263">
        <v>760</v>
      </c>
      <c r="M80" s="300">
        <f t="shared" si="1"/>
        <v>19</v>
      </c>
      <c r="N80" s="300"/>
      <c r="O80" s="191" t="s">
        <v>471</v>
      </c>
      <c r="P80" s="191"/>
      <c r="Q80" s="191"/>
      <c r="R80" s="205" t="s">
        <v>353</v>
      </c>
      <c r="S80" s="205" t="s">
        <v>424</v>
      </c>
      <c r="T80" s="191"/>
      <c r="U80" s="192" t="s">
        <v>15</v>
      </c>
      <c r="X80" s="292">
        <v>107152695</v>
      </c>
      <c r="Y80">
        <v>107152704</v>
      </c>
    </row>
    <row r="81" spans="1:27" ht="17" hidden="1" x14ac:dyDescent="0.2">
      <c r="A81" s="191" t="s">
        <v>471</v>
      </c>
      <c r="B81" s="191">
        <v>206</v>
      </c>
      <c r="C81" s="191" t="s">
        <v>472</v>
      </c>
      <c r="D81" s="191" t="s">
        <v>473</v>
      </c>
      <c r="E81" s="191" t="s">
        <v>297</v>
      </c>
      <c r="F81" s="237" t="s">
        <v>297</v>
      </c>
      <c r="G81" s="191" t="s">
        <v>384</v>
      </c>
      <c r="H81" s="191"/>
      <c r="I81" s="191">
        <v>2</v>
      </c>
      <c r="J81" s="191">
        <v>12</v>
      </c>
      <c r="K81" s="191">
        <v>18</v>
      </c>
      <c r="L81" s="263">
        <v>563</v>
      </c>
      <c r="M81" s="300">
        <f t="shared" si="1"/>
        <v>14.075000000000001</v>
      </c>
      <c r="N81" s="300"/>
      <c r="O81" s="191" t="s">
        <v>471</v>
      </c>
      <c r="P81" s="191"/>
      <c r="Q81" s="191"/>
      <c r="R81" s="205" t="s">
        <v>353</v>
      </c>
      <c r="S81" s="205" t="s">
        <v>424</v>
      </c>
      <c r="T81" s="191"/>
      <c r="U81" s="192" t="s">
        <v>15</v>
      </c>
      <c r="X81" s="292">
        <v>107152695</v>
      </c>
      <c r="Y81">
        <v>107152704</v>
      </c>
    </row>
    <row r="82" spans="1:27" ht="17" hidden="1" x14ac:dyDescent="0.2">
      <c r="A82" s="191" t="s">
        <v>471</v>
      </c>
      <c r="B82" s="191">
        <v>207</v>
      </c>
      <c r="C82" s="191" t="s">
        <v>472</v>
      </c>
      <c r="D82" s="191" t="s">
        <v>473</v>
      </c>
      <c r="E82" s="191" t="s">
        <v>297</v>
      </c>
      <c r="F82" s="237" t="s">
        <v>297</v>
      </c>
      <c r="G82" s="191" t="s">
        <v>384</v>
      </c>
      <c r="H82" s="191"/>
      <c r="I82" s="191">
        <v>2</v>
      </c>
      <c r="J82" s="191">
        <v>12</v>
      </c>
      <c r="K82" s="191">
        <v>18</v>
      </c>
      <c r="L82" s="263">
        <v>723</v>
      </c>
      <c r="M82" s="300">
        <f t="shared" si="1"/>
        <v>18.074999999999999</v>
      </c>
      <c r="N82" s="300"/>
      <c r="O82" s="191" t="s">
        <v>471</v>
      </c>
      <c r="P82" s="191"/>
      <c r="Q82" s="191"/>
      <c r="R82" s="205" t="s">
        <v>353</v>
      </c>
      <c r="S82" s="205" t="s">
        <v>424</v>
      </c>
      <c r="T82" s="191"/>
      <c r="U82" s="192" t="s">
        <v>15</v>
      </c>
      <c r="X82" s="292">
        <v>107152695</v>
      </c>
      <c r="Y82">
        <v>107152704</v>
      </c>
    </row>
    <row r="83" spans="1:27" ht="17" hidden="1" x14ac:dyDescent="0.2">
      <c r="A83" s="191" t="s">
        <v>471</v>
      </c>
      <c r="B83" s="191">
        <v>205</v>
      </c>
      <c r="C83" s="191" t="s">
        <v>475</v>
      </c>
      <c r="D83" s="191" t="s">
        <v>476</v>
      </c>
      <c r="E83" s="191" t="s">
        <v>297</v>
      </c>
      <c r="F83" s="237" t="s">
        <v>297</v>
      </c>
      <c r="G83" s="191" t="s">
        <v>384</v>
      </c>
      <c r="H83" s="191"/>
      <c r="I83" s="191">
        <v>2</v>
      </c>
      <c r="J83" s="191">
        <v>12</v>
      </c>
      <c r="K83" s="191">
        <v>18</v>
      </c>
      <c r="L83" s="263">
        <v>517</v>
      </c>
      <c r="M83" s="300">
        <f t="shared" si="1"/>
        <v>12.925000000000001</v>
      </c>
      <c r="N83" s="300"/>
      <c r="O83" s="191" t="s">
        <v>471</v>
      </c>
      <c r="P83" s="191"/>
      <c r="Q83" s="191"/>
      <c r="R83" s="206" t="s">
        <v>353</v>
      </c>
      <c r="S83" s="206" t="s">
        <v>83</v>
      </c>
      <c r="T83" s="191"/>
      <c r="U83" s="192" t="s">
        <v>15</v>
      </c>
      <c r="X83" s="292">
        <v>107152695</v>
      </c>
      <c r="Y83">
        <v>107152704</v>
      </c>
    </row>
    <row r="84" spans="1:27" ht="17" hidden="1" x14ac:dyDescent="0.2">
      <c r="A84" s="191" t="s">
        <v>471</v>
      </c>
      <c r="B84" s="191">
        <v>208</v>
      </c>
      <c r="C84" s="191" t="s">
        <v>475</v>
      </c>
      <c r="D84" s="191" t="s">
        <v>476</v>
      </c>
      <c r="E84" s="191" t="s">
        <v>297</v>
      </c>
      <c r="F84" s="237" t="s">
        <v>297</v>
      </c>
      <c r="G84" s="191" t="s">
        <v>384</v>
      </c>
      <c r="H84" s="191"/>
      <c r="I84" s="191">
        <v>2</v>
      </c>
      <c r="J84" s="191">
        <v>12</v>
      </c>
      <c r="K84" s="191">
        <v>18</v>
      </c>
      <c r="L84" s="263">
        <v>481</v>
      </c>
      <c r="M84" s="300">
        <f t="shared" si="1"/>
        <v>12.025</v>
      </c>
      <c r="N84" s="300"/>
      <c r="O84" s="191" t="s">
        <v>471</v>
      </c>
      <c r="P84" s="191"/>
      <c r="Q84" s="191"/>
      <c r="R84" s="206" t="s">
        <v>353</v>
      </c>
      <c r="S84" s="206" t="s">
        <v>83</v>
      </c>
      <c r="T84" s="191"/>
      <c r="U84" s="192" t="s">
        <v>15</v>
      </c>
      <c r="X84" s="292">
        <v>107152695</v>
      </c>
      <c r="Y84">
        <v>107152704</v>
      </c>
    </row>
    <row r="85" spans="1:27" ht="17" hidden="1" x14ac:dyDescent="0.2">
      <c r="A85" s="191" t="s">
        <v>471</v>
      </c>
      <c r="B85" s="191">
        <v>209</v>
      </c>
      <c r="C85" s="191" t="s">
        <v>475</v>
      </c>
      <c r="D85" s="191" t="s">
        <v>476</v>
      </c>
      <c r="E85" s="191" t="s">
        <v>297</v>
      </c>
      <c r="F85" s="237" t="s">
        <v>297</v>
      </c>
      <c r="G85" s="191" t="s">
        <v>384</v>
      </c>
      <c r="H85" s="191"/>
      <c r="I85" s="191">
        <v>2</v>
      </c>
      <c r="J85" s="191">
        <v>12</v>
      </c>
      <c r="K85" s="191">
        <v>18</v>
      </c>
      <c r="L85" s="263">
        <v>717</v>
      </c>
      <c r="M85" s="300">
        <f t="shared" si="1"/>
        <v>17.925000000000001</v>
      </c>
      <c r="N85" s="300"/>
      <c r="O85" s="191" t="s">
        <v>471</v>
      </c>
      <c r="P85" s="191"/>
      <c r="Q85" s="191"/>
      <c r="R85" s="206" t="s">
        <v>353</v>
      </c>
      <c r="S85" s="206" t="s">
        <v>83</v>
      </c>
      <c r="T85" s="191"/>
      <c r="U85" s="192" t="s">
        <v>15</v>
      </c>
      <c r="X85" s="292">
        <v>107152695</v>
      </c>
      <c r="Y85">
        <v>107152704</v>
      </c>
    </row>
    <row r="86" spans="1:27" ht="17" hidden="1" x14ac:dyDescent="0.2">
      <c r="A86" s="191" t="s">
        <v>471</v>
      </c>
      <c r="B86" s="191">
        <v>210</v>
      </c>
      <c r="C86" s="191" t="s">
        <v>475</v>
      </c>
      <c r="D86" s="191" t="s">
        <v>476</v>
      </c>
      <c r="E86" s="191" t="s">
        <v>297</v>
      </c>
      <c r="F86" s="237" t="s">
        <v>297</v>
      </c>
      <c r="G86" s="191" t="s">
        <v>384</v>
      </c>
      <c r="H86" s="191"/>
      <c r="I86" s="191">
        <v>2</v>
      </c>
      <c r="J86" s="191">
        <v>12</v>
      </c>
      <c r="K86" s="191">
        <v>18</v>
      </c>
      <c r="L86" s="263">
        <v>690</v>
      </c>
      <c r="M86" s="300">
        <f t="shared" si="1"/>
        <v>17.25</v>
      </c>
      <c r="N86" s="300"/>
      <c r="O86" s="191" t="s">
        <v>471</v>
      </c>
      <c r="P86" s="191"/>
      <c r="Q86" s="191"/>
      <c r="R86" s="206" t="s">
        <v>353</v>
      </c>
      <c r="S86" s="206" t="s">
        <v>83</v>
      </c>
      <c r="T86" s="191"/>
      <c r="U86" s="192" t="s">
        <v>15</v>
      </c>
      <c r="X86" s="292">
        <v>107152695</v>
      </c>
      <c r="Y86">
        <v>107152704</v>
      </c>
    </row>
    <row r="87" spans="1:27" ht="17" hidden="1" x14ac:dyDescent="0.2">
      <c r="A87" s="191" t="s">
        <v>471</v>
      </c>
      <c r="B87" s="191">
        <v>211</v>
      </c>
      <c r="C87" s="191" t="s">
        <v>475</v>
      </c>
      <c r="D87" s="191" t="s">
        <v>476</v>
      </c>
      <c r="E87" s="191" t="s">
        <v>297</v>
      </c>
      <c r="F87" s="237" t="s">
        <v>297</v>
      </c>
      <c r="G87" s="191" t="s">
        <v>384</v>
      </c>
      <c r="H87" s="191"/>
      <c r="I87" s="191">
        <v>2</v>
      </c>
      <c r="J87" s="191">
        <v>12</v>
      </c>
      <c r="K87" s="191">
        <v>18</v>
      </c>
      <c r="L87" s="263">
        <v>395</v>
      </c>
      <c r="M87" s="300">
        <f t="shared" si="1"/>
        <v>9.875</v>
      </c>
      <c r="N87" s="300"/>
      <c r="O87" s="191" t="s">
        <v>471</v>
      </c>
      <c r="P87" s="191"/>
      <c r="Q87" s="191"/>
      <c r="R87" s="206" t="s">
        <v>353</v>
      </c>
      <c r="S87" s="206" t="s">
        <v>83</v>
      </c>
      <c r="T87" s="191"/>
      <c r="U87" s="192" t="s">
        <v>15</v>
      </c>
      <c r="X87" s="292">
        <v>107152695</v>
      </c>
      <c r="Y87">
        <v>107152704</v>
      </c>
    </row>
    <row r="88" spans="1:27" ht="17" hidden="1" x14ac:dyDescent="0.2">
      <c r="A88" s="191" t="s">
        <v>471</v>
      </c>
      <c r="B88" s="191">
        <v>212</v>
      </c>
      <c r="C88" s="191" t="s">
        <v>475</v>
      </c>
      <c r="D88" s="191" t="s">
        <v>476</v>
      </c>
      <c r="E88" s="191" t="s">
        <v>297</v>
      </c>
      <c r="F88" s="237" t="s">
        <v>297</v>
      </c>
      <c r="G88" s="191" t="s">
        <v>384</v>
      </c>
      <c r="H88" s="191"/>
      <c r="I88" s="191">
        <v>2</v>
      </c>
      <c r="J88" s="191">
        <v>12</v>
      </c>
      <c r="K88" s="191">
        <v>18</v>
      </c>
      <c r="L88" s="263">
        <v>612</v>
      </c>
      <c r="M88" s="299">
        <f t="shared" si="1"/>
        <v>15.3</v>
      </c>
      <c r="N88" s="299">
        <f>SUM(M76:M88)</f>
        <v>179.62500000000003</v>
      </c>
      <c r="O88" s="191" t="s">
        <v>471</v>
      </c>
      <c r="P88" s="191"/>
      <c r="Q88" s="191"/>
      <c r="R88" s="206" t="s">
        <v>353</v>
      </c>
      <c r="S88" s="206" t="s">
        <v>83</v>
      </c>
      <c r="T88" s="191"/>
      <c r="U88" s="192" t="s">
        <v>15</v>
      </c>
      <c r="X88" s="292">
        <v>107152695</v>
      </c>
      <c r="Y88">
        <v>107152704</v>
      </c>
    </row>
    <row r="89" spans="1:27" ht="16" hidden="1" x14ac:dyDescent="0.2">
      <c r="A89" s="191" t="s">
        <v>477</v>
      </c>
      <c r="B89" s="191">
        <v>700</v>
      </c>
      <c r="C89" s="191" t="s">
        <v>380</v>
      </c>
      <c r="D89" s="191" t="s">
        <v>381</v>
      </c>
      <c r="E89" s="191" t="s">
        <v>382</v>
      </c>
      <c r="F89" s="191" t="s">
        <v>382</v>
      </c>
      <c r="G89" s="191" t="s">
        <v>384</v>
      </c>
      <c r="H89" s="191"/>
      <c r="I89" s="191">
        <v>2</v>
      </c>
      <c r="J89" s="191">
        <v>12</v>
      </c>
      <c r="K89" s="191">
        <v>15</v>
      </c>
      <c r="L89" s="263">
        <v>528</v>
      </c>
      <c r="M89" s="300">
        <f t="shared" si="1"/>
        <v>13.200000000000001</v>
      </c>
      <c r="N89" s="300"/>
      <c r="O89" s="191" t="s">
        <v>385</v>
      </c>
      <c r="P89" s="191"/>
      <c r="Q89" s="191"/>
      <c r="R89" s="252" t="s">
        <v>351</v>
      </c>
      <c r="S89" s="230" t="s">
        <v>478</v>
      </c>
      <c r="T89" s="230"/>
      <c r="U89" s="232" t="s">
        <v>151</v>
      </c>
      <c r="X89" s="292">
        <v>107272606</v>
      </c>
    </row>
    <row r="90" spans="1:27" ht="16" hidden="1" x14ac:dyDescent="0.2">
      <c r="A90" s="191" t="s">
        <v>477</v>
      </c>
      <c r="B90" s="191">
        <v>701</v>
      </c>
      <c r="C90" s="191" t="s">
        <v>380</v>
      </c>
      <c r="D90" s="191" t="s">
        <v>381</v>
      </c>
      <c r="E90" s="191" t="s">
        <v>382</v>
      </c>
      <c r="F90" s="191" t="s">
        <v>382</v>
      </c>
      <c r="G90" s="191" t="s">
        <v>384</v>
      </c>
      <c r="H90" s="191"/>
      <c r="I90" s="191">
        <v>2</v>
      </c>
      <c r="J90" s="191">
        <v>49</v>
      </c>
      <c r="K90" s="191">
        <v>15</v>
      </c>
      <c r="L90" s="263">
        <v>498</v>
      </c>
      <c r="M90" s="300">
        <f t="shared" si="1"/>
        <v>12.450000000000001</v>
      </c>
      <c r="N90" s="300"/>
      <c r="O90" s="191" t="s">
        <v>385</v>
      </c>
      <c r="P90" s="191"/>
      <c r="Q90" s="191"/>
      <c r="R90" s="252" t="s">
        <v>351</v>
      </c>
      <c r="S90" s="230" t="s">
        <v>478</v>
      </c>
      <c r="T90" s="230"/>
      <c r="U90" s="232" t="s">
        <v>151</v>
      </c>
      <c r="X90" s="292">
        <v>107272606</v>
      </c>
    </row>
    <row r="91" spans="1:27" ht="16" hidden="1" x14ac:dyDescent="0.2">
      <c r="A91" s="191" t="s">
        <v>477</v>
      </c>
      <c r="B91" s="191">
        <v>702</v>
      </c>
      <c r="C91" s="191" t="s">
        <v>380</v>
      </c>
      <c r="D91" s="191" t="s">
        <v>381</v>
      </c>
      <c r="E91" s="191" t="s">
        <v>382</v>
      </c>
      <c r="F91" s="191" t="s">
        <v>382</v>
      </c>
      <c r="G91" s="191" t="s">
        <v>384</v>
      </c>
      <c r="H91" s="191"/>
      <c r="I91" s="191">
        <v>2</v>
      </c>
      <c r="J91" s="191">
        <v>49</v>
      </c>
      <c r="K91" s="191">
        <v>15</v>
      </c>
      <c r="L91" s="263">
        <v>221</v>
      </c>
      <c r="M91" s="300">
        <f t="shared" si="1"/>
        <v>5.5250000000000004</v>
      </c>
      <c r="N91" s="300"/>
      <c r="O91" s="191" t="s">
        <v>385</v>
      </c>
      <c r="P91" s="191"/>
      <c r="Q91" s="191"/>
      <c r="R91" s="252" t="s">
        <v>351</v>
      </c>
      <c r="S91" s="230" t="s">
        <v>478</v>
      </c>
      <c r="T91" s="230"/>
      <c r="U91" s="232" t="s">
        <v>151</v>
      </c>
      <c r="X91" s="292">
        <v>107272606</v>
      </c>
    </row>
    <row r="92" spans="1:27" ht="16" hidden="1" x14ac:dyDescent="0.2">
      <c r="A92" s="191" t="s">
        <v>477</v>
      </c>
      <c r="B92" s="191">
        <v>915</v>
      </c>
      <c r="C92" s="191" t="s">
        <v>380</v>
      </c>
      <c r="D92" s="191" t="s">
        <v>381</v>
      </c>
      <c r="E92" s="191" t="s">
        <v>382</v>
      </c>
      <c r="F92" s="191" t="s">
        <v>382</v>
      </c>
      <c r="G92" s="191" t="s">
        <v>384</v>
      </c>
      <c r="H92" s="191"/>
      <c r="I92" s="191">
        <v>2</v>
      </c>
      <c r="J92" s="191">
        <v>49</v>
      </c>
      <c r="K92" s="191">
        <v>15</v>
      </c>
      <c r="L92" s="263">
        <v>597</v>
      </c>
      <c r="M92" s="300">
        <f t="shared" si="1"/>
        <v>14.925000000000001</v>
      </c>
      <c r="N92" s="300"/>
      <c r="O92" s="191" t="s">
        <v>385</v>
      </c>
      <c r="P92" s="191"/>
      <c r="Q92" s="191"/>
      <c r="R92" s="252" t="s">
        <v>351</v>
      </c>
      <c r="S92" s="230" t="s">
        <v>478</v>
      </c>
      <c r="T92" s="230"/>
      <c r="U92" s="232" t="s">
        <v>151</v>
      </c>
      <c r="X92" s="292">
        <v>107272606</v>
      </c>
    </row>
    <row r="93" spans="1:27" ht="16" hidden="1" x14ac:dyDescent="0.2">
      <c r="A93" s="191" t="s">
        <v>477</v>
      </c>
      <c r="B93" s="191">
        <v>916</v>
      </c>
      <c r="C93" s="191" t="s">
        <v>380</v>
      </c>
      <c r="D93" s="191" t="s">
        <v>381</v>
      </c>
      <c r="E93" s="191" t="s">
        <v>382</v>
      </c>
      <c r="F93" s="191" t="s">
        <v>382</v>
      </c>
      <c r="G93" s="191" t="s">
        <v>384</v>
      </c>
      <c r="H93" s="191"/>
      <c r="I93" s="191">
        <v>2</v>
      </c>
      <c r="J93" s="191">
        <v>49</v>
      </c>
      <c r="K93" s="191">
        <v>15</v>
      </c>
      <c r="L93" s="263">
        <v>536</v>
      </c>
      <c r="M93" s="299">
        <f t="shared" si="1"/>
        <v>13.4</v>
      </c>
      <c r="N93" s="299">
        <f>SUM(M89:M93)</f>
        <v>59.500000000000007</v>
      </c>
      <c r="O93" s="191" t="s">
        <v>385</v>
      </c>
      <c r="P93" s="191"/>
      <c r="Q93" s="191"/>
      <c r="R93" s="252" t="s">
        <v>351</v>
      </c>
      <c r="S93" s="230" t="s">
        <v>478</v>
      </c>
      <c r="T93" s="230"/>
      <c r="U93" s="232" t="s">
        <v>151</v>
      </c>
      <c r="X93" s="292">
        <v>107272606</v>
      </c>
    </row>
    <row r="94" spans="1:27" ht="16" hidden="1" x14ac:dyDescent="0.2">
      <c r="A94" s="191" t="s">
        <v>479</v>
      </c>
      <c r="B94" s="191">
        <v>500</v>
      </c>
      <c r="C94" s="191" t="s">
        <v>460</v>
      </c>
      <c r="D94" s="191" t="s">
        <v>461</v>
      </c>
      <c r="E94" s="191" t="s">
        <v>297</v>
      </c>
      <c r="F94" s="210" t="s">
        <v>450</v>
      </c>
      <c r="G94" s="191" t="s">
        <v>384</v>
      </c>
      <c r="H94" s="191"/>
      <c r="I94" s="191">
        <v>2</v>
      </c>
      <c r="J94" s="191">
        <v>12</v>
      </c>
      <c r="K94" s="191">
        <v>18</v>
      </c>
      <c r="L94" s="263">
        <v>500</v>
      </c>
      <c r="M94" s="300">
        <f t="shared" si="1"/>
        <v>12.5</v>
      </c>
      <c r="N94" s="300"/>
      <c r="O94" s="191" t="s">
        <v>446</v>
      </c>
      <c r="P94" s="209" t="s">
        <v>480</v>
      </c>
      <c r="Q94" s="256"/>
      <c r="R94" s="204" t="s">
        <v>345</v>
      </c>
      <c r="S94" s="204" t="s">
        <v>83</v>
      </c>
      <c r="T94" s="204" t="s">
        <v>14</v>
      </c>
      <c r="U94" s="192" t="s">
        <v>15</v>
      </c>
      <c r="X94" s="292">
        <v>107152163</v>
      </c>
      <c r="Y94" s="292"/>
      <c r="Z94" s="292"/>
      <c r="AA94" s="292"/>
    </row>
    <row r="95" spans="1:27" ht="16" hidden="1" x14ac:dyDescent="0.2">
      <c r="A95" s="191" t="s">
        <v>479</v>
      </c>
      <c r="B95" s="191">
        <v>501</v>
      </c>
      <c r="C95" s="191" t="s">
        <v>460</v>
      </c>
      <c r="D95" s="191" t="s">
        <v>461</v>
      </c>
      <c r="E95" s="191" t="s">
        <v>297</v>
      </c>
      <c r="F95" s="210" t="s">
        <v>450</v>
      </c>
      <c r="G95" s="191" t="s">
        <v>384</v>
      </c>
      <c r="H95" s="191"/>
      <c r="I95" s="191">
        <v>2</v>
      </c>
      <c r="J95" s="191">
        <v>12</v>
      </c>
      <c r="K95" s="191">
        <v>18</v>
      </c>
      <c r="L95" s="263">
        <v>453</v>
      </c>
      <c r="M95" s="300">
        <f t="shared" si="1"/>
        <v>11.325000000000001</v>
      </c>
      <c r="N95" s="300"/>
      <c r="O95" s="191" t="s">
        <v>446</v>
      </c>
      <c r="P95" s="209" t="s">
        <v>480</v>
      </c>
      <c r="Q95" s="256"/>
      <c r="R95" s="204" t="s">
        <v>345</v>
      </c>
      <c r="S95" s="204" t="s">
        <v>83</v>
      </c>
      <c r="T95" s="204" t="s">
        <v>14</v>
      </c>
      <c r="U95" s="192" t="s">
        <v>15</v>
      </c>
      <c r="X95" s="292">
        <v>107152163</v>
      </c>
      <c r="Y95" s="292"/>
      <c r="Z95" s="292"/>
      <c r="AA95" s="292"/>
    </row>
    <row r="96" spans="1:27" ht="16" hidden="1" x14ac:dyDescent="0.2">
      <c r="A96" s="191" t="s">
        <v>479</v>
      </c>
      <c r="B96" s="191">
        <v>4</v>
      </c>
      <c r="C96" s="191" t="s">
        <v>481</v>
      </c>
      <c r="D96" s="191" t="s">
        <v>482</v>
      </c>
      <c r="E96" s="191" t="s">
        <v>483</v>
      </c>
      <c r="F96" s="191" t="s">
        <v>435</v>
      </c>
      <c r="G96" s="191" t="s">
        <v>384</v>
      </c>
      <c r="H96" s="191"/>
      <c r="I96" s="191">
        <v>2</v>
      </c>
      <c r="J96" s="191">
        <v>12</v>
      </c>
      <c r="K96" s="191">
        <v>15</v>
      </c>
      <c r="L96" s="263">
        <v>0</v>
      </c>
      <c r="M96" s="300">
        <f t="shared" si="1"/>
        <v>0</v>
      </c>
      <c r="N96" s="300"/>
      <c r="O96" s="191" t="s">
        <v>393</v>
      </c>
      <c r="P96" s="209" t="s">
        <v>480</v>
      </c>
      <c r="Q96" s="256"/>
      <c r="R96" s="231" t="s">
        <v>352</v>
      </c>
      <c r="S96" s="231" t="s">
        <v>484</v>
      </c>
      <c r="T96" s="231"/>
      <c r="U96" s="192" t="s">
        <v>15</v>
      </c>
      <c r="X96" s="292">
        <v>142893063</v>
      </c>
      <c r="Y96" s="292">
        <v>113627156</v>
      </c>
      <c r="Z96" s="292">
        <v>107152229</v>
      </c>
      <c r="AA96" s="292">
        <v>107152370</v>
      </c>
    </row>
    <row r="97" spans="1:27" ht="16" hidden="1" x14ac:dyDescent="0.2">
      <c r="A97" s="191" t="s">
        <v>479</v>
      </c>
      <c r="B97" s="191">
        <v>900</v>
      </c>
      <c r="C97" s="191" t="s">
        <v>481</v>
      </c>
      <c r="D97" s="191" t="s">
        <v>482</v>
      </c>
      <c r="E97" s="191" t="s">
        <v>483</v>
      </c>
      <c r="F97" s="191" t="s">
        <v>435</v>
      </c>
      <c r="G97" s="191" t="s">
        <v>384</v>
      </c>
      <c r="H97" s="191"/>
      <c r="I97" s="191">
        <v>2</v>
      </c>
      <c r="J97" s="191">
        <v>49</v>
      </c>
      <c r="K97" s="191">
        <v>15</v>
      </c>
      <c r="L97" s="263">
        <v>310</v>
      </c>
      <c r="M97" s="300">
        <f t="shared" si="1"/>
        <v>7.75</v>
      </c>
      <c r="N97" s="300"/>
      <c r="O97" s="191" t="s">
        <v>393</v>
      </c>
      <c r="P97" s="209" t="s">
        <v>480</v>
      </c>
      <c r="Q97" s="256"/>
      <c r="R97" s="231" t="s">
        <v>352</v>
      </c>
      <c r="S97" s="231" t="s">
        <v>484</v>
      </c>
      <c r="T97" s="231"/>
      <c r="U97" s="192" t="s">
        <v>15</v>
      </c>
      <c r="X97" s="292">
        <v>142893063</v>
      </c>
      <c r="Y97" s="292">
        <v>113627156</v>
      </c>
      <c r="Z97" s="292">
        <v>107152229</v>
      </c>
      <c r="AA97" s="292">
        <v>107152370</v>
      </c>
    </row>
    <row r="98" spans="1:27" ht="16" hidden="1" x14ac:dyDescent="0.2">
      <c r="A98" s="191" t="s">
        <v>479</v>
      </c>
      <c r="B98" s="191">
        <v>834</v>
      </c>
      <c r="C98" s="191" t="s">
        <v>438</v>
      </c>
      <c r="D98" s="191" t="s">
        <v>439</v>
      </c>
      <c r="E98" s="191" t="s">
        <v>440</v>
      </c>
      <c r="F98" s="191" t="s">
        <v>435</v>
      </c>
      <c r="G98" s="191" t="s">
        <v>384</v>
      </c>
      <c r="H98" s="191"/>
      <c r="I98" s="191">
        <v>2</v>
      </c>
      <c r="J98" s="191">
        <v>10</v>
      </c>
      <c r="K98" s="191">
        <v>18</v>
      </c>
      <c r="L98" s="263">
        <v>591</v>
      </c>
      <c r="M98" s="300">
        <f t="shared" si="1"/>
        <v>14.775</v>
      </c>
      <c r="N98" s="300"/>
      <c r="O98" s="191" t="s">
        <v>393</v>
      </c>
      <c r="P98" s="209" t="s">
        <v>480</v>
      </c>
      <c r="Q98" s="256"/>
      <c r="R98" s="231" t="s">
        <v>352</v>
      </c>
      <c r="S98" s="231" t="s">
        <v>484</v>
      </c>
      <c r="T98" s="231"/>
      <c r="U98" s="192" t="s">
        <v>15</v>
      </c>
      <c r="X98" s="292">
        <v>142893063</v>
      </c>
      <c r="Y98" s="292">
        <v>113627156</v>
      </c>
      <c r="Z98" s="292">
        <v>107152229</v>
      </c>
      <c r="AA98" s="292">
        <v>107152370</v>
      </c>
    </row>
    <row r="99" spans="1:27" ht="16" hidden="1" x14ac:dyDescent="0.2">
      <c r="A99" s="191" t="s">
        <v>479</v>
      </c>
      <c r="B99" s="191">
        <v>835</v>
      </c>
      <c r="C99" s="191" t="s">
        <v>438</v>
      </c>
      <c r="D99" s="191" t="s">
        <v>439</v>
      </c>
      <c r="E99" s="191" t="s">
        <v>440</v>
      </c>
      <c r="F99" s="191" t="s">
        <v>435</v>
      </c>
      <c r="G99" s="191" t="s">
        <v>384</v>
      </c>
      <c r="H99" s="191"/>
      <c r="I99" s="191">
        <v>2</v>
      </c>
      <c r="J99" s="191">
        <v>10</v>
      </c>
      <c r="K99" s="191">
        <v>18</v>
      </c>
      <c r="L99" s="263">
        <v>337</v>
      </c>
      <c r="M99" s="300">
        <f t="shared" si="1"/>
        <v>8.4250000000000007</v>
      </c>
      <c r="N99" s="300"/>
      <c r="O99" s="191" t="s">
        <v>393</v>
      </c>
      <c r="P99" s="209" t="s">
        <v>480</v>
      </c>
      <c r="Q99" s="256"/>
      <c r="R99" s="231" t="s">
        <v>352</v>
      </c>
      <c r="S99" s="231" t="s">
        <v>484</v>
      </c>
      <c r="T99" s="231"/>
      <c r="U99" s="192" t="s">
        <v>15</v>
      </c>
      <c r="X99" s="292">
        <v>142893063</v>
      </c>
      <c r="Y99" s="292">
        <v>113627156</v>
      </c>
      <c r="Z99" s="292">
        <v>107152229</v>
      </c>
      <c r="AA99" s="292">
        <v>107152370</v>
      </c>
    </row>
    <row r="100" spans="1:27" ht="16" hidden="1" x14ac:dyDescent="0.2">
      <c r="A100" s="191" t="s">
        <v>479</v>
      </c>
      <c r="B100" s="191">
        <v>836</v>
      </c>
      <c r="C100" s="191" t="s">
        <v>438</v>
      </c>
      <c r="D100" s="191" t="s">
        <v>439</v>
      </c>
      <c r="E100" s="191" t="s">
        <v>440</v>
      </c>
      <c r="F100" s="191" t="s">
        <v>435</v>
      </c>
      <c r="G100" s="191" t="s">
        <v>384</v>
      </c>
      <c r="H100" s="191"/>
      <c r="I100" s="191">
        <v>2</v>
      </c>
      <c r="J100" s="191">
        <v>10</v>
      </c>
      <c r="K100" s="191">
        <v>18</v>
      </c>
      <c r="L100" s="263">
        <v>284</v>
      </c>
      <c r="M100" s="300">
        <f t="shared" si="1"/>
        <v>7.1000000000000005</v>
      </c>
      <c r="N100" s="300"/>
      <c r="O100" s="191" t="s">
        <v>393</v>
      </c>
      <c r="P100" s="209" t="s">
        <v>480</v>
      </c>
      <c r="Q100" s="256"/>
      <c r="R100" s="231" t="s">
        <v>352</v>
      </c>
      <c r="S100" s="231" t="s">
        <v>484</v>
      </c>
      <c r="T100" s="231"/>
      <c r="U100" s="192" t="s">
        <v>15</v>
      </c>
      <c r="X100" s="292">
        <v>142893063</v>
      </c>
      <c r="Y100" s="292">
        <v>113627156</v>
      </c>
      <c r="Z100" s="292">
        <v>107152229</v>
      </c>
      <c r="AA100" s="292">
        <v>107152370</v>
      </c>
    </row>
    <row r="101" spans="1:27" ht="16" hidden="1" x14ac:dyDescent="0.2">
      <c r="A101" s="191" t="s">
        <v>479</v>
      </c>
      <c r="B101" s="191">
        <v>837</v>
      </c>
      <c r="C101" s="191" t="s">
        <v>438</v>
      </c>
      <c r="D101" s="191" t="s">
        <v>439</v>
      </c>
      <c r="E101" s="191" t="s">
        <v>440</v>
      </c>
      <c r="F101" s="191" t="s">
        <v>435</v>
      </c>
      <c r="G101" s="191" t="s">
        <v>384</v>
      </c>
      <c r="H101" s="191"/>
      <c r="I101" s="191">
        <v>2</v>
      </c>
      <c r="J101" s="191">
        <v>10</v>
      </c>
      <c r="K101" s="191">
        <v>18</v>
      </c>
      <c r="L101" s="263">
        <v>386</v>
      </c>
      <c r="M101" s="300">
        <f t="shared" si="1"/>
        <v>9.65</v>
      </c>
      <c r="N101" s="300"/>
      <c r="O101" s="191" t="s">
        <v>393</v>
      </c>
      <c r="P101" s="209" t="s">
        <v>480</v>
      </c>
      <c r="Q101" s="256"/>
      <c r="R101" s="231" t="s">
        <v>352</v>
      </c>
      <c r="S101" s="231" t="s">
        <v>484</v>
      </c>
      <c r="T101" s="231"/>
      <c r="U101" s="192" t="s">
        <v>15</v>
      </c>
      <c r="X101" s="292">
        <v>142893063</v>
      </c>
      <c r="Y101" s="292">
        <v>113627156</v>
      </c>
      <c r="Z101" s="292">
        <v>107152229</v>
      </c>
      <c r="AA101" s="292">
        <v>107152370</v>
      </c>
    </row>
    <row r="102" spans="1:27" ht="16" hidden="1" x14ac:dyDescent="0.2">
      <c r="A102" s="191" t="s">
        <v>479</v>
      </c>
      <c r="B102" s="191">
        <v>838</v>
      </c>
      <c r="C102" s="191" t="s">
        <v>438</v>
      </c>
      <c r="D102" s="191" t="s">
        <v>439</v>
      </c>
      <c r="E102" s="191" t="s">
        <v>440</v>
      </c>
      <c r="F102" s="191" t="s">
        <v>435</v>
      </c>
      <c r="G102" s="191" t="s">
        <v>384</v>
      </c>
      <c r="H102" s="191"/>
      <c r="I102" s="191">
        <v>2</v>
      </c>
      <c r="J102" s="191">
        <v>10</v>
      </c>
      <c r="K102" s="191">
        <v>18</v>
      </c>
      <c r="L102" s="263">
        <v>613</v>
      </c>
      <c r="M102" s="300">
        <f t="shared" si="1"/>
        <v>15.325000000000001</v>
      </c>
      <c r="N102" s="300"/>
      <c r="O102" s="191" t="s">
        <v>393</v>
      </c>
      <c r="P102" s="209" t="s">
        <v>480</v>
      </c>
      <c r="Q102" s="256"/>
      <c r="R102" s="231" t="s">
        <v>352</v>
      </c>
      <c r="S102" s="231" t="s">
        <v>484</v>
      </c>
      <c r="T102" s="231"/>
      <c r="U102" s="192" t="s">
        <v>15</v>
      </c>
      <c r="X102" s="292">
        <v>142893063</v>
      </c>
      <c r="Y102" s="292">
        <v>113627156</v>
      </c>
      <c r="Z102" s="292">
        <v>107152229</v>
      </c>
      <c r="AA102" s="292">
        <v>107152370</v>
      </c>
    </row>
    <row r="103" spans="1:27" ht="16" hidden="1" x14ac:dyDescent="0.2">
      <c r="A103" s="191" t="s">
        <v>479</v>
      </c>
      <c r="B103" s="191">
        <v>839</v>
      </c>
      <c r="C103" s="191" t="s">
        <v>438</v>
      </c>
      <c r="D103" s="191" t="s">
        <v>439</v>
      </c>
      <c r="E103" s="191" t="s">
        <v>440</v>
      </c>
      <c r="F103" s="191" t="s">
        <v>435</v>
      </c>
      <c r="G103" s="191" t="s">
        <v>384</v>
      </c>
      <c r="H103" s="191"/>
      <c r="I103" s="191">
        <v>2</v>
      </c>
      <c r="J103" s="191">
        <v>10</v>
      </c>
      <c r="K103" s="191">
        <v>18</v>
      </c>
      <c r="L103" s="263">
        <v>699</v>
      </c>
      <c r="M103" s="300">
        <f t="shared" si="1"/>
        <v>17.475000000000001</v>
      </c>
      <c r="N103" s="300"/>
      <c r="O103" s="191" t="s">
        <v>393</v>
      </c>
      <c r="P103" s="209" t="s">
        <v>480</v>
      </c>
      <c r="Q103" s="256"/>
      <c r="R103" s="231" t="s">
        <v>352</v>
      </c>
      <c r="S103" s="231" t="s">
        <v>484</v>
      </c>
      <c r="T103" s="231"/>
      <c r="U103" s="192" t="s">
        <v>15</v>
      </c>
      <c r="X103" s="292">
        <v>142893063</v>
      </c>
      <c r="Y103" s="292">
        <v>113627156</v>
      </c>
      <c r="Z103" s="292">
        <v>107152229</v>
      </c>
      <c r="AA103" s="292">
        <v>107152370</v>
      </c>
    </row>
    <row r="104" spans="1:27" ht="16" hidden="1" x14ac:dyDescent="0.2">
      <c r="A104" s="191" t="s">
        <v>479</v>
      </c>
      <c r="B104" s="191">
        <v>841</v>
      </c>
      <c r="C104" s="191" t="s">
        <v>438</v>
      </c>
      <c r="D104" s="191" t="s">
        <v>439</v>
      </c>
      <c r="E104" s="191" t="s">
        <v>440</v>
      </c>
      <c r="F104" s="191" t="s">
        <v>435</v>
      </c>
      <c r="G104" s="191" t="s">
        <v>384</v>
      </c>
      <c r="H104" s="191"/>
      <c r="I104" s="191">
        <v>2</v>
      </c>
      <c r="J104" s="191">
        <v>10</v>
      </c>
      <c r="K104" s="191">
        <v>18</v>
      </c>
      <c r="L104" s="263">
        <v>562</v>
      </c>
      <c r="M104" s="300">
        <f t="shared" si="1"/>
        <v>14.05</v>
      </c>
      <c r="N104" s="300"/>
      <c r="O104" s="191" t="s">
        <v>393</v>
      </c>
      <c r="P104" s="209" t="s">
        <v>480</v>
      </c>
      <c r="Q104" s="256"/>
      <c r="R104" s="231" t="s">
        <v>352</v>
      </c>
      <c r="S104" s="231" t="s">
        <v>484</v>
      </c>
      <c r="T104" s="231"/>
      <c r="U104" s="192" t="s">
        <v>15</v>
      </c>
      <c r="X104" s="292">
        <v>142893063</v>
      </c>
      <c r="Y104" s="292">
        <v>113627156</v>
      </c>
      <c r="Z104" s="292">
        <v>107152229</v>
      </c>
      <c r="AA104" s="292">
        <v>107152370</v>
      </c>
    </row>
    <row r="105" spans="1:27" ht="16" hidden="1" x14ac:dyDescent="0.2">
      <c r="A105" s="191" t="s">
        <v>479</v>
      </c>
      <c r="B105" s="191">
        <v>849</v>
      </c>
      <c r="C105" s="191" t="s">
        <v>438</v>
      </c>
      <c r="D105" s="191" t="s">
        <v>439</v>
      </c>
      <c r="E105" s="191" t="s">
        <v>440</v>
      </c>
      <c r="F105" s="191" t="s">
        <v>435</v>
      </c>
      <c r="G105" s="191" t="s">
        <v>384</v>
      </c>
      <c r="H105" s="191"/>
      <c r="I105" s="191">
        <v>2</v>
      </c>
      <c r="J105" s="191">
        <v>10</v>
      </c>
      <c r="K105" s="191">
        <v>18</v>
      </c>
      <c r="L105" s="263">
        <v>518</v>
      </c>
      <c r="M105" s="299">
        <f t="shared" si="1"/>
        <v>12.950000000000001</v>
      </c>
      <c r="N105" s="299">
        <f>SUM(M94:M105)</f>
        <v>131.32500000000002</v>
      </c>
      <c r="O105" s="191" t="s">
        <v>393</v>
      </c>
      <c r="P105" s="209" t="s">
        <v>480</v>
      </c>
      <c r="Q105" s="256"/>
      <c r="R105" s="231" t="s">
        <v>352</v>
      </c>
      <c r="S105" s="231" t="s">
        <v>484</v>
      </c>
      <c r="T105" s="231"/>
      <c r="U105" s="192" t="s">
        <v>15</v>
      </c>
      <c r="X105" s="292">
        <v>142893063</v>
      </c>
      <c r="Y105" s="292">
        <v>113627156</v>
      </c>
      <c r="Z105" s="292">
        <v>107152229</v>
      </c>
      <c r="AA105" s="292">
        <v>107152370</v>
      </c>
    </row>
    <row r="106" spans="1:27" ht="17" hidden="1" x14ac:dyDescent="0.2">
      <c r="A106" s="191" t="s">
        <v>485</v>
      </c>
      <c r="B106" s="191">
        <v>901</v>
      </c>
      <c r="C106" s="191" t="s">
        <v>486</v>
      </c>
      <c r="D106" s="191" t="s">
        <v>487</v>
      </c>
      <c r="E106" s="191" t="s">
        <v>488</v>
      </c>
      <c r="F106" s="237" t="s">
        <v>489</v>
      </c>
      <c r="G106" s="191" t="s">
        <v>384</v>
      </c>
      <c r="H106" s="191"/>
      <c r="I106" s="191">
        <v>2</v>
      </c>
      <c r="J106" s="191">
        <v>49</v>
      </c>
      <c r="K106" s="191">
        <v>15</v>
      </c>
      <c r="L106" s="263">
        <v>366</v>
      </c>
      <c r="M106" s="300">
        <f t="shared" si="1"/>
        <v>9.15</v>
      </c>
      <c r="N106" s="300"/>
      <c r="O106" s="191" t="s">
        <v>385</v>
      </c>
      <c r="P106" s="191"/>
      <c r="Q106" s="191"/>
      <c r="R106" s="191" t="s">
        <v>114</v>
      </c>
      <c r="S106" s="191" t="s">
        <v>490</v>
      </c>
      <c r="T106" s="191" t="s">
        <v>491</v>
      </c>
      <c r="U106" s="192" t="s">
        <v>15</v>
      </c>
      <c r="X106" s="292">
        <v>118591255</v>
      </c>
      <c r="Y106">
        <v>114937498</v>
      </c>
    </row>
    <row r="107" spans="1:27" ht="17" hidden="1" x14ac:dyDescent="0.2">
      <c r="A107" s="191" t="s">
        <v>485</v>
      </c>
      <c r="B107" s="191">
        <v>902</v>
      </c>
      <c r="C107" s="191" t="s">
        <v>486</v>
      </c>
      <c r="D107" s="191" t="s">
        <v>487</v>
      </c>
      <c r="E107" s="191" t="s">
        <v>488</v>
      </c>
      <c r="F107" s="237" t="s">
        <v>489</v>
      </c>
      <c r="G107" s="191" t="s">
        <v>384</v>
      </c>
      <c r="H107" s="191"/>
      <c r="I107" s="191">
        <v>2</v>
      </c>
      <c r="J107" s="191">
        <v>49</v>
      </c>
      <c r="K107" s="191">
        <v>15</v>
      </c>
      <c r="L107" s="263">
        <v>152</v>
      </c>
      <c r="M107" s="300">
        <f t="shared" si="1"/>
        <v>3.8000000000000003</v>
      </c>
      <c r="N107" s="300"/>
      <c r="O107" s="191" t="s">
        <v>385</v>
      </c>
      <c r="P107" s="191"/>
      <c r="Q107" s="191"/>
      <c r="R107" s="191" t="s">
        <v>114</v>
      </c>
      <c r="S107" s="191" t="s">
        <v>490</v>
      </c>
      <c r="T107" s="191" t="s">
        <v>491</v>
      </c>
      <c r="U107" s="192" t="s">
        <v>15</v>
      </c>
      <c r="X107" s="292">
        <v>118591255</v>
      </c>
      <c r="Y107">
        <v>114937498</v>
      </c>
    </row>
    <row r="108" spans="1:27" ht="17" hidden="1" x14ac:dyDescent="0.2">
      <c r="A108" s="191" t="s">
        <v>485</v>
      </c>
      <c r="B108" s="191">
        <v>903</v>
      </c>
      <c r="C108" s="191" t="s">
        <v>486</v>
      </c>
      <c r="D108" s="191" t="s">
        <v>487</v>
      </c>
      <c r="E108" s="191" t="s">
        <v>488</v>
      </c>
      <c r="F108" s="237" t="s">
        <v>489</v>
      </c>
      <c r="G108" s="191" t="s">
        <v>384</v>
      </c>
      <c r="H108" s="191"/>
      <c r="I108" s="191">
        <v>2</v>
      </c>
      <c r="J108" s="191">
        <v>49</v>
      </c>
      <c r="K108" s="191">
        <v>15</v>
      </c>
      <c r="L108" s="263">
        <v>345</v>
      </c>
      <c r="M108" s="300">
        <f>L108*$M$3</f>
        <v>8.625</v>
      </c>
      <c r="N108" s="300"/>
      <c r="O108" s="191" t="s">
        <v>385</v>
      </c>
      <c r="P108" s="191"/>
      <c r="Q108" s="191"/>
      <c r="R108" s="191" t="s">
        <v>114</v>
      </c>
      <c r="S108" s="191" t="s">
        <v>490</v>
      </c>
      <c r="T108" s="191" t="s">
        <v>491</v>
      </c>
      <c r="U108" s="192" t="s">
        <v>15</v>
      </c>
      <c r="X108" s="292">
        <v>118591255</v>
      </c>
      <c r="Y108">
        <v>114937498</v>
      </c>
    </row>
    <row r="109" spans="1:27" ht="17" hidden="1" x14ac:dyDescent="0.2">
      <c r="A109" s="191" t="s">
        <v>485</v>
      </c>
      <c r="B109" s="191">
        <v>904</v>
      </c>
      <c r="C109" s="191" t="s">
        <v>486</v>
      </c>
      <c r="D109" s="191" t="s">
        <v>487</v>
      </c>
      <c r="E109" s="191" t="s">
        <v>488</v>
      </c>
      <c r="F109" s="237" t="s">
        <v>489</v>
      </c>
      <c r="G109" s="191" t="s">
        <v>384</v>
      </c>
      <c r="H109" s="191"/>
      <c r="I109" s="191">
        <v>2</v>
      </c>
      <c r="J109" s="191">
        <v>49</v>
      </c>
      <c r="K109" s="191">
        <v>15</v>
      </c>
      <c r="L109" s="263">
        <v>566</v>
      </c>
      <c r="M109" s="300">
        <f t="shared" si="1"/>
        <v>14.15</v>
      </c>
      <c r="N109" s="300"/>
      <c r="O109" s="191" t="s">
        <v>385</v>
      </c>
      <c r="P109" s="191"/>
      <c r="Q109" s="191"/>
      <c r="R109" s="191" t="s">
        <v>114</v>
      </c>
      <c r="S109" s="191" t="s">
        <v>490</v>
      </c>
      <c r="T109" s="191" t="s">
        <v>491</v>
      </c>
      <c r="U109" s="192" t="s">
        <v>15</v>
      </c>
      <c r="X109" s="292">
        <v>118591255</v>
      </c>
      <c r="Y109">
        <v>114937498</v>
      </c>
    </row>
    <row r="110" spans="1:27" ht="17" hidden="1" x14ac:dyDescent="0.2">
      <c r="A110" s="191" t="s">
        <v>485</v>
      </c>
      <c r="B110" s="191">
        <v>905</v>
      </c>
      <c r="C110" s="191" t="s">
        <v>486</v>
      </c>
      <c r="D110" s="191" t="s">
        <v>487</v>
      </c>
      <c r="E110" s="191" t="s">
        <v>488</v>
      </c>
      <c r="F110" s="237" t="s">
        <v>489</v>
      </c>
      <c r="G110" s="191" t="s">
        <v>384</v>
      </c>
      <c r="H110" s="191"/>
      <c r="I110" s="191">
        <v>2</v>
      </c>
      <c r="J110" s="191">
        <v>49</v>
      </c>
      <c r="K110" s="191">
        <v>15</v>
      </c>
      <c r="L110" s="263">
        <v>270</v>
      </c>
      <c r="M110" s="300">
        <f t="shared" si="1"/>
        <v>6.75</v>
      </c>
      <c r="N110" s="300"/>
      <c r="O110" s="191" t="s">
        <v>385</v>
      </c>
      <c r="P110" s="191"/>
      <c r="Q110" s="191"/>
      <c r="R110" s="191" t="s">
        <v>114</v>
      </c>
      <c r="S110" s="191" t="s">
        <v>490</v>
      </c>
      <c r="T110" s="191" t="s">
        <v>491</v>
      </c>
      <c r="U110" s="192" t="s">
        <v>15</v>
      </c>
      <c r="X110" s="292">
        <v>118591255</v>
      </c>
      <c r="Y110">
        <v>114937498</v>
      </c>
    </row>
    <row r="111" spans="1:27" ht="17" hidden="1" x14ac:dyDescent="0.2">
      <c r="A111" s="191" t="s">
        <v>485</v>
      </c>
      <c r="B111" s="191">
        <v>907</v>
      </c>
      <c r="C111" s="191" t="s">
        <v>486</v>
      </c>
      <c r="D111" s="191" t="s">
        <v>487</v>
      </c>
      <c r="E111" s="191" t="s">
        <v>488</v>
      </c>
      <c r="F111" s="237" t="s">
        <v>489</v>
      </c>
      <c r="G111" s="191" t="s">
        <v>384</v>
      </c>
      <c r="H111" s="191"/>
      <c r="I111" s="191">
        <v>2</v>
      </c>
      <c r="J111" s="191">
        <v>49</v>
      </c>
      <c r="K111" s="191">
        <v>15</v>
      </c>
      <c r="L111" s="263">
        <v>499</v>
      </c>
      <c r="M111" s="299">
        <f t="shared" si="1"/>
        <v>12.475000000000001</v>
      </c>
      <c r="N111" s="299">
        <f>SUM(M106:M111)</f>
        <v>54.95</v>
      </c>
      <c r="O111" s="191" t="s">
        <v>385</v>
      </c>
      <c r="P111" s="191"/>
      <c r="Q111" s="191"/>
      <c r="R111" s="191" t="s">
        <v>114</v>
      </c>
      <c r="S111" s="191" t="s">
        <v>490</v>
      </c>
      <c r="T111" s="191" t="s">
        <v>491</v>
      </c>
      <c r="U111" s="192" t="s">
        <v>15</v>
      </c>
      <c r="X111" s="292">
        <v>118591255</v>
      </c>
      <c r="Y111">
        <v>114937498</v>
      </c>
    </row>
    <row r="112" spans="1:27" ht="34" hidden="1" x14ac:dyDescent="0.2">
      <c r="A112" s="191" t="s">
        <v>492</v>
      </c>
      <c r="B112" s="191">
        <v>506</v>
      </c>
      <c r="C112" s="191" t="s">
        <v>493</v>
      </c>
      <c r="D112" s="191" t="s">
        <v>494</v>
      </c>
      <c r="E112" s="191" t="s">
        <v>495</v>
      </c>
      <c r="F112" s="191" t="s">
        <v>496</v>
      </c>
      <c r="G112" s="191" t="s">
        <v>384</v>
      </c>
      <c r="H112" s="191"/>
      <c r="I112" s="191">
        <v>2</v>
      </c>
      <c r="J112" s="191">
        <v>12</v>
      </c>
      <c r="K112" s="191">
        <v>18</v>
      </c>
      <c r="L112" s="263">
        <v>676</v>
      </c>
      <c r="M112" s="300">
        <f t="shared" si="1"/>
        <v>16.900000000000002</v>
      </c>
      <c r="N112" s="300"/>
      <c r="O112" s="191" t="s">
        <v>497</v>
      </c>
      <c r="Q112" s="255" t="s">
        <v>498</v>
      </c>
      <c r="R112" s="245" t="s">
        <v>300</v>
      </c>
      <c r="S112" s="233" t="s">
        <v>346</v>
      </c>
      <c r="T112" s="191" t="s">
        <v>499</v>
      </c>
      <c r="U112" s="232" t="s">
        <v>500</v>
      </c>
      <c r="X112" s="292">
        <v>107152131</v>
      </c>
      <c r="Y112" s="292">
        <v>114937506</v>
      </c>
      <c r="Z112" s="292">
        <v>122989657</v>
      </c>
      <c r="AA112" t="s">
        <v>319</v>
      </c>
    </row>
    <row r="113" spans="1:29" ht="16" hidden="1" x14ac:dyDescent="0.2">
      <c r="A113" s="191" t="s">
        <v>492</v>
      </c>
      <c r="B113" s="191">
        <v>507</v>
      </c>
      <c r="C113" s="191" t="s">
        <v>493</v>
      </c>
      <c r="D113" s="191" t="s">
        <v>494</v>
      </c>
      <c r="E113" s="191" t="s">
        <v>495</v>
      </c>
      <c r="F113" s="191" t="s">
        <v>496</v>
      </c>
      <c r="G113" s="191" t="s">
        <v>384</v>
      </c>
      <c r="H113" s="191"/>
      <c r="I113" s="191">
        <v>2</v>
      </c>
      <c r="J113" s="191">
        <v>12</v>
      </c>
      <c r="K113" s="191">
        <v>18</v>
      </c>
      <c r="L113" s="263">
        <v>856</v>
      </c>
      <c r="M113" s="300">
        <f t="shared" si="1"/>
        <v>21.400000000000002</v>
      </c>
      <c r="N113" s="300"/>
      <c r="O113" s="191" t="s">
        <v>497</v>
      </c>
      <c r="P113" s="191"/>
      <c r="Q113" s="191"/>
      <c r="R113" s="245" t="s">
        <v>300</v>
      </c>
      <c r="S113" s="233" t="s">
        <v>346</v>
      </c>
      <c r="T113" s="191" t="s">
        <v>499</v>
      </c>
      <c r="U113" s="232" t="s">
        <v>500</v>
      </c>
      <c r="X113" s="292">
        <v>107152131</v>
      </c>
      <c r="Y113" s="292">
        <v>114937506</v>
      </c>
      <c r="Z113" s="292">
        <v>122989657</v>
      </c>
    </row>
    <row r="114" spans="1:29" ht="16" hidden="1" x14ac:dyDescent="0.2">
      <c r="A114" s="191" t="s">
        <v>492</v>
      </c>
      <c r="B114" s="191">
        <v>508</v>
      </c>
      <c r="C114" s="191" t="s">
        <v>493</v>
      </c>
      <c r="D114" s="191" t="s">
        <v>494</v>
      </c>
      <c r="E114" s="191" t="s">
        <v>495</v>
      </c>
      <c r="F114" s="191" t="s">
        <v>496</v>
      </c>
      <c r="G114" s="191" t="s">
        <v>384</v>
      </c>
      <c r="H114" s="191"/>
      <c r="I114" s="191">
        <v>2</v>
      </c>
      <c r="J114" s="191">
        <v>12</v>
      </c>
      <c r="K114" s="191">
        <v>18</v>
      </c>
      <c r="L114" s="263">
        <v>582</v>
      </c>
      <c r="M114" s="300">
        <f t="shared" si="1"/>
        <v>14.55</v>
      </c>
      <c r="N114" s="300"/>
      <c r="O114" s="191" t="s">
        <v>497</v>
      </c>
      <c r="P114" s="191"/>
      <c r="Q114" s="191"/>
      <c r="R114" s="245" t="s">
        <v>300</v>
      </c>
      <c r="S114" s="233" t="s">
        <v>346</v>
      </c>
      <c r="T114" s="191" t="s">
        <v>499</v>
      </c>
      <c r="U114" s="232" t="s">
        <v>500</v>
      </c>
      <c r="X114" s="292">
        <v>107152131</v>
      </c>
      <c r="Y114" s="292">
        <v>114937506</v>
      </c>
      <c r="Z114" s="292">
        <v>122989657</v>
      </c>
    </row>
    <row r="115" spans="1:29" ht="16" hidden="1" x14ac:dyDescent="0.2">
      <c r="A115" s="191" t="s">
        <v>492</v>
      </c>
      <c r="B115" s="191">
        <v>509</v>
      </c>
      <c r="C115" s="191" t="s">
        <v>493</v>
      </c>
      <c r="D115" s="191" t="s">
        <v>494</v>
      </c>
      <c r="E115" s="191" t="s">
        <v>495</v>
      </c>
      <c r="F115" s="191" t="s">
        <v>496</v>
      </c>
      <c r="G115" s="191" t="s">
        <v>384</v>
      </c>
      <c r="H115" s="191"/>
      <c r="I115" s="191">
        <v>2</v>
      </c>
      <c r="J115" s="191">
        <v>12</v>
      </c>
      <c r="K115" s="191">
        <v>18</v>
      </c>
      <c r="L115" s="263">
        <v>785</v>
      </c>
      <c r="M115" s="300">
        <f t="shared" si="1"/>
        <v>19.625</v>
      </c>
      <c r="N115" s="300"/>
      <c r="O115" s="191" t="s">
        <v>497</v>
      </c>
      <c r="P115" s="191"/>
      <c r="Q115" s="191"/>
      <c r="R115" s="245" t="s">
        <v>300</v>
      </c>
      <c r="S115" s="233" t="s">
        <v>346</v>
      </c>
      <c r="T115" s="191" t="s">
        <v>499</v>
      </c>
      <c r="U115" s="232" t="s">
        <v>500</v>
      </c>
      <c r="X115" s="292">
        <v>107152131</v>
      </c>
      <c r="Y115" s="292">
        <v>114937506</v>
      </c>
      <c r="Z115" s="292">
        <v>122989657</v>
      </c>
    </row>
    <row r="116" spans="1:29" ht="16" hidden="1" x14ac:dyDescent="0.2">
      <c r="A116" s="191" t="s">
        <v>492</v>
      </c>
      <c r="B116" s="191">
        <v>510</v>
      </c>
      <c r="C116" s="191" t="s">
        <v>493</v>
      </c>
      <c r="D116" s="191" t="s">
        <v>494</v>
      </c>
      <c r="E116" s="191" t="s">
        <v>495</v>
      </c>
      <c r="F116" s="191" t="s">
        <v>496</v>
      </c>
      <c r="G116" s="191" t="s">
        <v>384</v>
      </c>
      <c r="H116" s="191"/>
      <c r="I116" s="191">
        <v>2</v>
      </c>
      <c r="J116" s="191">
        <v>12</v>
      </c>
      <c r="K116" s="191">
        <v>18</v>
      </c>
      <c r="L116" s="263">
        <v>426</v>
      </c>
      <c r="M116" s="300">
        <f t="shared" si="1"/>
        <v>10.65</v>
      </c>
      <c r="N116" s="300"/>
      <c r="O116" s="191" t="s">
        <v>497</v>
      </c>
      <c r="P116" s="191"/>
      <c r="Q116" s="191"/>
      <c r="R116" s="245" t="s">
        <v>300</v>
      </c>
      <c r="S116" s="233" t="s">
        <v>346</v>
      </c>
      <c r="T116" s="191" t="s">
        <v>499</v>
      </c>
      <c r="U116" s="232" t="s">
        <v>500</v>
      </c>
      <c r="X116" s="292">
        <v>107152131</v>
      </c>
      <c r="Y116" s="292">
        <v>114937506</v>
      </c>
      <c r="Z116" s="292">
        <v>122989657</v>
      </c>
    </row>
    <row r="117" spans="1:29" ht="16" hidden="1" x14ac:dyDescent="0.2">
      <c r="A117" s="191" t="s">
        <v>492</v>
      </c>
      <c r="B117" s="191">
        <v>800</v>
      </c>
      <c r="C117" s="191" t="s">
        <v>493</v>
      </c>
      <c r="D117" s="191" t="s">
        <v>494</v>
      </c>
      <c r="E117" s="191" t="s">
        <v>495</v>
      </c>
      <c r="F117" s="191" t="s">
        <v>496</v>
      </c>
      <c r="G117" s="191" t="s">
        <v>384</v>
      </c>
      <c r="H117" s="191"/>
      <c r="I117" s="191">
        <v>2</v>
      </c>
      <c r="J117" s="191">
        <v>10</v>
      </c>
      <c r="K117" s="191">
        <v>18</v>
      </c>
      <c r="L117" s="263">
        <v>453</v>
      </c>
      <c r="M117" s="300">
        <f t="shared" si="1"/>
        <v>11.325000000000001</v>
      </c>
      <c r="N117" s="300"/>
      <c r="O117" s="191" t="s">
        <v>497</v>
      </c>
      <c r="P117" s="191"/>
      <c r="Q117" s="191"/>
      <c r="R117" s="245" t="s">
        <v>300</v>
      </c>
      <c r="S117" s="233" t="s">
        <v>346</v>
      </c>
      <c r="T117" s="191" t="s">
        <v>499</v>
      </c>
      <c r="U117" s="232" t="s">
        <v>500</v>
      </c>
      <c r="X117" s="292">
        <v>107152131</v>
      </c>
      <c r="Y117" s="292">
        <v>114937506</v>
      </c>
      <c r="Z117" s="292">
        <v>122989657</v>
      </c>
    </row>
    <row r="118" spans="1:29" ht="16" hidden="1" x14ac:dyDescent="0.2">
      <c r="A118" s="191" t="s">
        <v>492</v>
      </c>
      <c r="B118" s="191">
        <v>801</v>
      </c>
      <c r="C118" s="191" t="s">
        <v>493</v>
      </c>
      <c r="D118" s="191" t="s">
        <v>494</v>
      </c>
      <c r="E118" s="191" t="s">
        <v>495</v>
      </c>
      <c r="F118" s="191" t="s">
        <v>496</v>
      </c>
      <c r="G118" s="191" t="s">
        <v>384</v>
      </c>
      <c r="H118" s="191" t="s">
        <v>501</v>
      </c>
      <c r="I118" s="191">
        <v>2</v>
      </c>
      <c r="J118" s="191">
        <v>10</v>
      </c>
      <c r="K118" s="191">
        <v>18</v>
      </c>
      <c r="L118" s="263">
        <v>206</v>
      </c>
      <c r="M118" s="300">
        <f t="shared" si="1"/>
        <v>5.15</v>
      </c>
      <c r="N118" s="300"/>
      <c r="O118" s="191" t="s">
        <v>497</v>
      </c>
      <c r="P118" s="191"/>
      <c r="Q118" s="191"/>
      <c r="R118" s="245" t="s">
        <v>300</v>
      </c>
      <c r="S118" s="233" t="s">
        <v>346</v>
      </c>
      <c r="T118" s="191" t="s">
        <v>499</v>
      </c>
      <c r="U118" s="232" t="s">
        <v>500</v>
      </c>
      <c r="X118" s="292">
        <v>107152131</v>
      </c>
      <c r="Y118" s="292">
        <v>114937506</v>
      </c>
      <c r="Z118" s="292">
        <v>122989657</v>
      </c>
    </row>
    <row r="119" spans="1:29" ht="16" hidden="1" x14ac:dyDescent="0.2">
      <c r="A119" s="191" t="s">
        <v>492</v>
      </c>
      <c r="B119" s="191">
        <v>503</v>
      </c>
      <c r="C119" s="191" t="s">
        <v>502</v>
      </c>
      <c r="D119" s="191" t="s">
        <v>503</v>
      </c>
      <c r="E119" s="191" t="s">
        <v>504</v>
      </c>
      <c r="F119" s="191" t="s">
        <v>496</v>
      </c>
      <c r="G119" s="191" t="s">
        <v>384</v>
      </c>
      <c r="H119" s="191"/>
      <c r="I119" s="191">
        <v>2</v>
      </c>
      <c r="J119" s="191">
        <v>12</v>
      </c>
      <c r="K119" s="191">
        <v>18</v>
      </c>
      <c r="L119" s="263">
        <v>253</v>
      </c>
      <c r="M119" s="300">
        <f t="shared" si="1"/>
        <v>6.3250000000000002</v>
      </c>
      <c r="N119" s="300"/>
      <c r="O119" s="191" t="s">
        <v>393</v>
      </c>
      <c r="P119" s="191"/>
      <c r="Q119" s="191"/>
      <c r="R119" s="245" t="s">
        <v>300</v>
      </c>
      <c r="S119" s="233" t="s">
        <v>346</v>
      </c>
      <c r="T119" s="191" t="s">
        <v>499</v>
      </c>
      <c r="U119" s="232" t="s">
        <v>500</v>
      </c>
      <c r="X119" s="292">
        <v>107152131</v>
      </c>
      <c r="Y119" s="292">
        <v>114937506</v>
      </c>
      <c r="Z119" s="292">
        <v>122989657</v>
      </c>
    </row>
    <row r="120" spans="1:29" ht="16" hidden="1" x14ac:dyDescent="0.2">
      <c r="A120" s="191" t="s">
        <v>492</v>
      </c>
      <c r="B120" s="191">
        <v>504</v>
      </c>
      <c r="C120" s="191" t="s">
        <v>502</v>
      </c>
      <c r="D120" s="191" t="s">
        <v>503</v>
      </c>
      <c r="E120" s="191" t="s">
        <v>504</v>
      </c>
      <c r="F120" s="191" t="s">
        <v>496</v>
      </c>
      <c r="G120" s="191" t="s">
        <v>384</v>
      </c>
      <c r="H120" s="191" t="s">
        <v>505</v>
      </c>
      <c r="I120" s="191">
        <v>2</v>
      </c>
      <c r="J120" s="191">
        <v>12</v>
      </c>
      <c r="K120" s="191">
        <v>18</v>
      </c>
      <c r="L120" s="263">
        <v>1254</v>
      </c>
      <c r="M120" s="300">
        <f t="shared" si="1"/>
        <v>31.35</v>
      </c>
      <c r="N120" s="300"/>
      <c r="O120" s="191" t="s">
        <v>393</v>
      </c>
      <c r="P120" s="191"/>
      <c r="Q120" s="191"/>
      <c r="R120" s="245" t="s">
        <v>300</v>
      </c>
      <c r="S120" s="233" t="s">
        <v>346</v>
      </c>
      <c r="T120" s="191" t="s">
        <v>499</v>
      </c>
      <c r="U120" s="232" t="s">
        <v>500</v>
      </c>
      <c r="X120" s="292">
        <v>107152131</v>
      </c>
      <c r="Y120" s="292">
        <v>114937506</v>
      </c>
      <c r="Z120" s="292">
        <v>122989657</v>
      </c>
    </row>
    <row r="121" spans="1:29" ht="16" hidden="1" x14ac:dyDescent="0.2">
      <c r="A121" s="191" t="s">
        <v>492</v>
      </c>
      <c r="B121" s="191">
        <v>505</v>
      </c>
      <c r="C121" s="191" t="s">
        <v>502</v>
      </c>
      <c r="D121" s="191" t="s">
        <v>503</v>
      </c>
      <c r="E121" s="191" t="s">
        <v>504</v>
      </c>
      <c r="F121" s="191" t="s">
        <v>496</v>
      </c>
      <c r="G121" s="191" t="s">
        <v>384</v>
      </c>
      <c r="H121" s="191"/>
      <c r="I121" s="191">
        <v>2</v>
      </c>
      <c r="J121" s="191">
        <v>12</v>
      </c>
      <c r="K121" s="191">
        <v>18</v>
      </c>
      <c r="L121" s="263">
        <v>422</v>
      </c>
      <c r="M121" s="300">
        <f t="shared" si="1"/>
        <v>10.55</v>
      </c>
      <c r="N121" s="300"/>
      <c r="O121" s="191" t="s">
        <v>393</v>
      </c>
      <c r="P121" s="191"/>
      <c r="Q121" s="191"/>
      <c r="R121" s="245" t="s">
        <v>300</v>
      </c>
      <c r="S121" s="233" t="s">
        <v>346</v>
      </c>
      <c r="T121" s="191" t="s">
        <v>499</v>
      </c>
      <c r="U121" s="232" t="s">
        <v>500</v>
      </c>
      <c r="X121" s="292">
        <v>107152131</v>
      </c>
      <c r="Y121" s="292">
        <v>114937506</v>
      </c>
      <c r="Z121" s="292">
        <v>122989657</v>
      </c>
    </row>
    <row r="122" spans="1:29" ht="16" hidden="1" x14ac:dyDescent="0.2">
      <c r="A122" s="191" t="s">
        <v>492</v>
      </c>
      <c r="B122" s="191">
        <v>802</v>
      </c>
      <c r="C122" s="191" t="s">
        <v>502</v>
      </c>
      <c r="D122" s="191" t="s">
        <v>503</v>
      </c>
      <c r="E122" s="191" t="s">
        <v>504</v>
      </c>
      <c r="F122" s="191" t="s">
        <v>496</v>
      </c>
      <c r="G122" s="191" t="s">
        <v>384</v>
      </c>
      <c r="H122" s="191"/>
      <c r="I122" s="191">
        <v>2</v>
      </c>
      <c r="J122" s="191">
        <v>10</v>
      </c>
      <c r="K122" s="191">
        <v>18</v>
      </c>
      <c r="L122" s="263">
        <v>593</v>
      </c>
      <c r="M122" s="300">
        <f t="shared" si="1"/>
        <v>14.825000000000001</v>
      </c>
      <c r="N122" s="300"/>
      <c r="O122" s="191" t="s">
        <v>393</v>
      </c>
      <c r="P122" s="191"/>
      <c r="Q122" s="191"/>
      <c r="R122" s="245" t="s">
        <v>300</v>
      </c>
      <c r="S122" s="233" t="s">
        <v>346</v>
      </c>
      <c r="T122" s="191" t="s">
        <v>499</v>
      </c>
      <c r="U122" s="232" t="s">
        <v>500</v>
      </c>
      <c r="X122" s="292">
        <v>107152131</v>
      </c>
      <c r="Y122" s="292">
        <v>114937506</v>
      </c>
      <c r="Z122" s="292">
        <v>122989657</v>
      </c>
    </row>
    <row r="123" spans="1:29" ht="16" hidden="1" x14ac:dyDescent="0.2">
      <c r="A123" s="191" t="s">
        <v>346</v>
      </c>
      <c r="B123" s="254">
        <v>808</v>
      </c>
      <c r="C123" s="254" t="s">
        <v>411</v>
      </c>
      <c r="D123" s="254" t="s">
        <v>412</v>
      </c>
      <c r="E123" s="254" t="s">
        <v>506</v>
      </c>
      <c r="F123" s="191" t="s">
        <v>496</v>
      </c>
      <c r="G123" s="191" t="s">
        <v>384</v>
      </c>
      <c r="H123" s="191"/>
      <c r="I123" s="191">
        <v>2</v>
      </c>
      <c r="J123" s="191">
        <v>10</v>
      </c>
      <c r="K123" s="191">
        <v>18</v>
      </c>
      <c r="L123" s="263">
        <v>705</v>
      </c>
      <c r="M123" s="299">
        <f>L123*$M$3</f>
        <v>17.625</v>
      </c>
      <c r="N123" s="299">
        <f>SUM(M22:M123)</f>
        <v>1334.4</v>
      </c>
      <c r="O123" s="191" t="s">
        <v>393</v>
      </c>
      <c r="P123" s="191"/>
      <c r="Q123" s="191"/>
      <c r="R123" s="245" t="s">
        <v>300</v>
      </c>
      <c r="S123" s="233" t="s">
        <v>346</v>
      </c>
      <c r="T123" s="191" t="s">
        <v>499</v>
      </c>
      <c r="U123" s="232" t="s">
        <v>500</v>
      </c>
      <c r="X123" s="292">
        <v>107152131</v>
      </c>
      <c r="Y123" s="292">
        <v>114937506</v>
      </c>
      <c r="Z123" s="292">
        <v>122989657</v>
      </c>
    </row>
    <row r="124" spans="1:29" ht="16" hidden="1" x14ac:dyDescent="0.2">
      <c r="A124" s="191" t="s">
        <v>492</v>
      </c>
      <c r="B124" s="191">
        <v>809</v>
      </c>
      <c r="C124" s="191" t="s">
        <v>502</v>
      </c>
      <c r="D124" s="191" t="s">
        <v>503</v>
      </c>
      <c r="E124" s="191" t="s">
        <v>504</v>
      </c>
      <c r="F124" s="191" t="s">
        <v>496</v>
      </c>
      <c r="G124" s="191" t="s">
        <v>384</v>
      </c>
      <c r="H124" s="191"/>
      <c r="I124" s="191">
        <v>2</v>
      </c>
      <c r="J124" s="191">
        <v>10</v>
      </c>
      <c r="K124" s="191">
        <v>18</v>
      </c>
      <c r="L124" s="263">
        <v>712</v>
      </c>
      <c r="M124" s="300">
        <f t="shared" si="1"/>
        <v>17.8</v>
      </c>
      <c r="N124" s="300"/>
      <c r="O124" s="191" t="s">
        <v>393</v>
      </c>
      <c r="P124" s="191"/>
      <c r="Q124" s="191"/>
      <c r="R124" s="245" t="s">
        <v>300</v>
      </c>
      <c r="S124" s="233" t="s">
        <v>346</v>
      </c>
      <c r="T124" s="191" t="s">
        <v>499</v>
      </c>
      <c r="U124" s="232" t="s">
        <v>500</v>
      </c>
      <c r="X124" s="292">
        <v>107152131</v>
      </c>
      <c r="Y124" s="292">
        <v>114937506</v>
      </c>
      <c r="Z124" s="292">
        <v>122989657</v>
      </c>
    </row>
    <row r="125" spans="1:29" ht="16" hidden="1" x14ac:dyDescent="0.2">
      <c r="A125" s="191" t="s">
        <v>492</v>
      </c>
      <c r="B125" s="191">
        <v>819</v>
      </c>
      <c r="C125" s="191" t="s">
        <v>502</v>
      </c>
      <c r="D125" s="191" t="s">
        <v>503</v>
      </c>
      <c r="E125" s="191" t="s">
        <v>504</v>
      </c>
      <c r="F125" s="191" t="s">
        <v>496</v>
      </c>
      <c r="G125" s="191" t="s">
        <v>384</v>
      </c>
      <c r="H125" s="191"/>
      <c r="I125" s="191">
        <v>2</v>
      </c>
      <c r="J125" s="191">
        <v>10</v>
      </c>
      <c r="K125" s="191">
        <v>18</v>
      </c>
      <c r="L125" s="263">
        <v>796</v>
      </c>
      <c r="M125" s="299">
        <f t="shared" si="1"/>
        <v>19.900000000000002</v>
      </c>
      <c r="N125" s="299">
        <f>SUM(M112:M125)</f>
        <v>217.97500000000005</v>
      </c>
      <c r="O125" s="191" t="s">
        <v>393</v>
      </c>
      <c r="P125" s="191"/>
      <c r="Q125" s="191"/>
      <c r="R125" s="245" t="s">
        <v>300</v>
      </c>
      <c r="S125" s="233" t="s">
        <v>346</v>
      </c>
      <c r="T125" s="191" t="s">
        <v>499</v>
      </c>
      <c r="U125" s="232" t="s">
        <v>500</v>
      </c>
      <c r="X125" s="292">
        <v>107152131</v>
      </c>
      <c r="Y125" s="292">
        <v>114937506</v>
      </c>
      <c r="Z125" s="292">
        <v>122989657</v>
      </c>
    </row>
    <row r="126" spans="1:29" ht="16" hidden="1" x14ac:dyDescent="0.2">
      <c r="A126" s="191" t="s">
        <v>128</v>
      </c>
      <c r="B126" s="191">
        <v>854</v>
      </c>
      <c r="C126" s="191" t="s">
        <v>481</v>
      </c>
      <c r="D126" s="191" t="s">
        <v>482</v>
      </c>
      <c r="E126" s="191" t="s">
        <v>483</v>
      </c>
      <c r="F126" t="s">
        <v>507</v>
      </c>
      <c r="G126" s="191" t="s">
        <v>384</v>
      </c>
      <c r="H126" s="191"/>
      <c r="I126" s="191">
        <v>2</v>
      </c>
      <c r="J126" s="191">
        <v>49</v>
      </c>
      <c r="K126" s="191">
        <v>18</v>
      </c>
      <c r="L126" s="263">
        <v>491</v>
      </c>
      <c r="M126" s="300">
        <f t="shared" si="1"/>
        <v>12.275</v>
      </c>
      <c r="N126" s="300"/>
      <c r="O126" s="191" t="s">
        <v>393</v>
      </c>
      <c r="P126" s="191"/>
      <c r="Q126" s="191"/>
      <c r="R126" s="196" t="s">
        <v>128</v>
      </c>
      <c r="S126" s="196" t="s">
        <v>273</v>
      </c>
      <c r="T126" s="191"/>
      <c r="U126" s="192" t="s">
        <v>15</v>
      </c>
      <c r="X126" s="292">
        <v>107152873</v>
      </c>
      <c r="Y126">
        <v>107152473</v>
      </c>
      <c r="Z126">
        <v>107152460</v>
      </c>
      <c r="AA126">
        <v>111658833</v>
      </c>
      <c r="AC126" t="s">
        <v>319</v>
      </c>
    </row>
    <row r="127" spans="1:29" ht="16" hidden="1" x14ac:dyDescent="0.2">
      <c r="A127" s="191" t="s">
        <v>128</v>
      </c>
      <c r="B127" s="191">
        <v>855</v>
      </c>
      <c r="C127" s="191" t="s">
        <v>481</v>
      </c>
      <c r="D127" s="191" t="s">
        <v>482</v>
      </c>
      <c r="E127" s="191" t="s">
        <v>483</v>
      </c>
      <c r="F127" t="s">
        <v>507</v>
      </c>
      <c r="G127" s="191" t="s">
        <v>384</v>
      </c>
      <c r="H127" s="191"/>
      <c r="I127" s="191">
        <v>2</v>
      </c>
      <c r="J127" s="191">
        <v>49</v>
      </c>
      <c r="K127" s="191">
        <v>18</v>
      </c>
      <c r="L127" s="263">
        <v>705</v>
      </c>
      <c r="M127" s="300">
        <f t="shared" si="1"/>
        <v>17.625</v>
      </c>
      <c r="N127" s="300"/>
      <c r="O127" s="191" t="s">
        <v>393</v>
      </c>
      <c r="P127" s="191"/>
      <c r="Q127" s="191"/>
      <c r="R127" s="196" t="s">
        <v>128</v>
      </c>
      <c r="S127" s="196" t="s">
        <v>273</v>
      </c>
      <c r="T127" s="191"/>
      <c r="U127" s="192" t="s">
        <v>15</v>
      </c>
      <c r="X127" s="292">
        <v>107152873</v>
      </c>
      <c r="Y127">
        <v>107152473</v>
      </c>
      <c r="Z127">
        <v>107152460</v>
      </c>
      <c r="AA127">
        <v>111658833</v>
      </c>
    </row>
    <row r="128" spans="1:29" ht="16" hidden="1" x14ac:dyDescent="0.2">
      <c r="A128" s="191" t="s">
        <v>128</v>
      </c>
      <c r="B128" s="191">
        <v>856</v>
      </c>
      <c r="C128" s="191" t="s">
        <v>481</v>
      </c>
      <c r="D128" s="191" t="s">
        <v>482</v>
      </c>
      <c r="E128" s="191" t="s">
        <v>483</v>
      </c>
      <c r="F128" t="s">
        <v>507</v>
      </c>
      <c r="G128" s="191" t="s">
        <v>384</v>
      </c>
      <c r="H128" s="191"/>
      <c r="I128" s="191">
        <v>2</v>
      </c>
      <c r="J128" s="191">
        <v>49</v>
      </c>
      <c r="K128" s="191">
        <v>18</v>
      </c>
      <c r="L128" s="263">
        <v>844</v>
      </c>
      <c r="M128" s="300">
        <f t="shared" si="1"/>
        <v>21.1</v>
      </c>
      <c r="N128" s="300"/>
      <c r="O128" s="191" t="s">
        <v>393</v>
      </c>
      <c r="P128" s="191"/>
      <c r="Q128" s="191"/>
      <c r="R128" s="196" t="s">
        <v>128</v>
      </c>
      <c r="S128" s="196" t="s">
        <v>273</v>
      </c>
      <c r="T128" s="191"/>
      <c r="U128" s="192" t="s">
        <v>15</v>
      </c>
      <c r="X128" s="292">
        <v>107152873</v>
      </c>
      <c r="Y128">
        <v>107152473</v>
      </c>
      <c r="Z128">
        <v>107152460</v>
      </c>
      <c r="AA128">
        <v>111658833</v>
      </c>
    </row>
    <row r="129" spans="1:27" ht="16" hidden="1" x14ac:dyDescent="0.2">
      <c r="A129" s="191" t="s">
        <v>128</v>
      </c>
      <c r="B129" s="191">
        <v>857</v>
      </c>
      <c r="C129" s="191" t="s">
        <v>481</v>
      </c>
      <c r="D129" s="191" t="s">
        <v>482</v>
      </c>
      <c r="E129" s="191" t="s">
        <v>483</v>
      </c>
      <c r="F129" t="s">
        <v>507</v>
      </c>
      <c r="G129" s="191" t="s">
        <v>384</v>
      </c>
      <c r="H129" s="191"/>
      <c r="I129" s="191">
        <v>2</v>
      </c>
      <c r="J129" s="191">
        <v>49</v>
      </c>
      <c r="K129" s="191">
        <v>18</v>
      </c>
      <c r="L129" s="263">
        <v>491</v>
      </c>
      <c r="M129" s="300">
        <f t="shared" si="1"/>
        <v>12.275</v>
      </c>
      <c r="N129" s="300"/>
      <c r="O129" s="191" t="s">
        <v>393</v>
      </c>
      <c r="P129" s="191"/>
      <c r="Q129" s="191"/>
      <c r="R129" s="196" t="s">
        <v>128</v>
      </c>
      <c r="S129" s="196" t="s">
        <v>273</v>
      </c>
      <c r="T129" s="191"/>
      <c r="U129" s="192" t="s">
        <v>15</v>
      </c>
      <c r="X129" s="292">
        <v>107152873</v>
      </c>
      <c r="Y129">
        <v>107152473</v>
      </c>
      <c r="Z129">
        <v>107152460</v>
      </c>
      <c r="AA129">
        <v>111658833</v>
      </c>
    </row>
    <row r="130" spans="1:27" ht="16" hidden="1" x14ac:dyDescent="0.2">
      <c r="A130" s="191" t="s">
        <v>128</v>
      </c>
      <c r="B130" s="191">
        <v>906</v>
      </c>
      <c r="C130" s="191" t="s">
        <v>481</v>
      </c>
      <c r="D130" s="191" t="s">
        <v>482</v>
      </c>
      <c r="E130" s="191" t="s">
        <v>483</v>
      </c>
      <c r="F130" t="s">
        <v>507</v>
      </c>
      <c r="G130" s="191" t="s">
        <v>384</v>
      </c>
      <c r="H130" s="191"/>
      <c r="I130" s="191">
        <v>2</v>
      </c>
      <c r="J130" s="191">
        <v>49</v>
      </c>
      <c r="K130" s="191">
        <v>15</v>
      </c>
      <c r="L130" s="263">
        <v>240</v>
      </c>
      <c r="M130" s="300">
        <f t="shared" si="1"/>
        <v>6</v>
      </c>
      <c r="N130" s="300"/>
      <c r="O130" s="191" t="s">
        <v>393</v>
      </c>
      <c r="P130" s="191"/>
      <c r="Q130" s="191"/>
      <c r="R130" s="196" t="s">
        <v>128</v>
      </c>
      <c r="S130" s="196" t="s">
        <v>273</v>
      </c>
      <c r="T130" s="191"/>
      <c r="U130" s="192" t="s">
        <v>15</v>
      </c>
      <c r="X130" s="292">
        <v>107152873</v>
      </c>
      <c r="Y130">
        <v>107152473</v>
      </c>
      <c r="Z130">
        <v>107152460</v>
      </c>
      <c r="AA130">
        <v>111658833</v>
      </c>
    </row>
    <row r="131" spans="1:27" ht="16" hidden="1" x14ac:dyDescent="0.2">
      <c r="A131" s="191" t="s">
        <v>128</v>
      </c>
      <c r="B131" s="191">
        <v>830</v>
      </c>
      <c r="C131" s="191" t="s">
        <v>508</v>
      </c>
      <c r="D131" s="191" t="s">
        <v>509</v>
      </c>
      <c r="E131" s="191" t="s">
        <v>510</v>
      </c>
      <c r="F131" t="s">
        <v>507</v>
      </c>
      <c r="G131" s="191" t="s">
        <v>384</v>
      </c>
      <c r="H131" s="191"/>
      <c r="I131" s="191">
        <v>2</v>
      </c>
      <c r="J131" s="191">
        <v>10</v>
      </c>
      <c r="K131" s="191">
        <v>18</v>
      </c>
      <c r="L131" s="263">
        <v>874</v>
      </c>
      <c r="M131" s="300">
        <f t="shared" si="1"/>
        <v>21.85</v>
      </c>
      <c r="N131" s="300"/>
      <c r="O131" s="191" t="s">
        <v>393</v>
      </c>
      <c r="P131" s="191"/>
      <c r="Q131" s="191"/>
      <c r="R131" s="196" t="s">
        <v>128</v>
      </c>
      <c r="S131" s="196" t="s">
        <v>273</v>
      </c>
      <c r="T131" s="191"/>
      <c r="U131" s="192" t="s">
        <v>15</v>
      </c>
      <c r="X131" s="292">
        <v>107152873</v>
      </c>
      <c r="Y131">
        <v>107152473</v>
      </c>
      <c r="Z131">
        <v>107152460</v>
      </c>
      <c r="AA131">
        <v>111658833</v>
      </c>
    </row>
    <row r="132" spans="1:27" ht="16" hidden="1" x14ac:dyDescent="0.2">
      <c r="A132" s="191" t="s">
        <v>128</v>
      </c>
      <c r="B132" s="191">
        <v>844</v>
      </c>
      <c r="C132" s="191" t="s">
        <v>508</v>
      </c>
      <c r="D132" s="191" t="s">
        <v>509</v>
      </c>
      <c r="E132" s="191" t="s">
        <v>510</v>
      </c>
      <c r="F132" t="s">
        <v>507</v>
      </c>
      <c r="G132" s="191" t="s">
        <v>384</v>
      </c>
      <c r="H132" s="191"/>
      <c r="I132" s="191">
        <v>2</v>
      </c>
      <c r="J132" s="191">
        <v>49</v>
      </c>
      <c r="K132" s="191">
        <v>18</v>
      </c>
      <c r="L132" s="263">
        <v>605</v>
      </c>
      <c r="M132" s="300">
        <f t="shared" si="1"/>
        <v>15.125</v>
      </c>
      <c r="N132" s="300"/>
      <c r="O132" s="191" t="s">
        <v>393</v>
      </c>
      <c r="P132" s="191"/>
      <c r="Q132" s="191"/>
      <c r="R132" s="196" t="s">
        <v>128</v>
      </c>
      <c r="S132" s="196" t="s">
        <v>273</v>
      </c>
      <c r="T132" s="191"/>
      <c r="U132" s="192" t="s">
        <v>15</v>
      </c>
      <c r="X132" s="292">
        <v>107152873</v>
      </c>
      <c r="Y132">
        <v>107152473</v>
      </c>
      <c r="Z132">
        <v>107152460</v>
      </c>
      <c r="AA132">
        <v>111658833</v>
      </c>
    </row>
    <row r="133" spans="1:27" ht="16" hidden="1" x14ac:dyDescent="0.2">
      <c r="A133" s="191" t="s">
        <v>128</v>
      </c>
      <c r="B133" s="191">
        <v>845</v>
      </c>
      <c r="C133" s="191" t="s">
        <v>508</v>
      </c>
      <c r="D133" s="191" t="s">
        <v>509</v>
      </c>
      <c r="E133" s="191" t="s">
        <v>510</v>
      </c>
      <c r="F133" t="s">
        <v>507</v>
      </c>
      <c r="G133" s="191" t="s">
        <v>384</v>
      </c>
      <c r="H133" s="191"/>
      <c r="I133" s="191">
        <v>2</v>
      </c>
      <c r="J133" s="191">
        <v>49</v>
      </c>
      <c r="K133" s="191">
        <v>18</v>
      </c>
      <c r="L133" s="263">
        <v>931</v>
      </c>
      <c r="M133" s="300">
        <f t="shared" si="1"/>
        <v>23.275000000000002</v>
      </c>
      <c r="N133" s="300"/>
      <c r="O133" s="191" t="s">
        <v>393</v>
      </c>
      <c r="P133" s="191"/>
      <c r="Q133" s="191"/>
      <c r="R133" s="196" t="s">
        <v>128</v>
      </c>
      <c r="S133" s="196" t="s">
        <v>273</v>
      </c>
      <c r="T133" s="191"/>
      <c r="U133" s="192" t="s">
        <v>15</v>
      </c>
      <c r="X133" s="292">
        <v>107152873</v>
      </c>
      <c r="Y133">
        <v>107152473</v>
      </c>
      <c r="Z133">
        <v>107152460</v>
      </c>
      <c r="AA133">
        <v>111658833</v>
      </c>
    </row>
    <row r="134" spans="1:27" ht="16" hidden="1" x14ac:dyDescent="0.2">
      <c r="A134" s="191" t="s">
        <v>128</v>
      </c>
      <c r="B134" s="191">
        <v>852</v>
      </c>
      <c r="C134" s="191" t="s">
        <v>508</v>
      </c>
      <c r="D134" s="191" t="s">
        <v>509</v>
      </c>
      <c r="E134" s="191" t="s">
        <v>510</v>
      </c>
      <c r="F134" t="s">
        <v>507</v>
      </c>
      <c r="G134" s="191" t="s">
        <v>384</v>
      </c>
      <c r="H134" s="191"/>
      <c r="I134" s="191">
        <v>2</v>
      </c>
      <c r="J134" s="191">
        <v>49</v>
      </c>
      <c r="K134" s="191">
        <v>18</v>
      </c>
      <c r="L134" s="263">
        <v>342</v>
      </c>
      <c r="M134" s="300">
        <f t="shared" ref="M134:M196" si="2">L134*$M$3</f>
        <v>8.5500000000000007</v>
      </c>
      <c r="N134" s="300"/>
      <c r="O134" s="191" t="s">
        <v>393</v>
      </c>
      <c r="P134" s="191"/>
      <c r="Q134" s="191"/>
      <c r="R134" s="196" t="s">
        <v>128</v>
      </c>
      <c r="S134" s="196" t="s">
        <v>273</v>
      </c>
      <c r="T134" s="191"/>
      <c r="U134" s="192" t="s">
        <v>15</v>
      </c>
      <c r="X134" s="292">
        <v>107152873</v>
      </c>
      <c r="Y134">
        <v>107152473</v>
      </c>
      <c r="Z134">
        <v>107152460</v>
      </c>
      <c r="AA134">
        <v>111658833</v>
      </c>
    </row>
    <row r="135" spans="1:27" ht="16" hidden="1" x14ac:dyDescent="0.2">
      <c r="A135" s="191" t="s">
        <v>128</v>
      </c>
      <c r="B135" s="191">
        <v>853</v>
      </c>
      <c r="C135" s="191" t="s">
        <v>508</v>
      </c>
      <c r="D135" s="191" t="s">
        <v>509</v>
      </c>
      <c r="E135" s="191" t="s">
        <v>510</v>
      </c>
      <c r="F135" t="s">
        <v>507</v>
      </c>
      <c r="G135" s="191" t="s">
        <v>384</v>
      </c>
      <c r="H135" s="191"/>
      <c r="I135" s="191">
        <v>2</v>
      </c>
      <c r="J135" s="191">
        <v>49</v>
      </c>
      <c r="K135" s="191">
        <v>18</v>
      </c>
      <c r="L135" s="263">
        <v>423</v>
      </c>
      <c r="M135" s="300">
        <f t="shared" si="2"/>
        <v>10.575000000000001</v>
      </c>
      <c r="N135" s="300"/>
      <c r="O135" s="191" t="s">
        <v>393</v>
      </c>
      <c r="P135" s="191"/>
      <c r="Q135" s="191"/>
      <c r="R135" s="196" t="s">
        <v>128</v>
      </c>
      <c r="S135" s="196" t="s">
        <v>273</v>
      </c>
      <c r="T135" s="191"/>
      <c r="U135" s="192" t="s">
        <v>15</v>
      </c>
      <c r="X135" s="292">
        <v>107152873</v>
      </c>
      <c r="Y135">
        <v>107152473</v>
      </c>
      <c r="Z135">
        <v>107152460</v>
      </c>
      <c r="AA135">
        <v>111658833</v>
      </c>
    </row>
    <row r="136" spans="1:27" ht="16" hidden="1" x14ac:dyDescent="0.2">
      <c r="A136" s="191" t="s">
        <v>128</v>
      </c>
      <c r="B136" s="191">
        <v>843</v>
      </c>
      <c r="C136" s="191" t="s">
        <v>432</v>
      </c>
      <c r="D136" s="191" t="s">
        <v>433</v>
      </c>
      <c r="E136" s="191" t="s">
        <v>434</v>
      </c>
      <c r="F136" t="s">
        <v>507</v>
      </c>
      <c r="G136" s="191" t="s">
        <v>384</v>
      </c>
      <c r="H136" s="191"/>
      <c r="I136" s="191">
        <v>2</v>
      </c>
      <c r="J136" s="191">
        <v>10</v>
      </c>
      <c r="K136" s="191">
        <v>18</v>
      </c>
      <c r="L136" s="263">
        <v>745</v>
      </c>
      <c r="M136" s="300">
        <f t="shared" si="2"/>
        <v>18.625</v>
      </c>
      <c r="N136" s="300"/>
      <c r="O136" s="191" t="s">
        <v>393</v>
      </c>
      <c r="P136" s="191"/>
      <c r="Q136" s="191"/>
      <c r="R136" s="196" t="s">
        <v>128</v>
      </c>
      <c r="S136" s="196" t="s">
        <v>273</v>
      </c>
      <c r="T136" s="191"/>
      <c r="U136" s="192" t="s">
        <v>15</v>
      </c>
      <c r="X136" s="292">
        <v>107152873</v>
      </c>
      <c r="Y136">
        <v>107152473</v>
      </c>
      <c r="Z136">
        <v>107152460</v>
      </c>
      <c r="AA136">
        <v>111658833</v>
      </c>
    </row>
    <row r="137" spans="1:27" ht="16" hidden="1" x14ac:dyDescent="0.2">
      <c r="A137" s="191" t="s">
        <v>128</v>
      </c>
      <c r="B137" s="191">
        <v>846</v>
      </c>
      <c r="C137" s="191" t="s">
        <v>432</v>
      </c>
      <c r="D137" s="191" t="s">
        <v>433</v>
      </c>
      <c r="E137" s="191" t="s">
        <v>434</v>
      </c>
      <c r="F137" t="s">
        <v>507</v>
      </c>
      <c r="G137" s="191" t="s">
        <v>384</v>
      </c>
      <c r="H137" s="191"/>
      <c r="I137" s="191">
        <v>2</v>
      </c>
      <c r="J137" s="191">
        <v>10</v>
      </c>
      <c r="K137" s="191">
        <v>18</v>
      </c>
      <c r="L137" s="263">
        <v>496</v>
      </c>
      <c r="M137" s="300">
        <f t="shared" si="2"/>
        <v>12.4</v>
      </c>
      <c r="N137" s="300"/>
      <c r="O137" s="191" t="s">
        <v>393</v>
      </c>
      <c r="P137" s="191"/>
      <c r="Q137" s="191"/>
      <c r="R137" s="196" t="s">
        <v>128</v>
      </c>
      <c r="S137" s="196" t="s">
        <v>273</v>
      </c>
      <c r="T137" s="191"/>
      <c r="U137" s="192" t="s">
        <v>15</v>
      </c>
      <c r="X137" s="292">
        <v>107152873</v>
      </c>
      <c r="Y137">
        <v>107152473</v>
      </c>
      <c r="Z137">
        <v>107152460</v>
      </c>
      <c r="AA137">
        <v>111658833</v>
      </c>
    </row>
    <row r="138" spans="1:27" ht="16" hidden="1" x14ac:dyDescent="0.2">
      <c r="A138" s="191" t="s">
        <v>128</v>
      </c>
      <c r="B138" s="191">
        <v>847</v>
      </c>
      <c r="C138" s="191" t="s">
        <v>432</v>
      </c>
      <c r="D138" s="191" t="s">
        <v>433</v>
      </c>
      <c r="E138" s="191" t="s">
        <v>434</v>
      </c>
      <c r="F138" t="s">
        <v>507</v>
      </c>
      <c r="G138" s="191" t="s">
        <v>384</v>
      </c>
      <c r="H138" s="191"/>
      <c r="I138" s="191">
        <v>2</v>
      </c>
      <c r="J138" s="191">
        <v>10</v>
      </c>
      <c r="K138" s="191">
        <v>18</v>
      </c>
      <c r="L138" s="263">
        <v>480</v>
      </c>
      <c r="M138" s="300">
        <f t="shared" si="2"/>
        <v>12</v>
      </c>
      <c r="N138" s="300"/>
      <c r="O138" s="191" t="s">
        <v>393</v>
      </c>
      <c r="P138" s="191"/>
      <c r="Q138" s="191"/>
      <c r="R138" s="196" t="s">
        <v>128</v>
      </c>
      <c r="S138" s="196" t="s">
        <v>273</v>
      </c>
      <c r="T138" s="191"/>
      <c r="U138" s="192" t="s">
        <v>15</v>
      </c>
      <c r="X138" s="292">
        <v>107152873</v>
      </c>
      <c r="Y138">
        <v>107152473</v>
      </c>
      <c r="Z138">
        <v>107152460</v>
      </c>
      <c r="AA138">
        <v>111658833</v>
      </c>
    </row>
    <row r="139" spans="1:27" ht="16" hidden="1" x14ac:dyDescent="0.2">
      <c r="A139" s="191" t="s">
        <v>128</v>
      </c>
      <c r="B139" s="191">
        <v>850</v>
      </c>
      <c r="C139" s="191" t="s">
        <v>432</v>
      </c>
      <c r="D139" s="191" t="s">
        <v>433</v>
      </c>
      <c r="E139" s="191" t="s">
        <v>434</v>
      </c>
      <c r="F139" t="s">
        <v>507</v>
      </c>
      <c r="G139" s="191" t="s">
        <v>384</v>
      </c>
      <c r="H139" s="191"/>
      <c r="I139" s="191">
        <v>2</v>
      </c>
      <c r="J139" s="191">
        <v>10</v>
      </c>
      <c r="K139" s="191">
        <v>18</v>
      </c>
      <c r="L139" s="263">
        <v>760</v>
      </c>
      <c r="M139" s="300">
        <f t="shared" si="2"/>
        <v>19</v>
      </c>
      <c r="N139" s="300"/>
      <c r="O139" s="191" t="s">
        <v>393</v>
      </c>
      <c r="Q139" s="191"/>
      <c r="R139" s="196" t="s">
        <v>128</v>
      </c>
      <c r="S139" s="196" t="s">
        <v>273</v>
      </c>
      <c r="T139" s="191"/>
      <c r="U139" s="192" t="s">
        <v>15</v>
      </c>
      <c r="X139" s="292">
        <v>107152873</v>
      </c>
      <c r="Y139">
        <v>107152473</v>
      </c>
      <c r="Z139">
        <v>107152460</v>
      </c>
      <c r="AA139">
        <v>111658833</v>
      </c>
    </row>
    <row r="140" spans="1:27" ht="16" hidden="1" x14ac:dyDescent="0.2">
      <c r="A140" s="191" t="s">
        <v>128</v>
      </c>
      <c r="B140" s="191">
        <v>851</v>
      </c>
      <c r="C140" s="191" t="s">
        <v>432</v>
      </c>
      <c r="D140" s="191" t="s">
        <v>433</v>
      </c>
      <c r="E140" s="191" t="s">
        <v>434</v>
      </c>
      <c r="F140" t="s">
        <v>507</v>
      </c>
      <c r="G140" s="191" t="s">
        <v>384</v>
      </c>
      <c r="H140" s="191"/>
      <c r="I140" s="191">
        <v>2</v>
      </c>
      <c r="J140" s="191">
        <v>10</v>
      </c>
      <c r="K140" s="191">
        <v>18</v>
      </c>
      <c r="L140" s="263">
        <v>329</v>
      </c>
      <c r="M140" s="299">
        <f t="shared" si="2"/>
        <v>8.2249999999999996</v>
      </c>
      <c r="N140" s="299">
        <f>SUM(M126:M140)</f>
        <v>218.9</v>
      </c>
      <c r="O140" s="191" t="s">
        <v>393</v>
      </c>
      <c r="Q140" s="191"/>
      <c r="R140" s="196" t="s">
        <v>128</v>
      </c>
      <c r="S140" s="196" t="s">
        <v>273</v>
      </c>
      <c r="T140" s="191"/>
      <c r="U140" s="192" t="s">
        <v>15</v>
      </c>
      <c r="X140" s="292">
        <v>107152873</v>
      </c>
      <c r="Y140">
        <v>107152473</v>
      </c>
      <c r="Z140">
        <v>107152460</v>
      </c>
      <c r="AA140">
        <v>111658833</v>
      </c>
    </row>
    <row r="141" spans="1:27" ht="16" hidden="1" x14ac:dyDescent="0.2">
      <c r="A141" s="191" t="s">
        <v>511</v>
      </c>
      <c r="B141" s="191">
        <v>600</v>
      </c>
      <c r="C141" s="191" t="s">
        <v>512</v>
      </c>
      <c r="D141" s="191" t="s">
        <v>513</v>
      </c>
      <c r="E141" s="191" t="s">
        <v>514</v>
      </c>
      <c r="F141" s="191" t="s">
        <v>515</v>
      </c>
      <c r="G141" s="191" t="s">
        <v>384</v>
      </c>
      <c r="H141" s="191"/>
      <c r="I141" s="191">
        <v>2</v>
      </c>
      <c r="J141" s="191">
        <v>11</v>
      </c>
      <c r="K141" s="191">
        <v>17</v>
      </c>
      <c r="L141" s="263">
        <v>642</v>
      </c>
      <c r="M141" s="300">
        <f t="shared" si="2"/>
        <v>16.05</v>
      </c>
      <c r="N141" s="300"/>
      <c r="O141" s="191" t="s">
        <v>516</v>
      </c>
      <c r="Q141" s="191" t="s">
        <v>517</v>
      </c>
      <c r="R141" s="246" t="s">
        <v>344</v>
      </c>
      <c r="S141" s="235" t="s">
        <v>518</v>
      </c>
      <c r="T141" s="275"/>
      <c r="U141" s="232" t="s">
        <v>151</v>
      </c>
      <c r="X141" s="292">
        <v>138232649</v>
      </c>
      <c r="Y141" s="292">
        <v>111502459</v>
      </c>
    </row>
    <row r="142" spans="1:27" ht="16" hidden="1" x14ac:dyDescent="0.2">
      <c r="A142" s="191" t="s">
        <v>511</v>
      </c>
      <c r="B142" s="191">
        <v>601</v>
      </c>
      <c r="C142" s="191" t="s">
        <v>512</v>
      </c>
      <c r="D142" s="191" t="s">
        <v>513</v>
      </c>
      <c r="E142" s="191" t="s">
        <v>514</v>
      </c>
      <c r="F142" s="191" t="s">
        <v>515</v>
      </c>
      <c r="G142" s="191" t="s">
        <v>384</v>
      </c>
      <c r="H142" s="191"/>
      <c r="I142" s="191">
        <v>2</v>
      </c>
      <c r="J142" s="191">
        <v>11</v>
      </c>
      <c r="K142" s="191">
        <v>17</v>
      </c>
      <c r="L142" s="263">
        <v>536</v>
      </c>
      <c r="M142" s="300">
        <f t="shared" si="2"/>
        <v>13.4</v>
      </c>
      <c r="N142" s="300"/>
      <c r="O142" s="191" t="s">
        <v>516</v>
      </c>
      <c r="Q142" s="191"/>
      <c r="R142" s="246" t="s">
        <v>344</v>
      </c>
      <c r="S142" s="235" t="s">
        <v>518</v>
      </c>
      <c r="T142" s="275"/>
      <c r="U142" s="232" t="s">
        <v>151</v>
      </c>
      <c r="X142" s="292">
        <v>138232649</v>
      </c>
      <c r="Y142" s="292">
        <v>111502459</v>
      </c>
    </row>
    <row r="143" spans="1:27" ht="16" hidden="1" x14ac:dyDescent="0.2">
      <c r="A143" s="191" t="s">
        <v>511</v>
      </c>
      <c r="B143" s="191">
        <v>602</v>
      </c>
      <c r="C143" s="191" t="s">
        <v>512</v>
      </c>
      <c r="D143" s="191" t="s">
        <v>513</v>
      </c>
      <c r="E143" s="191" t="s">
        <v>514</v>
      </c>
      <c r="F143" s="191" t="s">
        <v>515</v>
      </c>
      <c r="G143" s="191" t="s">
        <v>384</v>
      </c>
      <c r="H143" s="191"/>
      <c r="I143" s="191">
        <v>2</v>
      </c>
      <c r="J143" s="191">
        <v>11</v>
      </c>
      <c r="K143" s="191">
        <v>17</v>
      </c>
      <c r="L143" s="263">
        <v>330</v>
      </c>
      <c r="M143" s="300">
        <f t="shared" si="2"/>
        <v>8.25</v>
      </c>
      <c r="N143" s="300"/>
      <c r="O143" s="191" t="s">
        <v>516</v>
      </c>
      <c r="Q143" s="191"/>
      <c r="R143" s="246" t="s">
        <v>344</v>
      </c>
      <c r="S143" s="235" t="s">
        <v>518</v>
      </c>
      <c r="T143" s="275"/>
      <c r="U143" s="232" t="s">
        <v>151</v>
      </c>
      <c r="X143" s="292">
        <v>138232649</v>
      </c>
      <c r="Y143" s="292">
        <v>111502459</v>
      </c>
    </row>
    <row r="144" spans="1:27" ht="16" hidden="1" x14ac:dyDescent="0.2">
      <c r="A144" s="191" t="s">
        <v>511</v>
      </c>
      <c r="B144" s="191">
        <v>603</v>
      </c>
      <c r="C144" s="191" t="s">
        <v>512</v>
      </c>
      <c r="D144" s="191" t="s">
        <v>513</v>
      </c>
      <c r="E144" s="191" t="s">
        <v>514</v>
      </c>
      <c r="F144" s="191" t="s">
        <v>515</v>
      </c>
      <c r="G144" s="191" t="s">
        <v>384</v>
      </c>
      <c r="H144" s="191"/>
      <c r="I144" s="191">
        <v>2</v>
      </c>
      <c r="J144" s="191">
        <v>11</v>
      </c>
      <c r="K144" s="191">
        <v>17</v>
      </c>
      <c r="L144" s="263">
        <v>567</v>
      </c>
      <c r="M144" s="300">
        <f t="shared" si="2"/>
        <v>14.175000000000001</v>
      </c>
      <c r="N144" s="300"/>
      <c r="O144" s="191" t="s">
        <v>516</v>
      </c>
      <c r="Q144" s="191"/>
      <c r="R144" s="246" t="s">
        <v>344</v>
      </c>
      <c r="S144" s="235" t="s">
        <v>518</v>
      </c>
      <c r="T144" s="275"/>
      <c r="U144" s="232" t="s">
        <v>151</v>
      </c>
      <c r="X144" s="292">
        <v>138232649</v>
      </c>
      <c r="Y144" s="292">
        <v>111502459</v>
      </c>
    </row>
    <row r="145" spans="1:26" ht="16" hidden="1" x14ac:dyDescent="0.2">
      <c r="A145" s="191" t="s">
        <v>511</v>
      </c>
      <c r="B145" s="191">
        <v>604</v>
      </c>
      <c r="C145" s="191" t="s">
        <v>512</v>
      </c>
      <c r="D145" s="191" t="s">
        <v>513</v>
      </c>
      <c r="E145" s="191" t="s">
        <v>514</v>
      </c>
      <c r="F145" s="191" t="s">
        <v>515</v>
      </c>
      <c r="G145" s="191" t="s">
        <v>384</v>
      </c>
      <c r="H145" s="191"/>
      <c r="I145" s="191">
        <v>2</v>
      </c>
      <c r="J145" s="191">
        <v>11</v>
      </c>
      <c r="K145" s="191">
        <v>17</v>
      </c>
      <c r="L145" s="263">
        <v>425</v>
      </c>
      <c r="M145" s="300">
        <f t="shared" si="2"/>
        <v>10.625</v>
      </c>
      <c r="N145" s="300"/>
      <c r="O145" s="191" t="s">
        <v>516</v>
      </c>
      <c r="Q145" s="191"/>
      <c r="R145" s="246" t="s">
        <v>344</v>
      </c>
      <c r="S145" s="235" t="s">
        <v>518</v>
      </c>
      <c r="T145" s="275"/>
      <c r="U145" s="232" t="s">
        <v>151</v>
      </c>
      <c r="X145" s="292">
        <v>138232649</v>
      </c>
      <c r="Y145" s="292">
        <v>111502459</v>
      </c>
    </row>
    <row r="146" spans="1:26" ht="16" hidden="1" x14ac:dyDescent="0.2">
      <c r="A146" s="191" t="s">
        <v>511</v>
      </c>
      <c r="B146" s="191">
        <v>612</v>
      </c>
      <c r="C146" s="191" t="s">
        <v>512</v>
      </c>
      <c r="D146" s="191" t="s">
        <v>513</v>
      </c>
      <c r="E146" s="191" t="s">
        <v>514</v>
      </c>
      <c r="F146" s="191" t="s">
        <v>515</v>
      </c>
      <c r="G146" s="191" t="s">
        <v>384</v>
      </c>
      <c r="H146" s="191"/>
      <c r="I146" s="191">
        <v>2</v>
      </c>
      <c r="J146" s="191">
        <v>11</v>
      </c>
      <c r="K146" s="191">
        <v>17</v>
      </c>
      <c r="L146" s="263">
        <v>428</v>
      </c>
      <c r="M146" s="300">
        <f t="shared" si="2"/>
        <v>10.700000000000001</v>
      </c>
      <c r="N146" s="300"/>
      <c r="O146" s="191" t="s">
        <v>516</v>
      </c>
      <c r="Q146" s="191"/>
      <c r="R146" s="246" t="s">
        <v>344</v>
      </c>
      <c r="S146" s="235" t="s">
        <v>518</v>
      </c>
      <c r="T146" s="275"/>
      <c r="U146" s="232" t="s">
        <v>151</v>
      </c>
      <c r="X146" s="292">
        <v>138232649</v>
      </c>
      <c r="Y146" s="292">
        <v>111502459</v>
      </c>
    </row>
    <row r="147" spans="1:26" ht="16" hidden="1" x14ac:dyDescent="0.2">
      <c r="A147" s="191" t="s">
        <v>511</v>
      </c>
      <c r="B147" s="191">
        <v>613</v>
      </c>
      <c r="C147" s="191" t="s">
        <v>512</v>
      </c>
      <c r="D147" s="191" t="s">
        <v>513</v>
      </c>
      <c r="E147" s="191" t="s">
        <v>514</v>
      </c>
      <c r="F147" s="191" t="s">
        <v>515</v>
      </c>
      <c r="G147" s="191" t="s">
        <v>384</v>
      </c>
      <c r="H147" s="191"/>
      <c r="I147" s="191">
        <v>2</v>
      </c>
      <c r="J147" s="191">
        <v>11</v>
      </c>
      <c r="K147" s="191">
        <v>17</v>
      </c>
      <c r="L147" s="263">
        <v>423</v>
      </c>
      <c r="M147" s="301">
        <f t="shared" si="2"/>
        <v>10.575000000000001</v>
      </c>
      <c r="N147" s="301">
        <f>SUM(M141:M147)</f>
        <v>83.775000000000006</v>
      </c>
      <c r="O147" s="191" t="s">
        <v>516</v>
      </c>
      <c r="Q147" s="191"/>
      <c r="R147" s="246" t="s">
        <v>344</v>
      </c>
      <c r="S147" s="235" t="s">
        <v>518</v>
      </c>
      <c r="T147" s="275"/>
      <c r="U147" s="232" t="s">
        <v>151</v>
      </c>
      <c r="X147" s="292">
        <v>138232649</v>
      </c>
      <c r="Y147" s="292">
        <v>111502459</v>
      </c>
    </row>
    <row r="148" spans="1:26" ht="16" hidden="1" x14ac:dyDescent="0.2">
      <c r="A148" s="191" t="s">
        <v>519</v>
      </c>
      <c r="B148" s="191">
        <v>605</v>
      </c>
      <c r="C148" s="191" t="s">
        <v>520</v>
      </c>
      <c r="D148" s="191" t="s">
        <v>521</v>
      </c>
      <c r="E148" s="191" t="s">
        <v>522</v>
      </c>
      <c r="F148" s="191" t="s">
        <v>523</v>
      </c>
      <c r="G148" s="191" t="s">
        <v>384</v>
      </c>
      <c r="H148" s="191"/>
      <c r="I148" s="191">
        <v>2</v>
      </c>
      <c r="J148" s="191">
        <v>11</v>
      </c>
      <c r="K148" s="191">
        <v>17</v>
      </c>
      <c r="L148" s="263">
        <v>411</v>
      </c>
      <c r="M148" s="300">
        <f t="shared" si="2"/>
        <v>10.275</v>
      </c>
      <c r="N148" s="300"/>
      <c r="O148" s="191" t="s">
        <v>516</v>
      </c>
      <c r="Q148" s="191"/>
      <c r="R148" s="246" t="s">
        <v>343</v>
      </c>
      <c r="S148" s="235" t="s">
        <v>319</v>
      </c>
      <c r="T148" s="275"/>
      <c r="U148" s="232" t="s">
        <v>151</v>
      </c>
      <c r="X148" s="292">
        <v>107153150</v>
      </c>
      <c r="Y148" s="292">
        <v>107152750</v>
      </c>
      <c r="Z148" s="292">
        <v>107152594</v>
      </c>
    </row>
    <row r="149" spans="1:26" ht="16" hidden="1" x14ac:dyDescent="0.2">
      <c r="A149" s="191" t="s">
        <v>519</v>
      </c>
      <c r="B149" s="191">
        <v>606</v>
      </c>
      <c r="C149" s="191" t="s">
        <v>520</v>
      </c>
      <c r="D149" s="191" t="s">
        <v>521</v>
      </c>
      <c r="E149" s="191" t="s">
        <v>522</v>
      </c>
      <c r="F149" s="191" t="s">
        <v>523</v>
      </c>
      <c r="G149" s="191" t="s">
        <v>384</v>
      </c>
      <c r="H149" s="191"/>
      <c r="I149" s="191">
        <v>2</v>
      </c>
      <c r="J149" s="191">
        <v>11</v>
      </c>
      <c r="K149" s="191">
        <v>17</v>
      </c>
      <c r="L149" s="263">
        <v>556</v>
      </c>
      <c r="M149" s="300">
        <f t="shared" si="2"/>
        <v>13.9</v>
      </c>
      <c r="N149" s="300"/>
      <c r="O149" s="191" t="s">
        <v>516</v>
      </c>
      <c r="P149" t="s">
        <v>524</v>
      </c>
      <c r="Q149" s="191" t="s">
        <v>525</v>
      </c>
      <c r="R149" s="246" t="s">
        <v>343</v>
      </c>
      <c r="S149" s="235"/>
      <c r="T149" s="276"/>
      <c r="U149" s="232" t="s">
        <v>151</v>
      </c>
      <c r="X149" s="292">
        <v>107153150</v>
      </c>
      <c r="Y149" s="292">
        <v>107152750</v>
      </c>
      <c r="Z149" s="292">
        <v>107152594</v>
      </c>
    </row>
    <row r="150" spans="1:26" ht="16" hidden="1" x14ac:dyDescent="0.2">
      <c r="A150" s="191" t="s">
        <v>519</v>
      </c>
      <c r="B150" s="191">
        <v>607</v>
      </c>
      <c r="C150" s="191" t="s">
        <v>520</v>
      </c>
      <c r="D150" s="191" t="s">
        <v>521</v>
      </c>
      <c r="E150" s="191" t="s">
        <v>522</v>
      </c>
      <c r="F150" s="191" t="s">
        <v>523</v>
      </c>
      <c r="G150" s="191" t="s">
        <v>384</v>
      </c>
      <c r="H150" s="191"/>
      <c r="I150" s="191">
        <v>2</v>
      </c>
      <c r="J150" s="191">
        <v>11</v>
      </c>
      <c r="K150" s="191">
        <v>17</v>
      </c>
      <c r="L150" s="263">
        <v>695</v>
      </c>
      <c r="M150" s="300">
        <f t="shared" si="2"/>
        <v>17.375</v>
      </c>
      <c r="N150" s="300"/>
      <c r="O150" s="191" t="s">
        <v>516</v>
      </c>
      <c r="Q150" s="191"/>
      <c r="R150" s="246" t="s">
        <v>343</v>
      </c>
      <c r="S150" s="235"/>
      <c r="T150" s="277"/>
      <c r="U150" s="232" t="s">
        <v>151</v>
      </c>
      <c r="X150" s="292">
        <v>107153150</v>
      </c>
      <c r="Y150" s="292">
        <v>107152750</v>
      </c>
      <c r="Z150" s="292">
        <v>107152594</v>
      </c>
    </row>
    <row r="151" spans="1:26" ht="16" hidden="1" x14ac:dyDescent="0.2">
      <c r="A151" s="191" t="s">
        <v>519</v>
      </c>
      <c r="B151" s="191">
        <v>608</v>
      </c>
      <c r="C151" s="191" t="s">
        <v>520</v>
      </c>
      <c r="D151" s="191" t="s">
        <v>521</v>
      </c>
      <c r="E151" s="191" t="s">
        <v>522</v>
      </c>
      <c r="F151" s="191" t="s">
        <v>523</v>
      </c>
      <c r="G151" s="191" t="s">
        <v>384</v>
      </c>
      <c r="H151" s="191"/>
      <c r="I151" s="191">
        <v>2</v>
      </c>
      <c r="J151" s="191">
        <v>11</v>
      </c>
      <c r="K151" s="191">
        <v>17</v>
      </c>
      <c r="L151" s="263">
        <v>513</v>
      </c>
      <c r="M151" s="300">
        <f t="shared" si="2"/>
        <v>12.825000000000001</v>
      </c>
      <c r="N151" s="300"/>
      <c r="O151" s="191" t="s">
        <v>516</v>
      </c>
      <c r="Q151" s="191"/>
      <c r="R151" s="246" t="s">
        <v>343</v>
      </c>
      <c r="S151" s="235"/>
      <c r="T151" s="277"/>
      <c r="U151" s="232" t="s">
        <v>151</v>
      </c>
      <c r="X151" s="292">
        <v>107153150</v>
      </c>
      <c r="Y151" s="292">
        <v>107152750</v>
      </c>
      <c r="Z151" s="292">
        <v>107152594</v>
      </c>
    </row>
    <row r="152" spans="1:26" ht="16" hidden="1" x14ac:dyDescent="0.2">
      <c r="A152" s="191" t="s">
        <v>519</v>
      </c>
      <c r="B152" s="191">
        <v>609</v>
      </c>
      <c r="C152" s="191" t="s">
        <v>520</v>
      </c>
      <c r="D152" s="191" t="s">
        <v>521</v>
      </c>
      <c r="E152" s="191" t="s">
        <v>522</v>
      </c>
      <c r="F152" s="191" t="s">
        <v>523</v>
      </c>
      <c r="G152" s="191" t="s">
        <v>384</v>
      </c>
      <c r="H152" s="191"/>
      <c r="I152" s="191">
        <v>2</v>
      </c>
      <c r="J152" s="191">
        <v>11</v>
      </c>
      <c r="K152" s="191">
        <v>17</v>
      </c>
      <c r="L152" s="263">
        <v>724</v>
      </c>
      <c r="M152" s="300">
        <f t="shared" si="2"/>
        <v>18.100000000000001</v>
      </c>
      <c r="N152" s="300"/>
      <c r="O152" s="191" t="s">
        <v>516</v>
      </c>
      <c r="Q152" s="191"/>
      <c r="R152" s="246" t="s">
        <v>343</v>
      </c>
      <c r="S152" s="235"/>
      <c r="T152" s="277"/>
      <c r="U152" s="232" t="s">
        <v>151</v>
      </c>
      <c r="X152" s="292">
        <v>107153150</v>
      </c>
      <c r="Y152" s="292">
        <v>107152750</v>
      </c>
      <c r="Z152" s="292">
        <v>107152594</v>
      </c>
    </row>
    <row r="153" spans="1:26" ht="16" hidden="1" x14ac:dyDescent="0.2">
      <c r="A153" s="191" t="s">
        <v>519</v>
      </c>
      <c r="B153" s="191">
        <v>610</v>
      </c>
      <c r="C153" s="191" t="s">
        <v>520</v>
      </c>
      <c r="D153" s="191" t="s">
        <v>521</v>
      </c>
      <c r="E153" s="191" t="s">
        <v>522</v>
      </c>
      <c r="F153" s="191" t="s">
        <v>523</v>
      </c>
      <c r="G153" s="191" t="s">
        <v>384</v>
      </c>
      <c r="H153" s="191"/>
      <c r="I153" s="191">
        <v>2</v>
      </c>
      <c r="J153" s="191">
        <v>11</v>
      </c>
      <c r="K153" s="191">
        <v>17</v>
      </c>
      <c r="L153" s="263">
        <v>711</v>
      </c>
      <c r="M153" s="300">
        <f t="shared" si="2"/>
        <v>17.775000000000002</v>
      </c>
      <c r="N153" s="300"/>
      <c r="O153" s="191" t="s">
        <v>516</v>
      </c>
      <c r="Q153" s="191"/>
      <c r="R153" s="246" t="s">
        <v>343</v>
      </c>
      <c r="S153" s="235"/>
      <c r="T153" s="277"/>
      <c r="U153" s="232" t="s">
        <v>151</v>
      </c>
      <c r="X153" s="292">
        <v>107153150</v>
      </c>
      <c r="Y153" s="292">
        <v>107152750</v>
      </c>
      <c r="Z153" s="292">
        <v>107152594</v>
      </c>
    </row>
    <row r="154" spans="1:26" ht="16" hidden="1" x14ac:dyDescent="0.2">
      <c r="A154" s="191" t="s">
        <v>519</v>
      </c>
      <c r="B154" s="191">
        <v>611</v>
      </c>
      <c r="C154" s="191" t="s">
        <v>520</v>
      </c>
      <c r="D154" s="191" t="s">
        <v>521</v>
      </c>
      <c r="E154" s="191" t="s">
        <v>522</v>
      </c>
      <c r="F154" s="191" t="s">
        <v>523</v>
      </c>
      <c r="G154" s="191" t="s">
        <v>384</v>
      </c>
      <c r="H154" s="191"/>
      <c r="I154" s="191">
        <v>2</v>
      </c>
      <c r="J154" s="191">
        <v>11</v>
      </c>
      <c r="K154" s="191">
        <v>17</v>
      </c>
      <c r="L154" s="263">
        <v>467</v>
      </c>
      <c r="M154" s="299">
        <f t="shared" si="2"/>
        <v>11.675000000000001</v>
      </c>
      <c r="N154" s="299">
        <f>SUM(M148:M154)</f>
        <v>101.925</v>
      </c>
      <c r="O154" s="191" t="s">
        <v>516</v>
      </c>
      <c r="Q154" s="191"/>
      <c r="R154" s="246" t="s">
        <v>343</v>
      </c>
      <c r="S154" s="235"/>
      <c r="T154" s="277"/>
      <c r="U154" s="232" t="s">
        <v>151</v>
      </c>
      <c r="X154" s="292">
        <v>107153150</v>
      </c>
      <c r="Y154" s="292">
        <v>107152750</v>
      </c>
      <c r="Z154" s="292">
        <v>107152594</v>
      </c>
    </row>
    <row r="155" spans="1:26" ht="16" hidden="1" x14ac:dyDescent="0.2">
      <c r="A155" s="191" t="s">
        <v>526</v>
      </c>
      <c r="B155" s="191">
        <v>614</v>
      </c>
      <c r="C155" s="191" t="s">
        <v>527</v>
      </c>
      <c r="D155" s="191" t="s">
        <v>528</v>
      </c>
      <c r="E155" s="191" t="s">
        <v>529</v>
      </c>
      <c r="F155" s="191" t="s">
        <v>523</v>
      </c>
      <c r="G155" s="191" t="s">
        <v>384</v>
      </c>
      <c r="H155" s="191"/>
      <c r="I155" s="191">
        <v>2</v>
      </c>
      <c r="J155" s="191">
        <v>11</v>
      </c>
      <c r="K155" s="191">
        <v>17</v>
      </c>
      <c r="L155" s="263">
        <v>310</v>
      </c>
      <c r="M155" s="300">
        <f t="shared" si="2"/>
        <v>7.75</v>
      </c>
      <c r="N155" s="300"/>
      <c r="O155" s="191" t="s">
        <v>516</v>
      </c>
      <c r="P155" t="s">
        <v>530</v>
      </c>
      <c r="Q155" s="191"/>
      <c r="R155" s="247" t="s">
        <v>343</v>
      </c>
      <c r="S155" s="235" t="s">
        <v>158</v>
      </c>
      <c r="T155" s="277"/>
      <c r="U155" s="232" t="s">
        <v>151</v>
      </c>
      <c r="X155" s="292">
        <v>107153150</v>
      </c>
      <c r="Y155" s="292">
        <v>107152750</v>
      </c>
      <c r="Z155" s="292">
        <v>107152594</v>
      </c>
    </row>
    <row r="156" spans="1:26" ht="16" hidden="1" x14ac:dyDescent="0.2">
      <c r="A156" s="191" t="s">
        <v>526</v>
      </c>
      <c r="B156" s="191">
        <v>615</v>
      </c>
      <c r="C156" s="191" t="s">
        <v>527</v>
      </c>
      <c r="D156" s="191" t="s">
        <v>528</v>
      </c>
      <c r="E156" s="191" t="s">
        <v>529</v>
      </c>
      <c r="F156" s="191" t="s">
        <v>523</v>
      </c>
      <c r="G156" s="191" t="s">
        <v>384</v>
      </c>
      <c r="H156" s="191"/>
      <c r="I156" s="191">
        <v>2</v>
      </c>
      <c r="J156" s="191">
        <v>11</v>
      </c>
      <c r="K156" s="191">
        <v>17</v>
      </c>
      <c r="L156" s="263">
        <v>857</v>
      </c>
      <c r="M156" s="300">
        <f t="shared" si="2"/>
        <v>21.425000000000001</v>
      </c>
      <c r="N156" s="300"/>
      <c r="O156" s="191" t="s">
        <v>516</v>
      </c>
      <c r="Q156" s="191"/>
      <c r="R156" s="247" t="s">
        <v>343</v>
      </c>
      <c r="S156" s="235" t="s">
        <v>158</v>
      </c>
      <c r="U156" s="232" t="s">
        <v>151</v>
      </c>
      <c r="X156" s="292">
        <v>107153150</v>
      </c>
      <c r="Y156" s="292">
        <v>107152750</v>
      </c>
      <c r="Z156" s="292">
        <v>107152594</v>
      </c>
    </row>
    <row r="157" spans="1:26" ht="16" hidden="1" x14ac:dyDescent="0.2">
      <c r="A157" s="191" t="s">
        <v>526</v>
      </c>
      <c r="B157" s="191">
        <v>616</v>
      </c>
      <c r="C157" s="191" t="s">
        <v>527</v>
      </c>
      <c r="D157" s="191" t="s">
        <v>528</v>
      </c>
      <c r="E157" s="191" t="s">
        <v>529</v>
      </c>
      <c r="F157" s="191" t="s">
        <v>523</v>
      </c>
      <c r="G157" s="191" t="s">
        <v>384</v>
      </c>
      <c r="H157" s="191"/>
      <c r="I157" s="191">
        <v>2</v>
      </c>
      <c r="J157" s="191">
        <v>11</v>
      </c>
      <c r="K157" s="191">
        <v>17</v>
      </c>
      <c r="L157" s="263">
        <v>617</v>
      </c>
      <c r="M157" s="300">
        <f t="shared" si="2"/>
        <v>15.425000000000001</v>
      </c>
      <c r="N157" s="300"/>
      <c r="O157" s="191" t="s">
        <v>516</v>
      </c>
      <c r="Q157" s="191"/>
      <c r="R157" s="247" t="s">
        <v>343</v>
      </c>
      <c r="S157" s="235" t="s">
        <v>158</v>
      </c>
      <c r="U157" s="232" t="s">
        <v>151</v>
      </c>
      <c r="X157" s="292">
        <v>107153150</v>
      </c>
      <c r="Y157" s="292">
        <v>107152750</v>
      </c>
      <c r="Z157" s="292">
        <v>107152594</v>
      </c>
    </row>
    <row r="158" spans="1:26" ht="16" hidden="1" x14ac:dyDescent="0.2">
      <c r="A158" s="191" t="s">
        <v>526</v>
      </c>
      <c r="B158" s="191">
        <v>624</v>
      </c>
      <c r="C158" s="191" t="s">
        <v>527</v>
      </c>
      <c r="D158" s="191" t="s">
        <v>528</v>
      </c>
      <c r="E158" s="191" t="s">
        <v>529</v>
      </c>
      <c r="F158" s="191" t="s">
        <v>523</v>
      </c>
      <c r="G158" s="191" t="s">
        <v>384</v>
      </c>
      <c r="H158" s="191"/>
      <c r="I158" s="191">
        <v>2</v>
      </c>
      <c r="J158" s="191">
        <v>11</v>
      </c>
      <c r="K158" s="191">
        <v>17</v>
      </c>
      <c r="L158" s="263">
        <v>631</v>
      </c>
      <c r="M158" s="300">
        <f t="shared" si="2"/>
        <v>15.775</v>
      </c>
      <c r="N158" s="300"/>
      <c r="O158" s="191" t="s">
        <v>516</v>
      </c>
      <c r="Q158" s="191"/>
      <c r="R158" s="247" t="s">
        <v>343</v>
      </c>
      <c r="S158" s="235" t="s">
        <v>158</v>
      </c>
      <c r="U158" s="232" t="s">
        <v>151</v>
      </c>
      <c r="X158" s="292">
        <v>107153150</v>
      </c>
      <c r="Y158" s="292">
        <v>107152750</v>
      </c>
      <c r="Z158" s="292">
        <v>107152594</v>
      </c>
    </row>
    <row r="159" spans="1:26" ht="16" hidden="1" x14ac:dyDescent="0.2">
      <c r="A159" s="191" t="s">
        <v>526</v>
      </c>
      <c r="B159" s="191">
        <v>625</v>
      </c>
      <c r="C159" s="191" t="s">
        <v>527</v>
      </c>
      <c r="D159" s="191" t="s">
        <v>528</v>
      </c>
      <c r="E159" s="191" t="s">
        <v>529</v>
      </c>
      <c r="F159" s="191" t="s">
        <v>523</v>
      </c>
      <c r="G159" s="191" t="s">
        <v>384</v>
      </c>
      <c r="H159" s="191"/>
      <c r="I159" s="191">
        <v>2</v>
      </c>
      <c r="J159" s="191">
        <v>11</v>
      </c>
      <c r="K159" s="191">
        <v>17</v>
      </c>
      <c r="L159" s="263">
        <v>464</v>
      </c>
      <c r="M159" s="300">
        <f t="shared" si="2"/>
        <v>11.600000000000001</v>
      </c>
      <c r="N159" s="300"/>
      <c r="O159" s="191" t="s">
        <v>516</v>
      </c>
      <c r="Q159" s="191"/>
      <c r="R159" s="247" t="s">
        <v>343</v>
      </c>
      <c r="S159" s="235" t="s">
        <v>158</v>
      </c>
      <c r="U159" s="232" t="s">
        <v>151</v>
      </c>
      <c r="X159" s="292">
        <v>107153150</v>
      </c>
      <c r="Y159" s="292">
        <v>107152750</v>
      </c>
      <c r="Z159" s="292">
        <v>107152594</v>
      </c>
    </row>
    <row r="160" spans="1:26" ht="16" hidden="1" x14ac:dyDescent="0.2">
      <c r="A160" s="191" t="s">
        <v>526</v>
      </c>
      <c r="B160" s="191">
        <v>630</v>
      </c>
      <c r="C160" s="191" t="s">
        <v>527</v>
      </c>
      <c r="D160" s="191" t="s">
        <v>528</v>
      </c>
      <c r="E160" s="191" t="s">
        <v>529</v>
      </c>
      <c r="F160" s="191" t="s">
        <v>523</v>
      </c>
      <c r="G160" s="191" t="s">
        <v>384</v>
      </c>
      <c r="H160" s="191"/>
      <c r="I160" s="191">
        <v>2</v>
      </c>
      <c r="J160" s="191">
        <v>11</v>
      </c>
      <c r="K160" s="191">
        <v>17</v>
      </c>
      <c r="L160" s="263">
        <v>285</v>
      </c>
      <c r="M160" s="300">
        <f t="shared" si="2"/>
        <v>7.125</v>
      </c>
      <c r="N160" s="300"/>
      <c r="O160" s="191" t="s">
        <v>516</v>
      </c>
      <c r="P160" s="191"/>
      <c r="Q160" s="191"/>
      <c r="R160" s="247" t="s">
        <v>343</v>
      </c>
      <c r="S160" s="235" t="s">
        <v>158</v>
      </c>
      <c r="U160" s="232" t="s">
        <v>151</v>
      </c>
      <c r="X160" s="292">
        <v>107153150</v>
      </c>
      <c r="Y160" s="292">
        <v>107152750</v>
      </c>
      <c r="Z160" s="292">
        <v>107152594</v>
      </c>
    </row>
    <row r="161" spans="1:32" ht="16" hidden="1" x14ac:dyDescent="0.2">
      <c r="A161" s="191" t="s">
        <v>526</v>
      </c>
      <c r="B161" s="191">
        <v>631</v>
      </c>
      <c r="C161" s="191" t="s">
        <v>527</v>
      </c>
      <c r="D161" s="191" t="s">
        <v>528</v>
      </c>
      <c r="E161" s="191" t="s">
        <v>529</v>
      </c>
      <c r="F161" s="191" t="s">
        <v>523</v>
      </c>
      <c r="G161" s="191" t="s">
        <v>384</v>
      </c>
      <c r="H161" s="191"/>
      <c r="I161" s="191">
        <v>2</v>
      </c>
      <c r="J161" s="191">
        <v>11</v>
      </c>
      <c r="K161" s="191">
        <v>17</v>
      </c>
      <c r="L161" s="263">
        <v>277</v>
      </c>
      <c r="M161" s="299">
        <f t="shared" si="2"/>
        <v>6.9250000000000007</v>
      </c>
      <c r="N161" s="299">
        <f>SUM(M155:M161)</f>
        <v>86.024999999999991</v>
      </c>
      <c r="O161" s="191" t="s">
        <v>516</v>
      </c>
      <c r="P161" s="191"/>
      <c r="Q161" s="191"/>
      <c r="R161" s="247" t="s">
        <v>343</v>
      </c>
      <c r="S161" s="235" t="s">
        <v>158</v>
      </c>
      <c r="U161" s="232" t="s">
        <v>151</v>
      </c>
      <c r="X161" s="292">
        <v>107153150</v>
      </c>
      <c r="Y161" s="292">
        <v>107152750</v>
      </c>
      <c r="Z161" s="292">
        <v>107152594</v>
      </c>
    </row>
    <row r="162" spans="1:32" ht="16" x14ac:dyDescent="0.2">
      <c r="A162" s="191" t="s">
        <v>531</v>
      </c>
      <c r="B162" s="191">
        <v>623</v>
      </c>
      <c r="C162" s="191" t="s">
        <v>532</v>
      </c>
      <c r="D162" s="191" t="s">
        <v>533</v>
      </c>
      <c r="E162" s="191" t="s">
        <v>313</v>
      </c>
      <c r="F162" s="191" t="s">
        <v>534</v>
      </c>
      <c r="G162" s="191" t="s">
        <v>384</v>
      </c>
      <c r="H162" s="191"/>
      <c r="I162" s="191">
        <v>2</v>
      </c>
      <c r="J162" s="191">
        <v>11</v>
      </c>
      <c r="K162" s="191">
        <v>17</v>
      </c>
      <c r="L162" s="263">
        <v>672</v>
      </c>
      <c r="M162" s="300">
        <f t="shared" si="2"/>
        <v>16.8</v>
      </c>
      <c r="N162" s="300"/>
      <c r="O162" s="191" t="s">
        <v>516</v>
      </c>
      <c r="P162" s="191" t="s">
        <v>535</v>
      </c>
      <c r="R162" s="249" t="s">
        <v>208</v>
      </c>
      <c r="S162" s="248" t="s">
        <v>536</v>
      </c>
      <c r="T162" s="248" t="s">
        <v>537</v>
      </c>
      <c r="U162" s="232" t="s">
        <v>151</v>
      </c>
      <c r="X162">
        <v>107152803</v>
      </c>
      <c r="Z162">
        <v>107152783</v>
      </c>
      <c r="AA162">
        <v>107152290</v>
      </c>
      <c r="AD162" s="292"/>
      <c r="AE162" s="292"/>
      <c r="AF162" s="292"/>
    </row>
    <row r="163" spans="1:32" ht="16" x14ac:dyDescent="0.2">
      <c r="A163" s="191" t="s">
        <v>531</v>
      </c>
      <c r="B163" s="191">
        <v>633</v>
      </c>
      <c r="C163" s="191" t="s">
        <v>532</v>
      </c>
      <c r="D163" s="191" t="s">
        <v>533</v>
      </c>
      <c r="E163" s="191" t="s">
        <v>313</v>
      </c>
      <c r="F163" s="191" t="s">
        <v>534</v>
      </c>
      <c r="G163" s="191" t="s">
        <v>384</v>
      </c>
      <c r="H163" s="191"/>
      <c r="I163" s="191">
        <v>2</v>
      </c>
      <c r="J163" s="191">
        <v>11</v>
      </c>
      <c r="K163" s="191">
        <v>17</v>
      </c>
      <c r="L163" s="263">
        <v>417</v>
      </c>
      <c r="M163" s="300">
        <f t="shared" si="2"/>
        <v>10.425000000000001</v>
      </c>
      <c r="N163" s="300"/>
      <c r="O163" s="191" t="s">
        <v>516</v>
      </c>
      <c r="P163" s="191" t="s">
        <v>535</v>
      </c>
      <c r="R163" s="249" t="s">
        <v>208</v>
      </c>
      <c r="S163" s="248" t="s">
        <v>536</v>
      </c>
      <c r="T163" s="248" t="s">
        <v>537</v>
      </c>
      <c r="U163" s="232" t="s">
        <v>151</v>
      </c>
      <c r="X163">
        <v>107152803</v>
      </c>
      <c r="Z163">
        <v>107152783</v>
      </c>
      <c r="AA163">
        <v>107152290</v>
      </c>
      <c r="AD163" s="292"/>
      <c r="AE163" s="292"/>
      <c r="AF163" s="292"/>
    </row>
    <row r="164" spans="1:32" ht="16" x14ac:dyDescent="0.2">
      <c r="A164" s="191" t="s">
        <v>531</v>
      </c>
      <c r="B164" s="191">
        <v>634</v>
      </c>
      <c r="C164" s="191" t="s">
        <v>532</v>
      </c>
      <c r="D164" s="191" t="s">
        <v>533</v>
      </c>
      <c r="E164" s="191" t="s">
        <v>313</v>
      </c>
      <c r="F164" s="191" t="s">
        <v>534</v>
      </c>
      <c r="G164" s="191" t="s">
        <v>384</v>
      </c>
      <c r="H164" s="191"/>
      <c r="I164" s="191">
        <v>2</v>
      </c>
      <c r="J164" s="191">
        <v>11</v>
      </c>
      <c r="K164" s="191">
        <v>17</v>
      </c>
      <c r="L164" s="263">
        <v>452</v>
      </c>
      <c r="M164" s="300">
        <f t="shared" si="2"/>
        <v>11.3</v>
      </c>
      <c r="N164" s="300"/>
      <c r="O164" s="191" t="s">
        <v>516</v>
      </c>
      <c r="P164" s="191" t="s">
        <v>535</v>
      </c>
      <c r="R164" s="249" t="s">
        <v>208</v>
      </c>
      <c r="S164" s="248" t="s">
        <v>536</v>
      </c>
      <c r="T164" s="248" t="s">
        <v>537</v>
      </c>
      <c r="U164" s="232" t="s">
        <v>151</v>
      </c>
      <c r="X164">
        <v>107152803</v>
      </c>
      <c r="Z164">
        <v>107152783</v>
      </c>
      <c r="AA164">
        <v>107152290</v>
      </c>
      <c r="AD164" s="292"/>
      <c r="AE164" s="292"/>
      <c r="AF164" s="292"/>
    </row>
    <row r="165" spans="1:32" ht="16" x14ac:dyDescent="0.2">
      <c r="A165" s="191" t="s">
        <v>531</v>
      </c>
      <c r="B165" s="191">
        <v>638</v>
      </c>
      <c r="C165" s="191" t="s">
        <v>532</v>
      </c>
      <c r="D165" s="191" t="s">
        <v>533</v>
      </c>
      <c r="E165" s="191" t="s">
        <v>313</v>
      </c>
      <c r="F165" s="191" t="s">
        <v>534</v>
      </c>
      <c r="G165" s="191" t="s">
        <v>384</v>
      </c>
      <c r="H165" s="191"/>
      <c r="I165" s="191">
        <v>2</v>
      </c>
      <c r="J165" s="191">
        <v>11</v>
      </c>
      <c r="K165" s="191">
        <v>17</v>
      </c>
      <c r="L165" s="263">
        <v>271</v>
      </c>
      <c r="M165" s="300">
        <f t="shared" si="2"/>
        <v>6.7750000000000004</v>
      </c>
      <c r="N165" s="300"/>
      <c r="O165" s="191" t="s">
        <v>516</v>
      </c>
      <c r="P165" s="191" t="s">
        <v>535</v>
      </c>
      <c r="R165" s="249" t="s">
        <v>208</v>
      </c>
      <c r="S165" s="248" t="s">
        <v>536</v>
      </c>
      <c r="T165" s="248" t="s">
        <v>537</v>
      </c>
      <c r="U165" s="232" t="s">
        <v>151</v>
      </c>
      <c r="X165">
        <v>107152803</v>
      </c>
      <c r="Z165">
        <v>107152783</v>
      </c>
      <c r="AA165">
        <v>107152290</v>
      </c>
      <c r="AD165" s="292"/>
      <c r="AE165" s="292"/>
      <c r="AF165" s="292"/>
    </row>
    <row r="166" spans="1:32" ht="16" x14ac:dyDescent="0.2">
      <c r="A166" s="191" t="s">
        <v>531</v>
      </c>
      <c r="B166" s="191">
        <v>639</v>
      </c>
      <c r="C166" s="191" t="s">
        <v>532</v>
      </c>
      <c r="D166" s="191" t="s">
        <v>533</v>
      </c>
      <c r="E166" s="191" t="s">
        <v>313</v>
      </c>
      <c r="F166" s="191" t="s">
        <v>534</v>
      </c>
      <c r="G166" s="191" t="s">
        <v>384</v>
      </c>
      <c r="H166" s="191"/>
      <c r="I166" s="191">
        <v>2</v>
      </c>
      <c r="J166" s="191">
        <v>11</v>
      </c>
      <c r="K166" s="191">
        <v>17</v>
      </c>
      <c r="L166" s="263">
        <v>299</v>
      </c>
      <c r="M166" s="300">
        <f t="shared" si="2"/>
        <v>7.4750000000000005</v>
      </c>
      <c r="N166" s="300"/>
      <c r="O166" s="191" t="s">
        <v>516</v>
      </c>
      <c r="P166" s="191" t="s">
        <v>535</v>
      </c>
      <c r="R166" s="249" t="s">
        <v>208</v>
      </c>
      <c r="S166" s="248" t="s">
        <v>536</v>
      </c>
      <c r="T166" s="248" t="s">
        <v>537</v>
      </c>
      <c r="U166" s="232" t="s">
        <v>151</v>
      </c>
      <c r="X166">
        <v>107152803</v>
      </c>
      <c r="Z166">
        <v>107152783</v>
      </c>
      <c r="AA166">
        <v>107152290</v>
      </c>
      <c r="AD166" s="292"/>
      <c r="AE166" s="292"/>
      <c r="AF166" s="292"/>
    </row>
    <row r="167" spans="1:32" ht="16" x14ac:dyDescent="0.2">
      <c r="A167" s="191" t="s">
        <v>531</v>
      </c>
      <c r="B167" s="191">
        <v>640</v>
      </c>
      <c r="C167" s="191" t="s">
        <v>532</v>
      </c>
      <c r="D167" s="191" t="s">
        <v>533</v>
      </c>
      <c r="E167" s="191" t="s">
        <v>313</v>
      </c>
      <c r="F167" s="191" t="s">
        <v>1566</v>
      </c>
      <c r="G167" s="191" t="s">
        <v>384</v>
      </c>
      <c r="H167" s="191"/>
      <c r="I167" s="191">
        <v>2</v>
      </c>
      <c r="J167" s="191">
        <v>11</v>
      </c>
      <c r="K167" s="191">
        <v>17</v>
      </c>
      <c r="L167" s="263">
        <v>409</v>
      </c>
      <c r="M167" s="300">
        <f t="shared" si="2"/>
        <v>10.225000000000001</v>
      </c>
      <c r="N167" s="300"/>
      <c r="O167" s="191" t="s">
        <v>516</v>
      </c>
      <c r="P167" s="191" t="s">
        <v>535</v>
      </c>
      <c r="R167" s="249" t="s">
        <v>208</v>
      </c>
      <c r="S167" s="248" t="s">
        <v>536</v>
      </c>
      <c r="T167" s="248" t="s">
        <v>537</v>
      </c>
      <c r="U167" s="232" t="s">
        <v>151</v>
      </c>
      <c r="X167">
        <v>107152803</v>
      </c>
      <c r="Z167">
        <v>107152783</v>
      </c>
      <c r="AA167">
        <v>107152290</v>
      </c>
      <c r="AD167" s="292"/>
      <c r="AE167" s="292"/>
      <c r="AF167" s="292"/>
    </row>
    <row r="168" spans="1:32" ht="16" x14ac:dyDescent="0.2">
      <c r="A168" s="191" t="s">
        <v>531</v>
      </c>
      <c r="B168" s="191">
        <v>650</v>
      </c>
      <c r="C168" s="191" t="s">
        <v>532</v>
      </c>
      <c r="D168" s="191" t="s">
        <v>533</v>
      </c>
      <c r="E168" s="191" t="s">
        <v>313</v>
      </c>
      <c r="F168" s="191" t="s">
        <v>1566</v>
      </c>
      <c r="G168" s="191" t="s">
        <v>384</v>
      </c>
      <c r="H168" s="191"/>
      <c r="I168" s="191">
        <v>2</v>
      </c>
      <c r="J168" s="191">
        <v>11</v>
      </c>
      <c r="K168" s="191">
        <v>17</v>
      </c>
      <c r="L168" s="263">
        <v>383</v>
      </c>
      <c r="M168" s="300">
        <f t="shared" si="2"/>
        <v>9.5750000000000011</v>
      </c>
      <c r="N168" s="300"/>
      <c r="O168" s="191" t="s">
        <v>516</v>
      </c>
      <c r="P168" s="191" t="s">
        <v>535</v>
      </c>
      <c r="R168" s="249" t="s">
        <v>208</v>
      </c>
      <c r="S168" s="248" t="s">
        <v>536</v>
      </c>
      <c r="T168" s="248" t="s">
        <v>537</v>
      </c>
      <c r="U168" s="232" t="s">
        <v>151</v>
      </c>
      <c r="X168">
        <v>107152803</v>
      </c>
      <c r="Z168">
        <v>107152783</v>
      </c>
      <c r="AA168">
        <v>107152290</v>
      </c>
      <c r="AD168" s="292"/>
      <c r="AE168" s="292"/>
      <c r="AF168" s="292"/>
    </row>
    <row r="169" spans="1:32" ht="16" x14ac:dyDescent="0.2">
      <c r="A169" s="191" t="s">
        <v>531</v>
      </c>
      <c r="B169" s="191">
        <v>651</v>
      </c>
      <c r="C169" s="191" t="s">
        <v>532</v>
      </c>
      <c r="D169" s="191" t="s">
        <v>533</v>
      </c>
      <c r="E169" s="191" t="s">
        <v>313</v>
      </c>
      <c r="F169" s="191" t="s">
        <v>1566</v>
      </c>
      <c r="G169" s="191" t="s">
        <v>384</v>
      </c>
      <c r="H169" s="191"/>
      <c r="I169" s="191">
        <v>2</v>
      </c>
      <c r="J169" s="191">
        <v>11</v>
      </c>
      <c r="K169" s="191">
        <v>17</v>
      </c>
      <c r="L169" s="263">
        <v>678</v>
      </c>
      <c r="M169" s="299">
        <f t="shared" si="2"/>
        <v>16.95</v>
      </c>
      <c r="N169" s="299">
        <f>SUM(M162:M169)</f>
        <v>89.525000000000006</v>
      </c>
      <c r="O169" s="191" t="s">
        <v>516</v>
      </c>
      <c r="P169" s="191" t="s">
        <v>535</v>
      </c>
      <c r="R169" s="249" t="s">
        <v>208</v>
      </c>
      <c r="S169" s="248" t="s">
        <v>536</v>
      </c>
      <c r="T169" s="248" t="s">
        <v>537</v>
      </c>
      <c r="U169" s="232" t="s">
        <v>151</v>
      </c>
      <c r="X169">
        <v>107152803</v>
      </c>
      <c r="Z169">
        <v>107152783</v>
      </c>
      <c r="AA169">
        <v>107152290</v>
      </c>
      <c r="AD169" s="292"/>
      <c r="AE169" s="292"/>
      <c r="AF169" s="292"/>
    </row>
    <row r="170" spans="1:32" ht="16" hidden="1" x14ac:dyDescent="0.2">
      <c r="A170" s="191" t="s">
        <v>531</v>
      </c>
      <c r="B170" s="191">
        <v>626</v>
      </c>
      <c r="C170" s="191" t="s">
        <v>538</v>
      </c>
      <c r="D170" s="191" t="s">
        <v>539</v>
      </c>
      <c r="E170" s="191" t="s">
        <v>540</v>
      </c>
      <c r="F170" s="191" t="s">
        <v>541</v>
      </c>
      <c r="G170" s="191" t="s">
        <v>384</v>
      </c>
      <c r="H170" s="191"/>
      <c r="I170" s="191">
        <v>2</v>
      </c>
      <c r="J170" s="191">
        <v>11</v>
      </c>
      <c r="K170" s="191">
        <v>17</v>
      </c>
      <c r="L170" s="263">
        <v>579</v>
      </c>
      <c r="M170" s="300">
        <f t="shared" si="2"/>
        <v>14.475000000000001</v>
      </c>
      <c r="N170" s="300"/>
      <c r="O170" s="191" t="s">
        <v>516</v>
      </c>
      <c r="P170" s="191" t="s">
        <v>535</v>
      </c>
      <c r="R170" s="249" t="s">
        <v>158</v>
      </c>
      <c r="S170" s="248" t="s">
        <v>478</v>
      </c>
      <c r="T170" s="248" t="s">
        <v>537</v>
      </c>
      <c r="U170" s="232" t="s">
        <v>151</v>
      </c>
      <c r="X170">
        <v>107152803</v>
      </c>
      <c r="Y170">
        <v>107152265</v>
      </c>
      <c r="Z170">
        <v>107152783</v>
      </c>
      <c r="AA170" t="s">
        <v>350</v>
      </c>
      <c r="AB170">
        <v>107152357</v>
      </c>
    </row>
    <row r="171" spans="1:32" ht="16" hidden="1" x14ac:dyDescent="0.2">
      <c r="A171" s="191" t="s">
        <v>542</v>
      </c>
      <c r="B171" s="191">
        <v>627</v>
      </c>
      <c r="C171" s="191" t="s">
        <v>538</v>
      </c>
      <c r="D171" s="191" t="s">
        <v>539</v>
      </c>
      <c r="E171" s="191" t="s">
        <v>540</v>
      </c>
      <c r="F171" s="191" t="s">
        <v>541</v>
      </c>
      <c r="G171" s="191" t="s">
        <v>384</v>
      </c>
      <c r="H171" s="191"/>
      <c r="I171" s="191">
        <v>2</v>
      </c>
      <c r="J171" s="191">
        <v>11</v>
      </c>
      <c r="K171" s="191">
        <v>17</v>
      </c>
      <c r="L171" s="263">
        <v>297</v>
      </c>
      <c r="M171" s="300">
        <f t="shared" si="2"/>
        <v>7.4250000000000007</v>
      </c>
      <c r="N171" s="300"/>
      <c r="O171" s="191" t="s">
        <v>516</v>
      </c>
      <c r="P171" s="191" t="s">
        <v>535</v>
      </c>
      <c r="R171" s="249" t="s">
        <v>158</v>
      </c>
      <c r="S171" s="248" t="s">
        <v>478</v>
      </c>
      <c r="T171" s="248" t="s">
        <v>537</v>
      </c>
      <c r="U171" s="232" t="s">
        <v>151</v>
      </c>
      <c r="X171">
        <v>107152803</v>
      </c>
      <c r="Y171">
        <v>107152265</v>
      </c>
      <c r="Z171">
        <v>107152783</v>
      </c>
      <c r="AA171" t="s">
        <v>350</v>
      </c>
      <c r="AB171">
        <v>107152357</v>
      </c>
    </row>
    <row r="172" spans="1:32" ht="16" hidden="1" x14ac:dyDescent="0.2">
      <c r="A172" s="191" t="s">
        <v>542</v>
      </c>
      <c r="B172" s="191">
        <v>628</v>
      </c>
      <c r="C172" s="191" t="s">
        <v>538</v>
      </c>
      <c r="D172" s="191" t="s">
        <v>539</v>
      </c>
      <c r="E172" s="191" t="s">
        <v>540</v>
      </c>
      <c r="F172" s="191" t="s">
        <v>541</v>
      </c>
      <c r="G172" s="191" t="s">
        <v>384</v>
      </c>
      <c r="H172" s="191"/>
      <c r="I172" s="191">
        <v>2</v>
      </c>
      <c r="J172" s="191">
        <v>11</v>
      </c>
      <c r="K172" s="191">
        <v>17</v>
      </c>
      <c r="L172" s="263">
        <v>307</v>
      </c>
      <c r="M172" s="300">
        <f t="shared" si="2"/>
        <v>7.6750000000000007</v>
      </c>
      <c r="N172" s="300"/>
      <c r="O172" s="191" t="s">
        <v>516</v>
      </c>
      <c r="P172" s="191" t="s">
        <v>535</v>
      </c>
      <c r="R172" s="249" t="s">
        <v>158</v>
      </c>
      <c r="S172" s="248" t="s">
        <v>478</v>
      </c>
      <c r="T172" s="248" t="s">
        <v>537</v>
      </c>
      <c r="U172" s="232" t="s">
        <v>151</v>
      </c>
      <c r="X172">
        <v>107152803</v>
      </c>
      <c r="Y172">
        <v>107152265</v>
      </c>
      <c r="Z172">
        <v>107152783</v>
      </c>
      <c r="AA172" t="s">
        <v>350</v>
      </c>
      <c r="AB172">
        <v>107152357</v>
      </c>
    </row>
    <row r="173" spans="1:32" ht="16" hidden="1" x14ac:dyDescent="0.2">
      <c r="A173" s="191" t="s">
        <v>542</v>
      </c>
      <c r="B173" s="191">
        <v>629</v>
      </c>
      <c r="C173" s="191" t="s">
        <v>538</v>
      </c>
      <c r="D173" s="191" t="s">
        <v>539</v>
      </c>
      <c r="E173" s="191" t="s">
        <v>540</v>
      </c>
      <c r="F173" s="191" t="s">
        <v>541</v>
      </c>
      <c r="G173" s="191" t="s">
        <v>384</v>
      </c>
      <c r="H173" s="191"/>
      <c r="I173" s="191">
        <v>2</v>
      </c>
      <c r="J173" s="191">
        <v>11</v>
      </c>
      <c r="K173" s="191">
        <v>17</v>
      </c>
      <c r="L173" s="263">
        <v>420</v>
      </c>
      <c r="M173" s="300">
        <f t="shared" si="2"/>
        <v>10.5</v>
      </c>
      <c r="N173" s="300"/>
      <c r="O173" s="191" t="s">
        <v>516</v>
      </c>
      <c r="P173" s="191" t="s">
        <v>535</v>
      </c>
      <c r="R173" s="249" t="s">
        <v>158</v>
      </c>
      <c r="S173" s="248" t="s">
        <v>478</v>
      </c>
      <c r="T173" s="248" t="s">
        <v>537</v>
      </c>
      <c r="U173" s="232" t="s">
        <v>151</v>
      </c>
      <c r="X173">
        <v>107152803</v>
      </c>
      <c r="Y173">
        <v>107152265</v>
      </c>
      <c r="Z173">
        <v>107152783</v>
      </c>
      <c r="AA173" t="s">
        <v>350</v>
      </c>
      <c r="AB173">
        <v>107152357</v>
      </c>
    </row>
    <row r="174" spans="1:32" ht="16" hidden="1" x14ac:dyDescent="0.2">
      <c r="A174" s="191" t="s">
        <v>542</v>
      </c>
      <c r="B174" s="191">
        <v>643</v>
      </c>
      <c r="C174" s="191" t="s">
        <v>538</v>
      </c>
      <c r="D174" s="191" t="s">
        <v>539</v>
      </c>
      <c r="E174" s="191" t="s">
        <v>540</v>
      </c>
      <c r="F174" s="191" t="s">
        <v>541</v>
      </c>
      <c r="G174" s="191" t="s">
        <v>384</v>
      </c>
      <c r="H174" s="191"/>
      <c r="I174" s="191">
        <v>2</v>
      </c>
      <c r="J174" s="191">
        <v>11</v>
      </c>
      <c r="K174" s="191">
        <v>17</v>
      </c>
      <c r="L174" s="263">
        <v>298</v>
      </c>
      <c r="M174" s="300">
        <f t="shared" si="2"/>
        <v>7.45</v>
      </c>
      <c r="N174" s="300"/>
      <c r="O174" s="191" t="s">
        <v>516</v>
      </c>
      <c r="P174" s="191" t="s">
        <v>535</v>
      </c>
      <c r="R174" s="249" t="s">
        <v>158</v>
      </c>
      <c r="S174" s="248" t="s">
        <v>478</v>
      </c>
      <c r="T174" s="248" t="s">
        <v>537</v>
      </c>
      <c r="U174" s="232" t="s">
        <v>151</v>
      </c>
      <c r="X174">
        <v>107152803</v>
      </c>
      <c r="Y174">
        <v>107152265</v>
      </c>
      <c r="Z174">
        <v>107152783</v>
      </c>
      <c r="AA174" t="s">
        <v>350</v>
      </c>
      <c r="AB174">
        <v>107152357</v>
      </c>
    </row>
    <row r="175" spans="1:32" ht="16" hidden="1" x14ac:dyDescent="0.2">
      <c r="A175" s="191" t="s">
        <v>542</v>
      </c>
      <c r="B175" s="191">
        <v>644</v>
      </c>
      <c r="C175" s="191" t="s">
        <v>538</v>
      </c>
      <c r="D175" s="191" t="s">
        <v>539</v>
      </c>
      <c r="E175" s="191" t="s">
        <v>540</v>
      </c>
      <c r="F175" s="191" t="s">
        <v>541</v>
      </c>
      <c r="G175" s="191" t="s">
        <v>384</v>
      </c>
      <c r="H175" s="191"/>
      <c r="I175" s="191">
        <v>2</v>
      </c>
      <c r="J175" s="191">
        <v>11</v>
      </c>
      <c r="K175" s="191">
        <v>17</v>
      </c>
      <c r="L175" s="263">
        <v>283</v>
      </c>
      <c r="M175" s="300">
        <f t="shared" si="2"/>
        <v>7.0750000000000002</v>
      </c>
      <c r="N175" s="300"/>
      <c r="O175" s="191" t="s">
        <v>516</v>
      </c>
      <c r="P175" s="191" t="s">
        <v>535</v>
      </c>
      <c r="R175" s="249" t="s">
        <v>158</v>
      </c>
      <c r="S175" s="248" t="s">
        <v>478</v>
      </c>
      <c r="T175" s="248" t="s">
        <v>537</v>
      </c>
      <c r="U175" s="232" t="s">
        <v>151</v>
      </c>
      <c r="X175">
        <v>107152803</v>
      </c>
      <c r="Y175">
        <v>107152265</v>
      </c>
      <c r="Z175">
        <v>107152783</v>
      </c>
      <c r="AA175" t="s">
        <v>350</v>
      </c>
      <c r="AB175">
        <v>107152357</v>
      </c>
    </row>
    <row r="176" spans="1:32" ht="16" hidden="1" x14ac:dyDescent="0.2">
      <c r="A176" s="191" t="s">
        <v>542</v>
      </c>
      <c r="B176" s="191">
        <v>645</v>
      </c>
      <c r="C176" s="191" t="s">
        <v>538</v>
      </c>
      <c r="D176" s="191" t="s">
        <v>539</v>
      </c>
      <c r="E176" s="191" t="s">
        <v>540</v>
      </c>
      <c r="F176" s="191" t="s">
        <v>541</v>
      </c>
      <c r="G176" s="191" t="s">
        <v>384</v>
      </c>
      <c r="H176" s="191"/>
      <c r="I176" s="191">
        <v>2</v>
      </c>
      <c r="J176" s="191">
        <v>11</v>
      </c>
      <c r="K176" s="191">
        <v>17</v>
      </c>
      <c r="L176" s="263">
        <v>492</v>
      </c>
      <c r="M176" s="300">
        <f t="shared" si="2"/>
        <v>12.3</v>
      </c>
      <c r="N176" s="300"/>
      <c r="O176" s="191" t="s">
        <v>516</v>
      </c>
      <c r="P176" s="191" t="s">
        <v>535</v>
      </c>
      <c r="R176" s="249" t="s">
        <v>158</v>
      </c>
      <c r="S176" s="248" t="s">
        <v>478</v>
      </c>
      <c r="T176" s="248" t="s">
        <v>537</v>
      </c>
      <c r="U176" s="232" t="s">
        <v>151</v>
      </c>
      <c r="X176">
        <v>107152803</v>
      </c>
      <c r="Y176">
        <v>107152265</v>
      </c>
      <c r="Z176">
        <v>107152783</v>
      </c>
      <c r="AA176" t="s">
        <v>350</v>
      </c>
      <c r="AB176">
        <v>107152357</v>
      </c>
    </row>
    <row r="177" spans="1:32" ht="16" hidden="1" x14ac:dyDescent="0.2">
      <c r="A177" s="191" t="s">
        <v>542</v>
      </c>
      <c r="B177" s="191">
        <v>646</v>
      </c>
      <c r="C177" s="191" t="s">
        <v>538</v>
      </c>
      <c r="D177" s="191" t="s">
        <v>539</v>
      </c>
      <c r="E177" s="191" t="s">
        <v>540</v>
      </c>
      <c r="F177" s="191" t="s">
        <v>541</v>
      </c>
      <c r="G177" s="191" t="s">
        <v>384</v>
      </c>
      <c r="H177" s="191"/>
      <c r="I177" s="191">
        <v>2</v>
      </c>
      <c r="J177" s="191">
        <v>11</v>
      </c>
      <c r="K177" s="191">
        <v>17</v>
      </c>
      <c r="L177" s="263">
        <v>210</v>
      </c>
      <c r="M177" s="301">
        <f t="shared" si="2"/>
        <v>5.25</v>
      </c>
      <c r="N177" s="301">
        <f>SUM(M170:M177)</f>
        <v>72.150000000000006</v>
      </c>
      <c r="O177" s="191" t="s">
        <v>516</v>
      </c>
      <c r="P177" s="191" t="s">
        <v>535</v>
      </c>
      <c r="R177" s="249" t="s">
        <v>158</v>
      </c>
      <c r="S177" s="248" t="s">
        <v>478</v>
      </c>
      <c r="T177" s="248" t="s">
        <v>537</v>
      </c>
      <c r="U177" s="232" t="s">
        <v>151</v>
      </c>
      <c r="X177">
        <v>107152803</v>
      </c>
      <c r="Y177">
        <v>107152265</v>
      </c>
      <c r="Z177">
        <v>107152783</v>
      </c>
      <c r="AA177" t="s">
        <v>350</v>
      </c>
      <c r="AB177">
        <v>107152357</v>
      </c>
    </row>
    <row r="178" spans="1:32" ht="16" x14ac:dyDescent="0.2">
      <c r="A178" s="191" t="s">
        <v>542</v>
      </c>
      <c r="B178" s="191">
        <v>2</v>
      </c>
      <c r="C178" s="191" t="s">
        <v>543</v>
      </c>
      <c r="D178" s="191" t="s">
        <v>544</v>
      </c>
      <c r="E178" s="191" t="s">
        <v>545</v>
      </c>
      <c r="F178" s="191" t="s">
        <v>1566</v>
      </c>
      <c r="G178" s="191" t="s">
        <v>384</v>
      </c>
      <c r="H178" s="191"/>
      <c r="I178" s="191">
        <v>2</v>
      </c>
      <c r="J178" s="191">
        <v>19</v>
      </c>
      <c r="K178" s="191">
        <v>15</v>
      </c>
      <c r="L178" s="263">
        <v>2</v>
      </c>
      <c r="M178" s="300">
        <f t="shared" ref="M178:M186" si="3">L178*$M$3</f>
        <v>0.05</v>
      </c>
      <c r="N178" s="300"/>
      <c r="O178" s="191" t="s">
        <v>516</v>
      </c>
      <c r="P178" s="191" t="s">
        <v>546</v>
      </c>
      <c r="R178" s="250" t="s">
        <v>208</v>
      </c>
      <c r="S178" s="234" t="s">
        <v>536</v>
      </c>
      <c r="T178" s="251" t="s">
        <v>547</v>
      </c>
      <c r="U178" s="232" t="s">
        <v>151</v>
      </c>
      <c r="X178">
        <v>107152803</v>
      </c>
      <c r="Z178">
        <v>107152783</v>
      </c>
      <c r="AA178">
        <v>107152290</v>
      </c>
      <c r="AD178" s="292"/>
      <c r="AE178" s="292"/>
      <c r="AF178" s="292"/>
    </row>
    <row r="179" spans="1:32" ht="16" x14ac:dyDescent="0.2">
      <c r="A179" s="191" t="s">
        <v>548</v>
      </c>
      <c r="B179" s="191">
        <v>618</v>
      </c>
      <c r="C179" s="191" t="s">
        <v>543</v>
      </c>
      <c r="D179" s="191" t="s">
        <v>544</v>
      </c>
      <c r="E179" s="191" t="s">
        <v>545</v>
      </c>
      <c r="F179" s="191" t="s">
        <v>1566</v>
      </c>
      <c r="G179" s="191" t="s">
        <v>384</v>
      </c>
      <c r="H179" s="191"/>
      <c r="I179" s="191">
        <v>2</v>
      </c>
      <c r="J179" s="191">
        <v>11</v>
      </c>
      <c r="K179" s="191">
        <v>17</v>
      </c>
      <c r="L179" s="263">
        <v>560</v>
      </c>
      <c r="M179" s="300">
        <f t="shared" si="3"/>
        <v>14</v>
      </c>
      <c r="N179" s="300"/>
      <c r="O179" s="191" t="s">
        <v>516</v>
      </c>
      <c r="P179" s="191" t="s">
        <v>546</v>
      </c>
      <c r="R179" s="250" t="s">
        <v>208</v>
      </c>
      <c r="S179" s="234" t="s">
        <v>536</v>
      </c>
      <c r="T179" s="234"/>
      <c r="U179" s="232" t="s">
        <v>151</v>
      </c>
      <c r="X179">
        <v>107152803</v>
      </c>
      <c r="Z179">
        <v>107152783</v>
      </c>
      <c r="AA179">
        <v>107152290</v>
      </c>
      <c r="AD179" s="292"/>
      <c r="AE179" s="292"/>
      <c r="AF179" s="292"/>
    </row>
    <row r="180" spans="1:32" ht="16" x14ac:dyDescent="0.2">
      <c r="A180" s="191" t="s">
        <v>548</v>
      </c>
      <c r="B180" s="191">
        <v>619</v>
      </c>
      <c r="C180" s="191" t="s">
        <v>543</v>
      </c>
      <c r="D180" s="191" t="s">
        <v>544</v>
      </c>
      <c r="E180" s="191" t="s">
        <v>545</v>
      </c>
      <c r="F180" s="191" t="s">
        <v>1566</v>
      </c>
      <c r="G180" s="191" t="s">
        <v>384</v>
      </c>
      <c r="H180" s="191"/>
      <c r="I180" s="191">
        <v>2</v>
      </c>
      <c r="J180" s="191">
        <v>19</v>
      </c>
      <c r="K180" s="191">
        <v>17</v>
      </c>
      <c r="L180" s="263">
        <v>592</v>
      </c>
      <c r="M180" s="300">
        <f t="shared" si="3"/>
        <v>14.8</v>
      </c>
      <c r="N180" s="300"/>
      <c r="O180" s="191" t="s">
        <v>516</v>
      </c>
      <c r="P180" s="191" t="s">
        <v>546</v>
      </c>
      <c r="R180" s="250" t="s">
        <v>208</v>
      </c>
      <c r="S180" s="234" t="s">
        <v>536</v>
      </c>
      <c r="T180" s="234"/>
      <c r="U180" s="232" t="s">
        <v>151</v>
      </c>
      <c r="X180">
        <v>107152803</v>
      </c>
      <c r="Z180">
        <v>107152783</v>
      </c>
      <c r="AA180">
        <v>107152290</v>
      </c>
      <c r="AD180" s="292"/>
      <c r="AE180" s="292"/>
      <c r="AF180" s="292"/>
    </row>
    <row r="181" spans="1:32" ht="16" x14ac:dyDescent="0.2">
      <c r="A181" s="191" t="s">
        <v>548</v>
      </c>
      <c r="B181" s="191">
        <v>620</v>
      </c>
      <c r="C181" s="191" t="s">
        <v>543</v>
      </c>
      <c r="D181" s="191" t="s">
        <v>544</v>
      </c>
      <c r="E181" s="191" t="s">
        <v>545</v>
      </c>
      <c r="F181" s="191" t="s">
        <v>1566</v>
      </c>
      <c r="G181" s="191" t="s">
        <v>384</v>
      </c>
      <c r="H181" s="191"/>
      <c r="I181" s="191">
        <v>2</v>
      </c>
      <c r="J181" s="191">
        <v>19</v>
      </c>
      <c r="K181" s="191">
        <v>17</v>
      </c>
      <c r="L181" s="263">
        <v>425</v>
      </c>
      <c r="M181" s="300">
        <f t="shared" si="3"/>
        <v>10.625</v>
      </c>
      <c r="N181" s="300"/>
      <c r="O181" s="191" t="s">
        <v>516</v>
      </c>
      <c r="P181" s="191" t="s">
        <v>546</v>
      </c>
      <c r="R181" s="250" t="s">
        <v>208</v>
      </c>
      <c r="S181" s="234" t="s">
        <v>536</v>
      </c>
      <c r="T181" s="234"/>
      <c r="U181" s="232" t="s">
        <v>151</v>
      </c>
      <c r="X181">
        <v>107152803</v>
      </c>
      <c r="Z181">
        <v>107152783</v>
      </c>
      <c r="AA181">
        <v>107152290</v>
      </c>
      <c r="AD181" s="292"/>
      <c r="AE181" s="292"/>
      <c r="AF181" s="292"/>
    </row>
    <row r="182" spans="1:32" ht="16" x14ac:dyDescent="0.2">
      <c r="A182" s="191" t="s">
        <v>548</v>
      </c>
      <c r="B182" s="191">
        <v>621</v>
      </c>
      <c r="C182" s="191" t="s">
        <v>543</v>
      </c>
      <c r="D182" s="191" t="s">
        <v>544</v>
      </c>
      <c r="E182" s="191" t="s">
        <v>545</v>
      </c>
      <c r="F182" s="191" t="s">
        <v>1566</v>
      </c>
      <c r="G182" s="191" t="s">
        <v>384</v>
      </c>
      <c r="H182" s="191"/>
      <c r="I182" s="191">
        <v>2</v>
      </c>
      <c r="J182" s="191">
        <v>19</v>
      </c>
      <c r="K182" s="191">
        <v>17</v>
      </c>
      <c r="L182" s="263">
        <v>253</v>
      </c>
      <c r="M182" s="300">
        <f t="shared" si="3"/>
        <v>6.3250000000000002</v>
      </c>
      <c r="N182" s="300"/>
      <c r="O182" s="191" t="s">
        <v>516</v>
      </c>
      <c r="P182" s="191" t="s">
        <v>546</v>
      </c>
      <c r="R182" s="250" t="s">
        <v>208</v>
      </c>
      <c r="S182" s="234" t="s">
        <v>536</v>
      </c>
      <c r="T182" s="234"/>
      <c r="U182" s="232" t="s">
        <v>151</v>
      </c>
      <c r="X182">
        <v>107152803</v>
      </c>
      <c r="Z182">
        <v>107152783</v>
      </c>
      <c r="AA182">
        <v>107152290</v>
      </c>
      <c r="AD182" s="292"/>
      <c r="AE182" s="292"/>
      <c r="AF182" s="292"/>
    </row>
    <row r="183" spans="1:32" ht="16" x14ac:dyDescent="0.2">
      <c r="A183" s="191" t="s">
        <v>548</v>
      </c>
      <c r="B183" s="191">
        <v>622</v>
      </c>
      <c r="C183" s="191" t="s">
        <v>543</v>
      </c>
      <c r="D183" s="191" t="s">
        <v>544</v>
      </c>
      <c r="E183" s="191" t="s">
        <v>545</v>
      </c>
      <c r="F183" s="191" t="s">
        <v>1566</v>
      </c>
      <c r="G183" s="191" t="s">
        <v>384</v>
      </c>
      <c r="H183" s="191"/>
      <c r="I183" s="191">
        <v>2</v>
      </c>
      <c r="J183" s="191">
        <v>11</v>
      </c>
      <c r="K183" s="191">
        <v>17</v>
      </c>
      <c r="L183" s="263">
        <v>348</v>
      </c>
      <c r="M183" s="300">
        <f t="shared" si="3"/>
        <v>8.7000000000000011</v>
      </c>
      <c r="N183" s="300"/>
      <c r="O183" s="191" t="s">
        <v>516</v>
      </c>
      <c r="P183" s="191" t="s">
        <v>546</v>
      </c>
      <c r="R183" s="250" t="s">
        <v>208</v>
      </c>
      <c r="S183" s="234" t="s">
        <v>536</v>
      </c>
      <c r="T183" s="234"/>
      <c r="U183" s="232" t="s">
        <v>151</v>
      </c>
      <c r="X183">
        <v>107152803</v>
      </c>
      <c r="Z183">
        <v>107152783</v>
      </c>
      <c r="AA183">
        <v>107152290</v>
      </c>
      <c r="AD183" s="292"/>
      <c r="AE183" s="292"/>
      <c r="AF183" s="292"/>
    </row>
    <row r="184" spans="1:32" ht="16" x14ac:dyDescent="0.2">
      <c r="A184" s="191" t="s">
        <v>548</v>
      </c>
      <c r="B184" s="191">
        <v>635</v>
      </c>
      <c r="C184" s="191" t="s">
        <v>543</v>
      </c>
      <c r="D184" s="191" t="s">
        <v>544</v>
      </c>
      <c r="E184" s="191" t="s">
        <v>545</v>
      </c>
      <c r="F184" s="191" t="s">
        <v>1566</v>
      </c>
      <c r="G184" s="191" t="s">
        <v>384</v>
      </c>
      <c r="H184" s="191"/>
      <c r="I184" s="191">
        <v>2</v>
      </c>
      <c r="J184" s="191">
        <v>19</v>
      </c>
      <c r="K184" s="191">
        <v>17</v>
      </c>
      <c r="L184" s="263">
        <v>407</v>
      </c>
      <c r="M184" s="300">
        <f t="shared" si="3"/>
        <v>10.175000000000001</v>
      </c>
      <c r="N184" s="300"/>
      <c r="O184" s="191" t="s">
        <v>516</v>
      </c>
      <c r="P184" s="191" t="s">
        <v>546</v>
      </c>
      <c r="R184" s="250" t="s">
        <v>208</v>
      </c>
      <c r="S184" s="234" t="s">
        <v>536</v>
      </c>
      <c r="T184" s="234"/>
      <c r="U184" s="232" t="s">
        <v>151</v>
      </c>
      <c r="X184">
        <v>107152803</v>
      </c>
      <c r="Z184">
        <v>107152783</v>
      </c>
      <c r="AA184">
        <v>107152290</v>
      </c>
      <c r="AD184" s="292"/>
      <c r="AE184" s="292"/>
      <c r="AF184" s="292"/>
    </row>
    <row r="185" spans="1:32" ht="16" x14ac:dyDescent="0.2">
      <c r="A185" s="191" t="s">
        <v>548</v>
      </c>
      <c r="B185" s="191">
        <v>636</v>
      </c>
      <c r="C185" s="191" t="s">
        <v>543</v>
      </c>
      <c r="D185" s="191" t="s">
        <v>544</v>
      </c>
      <c r="E185" s="191" t="s">
        <v>545</v>
      </c>
      <c r="F185" s="191" t="s">
        <v>1566</v>
      </c>
      <c r="G185" s="191" t="s">
        <v>384</v>
      </c>
      <c r="H185" s="191"/>
      <c r="I185" s="191">
        <v>2</v>
      </c>
      <c r="J185" s="191">
        <v>19</v>
      </c>
      <c r="K185" s="191">
        <v>17</v>
      </c>
      <c r="L185" s="263">
        <v>436</v>
      </c>
      <c r="M185" s="300">
        <f t="shared" si="3"/>
        <v>10.9</v>
      </c>
      <c r="N185" s="300"/>
      <c r="O185" s="191" t="s">
        <v>516</v>
      </c>
      <c r="P185" s="191" t="s">
        <v>546</v>
      </c>
      <c r="R185" s="250" t="s">
        <v>208</v>
      </c>
      <c r="S185" s="234" t="s">
        <v>536</v>
      </c>
      <c r="T185" s="234"/>
      <c r="U185" s="232" t="s">
        <v>151</v>
      </c>
      <c r="X185">
        <v>107152803</v>
      </c>
      <c r="Z185">
        <v>107152783</v>
      </c>
      <c r="AA185">
        <v>107152290</v>
      </c>
      <c r="AD185" s="292"/>
      <c r="AE185" s="292"/>
      <c r="AF185" s="292"/>
    </row>
    <row r="186" spans="1:32" ht="16" x14ac:dyDescent="0.2">
      <c r="A186" s="191" t="s">
        <v>548</v>
      </c>
      <c r="B186" s="191">
        <v>637</v>
      </c>
      <c r="C186" s="191" t="s">
        <v>543</v>
      </c>
      <c r="D186" s="191" t="s">
        <v>544</v>
      </c>
      <c r="E186" s="191" t="s">
        <v>545</v>
      </c>
      <c r="F186" s="191" t="s">
        <v>1566</v>
      </c>
      <c r="G186" s="191" t="s">
        <v>384</v>
      </c>
      <c r="H186" s="191"/>
      <c r="I186" s="191">
        <v>2</v>
      </c>
      <c r="J186" s="191">
        <v>19</v>
      </c>
      <c r="K186" s="191">
        <v>17</v>
      </c>
      <c r="L186" s="263">
        <v>424</v>
      </c>
      <c r="M186" s="299">
        <f t="shared" si="3"/>
        <v>10.600000000000001</v>
      </c>
      <c r="N186" s="299">
        <f>SUM(M178:M186)</f>
        <v>86.175000000000011</v>
      </c>
      <c r="O186" s="191" t="s">
        <v>516</v>
      </c>
      <c r="P186" s="191" t="s">
        <v>546</v>
      </c>
      <c r="R186" s="250" t="s">
        <v>208</v>
      </c>
      <c r="S186" s="234" t="s">
        <v>536</v>
      </c>
      <c r="T186" s="234"/>
      <c r="U186" s="232" t="s">
        <v>151</v>
      </c>
      <c r="X186">
        <v>107152803</v>
      </c>
      <c r="Z186">
        <v>107152783</v>
      </c>
      <c r="AA186">
        <v>107152290</v>
      </c>
      <c r="AD186" s="292"/>
      <c r="AE186" s="292"/>
      <c r="AF186" s="292"/>
    </row>
    <row r="187" spans="1:32" ht="16" hidden="1" x14ac:dyDescent="0.2">
      <c r="A187" s="191" t="s">
        <v>549</v>
      </c>
      <c r="B187" s="191">
        <v>617</v>
      </c>
      <c r="C187" s="191" t="s">
        <v>550</v>
      </c>
      <c r="D187" s="191" t="s">
        <v>551</v>
      </c>
      <c r="E187" s="191" t="s">
        <v>552</v>
      </c>
      <c r="F187" s="191" t="s">
        <v>541</v>
      </c>
      <c r="G187" s="191" t="s">
        <v>384</v>
      </c>
      <c r="H187" s="191"/>
      <c r="I187" s="191">
        <v>2</v>
      </c>
      <c r="J187" s="191">
        <v>11</v>
      </c>
      <c r="K187" s="191">
        <v>17</v>
      </c>
      <c r="L187" s="263">
        <v>616</v>
      </c>
      <c r="M187" s="300">
        <f t="shared" si="2"/>
        <v>15.4</v>
      </c>
      <c r="N187" s="300"/>
      <c r="O187" s="191" t="s">
        <v>516</v>
      </c>
      <c r="P187" s="191" t="s">
        <v>546</v>
      </c>
      <c r="R187" s="250" t="s">
        <v>158</v>
      </c>
      <c r="S187" s="234" t="s">
        <v>478</v>
      </c>
      <c r="T187" s="234"/>
      <c r="U187" s="232" t="s">
        <v>151</v>
      </c>
      <c r="X187">
        <v>137032958</v>
      </c>
      <c r="Y187">
        <v>108682188</v>
      </c>
      <c r="Z187">
        <v>107153112</v>
      </c>
      <c r="AA187" t="s">
        <v>350</v>
      </c>
      <c r="AB187">
        <v>107152357</v>
      </c>
    </row>
    <row r="188" spans="1:32" ht="16" hidden="1" x14ac:dyDescent="0.2">
      <c r="A188" s="191" t="s">
        <v>549</v>
      </c>
      <c r="B188" s="191">
        <v>632</v>
      </c>
      <c r="C188" s="191" t="s">
        <v>550</v>
      </c>
      <c r="D188" s="191" t="s">
        <v>551</v>
      </c>
      <c r="E188" s="191" t="s">
        <v>552</v>
      </c>
      <c r="F188" s="191" t="s">
        <v>541</v>
      </c>
      <c r="G188" s="191" t="s">
        <v>384</v>
      </c>
      <c r="H188" s="191"/>
      <c r="I188" s="191">
        <v>2</v>
      </c>
      <c r="J188" s="191">
        <v>11</v>
      </c>
      <c r="K188" s="191">
        <v>17</v>
      </c>
      <c r="L188" s="263">
        <v>332</v>
      </c>
      <c r="M188" s="300">
        <f t="shared" si="2"/>
        <v>8.3000000000000007</v>
      </c>
      <c r="N188" s="300"/>
      <c r="O188" s="191" t="s">
        <v>516</v>
      </c>
      <c r="P188" s="191" t="s">
        <v>546</v>
      </c>
      <c r="R188" s="250" t="s">
        <v>158</v>
      </c>
      <c r="S188" s="234" t="s">
        <v>478</v>
      </c>
      <c r="T188" s="234"/>
      <c r="U188" s="232" t="s">
        <v>151</v>
      </c>
      <c r="X188">
        <v>137032958</v>
      </c>
      <c r="Y188">
        <v>108682188</v>
      </c>
      <c r="Z188">
        <v>107153112</v>
      </c>
      <c r="AA188" t="s">
        <v>350</v>
      </c>
      <c r="AB188">
        <v>107152357</v>
      </c>
    </row>
    <row r="189" spans="1:32" ht="16" hidden="1" x14ac:dyDescent="0.2">
      <c r="A189" s="191" t="s">
        <v>549</v>
      </c>
      <c r="B189" s="191">
        <v>641</v>
      </c>
      <c r="C189" s="191" t="s">
        <v>550</v>
      </c>
      <c r="D189" s="191" t="s">
        <v>551</v>
      </c>
      <c r="E189" s="191" t="s">
        <v>552</v>
      </c>
      <c r="F189" s="191" t="s">
        <v>541</v>
      </c>
      <c r="G189" s="191" t="s">
        <v>384</v>
      </c>
      <c r="H189" s="191"/>
      <c r="I189" s="191">
        <v>2</v>
      </c>
      <c r="J189" s="191">
        <v>11</v>
      </c>
      <c r="K189" s="191">
        <v>17</v>
      </c>
      <c r="L189" s="263">
        <v>297</v>
      </c>
      <c r="M189" s="300">
        <f t="shared" si="2"/>
        <v>7.4250000000000007</v>
      </c>
      <c r="N189" s="300"/>
      <c r="O189" s="191" t="s">
        <v>516</v>
      </c>
      <c r="P189" s="191" t="s">
        <v>546</v>
      </c>
      <c r="R189" s="250" t="s">
        <v>158</v>
      </c>
      <c r="S189" s="234" t="s">
        <v>478</v>
      </c>
      <c r="T189" s="234"/>
      <c r="U189" s="232" t="s">
        <v>151</v>
      </c>
      <c r="X189">
        <v>137032958</v>
      </c>
      <c r="Y189">
        <v>108682188</v>
      </c>
      <c r="Z189">
        <v>107153112</v>
      </c>
      <c r="AA189" t="s">
        <v>350</v>
      </c>
      <c r="AB189">
        <v>107152357</v>
      </c>
    </row>
    <row r="190" spans="1:32" ht="16" hidden="1" x14ac:dyDescent="0.2">
      <c r="A190" s="191" t="s">
        <v>549</v>
      </c>
      <c r="B190" s="191">
        <v>642</v>
      </c>
      <c r="C190" s="191" t="s">
        <v>550</v>
      </c>
      <c r="D190" s="191" t="s">
        <v>551</v>
      </c>
      <c r="E190" s="191" t="s">
        <v>552</v>
      </c>
      <c r="F190" s="191" t="s">
        <v>541</v>
      </c>
      <c r="G190" s="191" t="s">
        <v>384</v>
      </c>
      <c r="H190" s="191"/>
      <c r="I190" s="191">
        <v>2</v>
      </c>
      <c r="J190" s="191">
        <v>11</v>
      </c>
      <c r="K190" s="191">
        <v>17</v>
      </c>
      <c r="L190" s="263">
        <v>497</v>
      </c>
      <c r="M190" s="300">
        <f t="shared" si="2"/>
        <v>12.425000000000001</v>
      </c>
      <c r="N190" s="300"/>
      <c r="O190" s="191" t="s">
        <v>516</v>
      </c>
      <c r="P190" s="191" t="s">
        <v>546</v>
      </c>
      <c r="R190" s="250" t="s">
        <v>158</v>
      </c>
      <c r="S190" s="234" t="s">
        <v>478</v>
      </c>
      <c r="T190" s="234"/>
      <c r="U190" s="232" t="s">
        <v>151</v>
      </c>
      <c r="X190">
        <v>137032958</v>
      </c>
      <c r="Y190">
        <v>108682188</v>
      </c>
      <c r="Z190">
        <v>107153112</v>
      </c>
      <c r="AA190" t="s">
        <v>350</v>
      </c>
      <c r="AB190">
        <v>107152357</v>
      </c>
    </row>
    <row r="191" spans="1:32" ht="16" hidden="1" x14ac:dyDescent="0.2">
      <c r="A191" s="191" t="s">
        <v>549</v>
      </c>
      <c r="B191" s="191">
        <v>647</v>
      </c>
      <c r="C191" s="191" t="s">
        <v>550</v>
      </c>
      <c r="D191" s="191" t="s">
        <v>551</v>
      </c>
      <c r="E191" s="191" t="s">
        <v>552</v>
      </c>
      <c r="F191" s="191" t="s">
        <v>541</v>
      </c>
      <c r="G191" s="191" t="s">
        <v>384</v>
      </c>
      <c r="H191" s="191"/>
      <c r="I191" s="191">
        <v>2</v>
      </c>
      <c r="J191" s="191">
        <v>11</v>
      </c>
      <c r="K191" s="191">
        <v>17</v>
      </c>
      <c r="L191" s="263">
        <v>372</v>
      </c>
      <c r="M191" s="300">
        <f t="shared" si="2"/>
        <v>9.3000000000000007</v>
      </c>
      <c r="N191" s="300"/>
      <c r="O191" s="191" t="s">
        <v>516</v>
      </c>
      <c r="P191" s="191" t="s">
        <v>546</v>
      </c>
      <c r="R191" s="250" t="s">
        <v>158</v>
      </c>
      <c r="S191" s="234" t="s">
        <v>478</v>
      </c>
      <c r="T191" s="234"/>
      <c r="U191" s="232" t="s">
        <v>151</v>
      </c>
      <c r="X191">
        <v>137032958</v>
      </c>
      <c r="Y191">
        <v>108682188</v>
      </c>
      <c r="Z191">
        <v>107153112</v>
      </c>
      <c r="AA191" t="s">
        <v>350</v>
      </c>
      <c r="AB191">
        <v>107152357</v>
      </c>
    </row>
    <row r="192" spans="1:32" ht="16" hidden="1" x14ac:dyDescent="0.2">
      <c r="A192" s="191" t="s">
        <v>549</v>
      </c>
      <c r="B192" s="191">
        <v>648</v>
      </c>
      <c r="C192" s="191" t="s">
        <v>550</v>
      </c>
      <c r="D192" s="191" t="s">
        <v>551</v>
      </c>
      <c r="E192" s="191" t="s">
        <v>552</v>
      </c>
      <c r="F192" s="191" t="s">
        <v>541</v>
      </c>
      <c r="G192" s="191" t="s">
        <v>384</v>
      </c>
      <c r="H192" s="191"/>
      <c r="I192" s="191">
        <v>2</v>
      </c>
      <c r="J192" s="191">
        <v>11</v>
      </c>
      <c r="K192" s="191">
        <v>17</v>
      </c>
      <c r="L192" s="263">
        <v>377</v>
      </c>
      <c r="M192" s="300">
        <f t="shared" si="2"/>
        <v>9.4250000000000007</v>
      </c>
      <c r="N192" s="300"/>
      <c r="O192" s="191" t="s">
        <v>516</v>
      </c>
      <c r="P192" s="191" t="s">
        <v>546</v>
      </c>
      <c r="R192" s="250" t="s">
        <v>158</v>
      </c>
      <c r="S192" s="234" t="s">
        <v>478</v>
      </c>
      <c r="T192" s="234"/>
      <c r="U192" s="232" t="s">
        <v>151</v>
      </c>
      <c r="X192">
        <v>137032958</v>
      </c>
      <c r="Y192">
        <v>108682188</v>
      </c>
      <c r="Z192">
        <v>107153112</v>
      </c>
      <c r="AA192" t="s">
        <v>350</v>
      </c>
      <c r="AB192">
        <v>107152357</v>
      </c>
    </row>
    <row r="193" spans="1:28" ht="16" hidden="1" x14ac:dyDescent="0.2">
      <c r="A193" s="191" t="s">
        <v>549</v>
      </c>
      <c r="B193" s="191">
        <v>649</v>
      </c>
      <c r="C193" s="191" t="s">
        <v>550</v>
      </c>
      <c r="D193" s="191" t="s">
        <v>551</v>
      </c>
      <c r="E193" s="191" t="s">
        <v>552</v>
      </c>
      <c r="F193" s="191" t="s">
        <v>541</v>
      </c>
      <c r="G193" s="191" t="s">
        <v>384</v>
      </c>
      <c r="H193" s="191"/>
      <c r="I193" s="191">
        <v>2</v>
      </c>
      <c r="J193" s="191">
        <v>11</v>
      </c>
      <c r="K193" s="191">
        <v>17</v>
      </c>
      <c r="L193" s="263">
        <v>614</v>
      </c>
      <c r="M193" s="300">
        <f t="shared" si="2"/>
        <v>15.350000000000001</v>
      </c>
      <c r="N193" s="300"/>
      <c r="O193" s="191" t="s">
        <v>516</v>
      </c>
      <c r="P193" s="191" t="s">
        <v>546</v>
      </c>
      <c r="R193" s="250" t="s">
        <v>158</v>
      </c>
      <c r="S193" s="234" t="s">
        <v>478</v>
      </c>
      <c r="T193" s="234"/>
      <c r="U193" s="232" t="s">
        <v>151</v>
      </c>
      <c r="X193">
        <v>137032958</v>
      </c>
      <c r="Y193">
        <v>108682188</v>
      </c>
      <c r="Z193">
        <v>107153112</v>
      </c>
      <c r="AA193" t="s">
        <v>350</v>
      </c>
      <c r="AB193">
        <v>107152357</v>
      </c>
    </row>
    <row r="194" spans="1:28" ht="16" hidden="1" x14ac:dyDescent="0.2">
      <c r="A194" s="191" t="s">
        <v>549</v>
      </c>
      <c r="B194" s="191">
        <v>703</v>
      </c>
      <c r="C194" s="191" t="s">
        <v>550</v>
      </c>
      <c r="D194" s="191" t="s">
        <v>551</v>
      </c>
      <c r="E194" s="191" t="s">
        <v>552</v>
      </c>
      <c r="F194" s="191" t="s">
        <v>541</v>
      </c>
      <c r="G194" s="191" t="s">
        <v>384</v>
      </c>
      <c r="H194" s="191"/>
      <c r="I194" s="191">
        <v>2</v>
      </c>
      <c r="J194" s="191">
        <v>11</v>
      </c>
      <c r="K194" s="191">
        <v>15</v>
      </c>
      <c r="L194" s="263">
        <v>71</v>
      </c>
      <c r="M194" s="300">
        <f t="shared" si="2"/>
        <v>1.7750000000000001</v>
      </c>
      <c r="N194" s="300"/>
      <c r="O194" s="191" t="s">
        <v>516</v>
      </c>
      <c r="P194" s="191" t="s">
        <v>546</v>
      </c>
      <c r="R194" s="250" t="s">
        <v>158</v>
      </c>
      <c r="S194" s="234" t="s">
        <v>478</v>
      </c>
      <c r="T194" s="234"/>
      <c r="U194" s="232" t="s">
        <v>151</v>
      </c>
      <c r="X194">
        <v>137032958</v>
      </c>
      <c r="Y194">
        <v>108682188</v>
      </c>
      <c r="Z194">
        <v>107153112</v>
      </c>
      <c r="AA194" t="s">
        <v>350</v>
      </c>
      <c r="AB194">
        <v>107152357</v>
      </c>
    </row>
    <row r="195" spans="1:28" ht="16" hidden="1" x14ac:dyDescent="0.2">
      <c r="A195" s="191" t="s">
        <v>549</v>
      </c>
      <c r="B195" s="191">
        <v>704</v>
      </c>
      <c r="C195" s="191" t="s">
        <v>550</v>
      </c>
      <c r="D195" s="191" t="s">
        <v>551</v>
      </c>
      <c r="E195" s="191" t="s">
        <v>552</v>
      </c>
      <c r="F195" s="191" t="s">
        <v>541</v>
      </c>
      <c r="G195" s="191" t="s">
        <v>384</v>
      </c>
      <c r="H195" s="191"/>
      <c r="I195" s="191">
        <v>2</v>
      </c>
      <c r="J195" s="191">
        <v>49</v>
      </c>
      <c r="K195" s="191">
        <v>15</v>
      </c>
      <c r="L195" s="263">
        <v>157</v>
      </c>
      <c r="M195" s="300">
        <f t="shared" si="2"/>
        <v>3.9250000000000003</v>
      </c>
      <c r="N195" s="300"/>
      <c r="O195" s="191" t="s">
        <v>516</v>
      </c>
      <c r="P195" s="191" t="s">
        <v>546</v>
      </c>
      <c r="R195" s="250" t="s">
        <v>158</v>
      </c>
      <c r="S195" s="234" t="s">
        <v>478</v>
      </c>
      <c r="T195" s="234"/>
      <c r="U195" s="232" t="s">
        <v>151</v>
      </c>
      <c r="X195">
        <v>137032958</v>
      </c>
      <c r="Y195">
        <v>108682188</v>
      </c>
      <c r="Z195">
        <v>107153112</v>
      </c>
      <c r="AA195" t="s">
        <v>350</v>
      </c>
      <c r="AB195">
        <v>107152357</v>
      </c>
    </row>
    <row r="196" spans="1:28" ht="16" hidden="1" x14ac:dyDescent="0.2">
      <c r="A196" s="191" t="s">
        <v>549</v>
      </c>
      <c r="B196" s="207">
        <v>705</v>
      </c>
      <c r="C196" s="207" t="s">
        <v>550</v>
      </c>
      <c r="D196" s="207" t="s">
        <v>551</v>
      </c>
      <c r="E196" s="191" t="s">
        <v>552</v>
      </c>
      <c r="F196" s="191" t="s">
        <v>541</v>
      </c>
      <c r="G196" s="207" t="s">
        <v>384</v>
      </c>
      <c r="H196" s="207"/>
      <c r="I196" s="207">
        <v>2</v>
      </c>
      <c r="J196" s="207">
        <v>49</v>
      </c>
      <c r="K196" s="207">
        <v>15</v>
      </c>
      <c r="L196" s="263">
        <v>157</v>
      </c>
      <c r="M196" s="299">
        <f t="shared" si="2"/>
        <v>3.9250000000000003</v>
      </c>
      <c r="N196" s="299">
        <f>SUM(M187:M196)</f>
        <v>87.25</v>
      </c>
      <c r="O196" s="191" t="s">
        <v>516</v>
      </c>
      <c r="P196" s="191" t="s">
        <v>546</v>
      </c>
      <c r="R196" s="250" t="s">
        <v>158</v>
      </c>
      <c r="S196" s="234" t="s">
        <v>478</v>
      </c>
      <c r="T196" s="234"/>
      <c r="U196" s="232" t="s">
        <v>151</v>
      </c>
      <c r="X196">
        <v>137032958</v>
      </c>
      <c r="Y196">
        <v>108682188</v>
      </c>
      <c r="Z196">
        <v>107153112</v>
      </c>
      <c r="AA196" t="s">
        <v>350</v>
      </c>
      <c r="AB196">
        <v>107152357</v>
      </c>
    </row>
    <row r="197" spans="1:28" ht="16" hidden="1" x14ac:dyDescent="0.2">
      <c r="N197" s="303">
        <f>SUM(N4:N196)</f>
        <v>3646.2000000000012</v>
      </c>
    </row>
    <row r="198" spans="1:28" ht="16" x14ac:dyDescent="0.2"/>
    <row r="199" spans="1:28" ht="16" x14ac:dyDescent="0.2"/>
    <row r="200" spans="1:28" ht="16" x14ac:dyDescent="0.2"/>
    <row r="201" spans="1:28" ht="16" x14ac:dyDescent="0.2"/>
    <row r="202" spans="1:28" ht="16" x14ac:dyDescent="0.2"/>
    <row r="203" spans="1:28" ht="16" x14ac:dyDescent="0.2"/>
    <row r="204" spans="1:28" ht="16" x14ac:dyDescent="0.2"/>
    <row r="205" spans="1:28" ht="16" x14ac:dyDescent="0.2"/>
    <row r="206" spans="1:28" ht="16" x14ac:dyDescent="0.2"/>
  </sheetData>
  <autoFilter ref="A2:U197" xr:uid="{AB482DDE-1DFC-48D3-A733-D9657488584C}">
    <filterColumn colId="5">
      <filters>
        <filter val="Lynne McNamara , Micheline Burger,Lynette McClain,Virginia Carlson"/>
      </filters>
    </filterColumn>
  </autoFilter>
  <phoneticPr fontId="1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CBCA-E7CE-4658-901D-6E8FBBACF674}">
  <dimension ref="A1:AA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6" x14ac:dyDescent="0.2"/>
  <cols>
    <col min="1" max="1" width="9.6640625" bestFit="1" customWidth="1"/>
    <col min="2" max="2" width="12.83203125" bestFit="1" customWidth="1"/>
    <col min="3" max="3" width="17" bestFit="1" customWidth="1"/>
    <col min="4" max="4" width="9" bestFit="1" customWidth="1"/>
    <col min="5" max="5" width="8.6640625" bestFit="1" customWidth="1"/>
    <col min="6" max="6" width="5.1640625" bestFit="1" customWidth="1"/>
    <col min="7" max="7" width="10.83203125" bestFit="1" customWidth="1"/>
    <col min="8" max="9" width="25.5" bestFit="1" customWidth="1"/>
    <col min="10" max="10" width="19" bestFit="1" customWidth="1"/>
    <col min="11" max="11" width="21" bestFit="1" customWidth="1"/>
    <col min="12" max="12" width="23.33203125" bestFit="1" customWidth="1"/>
    <col min="13" max="13" width="19.33203125" bestFit="1" customWidth="1"/>
    <col min="15" max="15" width="9.6640625" bestFit="1" customWidth="1"/>
    <col min="16" max="16" width="12.83203125" bestFit="1" customWidth="1"/>
    <col min="17" max="17" width="17" bestFit="1" customWidth="1"/>
    <col min="18" max="18" width="9" bestFit="1" customWidth="1"/>
    <col min="19" max="19" width="8.6640625" bestFit="1" customWidth="1"/>
    <col min="20" max="20" width="3.1640625" bestFit="1" customWidth="1"/>
    <col min="21" max="21" width="10.6640625" bestFit="1" customWidth="1"/>
    <col min="22" max="23" width="29" bestFit="1" customWidth="1"/>
    <col min="24" max="24" width="16.83203125" bestFit="1" customWidth="1"/>
    <col min="25" max="25" width="18.83203125" bestFit="1" customWidth="1"/>
    <col min="26" max="26" width="23.33203125" bestFit="1" customWidth="1"/>
    <col min="27" max="27" width="19.83203125" bestFit="1" customWidth="1"/>
  </cols>
  <sheetData>
    <row r="1" spans="1:27" x14ac:dyDescent="0.2">
      <c r="A1" s="257" t="s">
        <v>553</v>
      </c>
      <c r="B1" s="257" t="s">
        <v>554</v>
      </c>
      <c r="C1" s="257" t="s">
        <v>555</v>
      </c>
      <c r="D1" s="257" t="s">
        <v>556</v>
      </c>
      <c r="E1" s="257" t="s">
        <v>557</v>
      </c>
      <c r="F1" s="257" t="s">
        <v>558</v>
      </c>
      <c r="G1" s="257" t="s">
        <v>559</v>
      </c>
      <c r="H1" s="257" t="s">
        <v>560</v>
      </c>
      <c r="I1" s="257" t="s">
        <v>561</v>
      </c>
      <c r="J1" s="257" t="s">
        <v>562</v>
      </c>
      <c r="K1" s="257" t="s">
        <v>563</v>
      </c>
      <c r="L1" s="257" t="s">
        <v>564</v>
      </c>
      <c r="M1" s="257" t="s">
        <v>565</v>
      </c>
      <c r="O1" s="315" t="s">
        <v>553</v>
      </c>
      <c r="P1" s="315" t="s">
        <v>554</v>
      </c>
      <c r="Q1" s="315" t="s">
        <v>555</v>
      </c>
      <c r="R1" s="315" t="s">
        <v>556</v>
      </c>
      <c r="S1" s="315" t="s">
        <v>557</v>
      </c>
      <c r="T1" s="315" t="s">
        <v>558</v>
      </c>
      <c r="U1" s="315" t="s">
        <v>559</v>
      </c>
      <c r="V1" s="315" t="s">
        <v>560</v>
      </c>
      <c r="W1" s="315" t="s">
        <v>561</v>
      </c>
      <c r="X1" s="315" t="s">
        <v>562</v>
      </c>
      <c r="Y1" s="315" t="s">
        <v>563</v>
      </c>
      <c r="Z1" s="315" t="s">
        <v>564</v>
      </c>
      <c r="AA1" s="315" t="s">
        <v>565</v>
      </c>
    </row>
    <row r="2" spans="1:27" x14ac:dyDescent="0.2">
      <c r="A2">
        <v>107152131</v>
      </c>
      <c r="B2">
        <v>7886998</v>
      </c>
      <c r="C2" t="s">
        <v>67</v>
      </c>
      <c r="D2" t="s">
        <v>68</v>
      </c>
      <c r="G2" t="s">
        <v>1490</v>
      </c>
      <c r="H2" t="s">
        <v>566</v>
      </c>
      <c r="I2" t="s">
        <v>69</v>
      </c>
      <c r="J2" t="s">
        <v>567</v>
      </c>
      <c r="L2" t="str">
        <f>(D2&amp;" "&amp;C2)</f>
        <v>Michael Altenbern</v>
      </c>
      <c r="M2" t="str">
        <f>+INDEX('Supersite Working-AW'!$R$4:$AB$196,MATCH('NGP Chairs CoChairs'!$A2,'Supersite Working-AW'!$X$4:$X$196,0),1)</f>
        <v>Niwot HS</v>
      </c>
      <c r="O2" s="316">
        <v>107152131</v>
      </c>
      <c r="P2" s="316">
        <v>7886998</v>
      </c>
      <c r="Q2" s="316" t="s">
        <v>67</v>
      </c>
      <c r="R2" s="316" t="s">
        <v>68</v>
      </c>
      <c r="S2" s="316"/>
      <c r="T2" s="316"/>
      <c r="U2" s="316" t="s">
        <v>1490</v>
      </c>
      <c r="V2" s="316" t="s">
        <v>566</v>
      </c>
      <c r="W2" s="316" t="s">
        <v>69</v>
      </c>
      <c r="X2" s="316" t="s">
        <v>567</v>
      </c>
      <c r="Y2" s="316"/>
      <c r="Z2" s="316" t="s">
        <v>1542</v>
      </c>
      <c r="AA2" s="316" t="s">
        <v>300</v>
      </c>
    </row>
    <row r="3" spans="1:27" x14ac:dyDescent="0.2">
      <c r="A3">
        <v>138232649</v>
      </c>
      <c r="B3">
        <v>7891379</v>
      </c>
      <c r="C3" t="s">
        <v>568</v>
      </c>
      <c r="D3" t="s">
        <v>569</v>
      </c>
      <c r="E3" t="s">
        <v>570</v>
      </c>
      <c r="G3" t="s">
        <v>1491</v>
      </c>
      <c r="H3" t="s">
        <v>571</v>
      </c>
      <c r="I3" t="s">
        <v>571</v>
      </c>
      <c r="J3" t="s">
        <v>567</v>
      </c>
      <c r="L3" t="str">
        <f t="shared" ref="L3:L45" si="0">(D3&amp;" "&amp;C3)</f>
        <v>Kendra Appelman-Eastvedt</v>
      </c>
      <c r="M3" t="str">
        <f>+INDEX('Supersite Working-AW'!$R$4:$AB$196,MATCH('NGP Chairs CoChairs'!$A3,'Supersite Working-AW'!$X$4:$X$196,0),1)</f>
        <v>Burlington Elementary</v>
      </c>
      <c r="O3" s="316">
        <v>138232649</v>
      </c>
      <c r="P3" s="316">
        <v>7891379</v>
      </c>
      <c r="Q3" s="316" t="s">
        <v>568</v>
      </c>
      <c r="R3" s="316" t="s">
        <v>569</v>
      </c>
      <c r="S3" s="316" t="s">
        <v>570</v>
      </c>
      <c r="T3" s="316"/>
      <c r="U3" s="316" t="s">
        <v>1491</v>
      </c>
      <c r="V3" s="316" t="s">
        <v>571</v>
      </c>
      <c r="W3" s="316" t="s">
        <v>571</v>
      </c>
      <c r="X3" s="316" t="s">
        <v>567</v>
      </c>
      <c r="Y3" s="316"/>
      <c r="Z3" s="316" t="s">
        <v>1543</v>
      </c>
      <c r="AA3" s="316" t="s">
        <v>344</v>
      </c>
    </row>
    <row r="4" spans="1:27" x14ac:dyDescent="0.2">
      <c r="A4">
        <v>111658833</v>
      </c>
      <c r="B4">
        <v>8020371</v>
      </c>
      <c r="C4" t="s">
        <v>862</v>
      </c>
      <c r="D4" t="s">
        <v>863</v>
      </c>
      <c r="E4" t="s">
        <v>1492</v>
      </c>
      <c r="G4" t="s">
        <v>1493</v>
      </c>
      <c r="H4" t="s">
        <v>864</v>
      </c>
      <c r="I4" t="s">
        <v>864</v>
      </c>
      <c r="K4" t="s">
        <v>567</v>
      </c>
      <c r="L4" t="str">
        <f t="shared" si="0"/>
        <v>Heather Baer</v>
      </c>
      <c r="M4" t="str">
        <f>+INDEX('Supersite Working-AW'!$R$4:$AB$196,MATCH('NGP Chairs CoChairs'!$A4,'Supersite Working-AW'!$AA$4:$AA$196,0),1)</f>
        <v>Southern Hills MS</v>
      </c>
      <c r="O4" s="316">
        <v>111658833</v>
      </c>
      <c r="P4" s="316">
        <v>8020371</v>
      </c>
      <c r="Q4" s="316" t="s">
        <v>862</v>
      </c>
      <c r="R4" s="316" t="s">
        <v>863</v>
      </c>
      <c r="S4" s="316" t="s">
        <v>1492</v>
      </c>
      <c r="T4" s="316"/>
      <c r="U4" s="316" t="s">
        <v>1493</v>
      </c>
      <c r="V4" s="316" t="s">
        <v>864</v>
      </c>
      <c r="W4" s="316" t="s">
        <v>864</v>
      </c>
      <c r="X4" s="316"/>
      <c r="Y4" s="316" t="s">
        <v>567</v>
      </c>
      <c r="Z4" s="316" t="s">
        <v>1544</v>
      </c>
      <c r="AA4" s="316" t="s">
        <v>128</v>
      </c>
    </row>
    <row r="5" spans="1:27" x14ac:dyDescent="0.2">
      <c r="A5">
        <v>107152163</v>
      </c>
      <c r="B5">
        <v>7902205</v>
      </c>
      <c r="C5" t="s">
        <v>21</v>
      </c>
      <c r="D5" t="s">
        <v>22</v>
      </c>
      <c r="E5" t="s">
        <v>85</v>
      </c>
      <c r="G5" t="s">
        <v>1494</v>
      </c>
      <c r="H5" t="s">
        <v>23</v>
      </c>
      <c r="I5" t="s">
        <v>23</v>
      </c>
      <c r="J5" t="s">
        <v>567</v>
      </c>
      <c r="L5" t="str">
        <f t="shared" si="0"/>
        <v>Jennifer Bales</v>
      </c>
      <c r="M5" t="str">
        <f>+INDEX('Supersite Working-AW'!$R$4:$AB$196,MATCH('NGP Chairs CoChairs'!$A5,'Supersite Working-AW'!$X$4:$X$196,0),1)</f>
        <v>Centaurus HS</v>
      </c>
      <c r="O5" s="316">
        <v>107152163</v>
      </c>
      <c r="P5" s="316">
        <v>7902205</v>
      </c>
      <c r="Q5" s="316" t="s">
        <v>21</v>
      </c>
      <c r="R5" s="316" t="s">
        <v>22</v>
      </c>
      <c r="S5" s="316" t="s">
        <v>85</v>
      </c>
      <c r="T5" s="316"/>
      <c r="U5" s="316" t="s">
        <v>1494</v>
      </c>
      <c r="V5" s="316" t="s">
        <v>23</v>
      </c>
      <c r="W5" s="316" t="s">
        <v>23</v>
      </c>
      <c r="X5" s="316" t="s">
        <v>567</v>
      </c>
      <c r="Y5" s="316"/>
      <c r="Z5" s="316" t="s">
        <v>450</v>
      </c>
      <c r="AA5" s="316" t="s">
        <v>345</v>
      </c>
    </row>
    <row r="6" spans="1:27" x14ac:dyDescent="0.2">
      <c r="A6">
        <v>107152229</v>
      </c>
      <c r="B6">
        <v>7930209</v>
      </c>
      <c r="C6" t="s">
        <v>572</v>
      </c>
      <c r="D6" t="s">
        <v>573</v>
      </c>
      <c r="G6" t="s">
        <v>1495</v>
      </c>
      <c r="H6" t="s">
        <v>574</v>
      </c>
      <c r="J6" t="s">
        <v>567</v>
      </c>
      <c r="L6" t="str">
        <f t="shared" si="0"/>
        <v>Candace Bowie</v>
      </c>
      <c r="M6" t="str">
        <f>+INDEX('Supersite Working-AW'!$R$4:$AB$196,MATCH('NGP Chairs CoChairs'!$A6,'Supersite Working-AW'!$Z$4:$Z$196,0),1)</f>
        <v>Manhattan MS</v>
      </c>
      <c r="O6" s="316">
        <v>107152229</v>
      </c>
      <c r="P6" s="316">
        <v>7930209</v>
      </c>
      <c r="Q6" s="316" t="s">
        <v>572</v>
      </c>
      <c r="R6" s="316" t="s">
        <v>573</v>
      </c>
      <c r="S6" s="316"/>
      <c r="T6" s="316"/>
      <c r="U6" s="316" t="s">
        <v>1495</v>
      </c>
      <c r="V6" s="316" t="s">
        <v>574</v>
      </c>
      <c r="W6" s="316"/>
      <c r="X6" s="316" t="s">
        <v>567</v>
      </c>
      <c r="Y6" s="316"/>
      <c r="Z6" s="316" t="s">
        <v>734</v>
      </c>
      <c r="AA6" s="316" t="s">
        <v>352</v>
      </c>
    </row>
    <row r="7" spans="1:27" x14ac:dyDescent="0.2">
      <c r="A7">
        <v>147521014</v>
      </c>
      <c r="B7">
        <v>7947830</v>
      </c>
      <c r="C7" t="s">
        <v>28</v>
      </c>
      <c r="D7" t="s">
        <v>29</v>
      </c>
      <c r="G7" t="s">
        <v>1496</v>
      </c>
      <c r="H7" t="s">
        <v>578</v>
      </c>
      <c r="I7" t="s">
        <v>578</v>
      </c>
      <c r="K7" t="s">
        <v>567</v>
      </c>
      <c r="L7" t="str">
        <f t="shared" si="0"/>
        <v>Geof Cahoon</v>
      </c>
      <c r="M7" t="str">
        <f>+INDEX('Supersite Working-AW'!$R$4:$AB$196,MATCH('NGP Chairs CoChairs'!$A7,'Supersite Working-AW'!$Y$4:$Y$196,0),1)</f>
        <v>Casey MS</v>
      </c>
      <c r="O7" s="316">
        <v>147521014</v>
      </c>
      <c r="P7" s="316">
        <v>7947830</v>
      </c>
      <c r="Q7" s="316" t="s">
        <v>28</v>
      </c>
      <c r="R7" s="316" t="s">
        <v>29</v>
      </c>
      <c r="S7" s="316"/>
      <c r="T7" s="316"/>
      <c r="U7" s="316" t="s">
        <v>1496</v>
      </c>
      <c r="V7" s="316" t="s">
        <v>578</v>
      </c>
      <c r="W7" s="316" t="s">
        <v>578</v>
      </c>
      <c r="X7" s="316"/>
      <c r="Y7" s="316" t="s">
        <v>567</v>
      </c>
      <c r="Z7" s="316" t="s">
        <v>683</v>
      </c>
      <c r="AA7" s="316" t="s">
        <v>26</v>
      </c>
    </row>
    <row r="8" spans="1:27" x14ac:dyDescent="0.2">
      <c r="A8">
        <v>107152290</v>
      </c>
      <c r="B8">
        <v>7955673</v>
      </c>
      <c r="C8" t="s">
        <v>579</v>
      </c>
      <c r="D8" t="s">
        <v>580</v>
      </c>
      <c r="E8" t="s">
        <v>581</v>
      </c>
      <c r="G8" t="s">
        <v>1497</v>
      </c>
      <c r="H8" t="s">
        <v>582</v>
      </c>
      <c r="I8" t="s">
        <v>582</v>
      </c>
      <c r="K8" t="s">
        <v>567</v>
      </c>
      <c r="L8" t="str">
        <f t="shared" si="0"/>
        <v>Virginia Carlson</v>
      </c>
      <c r="M8" t="str">
        <f>+INDEX('Supersite Working-AW'!$R$4:$AB$196,MATCH('NGP Chairs CoChairs'!$A8,'Supersite Working-AW'!$AA$4:$AA$196,0),1)</f>
        <v>Trail Ridge MS</v>
      </c>
      <c r="O8" s="316">
        <v>107152290</v>
      </c>
      <c r="P8" s="316">
        <v>7955673</v>
      </c>
      <c r="Q8" s="316" t="s">
        <v>579</v>
      </c>
      <c r="R8" s="316" t="s">
        <v>580</v>
      </c>
      <c r="S8" s="316" t="s">
        <v>581</v>
      </c>
      <c r="T8" s="316"/>
      <c r="U8" s="316" t="s">
        <v>1497</v>
      </c>
      <c r="V8" s="316" t="s">
        <v>582</v>
      </c>
      <c r="W8" s="316" t="s">
        <v>582</v>
      </c>
      <c r="X8" s="316"/>
      <c r="Y8" s="316" t="s">
        <v>567</v>
      </c>
      <c r="Z8" s="316" t="s">
        <v>1545</v>
      </c>
      <c r="AA8" s="316" t="s">
        <v>208</v>
      </c>
    </row>
    <row r="9" spans="1:27" x14ac:dyDescent="0.2">
      <c r="A9">
        <v>107152357</v>
      </c>
      <c r="B9">
        <v>7988866</v>
      </c>
      <c r="C9" t="s">
        <v>583</v>
      </c>
      <c r="D9" t="s">
        <v>584</v>
      </c>
      <c r="E9" t="s">
        <v>585</v>
      </c>
      <c r="G9" t="s">
        <v>1498</v>
      </c>
      <c r="H9" t="s">
        <v>586</v>
      </c>
      <c r="I9" t="s">
        <v>587</v>
      </c>
      <c r="K9" t="s">
        <v>567</v>
      </c>
      <c r="L9" t="str">
        <f t="shared" si="0"/>
        <v>Julie Dadone</v>
      </c>
      <c r="M9" t="str">
        <f>+INDEX('Supersite Working-AW'!$R$4:$AB$196,MATCH('NGP Chairs CoChairs'!$A9,'Supersite Working-AW'!$AB$4:$AB$196,0),1)</f>
        <v>Longs Peak MS</v>
      </c>
      <c r="O9" s="316">
        <v>107152357</v>
      </c>
      <c r="P9" s="316">
        <v>7988866</v>
      </c>
      <c r="Q9" s="316" t="s">
        <v>583</v>
      </c>
      <c r="R9" s="316" t="s">
        <v>584</v>
      </c>
      <c r="S9" s="316" t="s">
        <v>585</v>
      </c>
      <c r="T9" s="316"/>
      <c r="U9" s="316" t="s">
        <v>1498</v>
      </c>
      <c r="V9" s="316" t="s">
        <v>586</v>
      </c>
      <c r="W9" s="316" t="s">
        <v>587</v>
      </c>
      <c r="X9" s="316"/>
      <c r="Y9" s="316" t="s">
        <v>567</v>
      </c>
      <c r="Z9" s="316" t="s">
        <v>761</v>
      </c>
      <c r="AA9" s="316" t="s">
        <v>158</v>
      </c>
    </row>
    <row r="10" spans="1:27" x14ac:dyDescent="0.2">
      <c r="A10">
        <v>107152370</v>
      </c>
      <c r="B10">
        <v>7993198</v>
      </c>
      <c r="C10" t="s">
        <v>231</v>
      </c>
      <c r="D10" t="s">
        <v>232</v>
      </c>
      <c r="G10" t="s">
        <v>1499</v>
      </c>
      <c r="H10" t="s">
        <v>588</v>
      </c>
      <c r="I10" t="s">
        <v>588</v>
      </c>
      <c r="K10" t="s">
        <v>567</v>
      </c>
      <c r="L10" t="str">
        <f t="shared" si="0"/>
        <v>Peter Dawson</v>
      </c>
      <c r="M10" t="str">
        <f>+INDEX('Supersite Working-AW'!$R$4:$AB$196,MATCH('NGP Chairs CoChairs'!$A10,'Supersite Working-AW'!$AA$4:$AA$196,0),1)</f>
        <v>Manhattan MS</v>
      </c>
      <c r="O10" s="316">
        <v>107152370</v>
      </c>
      <c r="P10" s="316">
        <v>7993198</v>
      </c>
      <c r="Q10" s="316" t="s">
        <v>231</v>
      </c>
      <c r="R10" s="316" t="s">
        <v>232</v>
      </c>
      <c r="S10" s="316"/>
      <c r="T10" s="316"/>
      <c r="U10" s="316" t="s">
        <v>1499</v>
      </c>
      <c r="V10" s="316" t="s">
        <v>588</v>
      </c>
      <c r="W10" s="316" t="s">
        <v>588</v>
      </c>
      <c r="X10" s="316"/>
      <c r="Y10" s="316" t="s">
        <v>567</v>
      </c>
      <c r="Z10" s="316" t="s">
        <v>1546</v>
      </c>
      <c r="AA10" s="316" t="s">
        <v>352</v>
      </c>
    </row>
    <row r="11" spans="1:27" x14ac:dyDescent="0.2">
      <c r="A11">
        <v>107152390</v>
      </c>
      <c r="B11">
        <v>8003521</v>
      </c>
      <c r="C11" t="s">
        <v>60</v>
      </c>
      <c r="D11" t="s">
        <v>61</v>
      </c>
      <c r="G11" t="s">
        <v>1500</v>
      </c>
      <c r="H11" t="s">
        <v>62</v>
      </c>
      <c r="I11" t="s">
        <v>62</v>
      </c>
      <c r="J11" t="s">
        <v>567</v>
      </c>
      <c r="L11" t="str">
        <f t="shared" si="0"/>
        <v>Gretchen Diefenderfer</v>
      </c>
      <c r="M11" t="str">
        <f>+INDEX('Supersite Working-AW'!$R$4:$AB$196,MATCH('NGP Chairs CoChairs'!$A11,'Supersite Working-AW'!$X$4:$X$196,0),1)</f>
        <v xml:space="preserve">Allenspark Fire Station </v>
      </c>
      <c r="O11" s="316">
        <v>107152390</v>
      </c>
      <c r="P11" s="316">
        <v>8003521</v>
      </c>
      <c r="Q11" s="316" t="s">
        <v>60</v>
      </c>
      <c r="R11" s="316" t="s">
        <v>61</v>
      </c>
      <c r="S11" s="316"/>
      <c r="T11" s="316"/>
      <c r="U11" s="316" t="s">
        <v>1500</v>
      </c>
      <c r="V11" s="316" t="s">
        <v>62</v>
      </c>
      <c r="W11" s="316" t="s">
        <v>62</v>
      </c>
      <c r="X11" s="316" t="s">
        <v>567</v>
      </c>
      <c r="Y11" s="316"/>
      <c r="Z11" s="316" t="s">
        <v>278</v>
      </c>
      <c r="AA11" s="316" t="s">
        <v>342</v>
      </c>
    </row>
    <row r="12" spans="1:27" x14ac:dyDescent="0.2">
      <c r="A12">
        <v>137032958</v>
      </c>
      <c r="B12">
        <v>8001431</v>
      </c>
      <c r="C12" t="s">
        <v>203</v>
      </c>
      <c r="D12" t="s">
        <v>204</v>
      </c>
      <c r="E12" t="s">
        <v>589</v>
      </c>
      <c r="G12" t="s">
        <v>1501</v>
      </c>
      <c r="H12" t="s">
        <v>590</v>
      </c>
      <c r="I12" t="s">
        <v>590</v>
      </c>
      <c r="J12" t="s">
        <v>567</v>
      </c>
      <c r="L12" t="str">
        <f t="shared" si="0"/>
        <v>Marisa Dirks</v>
      </c>
      <c r="M12" t="str">
        <f>+INDEX('Supersite Working-AW'!$R$4:$AB$196,MATCH('NGP Chairs CoChairs'!$A12,'Supersite Working-AW'!$X$4:$X$196,0),1)</f>
        <v>Longs Peak MS</v>
      </c>
      <c r="O12" s="316">
        <v>137032958</v>
      </c>
      <c r="P12" s="316">
        <v>8001431</v>
      </c>
      <c r="Q12" s="316" t="s">
        <v>203</v>
      </c>
      <c r="R12" s="316" t="s">
        <v>204</v>
      </c>
      <c r="S12" s="316" t="s">
        <v>589</v>
      </c>
      <c r="T12" s="316"/>
      <c r="U12" s="316" t="s">
        <v>1501</v>
      </c>
      <c r="V12" s="316" t="s">
        <v>590</v>
      </c>
      <c r="W12" s="316" t="s">
        <v>590</v>
      </c>
      <c r="X12" s="316" t="s">
        <v>567</v>
      </c>
      <c r="Y12" s="316"/>
      <c r="Z12" s="316" t="s">
        <v>552</v>
      </c>
      <c r="AA12" s="316" t="s">
        <v>158</v>
      </c>
    </row>
    <row r="13" spans="1:27" x14ac:dyDescent="0.2">
      <c r="A13">
        <v>111502459</v>
      </c>
      <c r="B13">
        <v>8014988</v>
      </c>
      <c r="C13" t="s">
        <v>591</v>
      </c>
      <c r="D13" t="s">
        <v>592</v>
      </c>
      <c r="G13" t="s">
        <v>1502</v>
      </c>
      <c r="H13" t="s">
        <v>593</v>
      </c>
      <c r="I13" t="s">
        <v>593</v>
      </c>
      <c r="K13" t="s">
        <v>567</v>
      </c>
      <c r="L13" t="str">
        <f t="shared" si="0"/>
        <v>Erin Eastvedt</v>
      </c>
      <c r="M13" t="str">
        <f>+INDEX('Supersite Working-AW'!$R$4:$AB$196,MATCH('NGP Chairs CoChairs'!$A13,'Supersite Working-AW'!$Y$4:$Y$196,0),1)</f>
        <v>Burlington Elementary</v>
      </c>
      <c r="O13" s="316">
        <v>111502459</v>
      </c>
      <c r="P13" s="316">
        <v>8014988</v>
      </c>
      <c r="Q13" s="316" t="s">
        <v>591</v>
      </c>
      <c r="R13" s="316" t="s">
        <v>592</v>
      </c>
      <c r="S13" s="316"/>
      <c r="T13" s="316"/>
      <c r="U13" s="316" t="s">
        <v>1502</v>
      </c>
      <c r="V13" s="316" t="s">
        <v>593</v>
      </c>
      <c r="W13" s="316" t="s">
        <v>593</v>
      </c>
      <c r="X13" s="316"/>
      <c r="Y13" s="316" t="s">
        <v>567</v>
      </c>
      <c r="Z13" s="316" t="s">
        <v>1547</v>
      </c>
      <c r="AA13" s="316" t="s">
        <v>344</v>
      </c>
    </row>
    <row r="14" spans="1:27" x14ac:dyDescent="0.2">
      <c r="A14">
        <v>142893063</v>
      </c>
      <c r="B14">
        <v>8024294</v>
      </c>
      <c r="C14" t="s">
        <v>91</v>
      </c>
      <c r="D14" t="s">
        <v>92</v>
      </c>
      <c r="G14" t="s">
        <v>1503</v>
      </c>
      <c r="H14" t="s">
        <v>93</v>
      </c>
      <c r="I14" t="s">
        <v>93</v>
      </c>
      <c r="J14" t="s">
        <v>567</v>
      </c>
      <c r="L14" t="str">
        <f t="shared" si="0"/>
        <v>Guy Errickson</v>
      </c>
      <c r="M14" t="str">
        <f>+INDEX('Supersite Working-AW'!$R$4:$AB$196,MATCH('NGP Chairs CoChairs'!$A14,'Supersite Working-AW'!$X$4:$X$196,0),1)</f>
        <v>Manhattan MS</v>
      </c>
      <c r="O14" s="316">
        <v>142893063</v>
      </c>
      <c r="P14" s="316">
        <v>8024294</v>
      </c>
      <c r="Q14" s="316" t="s">
        <v>91</v>
      </c>
      <c r="R14" s="316" t="s">
        <v>92</v>
      </c>
      <c r="S14" s="316"/>
      <c r="T14" s="316"/>
      <c r="U14" s="316" t="s">
        <v>1503</v>
      </c>
      <c r="V14" s="316" t="s">
        <v>93</v>
      </c>
      <c r="W14" s="316" t="s">
        <v>93</v>
      </c>
      <c r="X14" s="316" t="s">
        <v>567</v>
      </c>
      <c r="Y14" s="316"/>
      <c r="Z14" s="316" t="s">
        <v>440</v>
      </c>
      <c r="AA14" s="316" t="s">
        <v>352</v>
      </c>
    </row>
    <row r="15" spans="1:27" x14ac:dyDescent="0.2">
      <c r="A15">
        <v>107152440</v>
      </c>
      <c r="B15">
        <v>8029103</v>
      </c>
      <c r="C15" t="s">
        <v>47</v>
      </c>
      <c r="D15" t="s">
        <v>594</v>
      </c>
      <c r="E15" t="s">
        <v>595</v>
      </c>
      <c r="G15" t="s">
        <v>1504</v>
      </c>
      <c r="H15" t="s">
        <v>49</v>
      </c>
      <c r="K15" t="s">
        <v>567</v>
      </c>
      <c r="L15" t="str">
        <f t="shared" si="0"/>
        <v>Patricia Feeser</v>
      </c>
      <c r="M15" t="str">
        <f>+INDEX('Supersite Working-AW'!$R$4:$AB$196,MATCH('NGP Chairs CoChairs'!$A15,'Supersite Working-AW'!$Z$4:$Z$196,0),1)</f>
        <v>Centennial MS</v>
      </c>
      <c r="O15" s="316">
        <v>107152440</v>
      </c>
      <c r="P15" s="316">
        <v>8029103</v>
      </c>
      <c r="Q15" s="316" t="s">
        <v>47</v>
      </c>
      <c r="R15" s="316" t="s">
        <v>594</v>
      </c>
      <c r="S15" s="316" t="s">
        <v>595</v>
      </c>
      <c r="T15" s="316"/>
      <c r="U15" s="316" t="s">
        <v>1504</v>
      </c>
      <c r="V15" s="316" t="s">
        <v>49</v>
      </c>
      <c r="W15" s="316"/>
      <c r="X15" s="316"/>
      <c r="Y15" s="316" t="s">
        <v>567</v>
      </c>
      <c r="Z15" s="316" t="s">
        <v>1548</v>
      </c>
      <c r="AA15" s="316" t="s">
        <v>346</v>
      </c>
    </row>
    <row r="16" spans="1:27" x14ac:dyDescent="0.2">
      <c r="A16">
        <v>107152460</v>
      </c>
      <c r="B16">
        <v>8033360</v>
      </c>
      <c r="C16" t="s">
        <v>123</v>
      </c>
      <c r="D16" t="s">
        <v>124</v>
      </c>
      <c r="E16" t="s">
        <v>596</v>
      </c>
      <c r="G16" t="s">
        <v>1505</v>
      </c>
      <c r="H16" t="s">
        <v>597</v>
      </c>
      <c r="I16" t="s">
        <v>597</v>
      </c>
      <c r="J16" t="s">
        <v>567</v>
      </c>
      <c r="L16" t="str">
        <f t="shared" si="0"/>
        <v>Neil Fishman</v>
      </c>
      <c r="M16" t="str">
        <f>+INDEX('Supersite Working-AW'!$R$4:$AB$196,MATCH('NGP Chairs CoChairs'!$A16,'Supersite Working-AW'!$Z$4:$Z$196,0),1)</f>
        <v>Southern Hills MS</v>
      </c>
      <c r="O16" s="316">
        <v>107152460</v>
      </c>
      <c r="P16" s="316">
        <v>8033360</v>
      </c>
      <c r="Q16" s="316" t="s">
        <v>123</v>
      </c>
      <c r="R16" s="316" t="s">
        <v>124</v>
      </c>
      <c r="S16" s="316" t="s">
        <v>596</v>
      </c>
      <c r="T16" s="316"/>
      <c r="U16" s="316" t="s">
        <v>1505</v>
      </c>
      <c r="V16" s="316" t="s">
        <v>597</v>
      </c>
      <c r="W16" s="316" t="s">
        <v>597</v>
      </c>
      <c r="X16" s="316" t="s">
        <v>567</v>
      </c>
      <c r="Y16" s="316"/>
      <c r="Z16" s="316" t="s">
        <v>510</v>
      </c>
      <c r="AA16" s="316" t="s">
        <v>128</v>
      </c>
    </row>
    <row r="17" spans="1:27" x14ac:dyDescent="0.2">
      <c r="A17">
        <v>122989657</v>
      </c>
      <c r="B17">
        <v>8035390</v>
      </c>
      <c r="C17" t="s">
        <v>598</v>
      </c>
      <c r="D17" t="s">
        <v>599</v>
      </c>
      <c r="G17" t="s">
        <v>1506</v>
      </c>
      <c r="H17" t="s">
        <v>600</v>
      </c>
      <c r="I17" t="s">
        <v>600</v>
      </c>
      <c r="J17" t="s">
        <v>567</v>
      </c>
      <c r="L17" t="str">
        <f t="shared" si="0"/>
        <v>Mark Flett</v>
      </c>
      <c r="M17" t="str">
        <f>+INDEX('Supersite Working-AW'!$R$4:$AB$196,MATCH('NGP Chairs CoChairs'!$A17,'Supersite Working-AW'!$Z$4:$Z$196,0),1)</f>
        <v>Niwot HS</v>
      </c>
      <c r="O17" s="316">
        <v>122989657</v>
      </c>
      <c r="P17" s="316">
        <v>8035390</v>
      </c>
      <c r="Q17" s="316" t="s">
        <v>598</v>
      </c>
      <c r="R17" s="316" t="s">
        <v>599</v>
      </c>
      <c r="S17" s="316"/>
      <c r="T17" s="316"/>
      <c r="U17" s="316" t="s">
        <v>1506</v>
      </c>
      <c r="V17" s="316" t="s">
        <v>600</v>
      </c>
      <c r="W17" s="316" t="s">
        <v>600</v>
      </c>
      <c r="X17" s="316" t="s">
        <v>567</v>
      </c>
      <c r="Y17" s="316"/>
      <c r="Z17" s="316" t="s">
        <v>504</v>
      </c>
      <c r="AA17" s="316" t="s">
        <v>300</v>
      </c>
    </row>
    <row r="18" spans="1:27" x14ac:dyDescent="0.2">
      <c r="A18">
        <v>107152473</v>
      </c>
      <c r="B18">
        <v>8040827</v>
      </c>
      <c r="C18" t="s">
        <v>130</v>
      </c>
      <c r="D18" t="s">
        <v>131</v>
      </c>
      <c r="E18" t="s">
        <v>601</v>
      </c>
      <c r="G18" t="s">
        <v>1507</v>
      </c>
      <c r="H18" t="s">
        <v>602</v>
      </c>
      <c r="I18" t="s">
        <v>602</v>
      </c>
      <c r="K18" t="s">
        <v>567</v>
      </c>
      <c r="L18" t="str">
        <f t="shared" si="0"/>
        <v>Lilian Francklyn</v>
      </c>
      <c r="M18" t="str">
        <f>+INDEX('Supersite Working-AW'!$R$4:$AB$196,MATCH('NGP Chairs CoChairs'!$A18,'Supersite Working-AW'!$Y$4:$Y$196,0),1)</f>
        <v>Southern Hills MS</v>
      </c>
      <c r="O18" s="316">
        <v>107152473</v>
      </c>
      <c r="P18" s="316">
        <v>8040827</v>
      </c>
      <c r="Q18" s="316" t="s">
        <v>130</v>
      </c>
      <c r="R18" s="316" t="s">
        <v>131</v>
      </c>
      <c r="S18" s="316" t="s">
        <v>601</v>
      </c>
      <c r="T18" s="316"/>
      <c r="U18" s="316" t="s">
        <v>1507</v>
      </c>
      <c r="V18" s="316" t="s">
        <v>602</v>
      </c>
      <c r="W18" s="316" t="s">
        <v>602</v>
      </c>
      <c r="X18" s="316"/>
      <c r="Y18" s="316" t="s">
        <v>567</v>
      </c>
      <c r="Z18" s="316" t="s">
        <v>1549</v>
      </c>
      <c r="AA18" s="316" t="s">
        <v>128</v>
      </c>
    </row>
    <row r="19" spans="1:27" x14ac:dyDescent="0.2">
      <c r="A19">
        <v>108682188</v>
      </c>
      <c r="B19">
        <v>8051292</v>
      </c>
      <c r="C19" t="s">
        <v>603</v>
      </c>
      <c r="D19" t="s">
        <v>604</v>
      </c>
      <c r="E19" t="s">
        <v>124</v>
      </c>
      <c r="G19" t="s">
        <v>1508</v>
      </c>
      <c r="H19" t="s">
        <v>605</v>
      </c>
      <c r="I19" t="s">
        <v>606</v>
      </c>
      <c r="K19" t="s">
        <v>567</v>
      </c>
      <c r="L19" t="str">
        <f t="shared" si="0"/>
        <v>Stan Gelb</v>
      </c>
      <c r="M19" t="str">
        <f>+INDEX('Supersite Working-AW'!$R$4:$AB$196,MATCH('NGP Chairs CoChairs'!$A19,'Supersite Working-AW'!$Y$4:$Y$196,0),1)</f>
        <v>Longs Peak MS</v>
      </c>
      <c r="O19" s="316">
        <v>108682188</v>
      </c>
      <c r="P19" s="316">
        <v>8051292</v>
      </c>
      <c r="Q19" s="316" t="s">
        <v>603</v>
      </c>
      <c r="R19" s="316" t="s">
        <v>604</v>
      </c>
      <c r="S19" s="316" t="s">
        <v>124</v>
      </c>
      <c r="T19" s="316"/>
      <c r="U19" s="316" t="s">
        <v>1508</v>
      </c>
      <c r="V19" s="316" t="s">
        <v>605</v>
      </c>
      <c r="W19" s="316" t="s">
        <v>606</v>
      </c>
      <c r="X19" s="316"/>
      <c r="Y19" s="316" t="s">
        <v>567</v>
      </c>
      <c r="Z19" s="316" t="s">
        <v>1550</v>
      </c>
      <c r="AA19" s="316" t="s">
        <v>158</v>
      </c>
    </row>
    <row r="20" spans="1:27" x14ac:dyDescent="0.2">
      <c r="A20">
        <v>107152500</v>
      </c>
      <c r="B20">
        <v>200252364</v>
      </c>
      <c r="C20" t="s">
        <v>153</v>
      </c>
      <c r="D20" t="s">
        <v>154</v>
      </c>
      <c r="E20" t="s">
        <v>607</v>
      </c>
      <c r="G20" t="s">
        <v>1509</v>
      </c>
      <c r="H20" t="s">
        <v>155</v>
      </c>
      <c r="I20" t="s">
        <v>155</v>
      </c>
      <c r="K20" t="s">
        <v>567</v>
      </c>
      <c r="L20" t="str">
        <f t="shared" si="0"/>
        <v>Nancy George</v>
      </c>
      <c r="M20" t="str">
        <f>+INDEX('Supersite Working-AW'!$R$4:$AB$196,MATCH('NGP Chairs CoChairs'!$A20,'Supersite Working-AW'!$Y$4:$Y$196,0),1)</f>
        <v>Erie MS</v>
      </c>
      <c r="O20" s="316">
        <v>107152500</v>
      </c>
      <c r="P20" s="316">
        <v>200252364</v>
      </c>
      <c r="Q20" s="316" t="s">
        <v>153</v>
      </c>
      <c r="R20" s="316" t="s">
        <v>154</v>
      </c>
      <c r="S20" s="316" t="s">
        <v>607</v>
      </c>
      <c r="T20" s="316"/>
      <c r="U20" s="316" t="s">
        <v>1509</v>
      </c>
      <c r="V20" s="316" t="s">
        <v>155</v>
      </c>
      <c r="W20" s="316" t="s">
        <v>155</v>
      </c>
      <c r="X20" s="316"/>
      <c r="Y20" s="316" t="s">
        <v>567</v>
      </c>
      <c r="Z20" s="316" t="s">
        <v>1551</v>
      </c>
      <c r="AA20" s="316" t="s">
        <v>150</v>
      </c>
    </row>
    <row r="21" spans="1:27" x14ac:dyDescent="0.2">
      <c r="A21">
        <v>107152549</v>
      </c>
      <c r="B21">
        <v>8083240</v>
      </c>
      <c r="C21" t="s">
        <v>608</v>
      </c>
      <c r="D21" t="s">
        <v>68</v>
      </c>
      <c r="G21" t="s">
        <v>1510</v>
      </c>
      <c r="H21" t="s">
        <v>609</v>
      </c>
      <c r="I21" t="s">
        <v>610</v>
      </c>
      <c r="K21" t="s">
        <v>567</v>
      </c>
      <c r="L21" t="str">
        <f t="shared" si="0"/>
        <v>Michael Hart</v>
      </c>
      <c r="M21" t="str">
        <f>+INDEX('Supersite Working-AW'!$R$4:$AB$196,MATCH('NGP Chairs CoChairs'!$A21,'Supersite Working-AW'!$Y$4:$Y$196,0),1)</f>
        <v>Centennial MS</v>
      </c>
      <c r="O21" s="316">
        <v>107152549</v>
      </c>
      <c r="P21" s="316">
        <v>8083240</v>
      </c>
      <c r="Q21" s="316" t="s">
        <v>608</v>
      </c>
      <c r="R21" s="316" t="s">
        <v>68</v>
      </c>
      <c r="S21" s="316"/>
      <c r="T21" s="316"/>
      <c r="U21" s="316" t="s">
        <v>1510</v>
      </c>
      <c r="V21" s="316" t="s">
        <v>609</v>
      </c>
      <c r="W21" s="316" t="s">
        <v>610</v>
      </c>
      <c r="X21" s="316"/>
      <c r="Y21" s="316" t="s">
        <v>567</v>
      </c>
      <c r="Z21" s="316" t="s">
        <v>1552</v>
      </c>
      <c r="AA21" s="316" t="s">
        <v>346</v>
      </c>
    </row>
    <row r="22" spans="1:27" x14ac:dyDescent="0.2">
      <c r="A22">
        <v>111658139</v>
      </c>
      <c r="B22">
        <v>601380515</v>
      </c>
      <c r="C22" t="s">
        <v>611</v>
      </c>
      <c r="D22" t="s">
        <v>612</v>
      </c>
      <c r="E22" t="s">
        <v>85</v>
      </c>
      <c r="G22" t="s">
        <v>1511</v>
      </c>
      <c r="H22" t="s">
        <v>613</v>
      </c>
      <c r="I22" t="s">
        <v>613</v>
      </c>
      <c r="J22" t="s">
        <v>567</v>
      </c>
      <c r="L22" t="str">
        <f t="shared" si="0"/>
        <v>Jasmine Holan</v>
      </c>
      <c r="M22" t="str">
        <f>+INDEX('Supersite Working-AW'!$R$4:$AB$196,MATCH('NGP Chairs CoChairs'!$A22,'Supersite Working-AW'!$Y$4:$Y$196,0),1)</f>
        <v xml:space="preserve">Allenspark Fire Station </v>
      </c>
      <c r="O22" s="316">
        <v>111658139</v>
      </c>
      <c r="P22" s="316">
        <v>601380515</v>
      </c>
      <c r="Q22" s="316" t="s">
        <v>611</v>
      </c>
      <c r="R22" s="316" t="s">
        <v>612</v>
      </c>
      <c r="S22" s="316" t="s">
        <v>85</v>
      </c>
      <c r="T22" s="316"/>
      <c r="U22" s="316" t="s">
        <v>1511</v>
      </c>
      <c r="V22" s="316" t="s">
        <v>613</v>
      </c>
      <c r="W22" s="316" t="s">
        <v>613</v>
      </c>
      <c r="X22" s="316" t="s">
        <v>567</v>
      </c>
      <c r="Y22" s="316"/>
      <c r="Z22" s="316" t="s">
        <v>1553</v>
      </c>
      <c r="AA22" s="316" t="s">
        <v>342</v>
      </c>
    </row>
    <row r="23" spans="1:27" x14ac:dyDescent="0.2">
      <c r="A23">
        <v>107152594</v>
      </c>
      <c r="B23">
        <v>8112611</v>
      </c>
      <c r="C23" t="s">
        <v>1512</v>
      </c>
      <c r="D23" t="s">
        <v>1513</v>
      </c>
      <c r="E23" t="s">
        <v>615</v>
      </c>
      <c r="G23" t="s">
        <v>1514</v>
      </c>
      <c r="H23" t="s">
        <v>198</v>
      </c>
      <c r="I23" t="s">
        <v>198</v>
      </c>
      <c r="K23" t="s">
        <v>567</v>
      </c>
      <c r="L23" t="str">
        <f t="shared" si="0"/>
        <v>marilyn hughes</v>
      </c>
      <c r="M23" t="str">
        <f>+INDEX('Supersite Working-AW'!$R$4:$AB$196,MATCH('NGP Chairs CoChairs'!$A23,'Supersite Working-AW'!$Z$4:$Z$196,0),1)</f>
        <v>Altona MS</v>
      </c>
      <c r="O23" s="316">
        <v>107152594</v>
      </c>
      <c r="P23" s="316">
        <v>8112611</v>
      </c>
      <c r="Q23" s="316" t="s">
        <v>1512</v>
      </c>
      <c r="R23" s="316" t="s">
        <v>1513</v>
      </c>
      <c r="S23" s="316" t="s">
        <v>615</v>
      </c>
      <c r="T23" s="316"/>
      <c r="U23" s="316" t="s">
        <v>1514</v>
      </c>
      <c r="V23" s="316" t="s">
        <v>198</v>
      </c>
      <c r="W23" s="316" t="s">
        <v>198</v>
      </c>
      <c r="X23" s="316"/>
      <c r="Y23" s="316" t="s">
        <v>567</v>
      </c>
      <c r="Z23" s="316" t="s">
        <v>1554</v>
      </c>
      <c r="AA23" s="316" t="s">
        <v>343</v>
      </c>
    </row>
    <row r="24" spans="1:27" x14ac:dyDescent="0.2">
      <c r="A24">
        <v>107152670</v>
      </c>
      <c r="B24">
        <v>8146389</v>
      </c>
      <c r="C24" t="s">
        <v>616</v>
      </c>
      <c r="D24" t="s">
        <v>617</v>
      </c>
      <c r="E24" t="s">
        <v>618</v>
      </c>
      <c r="G24" t="s">
        <v>1515</v>
      </c>
      <c r="H24" t="s">
        <v>619</v>
      </c>
      <c r="I24" t="s">
        <v>619</v>
      </c>
      <c r="J24" t="s">
        <v>567</v>
      </c>
      <c r="L24" t="str">
        <f t="shared" si="0"/>
        <v>Lenore Kingston</v>
      </c>
      <c r="M24" t="str">
        <f>+INDEX('Supersite Working-AW'!$R$4:$AB$196,MATCH('NGP Chairs CoChairs'!$A24,'Supersite Working-AW'!$X$4:$X$196,0),1)</f>
        <v>Erie MS</v>
      </c>
      <c r="O24" s="316">
        <v>107152670</v>
      </c>
      <c r="P24" s="316">
        <v>8146389</v>
      </c>
      <c r="Q24" s="316" t="s">
        <v>616</v>
      </c>
      <c r="R24" s="316" t="s">
        <v>617</v>
      </c>
      <c r="S24" s="316" t="s">
        <v>618</v>
      </c>
      <c r="T24" s="316"/>
      <c r="U24" s="316" t="s">
        <v>1515</v>
      </c>
      <c r="V24" s="316" t="s">
        <v>619</v>
      </c>
      <c r="W24" s="316" t="s">
        <v>619</v>
      </c>
      <c r="X24" s="316" t="s">
        <v>567</v>
      </c>
      <c r="Y24" s="316"/>
      <c r="Z24" s="316" t="s">
        <v>428</v>
      </c>
      <c r="AA24" s="316" t="s">
        <v>150</v>
      </c>
    </row>
    <row r="25" spans="1:27" x14ac:dyDescent="0.2">
      <c r="A25">
        <v>118591584</v>
      </c>
      <c r="B25">
        <v>8148214</v>
      </c>
      <c r="C25" t="s">
        <v>620</v>
      </c>
      <c r="D25" t="s">
        <v>146</v>
      </c>
      <c r="G25" t="s">
        <v>1516</v>
      </c>
      <c r="H25" t="s">
        <v>621</v>
      </c>
      <c r="I25" t="s">
        <v>621</v>
      </c>
      <c r="J25" t="s">
        <v>567</v>
      </c>
      <c r="L25" t="str">
        <f t="shared" si="0"/>
        <v>David Kline</v>
      </c>
      <c r="M25" t="str">
        <f>+INDEX('Supersite Working-AW'!$R$4:$AB$196,MATCH('NGP Chairs CoChairs'!$A25,'Supersite Working-AW'!$X$4:$X$196,0),1)</f>
        <v>Casey MS</v>
      </c>
      <c r="O25" s="316">
        <v>118591584</v>
      </c>
      <c r="P25" s="316">
        <v>8148214</v>
      </c>
      <c r="Q25" s="316" t="s">
        <v>620</v>
      </c>
      <c r="R25" s="316" t="s">
        <v>146</v>
      </c>
      <c r="S25" s="316"/>
      <c r="T25" s="316"/>
      <c r="U25" s="316" t="s">
        <v>1516</v>
      </c>
      <c r="V25" s="316" t="s">
        <v>621</v>
      </c>
      <c r="W25" s="316" t="s">
        <v>621</v>
      </c>
      <c r="X25" s="316" t="s">
        <v>567</v>
      </c>
      <c r="Y25" s="316"/>
      <c r="Z25" s="316" t="s">
        <v>262</v>
      </c>
      <c r="AA25" s="316" t="s">
        <v>26</v>
      </c>
    </row>
    <row r="26" spans="1:27" x14ac:dyDescent="0.2">
      <c r="A26">
        <v>107152695</v>
      </c>
      <c r="B26">
        <v>8166735</v>
      </c>
      <c r="C26" t="s">
        <v>102</v>
      </c>
      <c r="D26" t="s">
        <v>103</v>
      </c>
      <c r="G26" t="s">
        <v>1517</v>
      </c>
      <c r="H26" t="s">
        <v>104</v>
      </c>
      <c r="I26" t="s">
        <v>104</v>
      </c>
      <c r="J26" t="s">
        <v>567</v>
      </c>
      <c r="L26" t="str">
        <f t="shared" si="0"/>
        <v>Angelique Layton</v>
      </c>
      <c r="M26" t="str">
        <f>+INDEX('Supersite Working-AW'!$R$4:$AB$196,MATCH('NGP Chairs CoChairs'!$A26,'Supersite Working-AW'!$X$4:$X$196,0),1)</f>
        <v>Monarch HS</v>
      </c>
      <c r="O26" s="316">
        <v>107152695</v>
      </c>
      <c r="P26" s="316">
        <v>8166735</v>
      </c>
      <c r="Q26" s="316" t="s">
        <v>102</v>
      </c>
      <c r="R26" s="316" t="s">
        <v>103</v>
      </c>
      <c r="S26" s="316"/>
      <c r="T26" s="316"/>
      <c r="U26" s="316" t="s">
        <v>1517</v>
      </c>
      <c r="V26" s="316" t="s">
        <v>104</v>
      </c>
      <c r="W26" s="316" t="s">
        <v>104</v>
      </c>
      <c r="X26" s="316" t="s">
        <v>567</v>
      </c>
      <c r="Y26" s="316"/>
      <c r="Z26" s="316" t="s">
        <v>1555</v>
      </c>
      <c r="AA26" s="316" t="s">
        <v>353</v>
      </c>
    </row>
    <row r="27" spans="1:27" x14ac:dyDescent="0.2">
      <c r="A27">
        <v>107152704</v>
      </c>
      <c r="B27">
        <v>8167426</v>
      </c>
      <c r="C27" t="s">
        <v>85</v>
      </c>
      <c r="D27" t="s">
        <v>18</v>
      </c>
      <c r="E27" t="s">
        <v>651</v>
      </c>
      <c r="G27" t="s">
        <v>1518</v>
      </c>
      <c r="H27" t="s">
        <v>1519</v>
      </c>
      <c r="I27" t="s">
        <v>1519</v>
      </c>
      <c r="K27" t="s">
        <v>567</v>
      </c>
      <c r="L27" t="str">
        <f t="shared" si="0"/>
        <v>Linda Lee</v>
      </c>
      <c r="M27" t="str">
        <f>+INDEX('Supersite Working-AW'!$R$4:$AB$196,MATCH('NGP Chairs CoChairs'!$A27,'Supersite Working-AW'!$Y$4:$Y$196,0),1)</f>
        <v>Monarch HS</v>
      </c>
      <c r="O27" s="316">
        <v>107152704</v>
      </c>
      <c r="P27" s="316">
        <v>8167426</v>
      </c>
      <c r="Q27" s="316" t="s">
        <v>85</v>
      </c>
      <c r="R27" s="316" t="s">
        <v>18</v>
      </c>
      <c r="S27" s="316" t="s">
        <v>651</v>
      </c>
      <c r="T27" s="316"/>
      <c r="U27" s="316" t="s">
        <v>1518</v>
      </c>
      <c r="V27" s="316" t="s">
        <v>1519</v>
      </c>
      <c r="W27" s="316" t="s">
        <v>1519</v>
      </c>
      <c r="X27" s="316"/>
      <c r="Y27" s="316" t="s">
        <v>567</v>
      </c>
      <c r="Z27" s="316" t="s">
        <v>1556</v>
      </c>
      <c r="AA27" s="316" t="s">
        <v>353</v>
      </c>
    </row>
    <row r="28" spans="1:27" x14ac:dyDescent="0.2">
      <c r="A28">
        <v>118591255</v>
      </c>
      <c r="B28">
        <v>200098630</v>
      </c>
      <c r="C28" t="s">
        <v>622</v>
      </c>
      <c r="D28" t="s">
        <v>623</v>
      </c>
      <c r="E28" t="s">
        <v>585</v>
      </c>
      <c r="G28" t="s">
        <v>1520</v>
      </c>
      <c r="H28" t="s">
        <v>624</v>
      </c>
      <c r="I28" t="s">
        <v>624</v>
      </c>
      <c r="J28" t="s">
        <v>567</v>
      </c>
      <c r="L28" t="str">
        <f t="shared" si="0"/>
        <v>Lisa Lesniak</v>
      </c>
      <c r="M28" t="str">
        <f>+INDEX('Supersite Working-AW'!$R$4:$AB$196,MATCH('NGP Chairs CoChairs'!$A28,'Supersite Working-AW'!$X$4:$X$196,0),1)</f>
        <v>Nederland HS</v>
      </c>
      <c r="O28" s="316">
        <v>118591255</v>
      </c>
      <c r="P28" s="316">
        <v>200098630</v>
      </c>
      <c r="Q28" s="316" t="s">
        <v>622</v>
      </c>
      <c r="R28" s="316" t="s">
        <v>623</v>
      </c>
      <c r="S28" s="316" t="s">
        <v>585</v>
      </c>
      <c r="T28" s="316"/>
      <c r="U28" s="316" t="s">
        <v>1520</v>
      </c>
      <c r="V28" s="316" t="s">
        <v>624</v>
      </c>
      <c r="W28" s="316" t="s">
        <v>624</v>
      </c>
      <c r="X28" s="316" t="s">
        <v>567</v>
      </c>
      <c r="Y28" s="316"/>
      <c r="Z28" s="316" t="s">
        <v>489</v>
      </c>
      <c r="AA28" s="316" t="s">
        <v>114</v>
      </c>
    </row>
    <row r="29" spans="1:27" x14ac:dyDescent="0.2">
      <c r="A29">
        <v>107152750</v>
      </c>
      <c r="B29">
        <v>8190603</v>
      </c>
      <c r="C29" t="s">
        <v>160</v>
      </c>
      <c r="D29" t="s">
        <v>161</v>
      </c>
      <c r="E29" t="s">
        <v>585</v>
      </c>
      <c r="G29" t="s">
        <v>1521</v>
      </c>
      <c r="H29" t="s">
        <v>625</v>
      </c>
      <c r="I29" t="s">
        <v>625</v>
      </c>
      <c r="J29" t="s">
        <v>567</v>
      </c>
      <c r="L29" t="str">
        <f t="shared" si="0"/>
        <v>Sharon Malloy</v>
      </c>
      <c r="M29" t="str">
        <f>+INDEX('Supersite Working-AW'!$R$4:$AB$196,MATCH('NGP Chairs CoChairs'!$A29,'Supersite Working-AW'!$Y$4:$Y$196,0),1)</f>
        <v>Altona MS</v>
      </c>
      <c r="O29" s="316">
        <v>107152750</v>
      </c>
      <c r="P29" s="316">
        <v>8190603</v>
      </c>
      <c r="Q29" s="316" t="s">
        <v>160</v>
      </c>
      <c r="R29" s="316" t="s">
        <v>161</v>
      </c>
      <c r="S29" s="316" t="s">
        <v>585</v>
      </c>
      <c r="T29" s="316"/>
      <c r="U29" s="316" t="s">
        <v>1521</v>
      </c>
      <c r="V29" s="316" t="s">
        <v>625</v>
      </c>
      <c r="W29" s="316" t="s">
        <v>625</v>
      </c>
      <c r="X29" s="316" t="s">
        <v>567</v>
      </c>
      <c r="Y29" s="316"/>
      <c r="Z29" s="316" t="s">
        <v>1557</v>
      </c>
      <c r="AA29" s="316" t="s">
        <v>343</v>
      </c>
    </row>
    <row r="30" spans="1:27" x14ac:dyDescent="0.2">
      <c r="A30">
        <v>113627156</v>
      </c>
      <c r="B30">
        <v>600232796</v>
      </c>
      <c r="C30" t="s">
        <v>626</v>
      </c>
      <c r="D30" t="s">
        <v>627</v>
      </c>
      <c r="G30" t="s">
        <v>1522</v>
      </c>
      <c r="H30" t="s">
        <v>628</v>
      </c>
      <c r="I30" t="s">
        <v>629</v>
      </c>
      <c r="K30" t="s">
        <v>567</v>
      </c>
      <c r="L30" t="str">
        <f t="shared" si="0"/>
        <v>Katie Malzbender</v>
      </c>
      <c r="M30" t="str">
        <f>+INDEX('Supersite Working-AW'!$R$4:$AB$196,MATCH('NGP Chairs CoChairs'!$A30,'Supersite Working-AW'!$Y$4:$Y$196,0),1)</f>
        <v>Manhattan MS</v>
      </c>
      <c r="O30" s="316">
        <v>113627156</v>
      </c>
      <c r="P30" s="316">
        <v>600232796</v>
      </c>
      <c r="Q30" s="316" t="s">
        <v>626</v>
      </c>
      <c r="R30" s="316" t="s">
        <v>627</v>
      </c>
      <c r="S30" s="316"/>
      <c r="T30" s="316"/>
      <c r="U30" s="316" t="s">
        <v>1522</v>
      </c>
      <c r="V30" s="316" t="s">
        <v>628</v>
      </c>
      <c r="W30" s="316" t="s">
        <v>629</v>
      </c>
      <c r="X30" s="316"/>
      <c r="Y30" s="316" t="s">
        <v>567</v>
      </c>
      <c r="Z30" s="316" t="s">
        <v>1558</v>
      </c>
      <c r="AA30" s="316" t="s">
        <v>352</v>
      </c>
    </row>
    <row r="31" spans="1:27" x14ac:dyDescent="0.2">
      <c r="A31">
        <v>107152772</v>
      </c>
      <c r="B31">
        <v>8193992</v>
      </c>
      <c r="C31" t="s">
        <v>630</v>
      </c>
      <c r="D31" t="s">
        <v>631</v>
      </c>
      <c r="E31" t="s">
        <v>1523</v>
      </c>
      <c r="G31" t="s">
        <v>1524</v>
      </c>
      <c r="H31" t="s">
        <v>1525</v>
      </c>
      <c r="I31" t="s">
        <v>1525</v>
      </c>
      <c r="J31" t="s">
        <v>567</v>
      </c>
      <c r="L31" t="str">
        <f t="shared" si="0"/>
        <v>Becky Martinek</v>
      </c>
      <c r="M31" t="str">
        <f>+INDEX('Supersite Working-AW'!$R$4:$AB$196,MATCH('NGP Chairs CoChairs'!$A31,'Supersite Working-AW'!$Y$4:$Y$196,0),1)</f>
        <v>Ward Private Home</v>
      </c>
      <c r="O31" s="316">
        <v>107152772</v>
      </c>
      <c r="P31" s="316">
        <v>8193992</v>
      </c>
      <c r="Q31" s="316" t="s">
        <v>630</v>
      </c>
      <c r="R31" s="316" t="s">
        <v>631</v>
      </c>
      <c r="S31" s="316" t="s">
        <v>1523</v>
      </c>
      <c r="T31" s="316"/>
      <c r="U31" s="316" t="s">
        <v>1524</v>
      </c>
      <c r="V31" s="316" t="s">
        <v>1525</v>
      </c>
      <c r="W31" s="316" t="s">
        <v>1525</v>
      </c>
      <c r="X31" s="316" t="s">
        <v>567</v>
      </c>
      <c r="Y31" s="316"/>
      <c r="Z31" s="316" t="s">
        <v>1559</v>
      </c>
      <c r="AA31" s="316" t="s">
        <v>354</v>
      </c>
    </row>
    <row r="32" spans="1:27" x14ac:dyDescent="0.2">
      <c r="A32">
        <v>107152783</v>
      </c>
      <c r="B32">
        <v>8206872</v>
      </c>
      <c r="C32" t="s">
        <v>213</v>
      </c>
      <c r="D32" t="s">
        <v>214</v>
      </c>
      <c r="E32" t="s">
        <v>632</v>
      </c>
      <c r="G32" t="s">
        <v>1526</v>
      </c>
      <c r="H32" t="s">
        <v>215</v>
      </c>
      <c r="I32" t="s">
        <v>215</v>
      </c>
      <c r="J32" t="s">
        <v>567</v>
      </c>
      <c r="L32" t="str">
        <f t="shared" si="0"/>
        <v>Lynette McClain</v>
      </c>
      <c r="M32" t="str">
        <f>+INDEX('Supersite Working-AW'!$R$4:$AB$196,MATCH('NGP Chairs CoChairs'!$A32,'Supersite Working-AW'!$Z$4:$Z$196,0),1)</f>
        <v>Trail Ridge MS</v>
      </c>
      <c r="O32" s="316">
        <v>107152783</v>
      </c>
      <c r="P32" s="316">
        <v>8206872</v>
      </c>
      <c r="Q32" s="316" t="s">
        <v>213</v>
      </c>
      <c r="R32" s="316" t="s">
        <v>214</v>
      </c>
      <c r="S32" s="316" t="s">
        <v>632</v>
      </c>
      <c r="T32" s="316"/>
      <c r="U32" s="316" t="s">
        <v>1526</v>
      </c>
      <c r="V32" s="316" t="s">
        <v>215</v>
      </c>
      <c r="W32" s="316" t="s">
        <v>215</v>
      </c>
      <c r="X32" s="316" t="s">
        <v>567</v>
      </c>
      <c r="Y32" s="316"/>
      <c r="Z32" s="316" t="s">
        <v>313</v>
      </c>
      <c r="AA32" s="316" t="s">
        <v>208</v>
      </c>
    </row>
    <row r="33" spans="1:27" x14ac:dyDescent="0.2">
      <c r="A33">
        <v>107152803</v>
      </c>
      <c r="B33">
        <v>601081734</v>
      </c>
      <c r="C33" t="s">
        <v>633</v>
      </c>
      <c r="D33" t="s">
        <v>634</v>
      </c>
      <c r="E33" t="s">
        <v>585</v>
      </c>
      <c r="G33" t="s">
        <v>1527</v>
      </c>
      <c r="H33" t="s">
        <v>635</v>
      </c>
      <c r="I33" t="s">
        <v>635</v>
      </c>
      <c r="J33" t="s">
        <v>567</v>
      </c>
      <c r="L33" t="str">
        <f t="shared" si="0"/>
        <v>Lynne McNamara</v>
      </c>
      <c r="M33" t="str">
        <f>+INDEX('Supersite Working-AW'!$R$4:$AB$196,MATCH('NGP Chairs CoChairs'!$A33,'Supersite Working-AW'!$X$4:$X$196,0),1)</f>
        <v>Trail Ridge MS</v>
      </c>
      <c r="O33" s="316">
        <v>107152803</v>
      </c>
      <c r="P33" s="316">
        <v>601081734</v>
      </c>
      <c r="Q33" s="316" t="s">
        <v>633</v>
      </c>
      <c r="R33" s="316" t="s">
        <v>634</v>
      </c>
      <c r="S33" s="316" t="s">
        <v>585</v>
      </c>
      <c r="T33" s="316"/>
      <c r="U33" s="316" t="s">
        <v>1527</v>
      </c>
      <c r="V33" s="316" t="s">
        <v>635</v>
      </c>
      <c r="W33" s="316" t="s">
        <v>635</v>
      </c>
      <c r="X33" s="316" t="s">
        <v>567</v>
      </c>
      <c r="Y33" s="316"/>
      <c r="Z33" s="316" t="s">
        <v>545</v>
      </c>
      <c r="AA33" s="316" t="s">
        <v>208</v>
      </c>
    </row>
    <row r="34" spans="1:27" x14ac:dyDescent="0.2">
      <c r="A34">
        <v>114937498</v>
      </c>
      <c r="B34">
        <v>8244744</v>
      </c>
      <c r="C34" t="s">
        <v>116</v>
      </c>
      <c r="D34" t="s">
        <v>117</v>
      </c>
      <c r="E34" t="s">
        <v>636</v>
      </c>
      <c r="G34" t="s">
        <v>1528</v>
      </c>
      <c r="H34" t="s">
        <v>118</v>
      </c>
      <c r="I34" t="s">
        <v>118</v>
      </c>
      <c r="J34" t="s">
        <v>567</v>
      </c>
      <c r="L34" t="str">
        <f t="shared" si="0"/>
        <v>Allen Nelson</v>
      </c>
      <c r="M34" t="str">
        <f>+INDEX('Supersite Working-AW'!$R$4:$AB$196,MATCH('NGP Chairs CoChairs'!$A34,'Supersite Working-AW'!$Y$4:$Y$196,0),1)</f>
        <v>Nederland HS</v>
      </c>
      <c r="O34" s="316">
        <v>114937498</v>
      </c>
      <c r="P34" s="316">
        <v>8244744</v>
      </c>
      <c r="Q34" s="316" t="s">
        <v>116</v>
      </c>
      <c r="R34" s="316" t="s">
        <v>117</v>
      </c>
      <c r="S34" s="316" t="s">
        <v>636</v>
      </c>
      <c r="T34" s="316"/>
      <c r="U34" s="316" t="s">
        <v>1528</v>
      </c>
      <c r="V34" s="316" t="s">
        <v>118</v>
      </c>
      <c r="W34" s="316" t="s">
        <v>118</v>
      </c>
      <c r="X34" s="316" t="s">
        <v>567</v>
      </c>
      <c r="Y34" s="316"/>
      <c r="Z34" s="316" t="s">
        <v>488</v>
      </c>
      <c r="AA34" s="316" t="s">
        <v>114</v>
      </c>
    </row>
    <row r="35" spans="1:27" x14ac:dyDescent="0.2">
      <c r="A35">
        <v>107152870</v>
      </c>
      <c r="B35">
        <v>8248086</v>
      </c>
      <c r="C35" t="s">
        <v>637</v>
      </c>
      <c r="D35" t="s">
        <v>638</v>
      </c>
      <c r="G35" t="s">
        <v>1529</v>
      </c>
      <c r="H35" t="s">
        <v>639</v>
      </c>
      <c r="I35" t="s">
        <v>639</v>
      </c>
      <c r="J35" t="s">
        <v>567</v>
      </c>
      <c r="L35" t="str">
        <f t="shared" si="0"/>
        <v>Bruce Norikane</v>
      </c>
      <c r="M35" t="str">
        <f>+INDEX('Supersite Working-AW'!$R$4:$AB$196,MATCH('NGP Chairs CoChairs'!$A35,'Supersite Working-AW'!$Z$4:$Z$196,0),1)</f>
        <v>Boulder HS</v>
      </c>
      <c r="O35" s="316">
        <v>107152870</v>
      </c>
      <c r="P35" s="316">
        <v>8248086</v>
      </c>
      <c r="Q35" s="316" t="s">
        <v>637</v>
      </c>
      <c r="R35" s="316" t="s">
        <v>638</v>
      </c>
      <c r="S35" s="316"/>
      <c r="T35" s="316"/>
      <c r="U35" s="316" t="s">
        <v>1529</v>
      </c>
      <c r="V35" s="316" t="s">
        <v>639</v>
      </c>
      <c r="W35" s="316" t="s">
        <v>639</v>
      </c>
      <c r="X35" s="316" t="s">
        <v>567</v>
      </c>
      <c r="Y35" s="316"/>
      <c r="Z35" s="316" t="s">
        <v>1560</v>
      </c>
      <c r="AA35" s="316" t="s">
        <v>256</v>
      </c>
    </row>
    <row r="36" spans="1:27" x14ac:dyDescent="0.2">
      <c r="A36">
        <v>107152873</v>
      </c>
      <c r="B36">
        <v>8246083</v>
      </c>
      <c r="C36" t="s">
        <v>134</v>
      </c>
      <c r="D36" t="s">
        <v>135</v>
      </c>
      <c r="G36" t="s">
        <v>1530</v>
      </c>
      <c r="H36" t="s">
        <v>136</v>
      </c>
      <c r="I36" t="s">
        <v>136</v>
      </c>
      <c r="J36" t="s">
        <v>567</v>
      </c>
      <c r="L36" t="str">
        <f t="shared" si="0"/>
        <v>Kenneth Nova</v>
      </c>
      <c r="M36" t="str">
        <f>+INDEX('Supersite Working-AW'!$R$4:$AB$196,MATCH('NGP Chairs CoChairs'!$A36,'Supersite Working-AW'!$X$4:$X$196,0),1)</f>
        <v>Southern Hills MS</v>
      </c>
      <c r="O36" s="316">
        <v>107152873</v>
      </c>
      <c r="P36" s="316">
        <v>8246083</v>
      </c>
      <c r="Q36" s="316" t="s">
        <v>134</v>
      </c>
      <c r="R36" s="316" t="s">
        <v>135</v>
      </c>
      <c r="S36" s="316"/>
      <c r="T36" s="316"/>
      <c r="U36" s="316" t="s">
        <v>1530</v>
      </c>
      <c r="V36" s="316" t="s">
        <v>136</v>
      </c>
      <c r="W36" s="316" t="s">
        <v>136</v>
      </c>
      <c r="X36" s="316" t="s">
        <v>567</v>
      </c>
      <c r="Y36" s="316"/>
      <c r="Z36" s="316" t="s">
        <v>434</v>
      </c>
      <c r="AA36" s="316" t="s">
        <v>128</v>
      </c>
    </row>
    <row r="37" spans="1:27" x14ac:dyDescent="0.2">
      <c r="A37">
        <v>148428799</v>
      </c>
      <c r="B37">
        <v>8316981</v>
      </c>
      <c r="C37" t="s">
        <v>642</v>
      </c>
      <c r="D37" t="s">
        <v>643</v>
      </c>
      <c r="G37" t="s">
        <v>1531</v>
      </c>
      <c r="H37" t="s">
        <v>644</v>
      </c>
      <c r="I37" t="s">
        <v>645</v>
      </c>
      <c r="J37" t="s">
        <v>567</v>
      </c>
      <c r="L37" t="str">
        <f t="shared" si="0"/>
        <v>Catherine Sargent</v>
      </c>
      <c r="M37" t="str">
        <f>+INDEX('Supersite Working-AW'!$R$4:$AB$196,MATCH('NGP Chairs CoChairs'!$A37,'Supersite Working-AW'!$X$4:$X$196,0),1)</f>
        <v>Eldorado K8</v>
      </c>
      <c r="O37" s="316">
        <v>148428799</v>
      </c>
      <c r="P37" s="316">
        <v>8316981</v>
      </c>
      <c r="Q37" s="316" t="s">
        <v>642</v>
      </c>
      <c r="R37" s="316" t="s">
        <v>643</v>
      </c>
      <c r="S37" s="316"/>
      <c r="T37" s="316"/>
      <c r="U37" s="316" t="s">
        <v>1531</v>
      </c>
      <c r="V37" s="316" t="s">
        <v>644</v>
      </c>
      <c r="W37" s="316" t="s">
        <v>645</v>
      </c>
      <c r="X37" s="316" t="s">
        <v>567</v>
      </c>
      <c r="Y37" s="316"/>
      <c r="Z37" s="316" t="s">
        <v>1561</v>
      </c>
      <c r="AA37" s="316" t="s">
        <v>347</v>
      </c>
    </row>
    <row r="38" spans="1:27" x14ac:dyDescent="0.2">
      <c r="A38">
        <v>107153029</v>
      </c>
      <c r="B38">
        <v>8348060</v>
      </c>
      <c r="C38" t="s">
        <v>43</v>
      </c>
      <c r="D38" t="s">
        <v>44</v>
      </c>
      <c r="G38" t="s">
        <v>1532</v>
      </c>
      <c r="H38" t="s">
        <v>45</v>
      </c>
      <c r="I38" t="s">
        <v>45</v>
      </c>
      <c r="J38" t="s">
        <v>567</v>
      </c>
      <c r="L38" t="str">
        <f t="shared" si="0"/>
        <v>Joel Smith</v>
      </c>
      <c r="M38" t="str">
        <f>+INDEX('Supersite Working-AW'!$R$4:$AB$196,MATCH('NGP Chairs CoChairs'!$A38,'Supersite Working-AW'!$X$4:$X$196,0),1)</f>
        <v>Centennial MS</v>
      </c>
      <c r="O38" s="316">
        <v>107153029</v>
      </c>
      <c r="P38" s="316">
        <v>8348060</v>
      </c>
      <c r="Q38" s="316" t="s">
        <v>43</v>
      </c>
      <c r="R38" s="316" t="s">
        <v>44</v>
      </c>
      <c r="S38" s="316"/>
      <c r="T38" s="316"/>
      <c r="U38" s="316" t="s">
        <v>1532</v>
      </c>
      <c r="V38" s="316" t="s">
        <v>45</v>
      </c>
      <c r="W38" s="316" t="s">
        <v>45</v>
      </c>
      <c r="X38" s="316" t="s">
        <v>567</v>
      </c>
      <c r="Y38" s="316"/>
      <c r="Z38" s="316" t="s">
        <v>413</v>
      </c>
      <c r="AA38" s="316" t="s">
        <v>346</v>
      </c>
    </row>
    <row r="39" spans="1:27" x14ac:dyDescent="0.2">
      <c r="A39">
        <v>147113970</v>
      </c>
      <c r="B39">
        <v>602274041</v>
      </c>
      <c r="C39" t="s">
        <v>43</v>
      </c>
      <c r="D39" t="s">
        <v>68</v>
      </c>
      <c r="E39" t="s">
        <v>646</v>
      </c>
      <c r="F39" t="s">
        <v>647</v>
      </c>
      <c r="G39" t="s">
        <v>1533</v>
      </c>
      <c r="H39" t="s">
        <v>648</v>
      </c>
      <c r="I39" t="s">
        <v>648</v>
      </c>
      <c r="J39" t="s">
        <v>567</v>
      </c>
      <c r="L39" t="str">
        <f t="shared" si="0"/>
        <v>Michael Smith</v>
      </c>
      <c r="M39" t="str">
        <f>+INDEX('Supersite Working-AW'!$R$4:$AB$196,MATCH('NGP Chairs CoChairs'!$A39,'Supersite Working-AW'!$X$4:$X$196,0),1)</f>
        <v>Boulder HS</v>
      </c>
      <c r="O39" s="316">
        <v>147113970</v>
      </c>
      <c r="P39" s="316">
        <v>602274041</v>
      </c>
      <c r="Q39" s="316" t="s">
        <v>43</v>
      </c>
      <c r="R39" s="316" t="s">
        <v>68</v>
      </c>
      <c r="S39" s="316" t="s">
        <v>646</v>
      </c>
      <c r="T39" s="316" t="s">
        <v>647</v>
      </c>
      <c r="U39" s="316" t="s">
        <v>1533</v>
      </c>
      <c r="V39" s="316" t="s">
        <v>648</v>
      </c>
      <c r="W39" s="316" t="s">
        <v>648</v>
      </c>
      <c r="X39" s="316" t="s">
        <v>567</v>
      </c>
      <c r="Y39" s="316"/>
      <c r="Z39" s="316" t="s">
        <v>1562</v>
      </c>
      <c r="AA39" s="316" t="s">
        <v>256</v>
      </c>
    </row>
    <row r="40" spans="1:27" x14ac:dyDescent="0.2">
      <c r="A40">
        <v>107153071</v>
      </c>
      <c r="B40">
        <v>8369447</v>
      </c>
      <c r="C40" t="s">
        <v>649</v>
      </c>
      <c r="D40" t="s">
        <v>650</v>
      </c>
      <c r="E40" t="s">
        <v>651</v>
      </c>
      <c r="G40" t="s">
        <v>1534</v>
      </c>
      <c r="H40" t="s">
        <v>652</v>
      </c>
      <c r="I40" t="s">
        <v>652</v>
      </c>
      <c r="J40" t="s">
        <v>567</v>
      </c>
      <c r="L40" t="str">
        <f t="shared" si="0"/>
        <v>Molly Stuart</v>
      </c>
      <c r="M40" t="str">
        <f>+INDEX('Supersite Working-AW'!$R$4:$AB$196,MATCH('NGP Chairs CoChairs'!$A40,'Supersite Working-AW'!$Y$4:$Y$196,0),1)</f>
        <v>Boulder HS</v>
      </c>
      <c r="O40" s="316">
        <v>107153071</v>
      </c>
      <c r="P40" s="316">
        <v>8369447</v>
      </c>
      <c r="Q40" s="316" t="s">
        <v>649</v>
      </c>
      <c r="R40" s="316" t="s">
        <v>650</v>
      </c>
      <c r="S40" s="316" t="s">
        <v>651</v>
      </c>
      <c r="T40" s="316"/>
      <c r="U40" s="316" t="s">
        <v>1534</v>
      </c>
      <c r="V40" s="316" t="s">
        <v>652</v>
      </c>
      <c r="W40" s="316" t="s">
        <v>652</v>
      </c>
      <c r="X40" s="316" t="s">
        <v>567</v>
      </c>
      <c r="Y40" s="316"/>
      <c r="Z40" s="316" t="s">
        <v>396</v>
      </c>
      <c r="AA40" s="316" t="s">
        <v>256</v>
      </c>
    </row>
    <row r="41" spans="1:27" x14ac:dyDescent="0.2">
      <c r="A41">
        <v>107146029</v>
      </c>
      <c r="B41">
        <v>601659099</v>
      </c>
      <c r="C41" s="305" t="s">
        <v>192</v>
      </c>
      <c r="D41" t="s">
        <v>193</v>
      </c>
      <c r="E41" t="s">
        <v>641</v>
      </c>
      <c r="G41" t="s">
        <v>1535</v>
      </c>
      <c r="H41" t="s">
        <v>653</v>
      </c>
      <c r="I41" t="s">
        <v>194</v>
      </c>
      <c r="K41" t="s">
        <v>567</v>
      </c>
      <c r="L41" t="str">
        <f t="shared" si="0"/>
        <v>Carol Teal</v>
      </c>
      <c r="M41" t="str">
        <f>+INDEX('Supersite Working-AW'!$R$4:$AB$196,MATCH('NGP Chairs CoChairs'!$A41,'Supersite Working-AW'!$Y$4:$Y$196,0),1)</f>
        <v>Eldorado K8</v>
      </c>
      <c r="O41" s="316">
        <v>107146029</v>
      </c>
      <c r="P41" s="316">
        <v>601659099</v>
      </c>
      <c r="Q41" s="317" t="s">
        <v>192</v>
      </c>
      <c r="R41" s="316" t="s">
        <v>193</v>
      </c>
      <c r="S41" s="316" t="s">
        <v>641</v>
      </c>
      <c r="T41" s="316"/>
      <c r="U41" s="316" t="s">
        <v>1535</v>
      </c>
      <c r="V41" s="316" t="s">
        <v>653</v>
      </c>
      <c r="W41" s="316" t="s">
        <v>194</v>
      </c>
      <c r="X41" s="316"/>
      <c r="Y41" s="316" t="s">
        <v>567</v>
      </c>
      <c r="Z41" s="316" t="s">
        <v>1563</v>
      </c>
      <c r="AA41" s="316" t="s">
        <v>347</v>
      </c>
    </row>
    <row r="42" spans="1:27" x14ac:dyDescent="0.2">
      <c r="A42">
        <v>144328289</v>
      </c>
      <c r="B42">
        <v>603495194</v>
      </c>
      <c r="C42" t="s">
        <v>654</v>
      </c>
      <c r="D42" t="s">
        <v>1536</v>
      </c>
      <c r="G42" t="s">
        <v>1537</v>
      </c>
      <c r="H42" t="s">
        <v>1538</v>
      </c>
      <c r="I42" t="s">
        <v>1538</v>
      </c>
      <c r="K42" t="s">
        <v>567</v>
      </c>
      <c r="L42" t="str">
        <f t="shared" si="0"/>
        <v>Pamela Teixeira</v>
      </c>
      <c r="M42" t="str">
        <f>+INDEX('Supersite Working-AW'!$R$4:$AB$196,MATCH('NGP Chairs CoChairs'!$A42,'Supersite Working-AW'!$Z$4:$Z$196,0),1)</f>
        <v>Erie MS</v>
      </c>
      <c r="O42" s="316">
        <v>144328289</v>
      </c>
      <c r="P42" s="316">
        <v>603495194</v>
      </c>
      <c r="Q42" s="316" t="s">
        <v>654</v>
      </c>
      <c r="R42" s="316" t="s">
        <v>1536</v>
      </c>
      <c r="S42" s="316"/>
      <c r="T42" s="316"/>
      <c r="U42" s="316" t="s">
        <v>1537</v>
      </c>
      <c r="V42" s="316" t="s">
        <v>1538</v>
      </c>
      <c r="W42" s="316" t="s">
        <v>1538</v>
      </c>
      <c r="X42" s="316"/>
      <c r="Y42" s="316" t="s">
        <v>567</v>
      </c>
      <c r="Z42" s="316" t="s">
        <v>1564</v>
      </c>
      <c r="AA42" s="316" t="s">
        <v>150</v>
      </c>
    </row>
    <row r="43" spans="1:27" x14ac:dyDescent="0.2">
      <c r="A43">
        <v>107153112</v>
      </c>
      <c r="B43">
        <v>8397070</v>
      </c>
      <c r="C43" t="s">
        <v>655</v>
      </c>
      <c r="D43" t="s">
        <v>656</v>
      </c>
      <c r="E43" t="s">
        <v>657</v>
      </c>
      <c r="G43" t="s">
        <v>1508</v>
      </c>
      <c r="H43" t="s">
        <v>658</v>
      </c>
      <c r="I43" t="s">
        <v>659</v>
      </c>
      <c r="K43" t="s">
        <v>567</v>
      </c>
      <c r="L43" t="str">
        <f t="shared" si="0"/>
        <v>Beth Utton</v>
      </c>
      <c r="M43" t="str">
        <f>+INDEX('Supersite Working-AW'!$R$4:$AB$196,MATCH('NGP Chairs CoChairs'!$A43,'Supersite Working-AW'!$Z$4:$Z$196,0),1)</f>
        <v>Longs Peak MS</v>
      </c>
      <c r="O43" s="316">
        <v>107153112</v>
      </c>
      <c r="P43" s="316">
        <v>8397070</v>
      </c>
      <c r="Q43" s="316" t="s">
        <v>655</v>
      </c>
      <c r="R43" s="316" t="s">
        <v>656</v>
      </c>
      <c r="S43" s="316" t="s">
        <v>657</v>
      </c>
      <c r="T43" s="316"/>
      <c r="U43" s="316" t="s">
        <v>1508</v>
      </c>
      <c r="V43" s="316" t="s">
        <v>658</v>
      </c>
      <c r="W43" s="316" t="s">
        <v>659</v>
      </c>
      <c r="X43" s="316"/>
      <c r="Y43" s="316" t="s">
        <v>567</v>
      </c>
      <c r="Z43" s="316" t="s">
        <v>1565</v>
      </c>
      <c r="AA43" s="316" t="s">
        <v>158</v>
      </c>
    </row>
    <row r="44" spans="1:27" x14ac:dyDescent="0.2">
      <c r="A44">
        <v>107153150</v>
      </c>
      <c r="B44">
        <v>8413690</v>
      </c>
      <c r="C44" t="s">
        <v>185</v>
      </c>
      <c r="D44" t="s">
        <v>186</v>
      </c>
      <c r="E44" t="s">
        <v>660</v>
      </c>
      <c r="G44" t="s">
        <v>1539</v>
      </c>
      <c r="H44" t="s">
        <v>187</v>
      </c>
      <c r="I44" t="s">
        <v>187</v>
      </c>
      <c r="J44" t="s">
        <v>567</v>
      </c>
      <c r="L44" t="str">
        <f t="shared" si="0"/>
        <v>Gaythia Weis</v>
      </c>
      <c r="M44" t="str">
        <f>+INDEX('Supersite Working-AW'!$R$4:$AB$196,MATCH('NGP Chairs CoChairs'!$A44,'Supersite Working-AW'!$X$4:$X$196,0),1)</f>
        <v>Altona MS</v>
      </c>
      <c r="O44" s="316">
        <v>107153150</v>
      </c>
      <c r="P44" s="316">
        <v>8413690</v>
      </c>
      <c r="Q44" s="316" t="s">
        <v>185</v>
      </c>
      <c r="R44" s="316" t="s">
        <v>186</v>
      </c>
      <c r="S44" s="316" t="s">
        <v>660</v>
      </c>
      <c r="T44" s="316"/>
      <c r="U44" s="316" t="s">
        <v>1539</v>
      </c>
      <c r="V44" s="316" t="s">
        <v>187</v>
      </c>
      <c r="W44" s="316" t="s">
        <v>187</v>
      </c>
      <c r="X44" s="316" t="s">
        <v>567</v>
      </c>
      <c r="Y44" s="316"/>
      <c r="Z44" s="316" t="s">
        <v>522</v>
      </c>
      <c r="AA44" s="316" t="s">
        <v>343</v>
      </c>
    </row>
    <row r="45" spans="1:27" x14ac:dyDescent="0.2">
      <c r="A45">
        <v>107272606</v>
      </c>
      <c r="B45">
        <v>8426947</v>
      </c>
      <c r="C45" t="s">
        <v>175</v>
      </c>
      <c r="D45" t="s">
        <v>661</v>
      </c>
      <c r="E45" t="s">
        <v>662</v>
      </c>
      <c r="G45" t="s">
        <v>1540</v>
      </c>
      <c r="H45" t="s">
        <v>176</v>
      </c>
      <c r="I45" t="s">
        <v>176</v>
      </c>
      <c r="J45" t="s">
        <v>567</v>
      </c>
      <c r="L45" t="str">
        <f t="shared" si="0"/>
        <v>Jen Wingard</v>
      </c>
      <c r="M45" t="str">
        <f>+INDEX('Supersite Working-AW'!$R$4:$AB$196,MATCH('NGP Chairs CoChairs'!$A45,'Supersite Working-AW'!$X$4:$X$196,0),1)</f>
        <v>Lyons Middle Senior</v>
      </c>
      <c r="O45" s="316">
        <v>107272606</v>
      </c>
      <c r="P45" s="316">
        <v>8426947</v>
      </c>
      <c r="Q45" s="316" t="s">
        <v>175</v>
      </c>
      <c r="R45" s="316" t="s">
        <v>661</v>
      </c>
      <c r="S45" s="316" t="s">
        <v>662</v>
      </c>
      <c r="T45" s="316"/>
      <c r="U45" s="316" t="s">
        <v>1540</v>
      </c>
      <c r="V45" s="316" t="s">
        <v>176</v>
      </c>
      <c r="W45" s="316" t="s">
        <v>176</v>
      </c>
      <c r="X45" s="316" t="s">
        <v>567</v>
      </c>
      <c r="Y45" s="316"/>
      <c r="Z45" s="316" t="s">
        <v>382</v>
      </c>
      <c r="AA45" s="316" t="s">
        <v>351</v>
      </c>
    </row>
    <row r="46" spans="1:27" x14ac:dyDescent="0.2">
      <c r="A46">
        <v>114937506</v>
      </c>
      <c r="B46" s="304">
        <v>8427277</v>
      </c>
      <c r="C46" t="s">
        <v>663</v>
      </c>
      <c r="D46" t="s">
        <v>664</v>
      </c>
      <c r="G46" t="s">
        <v>1541</v>
      </c>
      <c r="H46" t="s">
        <v>665</v>
      </c>
      <c r="K46" t="s">
        <v>567</v>
      </c>
      <c r="O46" s="316">
        <v>114937506</v>
      </c>
      <c r="P46" s="318">
        <v>8427277</v>
      </c>
      <c r="Q46" s="316" t="s">
        <v>663</v>
      </c>
      <c r="R46" s="316" t="s">
        <v>664</v>
      </c>
      <c r="S46" s="316"/>
      <c r="T46" s="316"/>
      <c r="U46" s="316" t="s">
        <v>1541</v>
      </c>
      <c r="V46" s="316" t="s">
        <v>665</v>
      </c>
      <c r="W46" s="316"/>
      <c r="X46" s="316"/>
      <c r="Y46" s="316" t="s">
        <v>567</v>
      </c>
      <c r="Z46" s="316"/>
      <c r="AA46" s="316"/>
    </row>
  </sheetData>
  <sheetProtection sheet="1" objects="1" scenarios="1"/>
  <autoFilter ref="A1:P46" xr:uid="{9849CBCA-E7CE-4658-901D-6E8FBBACF674}"/>
  <sortState xmlns:xlrd2="http://schemas.microsoft.com/office/spreadsheetml/2017/richdata2" ref="A2:K42">
    <sortCondition ref="C2:C42"/>
    <sortCondition ref="D2:D42"/>
  </sortState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2763-2A89-1A4A-B8F4-E9EAD0083939}">
  <dimension ref="A1:AF34"/>
  <sheetViews>
    <sheetView workbookViewId="0">
      <pane xSplit="1" ySplit="4" topLeftCell="D2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1" defaultRowHeight="16" x14ac:dyDescent="0.2"/>
  <cols>
    <col min="2" max="2" width="8.83203125" hidden="1" customWidth="1"/>
    <col min="3" max="3" width="13" customWidth="1"/>
    <col min="4" max="4" width="25" customWidth="1"/>
    <col min="5" max="5" width="12" customWidth="1"/>
    <col min="6" max="6" width="37" customWidth="1"/>
    <col min="7" max="7" width="36.33203125" customWidth="1"/>
    <col min="8" max="9" width="38" style="1" customWidth="1"/>
    <col min="10" max="10" width="25.5" style="1" bestFit="1" customWidth="1"/>
    <col min="11" max="12" width="23.83203125" style="1" customWidth="1"/>
    <col min="13" max="13" width="21" style="1" customWidth="1"/>
    <col min="14" max="14" width="16.83203125" style="1" customWidth="1"/>
    <col min="15" max="15" width="16.33203125" style="1" customWidth="1"/>
    <col min="16" max="16" width="19.5" style="1" customWidth="1"/>
    <col min="17" max="17" width="13.5" customWidth="1"/>
    <col min="18" max="18" width="25" style="1" customWidth="1"/>
    <col min="19" max="19" width="16.83203125" customWidth="1"/>
    <col min="20" max="20" width="20.5" customWidth="1"/>
    <col min="21" max="21" width="29.5" customWidth="1"/>
    <col min="22" max="22" width="15.83203125" customWidth="1"/>
    <col min="23" max="24" width="18.5" customWidth="1"/>
    <col min="25" max="25" width="29" customWidth="1"/>
    <col min="26" max="26" width="18.5" customWidth="1"/>
    <col min="27" max="28" width="19.5" customWidth="1"/>
    <col min="29" max="29" width="25.33203125" customWidth="1"/>
    <col min="30" max="30" width="19" customWidth="1"/>
  </cols>
  <sheetData>
    <row r="1" spans="1:32" x14ac:dyDescent="0.2">
      <c r="B1" s="189" t="s">
        <v>666</v>
      </c>
    </row>
    <row r="2" spans="1:32" x14ac:dyDescent="0.2">
      <c r="B2" s="189" t="s">
        <v>667</v>
      </c>
      <c r="C2" s="188">
        <v>45275</v>
      </c>
    </row>
    <row r="4" spans="1:32" s="131" customFormat="1" ht="34" x14ac:dyDescent="0.2">
      <c r="A4" s="131" t="s">
        <v>668</v>
      </c>
      <c r="B4" s="121" t="s">
        <v>669</v>
      </c>
      <c r="C4" s="38" t="s">
        <v>236</v>
      </c>
      <c r="D4" s="39" t="s">
        <v>1</v>
      </c>
      <c r="E4" s="39" t="s">
        <v>2</v>
      </c>
      <c r="F4" s="39" t="s">
        <v>3</v>
      </c>
      <c r="G4" s="37" t="s">
        <v>237</v>
      </c>
      <c r="H4" s="37" t="s">
        <v>238</v>
      </c>
      <c r="I4" s="97" t="s">
        <v>670</v>
      </c>
      <c r="J4" s="125" t="s">
        <v>240</v>
      </c>
      <c r="K4" s="40" t="s">
        <v>671</v>
      </c>
      <c r="L4" s="40" t="s">
        <v>672</v>
      </c>
      <c r="M4" s="43" t="s">
        <v>241</v>
      </c>
      <c r="N4" s="43" t="s">
        <v>673</v>
      </c>
      <c r="O4" s="43" t="s">
        <v>674</v>
      </c>
      <c r="P4" s="39" t="s">
        <v>675</v>
      </c>
      <c r="Q4" s="41" t="s">
        <v>243</v>
      </c>
      <c r="R4" s="42" t="s">
        <v>244</v>
      </c>
      <c r="S4" s="41" t="s">
        <v>5</v>
      </c>
      <c r="T4" s="41" t="s">
        <v>6</v>
      </c>
      <c r="U4" s="41" t="s">
        <v>7</v>
      </c>
      <c r="V4" s="41" t="s">
        <v>8</v>
      </c>
      <c r="W4" s="41" t="s">
        <v>9</v>
      </c>
      <c r="X4" s="41" t="s">
        <v>10</v>
      </c>
      <c r="Y4" s="41" t="s">
        <v>11</v>
      </c>
      <c r="Z4" s="41" t="s">
        <v>12</v>
      </c>
      <c r="AA4" s="41" t="s">
        <v>676</v>
      </c>
      <c r="AB4" s="41" t="s">
        <v>677</v>
      </c>
      <c r="AC4" s="41" t="s">
        <v>678</v>
      </c>
      <c r="AD4" s="41" t="s">
        <v>679</v>
      </c>
    </row>
    <row r="5" spans="1:32" s="153" customFormat="1" ht="16.5" customHeight="1" x14ac:dyDescent="0.2">
      <c r="B5" s="154" t="s">
        <v>680</v>
      </c>
      <c r="C5" s="155" t="s">
        <v>255</v>
      </c>
      <c r="D5" s="155" t="s">
        <v>256</v>
      </c>
      <c r="E5" s="156" t="s">
        <v>15</v>
      </c>
      <c r="F5" s="157"/>
      <c r="G5" s="158"/>
      <c r="H5" s="159"/>
      <c r="I5" s="186" t="s">
        <v>681</v>
      </c>
      <c r="J5" s="160"/>
      <c r="K5" s="160"/>
      <c r="L5" s="160"/>
      <c r="M5" s="160"/>
      <c r="N5" s="160"/>
      <c r="O5" s="160"/>
      <c r="P5" s="160"/>
      <c r="Q5" s="155"/>
      <c r="R5" s="160"/>
      <c r="S5" s="161"/>
      <c r="T5" s="161"/>
      <c r="U5" s="162"/>
      <c r="V5" s="161"/>
      <c r="W5" s="155"/>
      <c r="X5" s="155"/>
      <c r="Y5" s="155"/>
      <c r="Z5" s="155"/>
      <c r="AA5" s="162"/>
      <c r="AB5" s="162"/>
      <c r="AC5" s="162"/>
      <c r="AD5" s="162"/>
      <c r="AE5"/>
      <c r="AF5"/>
    </row>
    <row r="6" spans="1:32" s="153" customFormat="1" ht="16.5" customHeight="1" x14ac:dyDescent="0.2">
      <c r="B6" s="154" t="s">
        <v>680</v>
      </c>
      <c r="C6" s="155" t="s">
        <v>255</v>
      </c>
      <c r="D6" s="156" t="s">
        <v>26</v>
      </c>
      <c r="E6" s="156" t="s">
        <v>15</v>
      </c>
      <c r="F6" s="156" t="s">
        <v>27</v>
      </c>
      <c r="G6" s="163" t="s">
        <v>260</v>
      </c>
      <c r="H6" s="164" t="s">
        <v>261</v>
      </c>
      <c r="I6" s="181" t="s">
        <v>682</v>
      </c>
      <c r="J6" s="160" t="s">
        <v>262</v>
      </c>
      <c r="K6" s="160"/>
      <c r="L6" s="160"/>
      <c r="M6" s="160" t="s">
        <v>683</v>
      </c>
      <c r="N6" s="160"/>
      <c r="O6" s="160"/>
      <c r="P6" s="160"/>
      <c r="Q6" s="155" t="s">
        <v>25</v>
      </c>
      <c r="R6" s="160">
        <v>17</v>
      </c>
      <c r="S6" s="155" t="s">
        <v>28</v>
      </c>
      <c r="T6" s="155" t="s">
        <v>29</v>
      </c>
      <c r="U6" s="162" t="s">
        <v>30</v>
      </c>
      <c r="V6" s="155" t="s">
        <v>31</v>
      </c>
      <c r="W6" s="161" t="s">
        <v>32</v>
      </c>
      <c r="X6" s="161" t="s">
        <v>33</v>
      </c>
      <c r="Y6" s="162" t="s">
        <v>34</v>
      </c>
      <c r="Z6" s="161" t="s">
        <v>35</v>
      </c>
      <c r="AA6" s="162"/>
      <c r="AB6" s="162"/>
      <c r="AC6" s="162"/>
      <c r="AD6" s="162"/>
      <c r="AE6"/>
      <c r="AF6"/>
    </row>
    <row r="7" spans="1:32" s="153" customFormat="1" ht="16.5" customHeight="1" x14ac:dyDescent="0.2">
      <c r="B7" s="154" t="s">
        <v>680</v>
      </c>
      <c r="C7" s="155" t="s">
        <v>255</v>
      </c>
      <c r="D7" s="156" t="s">
        <v>37</v>
      </c>
      <c r="E7" s="156" t="s">
        <v>15</v>
      </c>
      <c r="F7" s="157" t="s">
        <v>38</v>
      </c>
      <c r="G7" s="165" t="s">
        <v>263</v>
      </c>
      <c r="H7" s="164" t="s">
        <v>264</v>
      </c>
      <c r="I7" s="181" t="s">
        <v>684</v>
      </c>
      <c r="J7" s="160" t="s">
        <v>413</v>
      </c>
      <c r="K7" s="160"/>
      <c r="L7" s="160"/>
      <c r="M7" s="160" t="s">
        <v>685</v>
      </c>
      <c r="N7" s="160"/>
      <c r="O7" s="160"/>
      <c r="P7" s="160"/>
      <c r="Q7" s="155" t="s">
        <v>36</v>
      </c>
      <c r="R7" s="160">
        <v>19</v>
      </c>
      <c r="S7" s="156" t="s">
        <v>39</v>
      </c>
      <c r="T7" s="156" t="s">
        <v>40</v>
      </c>
      <c r="U7" s="166" t="s">
        <v>41</v>
      </c>
      <c r="V7" s="161" t="s">
        <v>42</v>
      </c>
      <c r="W7" s="161" t="s">
        <v>43</v>
      </c>
      <c r="X7" s="161" t="s">
        <v>44</v>
      </c>
      <c r="Y7" s="162" t="s">
        <v>45</v>
      </c>
      <c r="Z7" s="161" t="s">
        <v>46</v>
      </c>
      <c r="AA7" s="161" t="s">
        <v>47</v>
      </c>
      <c r="AB7" s="161" t="s">
        <v>48</v>
      </c>
      <c r="AC7" s="162" t="s">
        <v>49</v>
      </c>
      <c r="AD7" s="162"/>
      <c r="AE7"/>
      <c r="AF7"/>
    </row>
    <row r="8" spans="1:32" ht="16.5" customHeight="1" x14ac:dyDescent="0.2">
      <c r="B8" s="115"/>
      <c r="C8" s="71" t="s">
        <v>255</v>
      </c>
      <c r="D8" s="71" t="s">
        <v>273</v>
      </c>
      <c r="E8" s="72" t="s">
        <v>15</v>
      </c>
      <c r="F8" s="73"/>
      <c r="G8" s="73"/>
      <c r="H8" s="140"/>
      <c r="I8" s="187" t="s">
        <v>686</v>
      </c>
      <c r="J8" s="75"/>
      <c r="K8" s="75"/>
      <c r="L8" s="75"/>
      <c r="M8" s="75"/>
      <c r="N8" s="75"/>
      <c r="O8" s="75"/>
      <c r="P8" s="75"/>
      <c r="Q8" s="71"/>
      <c r="R8" s="75"/>
      <c r="S8" s="71"/>
      <c r="T8" s="71"/>
      <c r="U8" s="145"/>
      <c r="V8" s="71"/>
      <c r="W8" s="142"/>
      <c r="X8" s="142"/>
      <c r="Y8" s="142"/>
      <c r="Z8" s="142"/>
      <c r="AA8" s="142"/>
      <c r="AB8" s="142"/>
      <c r="AC8" s="142"/>
      <c r="AD8" s="142"/>
    </row>
    <row r="9" spans="1:32" s="153" customFormat="1" ht="16.5" customHeight="1" x14ac:dyDescent="0.2">
      <c r="B9" s="154" t="s">
        <v>680</v>
      </c>
      <c r="C9" s="162" t="s">
        <v>255</v>
      </c>
      <c r="D9" s="155" t="s">
        <v>229</v>
      </c>
      <c r="E9" s="155"/>
      <c r="F9" s="155" t="s">
        <v>230</v>
      </c>
      <c r="G9" s="165" t="s">
        <v>274</v>
      </c>
      <c r="H9" s="167" t="s">
        <v>275</v>
      </c>
      <c r="I9" s="181" t="s">
        <v>687</v>
      </c>
      <c r="J9" s="160" t="s">
        <v>688</v>
      </c>
      <c r="K9" s="160"/>
      <c r="L9" s="160"/>
      <c r="M9" s="160" t="s">
        <v>689</v>
      </c>
      <c r="N9" s="160"/>
      <c r="O9" s="160"/>
      <c r="P9" s="160"/>
      <c r="Q9" s="162"/>
      <c r="R9" s="160">
        <v>1</v>
      </c>
      <c r="S9" s="155" t="s">
        <v>231</v>
      </c>
      <c r="T9" s="155" t="s">
        <v>232</v>
      </c>
      <c r="U9" s="168" t="s">
        <v>233</v>
      </c>
      <c r="V9" s="155" t="s">
        <v>234</v>
      </c>
      <c r="W9" s="162"/>
      <c r="X9" s="162"/>
      <c r="Y9" s="162"/>
      <c r="Z9" s="162"/>
      <c r="AA9" s="162"/>
      <c r="AB9" s="162"/>
      <c r="AC9" s="162"/>
      <c r="AD9" s="162"/>
      <c r="AE9"/>
      <c r="AF9"/>
    </row>
    <row r="10" spans="1:32" s="153" customFormat="1" ht="16.5" customHeight="1" x14ac:dyDescent="0.2">
      <c r="B10" s="154" t="s">
        <v>680</v>
      </c>
      <c r="C10" s="155" t="s">
        <v>255</v>
      </c>
      <c r="D10" s="156" t="s">
        <v>89</v>
      </c>
      <c r="E10" s="156" t="s">
        <v>15</v>
      </c>
      <c r="F10" s="157" t="s">
        <v>90</v>
      </c>
      <c r="G10" s="163" t="s">
        <v>293</v>
      </c>
      <c r="H10" s="164" t="s">
        <v>294</v>
      </c>
      <c r="I10" s="181" t="s">
        <v>690</v>
      </c>
      <c r="J10" s="160" t="s">
        <v>440</v>
      </c>
      <c r="K10" s="160"/>
      <c r="L10" s="160"/>
      <c r="M10" s="160"/>
      <c r="N10" s="160"/>
      <c r="O10" s="160"/>
      <c r="P10" s="160"/>
      <c r="Q10" s="155" t="s">
        <v>88</v>
      </c>
      <c r="R10" s="160">
        <v>17</v>
      </c>
      <c r="S10" s="156" t="s">
        <v>91</v>
      </c>
      <c r="T10" s="162" t="s">
        <v>92</v>
      </c>
      <c r="U10" s="166" t="s">
        <v>93</v>
      </c>
      <c r="V10" s="161" t="s">
        <v>94</v>
      </c>
      <c r="W10" s="156" t="s">
        <v>95</v>
      </c>
      <c r="X10" s="161" t="s">
        <v>96</v>
      </c>
      <c r="Y10" s="166" t="s">
        <v>97</v>
      </c>
      <c r="Z10" s="161" t="s">
        <v>98</v>
      </c>
      <c r="AA10" s="162"/>
      <c r="AB10" s="162"/>
      <c r="AC10" s="162"/>
      <c r="AD10" s="162"/>
      <c r="AE10"/>
      <c r="AF10"/>
    </row>
    <row r="11" spans="1:32" ht="16.5" customHeight="1" x14ac:dyDescent="0.2">
      <c r="B11" s="115"/>
      <c r="C11" s="71" t="s">
        <v>255</v>
      </c>
      <c r="D11" s="72" t="s">
        <v>121</v>
      </c>
      <c r="E11" s="72" t="s">
        <v>15</v>
      </c>
      <c r="F11" s="73" t="s">
        <v>122</v>
      </c>
      <c r="G11" s="74" t="s">
        <v>302</v>
      </c>
      <c r="H11" t="s">
        <v>303</v>
      </c>
      <c r="I11" s="182" t="s">
        <v>691</v>
      </c>
      <c r="J11" s="75"/>
      <c r="K11" s="75"/>
      <c r="L11" s="75"/>
      <c r="M11" s="75"/>
      <c r="N11" s="75"/>
      <c r="O11" s="75"/>
      <c r="P11" s="75"/>
      <c r="Q11" s="71" t="s">
        <v>120</v>
      </c>
      <c r="R11" s="75">
        <v>11</v>
      </c>
      <c r="S11" s="72" t="s">
        <v>123</v>
      </c>
      <c r="T11" s="141" t="s">
        <v>124</v>
      </c>
      <c r="U11" s="144" t="s">
        <v>125</v>
      </c>
      <c r="V11" s="141" t="s">
        <v>126</v>
      </c>
      <c r="W11" s="142"/>
      <c r="X11" s="142"/>
      <c r="Y11" s="144"/>
      <c r="Z11" s="142"/>
      <c r="AA11" s="142"/>
      <c r="AB11" s="142"/>
      <c r="AC11" s="144"/>
      <c r="AD11" s="142"/>
    </row>
    <row r="12" spans="1:32" s="153" customFormat="1" ht="16.5" customHeight="1" x14ac:dyDescent="0.2">
      <c r="B12" s="154" t="s">
        <v>680</v>
      </c>
      <c r="C12" s="155" t="s">
        <v>255</v>
      </c>
      <c r="D12" s="156" t="s">
        <v>128</v>
      </c>
      <c r="E12" s="156" t="s">
        <v>15</v>
      </c>
      <c r="F12" s="157" t="s">
        <v>129</v>
      </c>
      <c r="G12" s="163" t="s">
        <v>306</v>
      </c>
      <c r="H12" s="167" t="s">
        <v>307</v>
      </c>
      <c r="I12" s="181" t="s">
        <v>692</v>
      </c>
      <c r="J12" s="160" t="s">
        <v>434</v>
      </c>
      <c r="K12" s="160"/>
      <c r="L12" s="160"/>
      <c r="M12" s="160" t="s">
        <v>483</v>
      </c>
      <c r="N12" s="160"/>
      <c r="O12" s="160"/>
      <c r="P12" s="160"/>
      <c r="Q12" s="155" t="s">
        <v>127</v>
      </c>
      <c r="R12" s="160">
        <v>18</v>
      </c>
      <c r="S12" s="161" t="s">
        <v>130</v>
      </c>
      <c r="T12" s="161" t="s">
        <v>131</v>
      </c>
      <c r="U12" s="162" t="s">
        <v>132</v>
      </c>
      <c r="V12" s="161" t="s">
        <v>133</v>
      </c>
      <c r="W12" s="161" t="s">
        <v>134</v>
      </c>
      <c r="X12" s="155" t="s">
        <v>135</v>
      </c>
      <c r="Y12" s="155" t="s">
        <v>136</v>
      </c>
      <c r="Z12" s="162" t="s">
        <v>137</v>
      </c>
      <c r="AA12" s="162"/>
      <c r="AB12" s="162"/>
      <c r="AC12" s="162"/>
      <c r="AD12" s="162"/>
      <c r="AE12"/>
      <c r="AF12"/>
    </row>
    <row r="13" spans="1:32" ht="16.5" customHeight="1" x14ac:dyDescent="0.2">
      <c r="B13" s="115"/>
      <c r="C13" s="71" t="s">
        <v>255</v>
      </c>
      <c r="D13" s="72" t="s">
        <v>139</v>
      </c>
      <c r="E13" s="72" t="s">
        <v>15</v>
      </c>
      <c r="F13" s="73" t="s">
        <v>140</v>
      </c>
      <c r="G13" s="74" t="s">
        <v>316</v>
      </c>
      <c r="H13" s="146" t="s">
        <v>317</v>
      </c>
      <c r="I13" s="183" t="s">
        <v>693</v>
      </c>
      <c r="J13" s="75"/>
      <c r="K13" s="75"/>
      <c r="L13" s="75"/>
      <c r="M13" s="75"/>
      <c r="N13" s="75"/>
      <c r="O13" s="75"/>
      <c r="P13" s="75"/>
      <c r="Q13" s="71" t="s">
        <v>138</v>
      </c>
      <c r="R13" s="75">
        <v>9</v>
      </c>
      <c r="S13" s="71" t="s">
        <v>141</v>
      </c>
      <c r="T13" s="71" t="s">
        <v>142</v>
      </c>
      <c r="U13" s="71" t="s">
        <v>143</v>
      </c>
      <c r="V13" s="71" t="s">
        <v>144</v>
      </c>
      <c r="W13" s="71" t="s">
        <v>145</v>
      </c>
      <c r="X13" s="71" t="s">
        <v>146</v>
      </c>
      <c r="Y13" s="71" t="s">
        <v>147</v>
      </c>
      <c r="Z13" s="71" t="s">
        <v>148</v>
      </c>
      <c r="AA13" s="142"/>
      <c r="AB13" s="142"/>
      <c r="AC13" s="142"/>
      <c r="AD13" s="142"/>
    </row>
    <row r="14" spans="1:32" s="153" customFormat="1" ht="16.5" customHeight="1" x14ac:dyDescent="0.2">
      <c r="B14" s="154" t="s">
        <v>680</v>
      </c>
      <c r="C14" s="155" t="s">
        <v>270</v>
      </c>
      <c r="D14" s="156" t="s">
        <v>150</v>
      </c>
      <c r="E14" s="155" t="s">
        <v>151</v>
      </c>
      <c r="F14" s="157" t="s">
        <v>152</v>
      </c>
      <c r="G14" s="165" t="s">
        <v>271</v>
      </c>
      <c r="H14" t="s">
        <v>272</v>
      </c>
      <c r="I14" s="184" t="s">
        <v>694</v>
      </c>
      <c r="J14" s="169"/>
      <c r="K14" s="169"/>
      <c r="L14" s="169"/>
      <c r="M14" s="169"/>
      <c r="N14" s="169"/>
      <c r="O14" s="169"/>
      <c r="P14" s="169"/>
      <c r="Q14" s="155" t="s">
        <v>149</v>
      </c>
      <c r="R14" s="169">
        <v>8</v>
      </c>
      <c r="S14" s="155" t="s">
        <v>153</v>
      </c>
      <c r="T14" s="155" t="s">
        <v>154</v>
      </c>
      <c r="U14" s="155" t="s">
        <v>155</v>
      </c>
      <c r="V14" s="155" t="s">
        <v>156</v>
      </c>
      <c r="W14" s="162"/>
      <c r="X14" s="162"/>
      <c r="Y14" s="162"/>
      <c r="Z14" s="162"/>
      <c r="AA14" s="162"/>
      <c r="AB14" s="162"/>
      <c r="AC14" s="162"/>
      <c r="AD14" s="162"/>
      <c r="AE14"/>
      <c r="AF14"/>
    </row>
    <row r="15" spans="1:32" ht="16.5" customHeight="1" x14ac:dyDescent="0.2">
      <c r="B15" s="115"/>
      <c r="C15" s="71" t="s">
        <v>279</v>
      </c>
      <c r="D15" s="71" t="s">
        <v>65</v>
      </c>
      <c r="E15" s="71" t="s">
        <v>15</v>
      </c>
      <c r="F15" s="73" t="s">
        <v>66</v>
      </c>
      <c r="G15" s="47" t="s">
        <v>280</v>
      </c>
      <c r="H15" s="146" t="s">
        <v>281</v>
      </c>
      <c r="I15" s="183" t="s">
        <v>695</v>
      </c>
      <c r="J15" s="75"/>
      <c r="K15" s="75"/>
      <c r="L15" s="75"/>
      <c r="M15" s="75"/>
      <c r="N15" s="75"/>
      <c r="O15" s="75"/>
      <c r="P15" s="75"/>
      <c r="Q15" s="71" t="s">
        <v>64</v>
      </c>
      <c r="R15" s="75">
        <v>15</v>
      </c>
      <c r="S15" s="71" t="s">
        <v>67</v>
      </c>
      <c r="T15" s="71" t="s">
        <v>68</v>
      </c>
      <c r="U15" s="71" t="s">
        <v>69</v>
      </c>
      <c r="V15" s="71" t="s">
        <v>70</v>
      </c>
      <c r="W15" s="71" t="s">
        <v>71</v>
      </c>
      <c r="X15" s="71" t="s">
        <v>72</v>
      </c>
      <c r="Y15" s="71" t="s">
        <v>73</v>
      </c>
      <c r="Z15" s="71" t="s">
        <v>74</v>
      </c>
      <c r="AA15" s="71" t="s">
        <v>75</v>
      </c>
      <c r="AB15" s="71" t="s">
        <v>76</v>
      </c>
      <c r="AC15" s="71" t="s">
        <v>77</v>
      </c>
      <c r="AD15" s="71" t="s">
        <v>78</v>
      </c>
    </row>
    <row r="16" spans="1:32" s="153" customFormat="1" ht="16.5" customHeight="1" x14ac:dyDescent="0.2">
      <c r="B16" s="154" t="s">
        <v>680</v>
      </c>
      <c r="C16" s="155" t="s">
        <v>279</v>
      </c>
      <c r="D16" s="155" t="s">
        <v>300</v>
      </c>
      <c r="E16" s="155" t="s">
        <v>151</v>
      </c>
      <c r="F16" s="155" t="s">
        <v>301</v>
      </c>
      <c r="G16" s="168"/>
      <c r="H16" s="159" t="s">
        <v>696</v>
      </c>
      <c r="I16" s="186" t="s">
        <v>697</v>
      </c>
      <c r="J16" s="160" t="s">
        <v>698</v>
      </c>
      <c r="K16" s="160"/>
      <c r="L16" s="160"/>
      <c r="M16" s="160" t="s">
        <v>501</v>
      </c>
      <c r="N16" s="160"/>
      <c r="O16" s="160"/>
      <c r="P16" s="160"/>
      <c r="Q16" s="155"/>
      <c r="R16" s="160"/>
      <c r="S16" s="155"/>
      <c r="T16" s="155"/>
      <c r="U16" s="155"/>
      <c r="V16" s="155"/>
      <c r="W16" s="165"/>
      <c r="X16" s="165"/>
      <c r="Y16" s="165"/>
      <c r="Z16" s="165"/>
      <c r="AA16" s="165"/>
      <c r="AB16" s="165"/>
      <c r="AC16" s="165"/>
      <c r="AD16" s="165"/>
      <c r="AE16"/>
      <c r="AF16"/>
    </row>
    <row r="17" spans="2:32" ht="16.5" customHeight="1" x14ac:dyDescent="0.2">
      <c r="B17" s="115"/>
      <c r="C17" s="71" t="s">
        <v>252</v>
      </c>
      <c r="D17" s="71" t="s">
        <v>14</v>
      </c>
      <c r="E17" s="72" t="s">
        <v>15</v>
      </c>
      <c r="F17" s="73" t="s">
        <v>16</v>
      </c>
      <c r="G17" s="74" t="s">
        <v>253</v>
      </c>
      <c r="H17" s="146" t="s">
        <v>254</v>
      </c>
      <c r="I17" s="183" t="s">
        <v>699</v>
      </c>
      <c r="J17" s="75"/>
      <c r="K17" s="75"/>
      <c r="L17" s="75"/>
      <c r="M17" s="75"/>
      <c r="N17" s="75"/>
      <c r="O17" s="75"/>
      <c r="P17" s="75"/>
      <c r="Q17" s="71" t="s">
        <v>13</v>
      </c>
      <c r="R17" s="75">
        <v>18</v>
      </c>
      <c r="S17" s="141" t="s">
        <v>17</v>
      </c>
      <c r="T17" s="141" t="s">
        <v>18</v>
      </c>
      <c r="U17" s="142" t="s">
        <v>19</v>
      </c>
      <c r="V17" s="141" t="s">
        <v>20</v>
      </c>
      <c r="W17" s="71" t="s">
        <v>21</v>
      </c>
      <c r="X17" s="71" t="s">
        <v>22</v>
      </c>
      <c r="Y17" s="71" t="s">
        <v>23</v>
      </c>
      <c r="Z17" s="71" t="s">
        <v>24</v>
      </c>
      <c r="AA17" s="142"/>
      <c r="AB17" s="142"/>
      <c r="AC17" s="142"/>
      <c r="AD17" s="142"/>
    </row>
    <row r="18" spans="2:32" ht="16.5" customHeight="1" x14ac:dyDescent="0.2">
      <c r="B18" s="115"/>
      <c r="C18" s="148" t="s">
        <v>257</v>
      </c>
      <c r="D18" s="71" t="s">
        <v>258</v>
      </c>
      <c r="E18" s="71" t="s">
        <v>151</v>
      </c>
      <c r="F18" s="73" t="s">
        <v>259</v>
      </c>
      <c r="G18" s="73"/>
      <c r="H18" s="140"/>
      <c r="I18" s="187" t="s">
        <v>700</v>
      </c>
      <c r="J18" s="75"/>
      <c r="K18" s="75"/>
      <c r="L18" s="75"/>
      <c r="M18" s="75"/>
      <c r="N18" s="75"/>
      <c r="O18" s="75"/>
      <c r="P18" s="75"/>
      <c r="Q18" s="148"/>
      <c r="R18" s="75"/>
      <c r="S18" s="71"/>
      <c r="T18" s="71"/>
      <c r="U18" s="71"/>
      <c r="V18" s="71"/>
      <c r="W18" s="148"/>
      <c r="X18" s="148"/>
      <c r="Y18" s="148"/>
      <c r="Z18" s="148"/>
      <c r="AA18" s="142"/>
      <c r="AB18" s="142"/>
      <c r="AC18" s="142"/>
      <c r="AD18" s="142"/>
    </row>
    <row r="19" spans="2:32" ht="16.5" customHeight="1" x14ac:dyDescent="0.2">
      <c r="B19" s="115"/>
      <c r="C19" s="148" t="s">
        <v>257</v>
      </c>
      <c r="D19" s="71" t="s">
        <v>282</v>
      </c>
      <c r="E19" s="71" t="s">
        <v>151</v>
      </c>
      <c r="F19" s="73" t="s">
        <v>283</v>
      </c>
      <c r="G19" s="73"/>
      <c r="H19" s="140"/>
      <c r="I19" s="187" t="s">
        <v>701</v>
      </c>
      <c r="J19" s="75"/>
      <c r="K19" s="75"/>
      <c r="L19" s="75"/>
      <c r="M19" s="75"/>
      <c r="N19" s="75"/>
      <c r="O19" s="75"/>
      <c r="P19" s="75"/>
      <c r="Q19" s="148"/>
      <c r="R19" s="75"/>
      <c r="S19" s="71"/>
      <c r="T19" s="71"/>
      <c r="U19" s="71"/>
      <c r="V19" s="71"/>
      <c r="W19" s="148"/>
      <c r="X19" s="148"/>
      <c r="Y19" s="148"/>
      <c r="Z19" s="148"/>
      <c r="AA19" s="142"/>
      <c r="AB19" s="142"/>
      <c r="AC19" s="142"/>
      <c r="AD19" s="142"/>
    </row>
    <row r="20" spans="2:32" ht="16.5" customHeight="1" x14ac:dyDescent="0.2">
      <c r="B20" s="115"/>
      <c r="C20" s="71" t="s">
        <v>257</v>
      </c>
      <c r="D20" s="71" t="s">
        <v>158</v>
      </c>
      <c r="E20" s="71" t="s">
        <v>151</v>
      </c>
      <c r="F20" s="73" t="s">
        <v>159</v>
      </c>
      <c r="G20" s="74" t="s">
        <v>286</v>
      </c>
      <c r="H20" s="146" t="s">
        <v>702</v>
      </c>
      <c r="I20" s="183" t="s">
        <v>703</v>
      </c>
      <c r="J20" s="75" t="s">
        <v>529</v>
      </c>
      <c r="K20" s="75"/>
      <c r="L20" s="75"/>
      <c r="M20" s="75" t="s">
        <v>704</v>
      </c>
      <c r="N20" s="75"/>
      <c r="O20" s="75"/>
      <c r="P20" s="75"/>
      <c r="Q20" s="71" t="s">
        <v>157</v>
      </c>
      <c r="R20" s="75">
        <v>13</v>
      </c>
      <c r="S20" s="71" t="s">
        <v>160</v>
      </c>
      <c r="T20" s="71" t="s">
        <v>161</v>
      </c>
      <c r="U20" s="71" t="s">
        <v>162</v>
      </c>
      <c r="V20" s="71" t="s">
        <v>163</v>
      </c>
      <c r="W20" s="149" t="s">
        <v>164</v>
      </c>
      <c r="X20" s="149" t="s">
        <v>165</v>
      </c>
      <c r="Y20" s="150" t="s">
        <v>166</v>
      </c>
      <c r="Z20" s="149" t="s">
        <v>167</v>
      </c>
      <c r="AA20" s="71" t="s">
        <v>168</v>
      </c>
      <c r="AB20" s="71" t="s">
        <v>169</v>
      </c>
      <c r="AC20" s="71" t="s">
        <v>170</v>
      </c>
      <c r="AD20" s="71" t="s">
        <v>171</v>
      </c>
    </row>
    <row r="21" spans="2:32" ht="16.5" customHeight="1" x14ac:dyDescent="0.2">
      <c r="B21" s="115"/>
      <c r="C21" s="71" t="s">
        <v>257</v>
      </c>
      <c r="D21" s="72" t="s">
        <v>179</v>
      </c>
      <c r="E21" s="71" t="s">
        <v>151</v>
      </c>
      <c r="F21" s="73" t="s">
        <v>180</v>
      </c>
      <c r="G21" s="74" t="s">
        <v>304</v>
      </c>
      <c r="H21" s="143" t="s">
        <v>305</v>
      </c>
      <c r="I21" s="183" t="s">
        <v>705</v>
      </c>
      <c r="J21" s="147"/>
      <c r="K21" s="147"/>
      <c r="L21" s="147"/>
      <c r="M21" s="147"/>
      <c r="N21" s="147"/>
      <c r="O21" s="147"/>
      <c r="P21" s="147"/>
      <c r="Q21" s="71" t="s">
        <v>178</v>
      </c>
      <c r="R21" s="147">
        <v>10</v>
      </c>
      <c r="S21" s="71" t="s">
        <v>181</v>
      </c>
      <c r="T21" s="71" t="s">
        <v>182</v>
      </c>
      <c r="U21" s="71" t="s">
        <v>183</v>
      </c>
      <c r="V21" s="71" t="s">
        <v>184</v>
      </c>
      <c r="W21" s="72" t="s">
        <v>185</v>
      </c>
      <c r="X21" s="141" t="s">
        <v>186</v>
      </c>
      <c r="Y21" s="150" t="s">
        <v>187</v>
      </c>
      <c r="Z21" s="141" t="s">
        <v>188</v>
      </c>
      <c r="AA21" s="47"/>
      <c r="AB21" s="47"/>
      <c r="AC21" s="47"/>
      <c r="AD21" s="47"/>
    </row>
    <row r="22" spans="2:32" ht="16.5" customHeight="1" x14ac:dyDescent="0.2">
      <c r="B22" s="115"/>
      <c r="C22" s="71" t="s">
        <v>257</v>
      </c>
      <c r="D22" s="71" t="s">
        <v>190</v>
      </c>
      <c r="E22" s="71" t="s">
        <v>151</v>
      </c>
      <c r="F22" s="71" t="s">
        <v>191</v>
      </c>
      <c r="G22" s="74" t="s">
        <v>308</v>
      </c>
      <c r="H22" s="143" t="s">
        <v>309</v>
      </c>
      <c r="I22" s="183" t="s">
        <v>706</v>
      </c>
      <c r="J22" s="75" t="s">
        <v>310</v>
      </c>
      <c r="K22" s="75"/>
      <c r="L22" s="75"/>
      <c r="M22" s="75"/>
      <c r="N22" s="75"/>
      <c r="O22" s="75"/>
      <c r="P22" s="75"/>
      <c r="Q22" s="71" t="s">
        <v>189</v>
      </c>
      <c r="R22" s="75">
        <v>13</v>
      </c>
      <c r="S22" s="149" t="s">
        <v>192</v>
      </c>
      <c r="T22" s="149" t="s">
        <v>193</v>
      </c>
      <c r="U22" s="150" t="s">
        <v>194</v>
      </c>
      <c r="V22" s="149" t="s">
        <v>195</v>
      </c>
      <c r="W22" s="71" t="s">
        <v>196</v>
      </c>
      <c r="X22" s="71" t="s">
        <v>197</v>
      </c>
      <c r="Y22" s="71" t="s">
        <v>198</v>
      </c>
      <c r="Z22" s="71" t="s">
        <v>199</v>
      </c>
      <c r="AA22" s="47"/>
      <c r="AB22" s="47"/>
      <c r="AC22" s="47"/>
      <c r="AD22" s="47"/>
    </row>
    <row r="23" spans="2:32" ht="16.5" customHeight="1" x14ac:dyDescent="0.2">
      <c r="B23" s="115"/>
      <c r="C23" s="71" t="s">
        <v>257</v>
      </c>
      <c r="D23" s="71" t="s">
        <v>201</v>
      </c>
      <c r="E23" s="71" t="s">
        <v>151</v>
      </c>
      <c r="F23" s="73" t="s">
        <v>202</v>
      </c>
      <c r="G23" s="74" t="s">
        <v>311</v>
      </c>
      <c r="H23" s="143" t="s">
        <v>312</v>
      </c>
      <c r="I23" s="183" t="s">
        <v>707</v>
      </c>
      <c r="J23" s="75" t="s">
        <v>313</v>
      </c>
      <c r="K23" s="75"/>
      <c r="L23" s="75"/>
      <c r="M23" s="75"/>
      <c r="N23" s="75"/>
      <c r="O23" s="75"/>
      <c r="P23" s="75"/>
      <c r="Q23" s="71" t="s">
        <v>200</v>
      </c>
      <c r="R23" s="75">
        <v>18</v>
      </c>
      <c r="S23" s="71" t="s">
        <v>203</v>
      </c>
      <c r="T23" s="71" t="s">
        <v>204</v>
      </c>
      <c r="U23" s="71" t="s">
        <v>205</v>
      </c>
      <c r="V23" s="71" t="s">
        <v>206</v>
      </c>
      <c r="W23" s="71"/>
      <c r="X23" s="71"/>
      <c r="Y23" s="71"/>
      <c r="Z23" s="71"/>
      <c r="AA23" s="71"/>
      <c r="AB23" s="71"/>
      <c r="AC23" s="71"/>
      <c r="AD23" s="71"/>
    </row>
    <row r="24" spans="2:32" ht="16.5" customHeight="1" x14ac:dyDescent="0.2">
      <c r="B24" s="115"/>
      <c r="C24" s="71" t="s">
        <v>257</v>
      </c>
      <c r="D24" s="71" t="s">
        <v>208</v>
      </c>
      <c r="E24" s="71" t="s">
        <v>151</v>
      </c>
      <c r="F24" s="71" t="s">
        <v>209</v>
      </c>
      <c r="G24" s="74" t="s">
        <v>314</v>
      </c>
      <c r="H24" s="146" t="s">
        <v>315</v>
      </c>
      <c r="I24" s="183" t="s">
        <v>708</v>
      </c>
      <c r="J24" s="147"/>
      <c r="K24" s="147"/>
      <c r="L24" s="147"/>
      <c r="M24" s="147"/>
      <c r="N24" s="147"/>
      <c r="O24" s="147"/>
      <c r="P24" s="147"/>
      <c r="Q24" s="71" t="s">
        <v>207</v>
      </c>
      <c r="R24" s="147">
        <v>11</v>
      </c>
      <c r="S24" s="71" t="s">
        <v>210</v>
      </c>
      <c r="T24" s="71" t="s">
        <v>22</v>
      </c>
      <c r="U24" s="71" t="s">
        <v>211</v>
      </c>
      <c r="V24" s="71" t="s">
        <v>212</v>
      </c>
      <c r="W24" s="151" t="s">
        <v>213</v>
      </c>
      <c r="X24" s="149" t="s">
        <v>214</v>
      </c>
      <c r="Y24" s="150" t="s">
        <v>215</v>
      </c>
      <c r="Z24" s="149" t="s">
        <v>216</v>
      </c>
      <c r="AA24" s="149"/>
      <c r="AB24" s="47"/>
      <c r="AC24" s="47"/>
      <c r="AD24" s="47"/>
    </row>
    <row r="25" spans="2:32" ht="16.5" customHeight="1" x14ac:dyDescent="0.2">
      <c r="B25" s="115"/>
      <c r="C25" s="71" t="s">
        <v>288</v>
      </c>
      <c r="D25" s="71" t="s">
        <v>83</v>
      </c>
      <c r="E25" s="72" t="s">
        <v>15</v>
      </c>
      <c r="F25" s="73" t="s">
        <v>84</v>
      </c>
      <c r="G25" s="74" t="s">
        <v>289</v>
      </c>
      <c r="H25" s="146" t="s">
        <v>290</v>
      </c>
      <c r="I25" s="183" t="s">
        <v>709</v>
      </c>
      <c r="J25" s="75"/>
      <c r="K25" s="75"/>
      <c r="L25" s="75"/>
      <c r="M25" s="75"/>
      <c r="N25" s="75"/>
      <c r="O25" s="75"/>
      <c r="P25" s="75"/>
      <c r="Q25" s="71" t="s">
        <v>82</v>
      </c>
      <c r="R25" s="75">
        <v>5</v>
      </c>
      <c r="S25" s="141" t="s">
        <v>85</v>
      </c>
      <c r="T25" s="141" t="s">
        <v>18</v>
      </c>
      <c r="U25" s="142" t="s">
        <v>86</v>
      </c>
      <c r="V25" s="152" t="s">
        <v>87</v>
      </c>
      <c r="W25" s="142"/>
      <c r="X25" s="142"/>
      <c r="Y25" s="142"/>
      <c r="Z25" s="142"/>
      <c r="AA25" s="142"/>
      <c r="AB25" s="142"/>
      <c r="AC25" s="142"/>
      <c r="AD25" s="142"/>
    </row>
    <row r="26" spans="2:32" s="153" customFormat="1" ht="16.5" customHeight="1" x14ac:dyDescent="0.2">
      <c r="B26" s="154" t="s">
        <v>680</v>
      </c>
      <c r="C26" s="155" t="s">
        <v>288</v>
      </c>
      <c r="D26" s="155" t="s">
        <v>100</v>
      </c>
      <c r="E26" s="156" t="s">
        <v>15</v>
      </c>
      <c r="F26" s="156" t="s">
        <v>101</v>
      </c>
      <c r="G26" s="165" t="s">
        <v>295</v>
      </c>
      <c r="H26" s="167" t="s">
        <v>296</v>
      </c>
      <c r="I26" s="181" t="s">
        <v>710</v>
      </c>
      <c r="J26" s="160" t="s">
        <v>297</v>
      </c>
      <c r="K26" s="160"/>
      <c r="L26" s="160"/>
      <c r="M26" s="160"/>
      <c r="N26" s="160"/>
      <c r="O26" s="160"/>
      <c r="P26" s="160"/>
      <c r="Q26" s="155" t="s">
        <v>99</v>
      </c>
      <c r="R26" s="160">
        <v>11</v>
      </c>
      <c r="S26" s="155" t="s">
        <v>102</v>
      </c>
      <c r="T26" s="155" t="s">
        <v>103</v>
      </c>
      <c r="U26" s="155" t="s">
        <v>104</v>
      </c>
      <c r="V26" s="155" t="s">
        <v>105</v>
      </c>
      <c r="W26" s="155" t="s">
        <v>106</v>
      </c>
      <c r="X26" s="155" t="s">
        <v>107</v>
      </c>
      <c r="Y26" s="155" t="s">
        <v>108</v>
      </c>
      <c r="Z26" s="155" t="s">
        <v>109</v>
      </c>
      <c r="AA26" s="161" t="s">
        <v>110</v>
      </c>
      <c r="AB26" s="161" t="s">
        <v>111</v>
      </c>
      <c r="AC26" s="162" t="s">
        <v>112</v>
      </c>
      <c r="AD26" s="170" t="s">
        <v>113</v>
      </c>
      <c r="AE26"/>
      <c r="AF26"/>
    </row>
    <row r="27" spans="2:32" s="153" customFormat="1" ht="16.5" customHeight="1" x14ac:dyDescent="0.2">
      <c r="B27" s="154" t="s">
        <v>680</v>
      </c>
      <c r="C27" s="162" t="s">
        <v>249</v>
      </c>
      <c r="D27" s="155" t="s">
        <v>217</v>
      </c>
      <c r="E27" s="155"/>
      <c r="F27" s="171" t="s">
        <v>218</v>
      </c>
      <c r="G27" s="165" t="s">
        <v>250</v>
      </c>
      <c r="H27" s="167" t="s">
        <v>251</v>
      </c>
      <c r="I27" s="181" t="s">
        <v>711</v>
      </c>
      <c r="J27" s="160"/>
      <c r="K27" s="160"/>
      <c r="L27" s="160"/>
      <c r="M27" s="160"/>
      <c r="N27" s="160"/>
      <c r="O27" s="160"/>
      <c r="P27" s="160"/>
      <c r="Q27" s="162"/>
      <c r="R27" s="160">
        <v>1</v>
      </c>
      <c r="S27" s="155" t="s">
        <v>219</v>
      </c>
      <c r="T27" s="155" t="s">
        <v>220</v>
      </c>
      <c r="U27" s="165" t="s">
        <v>221</v>
      </c>
      <c r="V27" s="155" t="s">
        <v>222</v>
      </c>
      <c r="W27" s="162"/>
      <c r="X27" s="162"/>
      <c r="Y27" s="162"/>
      <c r="Z27" s="162"/>
      <c r="AA27" s="162"/>
      <c r="AB27" s="162"/>
      <c r="AC27" s="162"/>
      <c r="AD27" s="162"/>
      <c r="AE27"/>
      <c r="AF27"/>
    </row>
    <row r="28" spans="2:32" s="153" customFormat="1" ht="16.5" customHeight="1" x14ac:dyDescent="0.2">
      <c r="B28" s="154" t="s">
        <v>680</v>
      </c>
      <c r="C28" s="162" t="s">
        <v>249</v>
      </c>
      <c r="D28" s="155" t="s">
        <v>223</v>
      </c>
      <c r="E28" s="155"/>
      <c r="F28" s="157" t="s">
        <v>224</v>
      </c>
      <c r="G28" s="163" t="s">
        <v>268</v>
      </c>
      <c r="H28" s="167" t="s">
        <v>269</v>
      </c>
      <c r="I28" s="181" t="s">
        <v>712</v>
      </c>
      <c r="J28" s="160"/>
      <c r="K28" s="160"/>
      <c r="L28" s="160"/>
      <c r="M28" s="160"/>
      <c r="N28" s="160"/>
      <c r="O28" s="160"/>
      <c r="P28" s="160"/>
      <c r="Q28" s="162"/>
      <c r="R28" s="160">
        <v>1</v>
      </c>
      <c r="S28" s="155" t="s">
        <v>225</v>
      </c>
      <c r="T28" s="155" t="s">
        <v>226</v>
      </c>
      <c r="U28" s="155" t="s">
        <v>227</v>
      </c>
      <c r="V28" s="155" t="s">
        <v>228</v>
      </c>
      <c r="W28" s="162"/>
      <c r="X28" s="162"/>
      <c r="Y28" s="162"/>
      <c r="Z28" s="162"/>
      <c r="AA28" s="162"/>
      <c r="AB28" s="162"/>
      <c r="AC28" s="162"/>
      <c r="AD28" s="162"/>
      <c r="AE28"/>
      <c r="AF28"/>
    </row>
    <row r="29" spans="2:32" s="153" customFormat="1" ht="16.5" customHeight="1" x14ac:dyDescent="0.2">
      <c r="B29" s="154" t="s">
        <v>680</v>
      </c>
      <c r="C29" s="155" t="s">
        <v>249</v>
      </c>
      <c r="D29" s="155" t="s">
        <v>58</v>
      </c>
      <c r="E29" s="156" t="s">
        <v>15</v>
      </c>
      <c r="F29" s="157" t="s">
        <v>59</v>
      </c>
      <c r="G29" s="163" t="s">
        <v>276</v>
      </c>
      <c r="H29" s="167" t="s">
        <v>277</v>
      </c>
      <c r="I29" s="181" t="s">
        <v>713</v>
      </c>
      <c r="J29" s="160" t="s">
        <v>278</v>
      </c>
      <c r="K29" s="160"/>
      <c r="L29" s="160"/>
      <c r="M29" s="160"/>
      <c r="N29" s="160"/>
      <c r="O29" s="160"/>
      <c r="P29" s="160"/>
      <c r="Q29" s="155" t="s">
        <v>57</v>
      </c>
      <c r="R29" s="160">
        <v>1</v>
      </c>
      <c r="S29" s="155" t="s">
        <v>60</v>
      </c>
      <c r="T29" s="155" t="s">
        <v>61</v>
      </c>
      <c r="U29" s="155" t="s">
        <v>62</v>
      </c>
      <c r="V29" s="155" t="s">
        <v>63</v>
      </c>
      <c r="W29" s="162"/>
      <c r="X29" s="162"/>
      <c r="Y29" s="162"/>
      <c r="Z29" s="162"/>
      <c r="AA29" s="162"/>
      <c r="AB29" s="162"/>
      <c r="AC29" s="162"/>
      <c r="AD29" s="162"/>
      <c r="AE29"/>
      <c r="AF29"/>
    </row>
    <row r="30" spans="2:32" s="153" customFormat="1" ht="16.5" customHeight="1" x14ac:dyDescent="0.2">
      <c r="B30" s="154" t="s">
        <v>680</v>
      </c>
      <c r="C30" s="155" t="s">
        <v>249</v>
      </c>
      <c r="D30" s="155" t="s">
        <v>79</v>
      </c>
      <c r="E30" s="155" t="s">
        <v>15</v>
      </c>
      <c r="F30" s="157" t="s">
        <v>80</v>
      </c>
      <c r="G30" s="163" t="s">
        <v>284</v>
      </c>
      <c r="H30" s="167" t="s">
        <v>285</v>
      </c>
      <c r="I30" s="181" t="s">
        <v>714</v>
      </c>
      <c r="J30" s="160"/>
      <c r="K30" s="160"/>
      <c r="L30" s="160"/>
      <c r="M30" s="160"/>
      <c r="N30" s="160"/>
      <c r="O30" s="160"/>
      <c r="P30" s="160"/>
      <c r="Q30" s="155" t="s">
        <v>57</v>
      </c>
      <c r="R30" s="160">
        <v>2</v>
      </c>
      <c r="S30" s="172" t="s">
        <v>81</v>
      </c>
      <c r="T30" s="155"/>
      <c r="U30" s="155"/>
      <c r="V30" s="155"/>
      <c r="W30" s="162"/>
      <c r="X30" s="162"/>
      <c r="Y30" s="162"/>
      <c r="Z30" s="162"/>
      <c r="AA30" s="162"/>
      <c r="AB30" s="162"/>
      <c r="AC30" s="162"/>
      <c r="AD30" s="162"/>
      <c r="AE30"/>
      <c r="AF30"/>
    </row>
    <row r="31" spans="2:32" s="153" customFormat="1" ht="16.5" customHeight="1" x14ac:dyDescent="0.2">
      <c r="B31" s="154" t="s">
        <v>680</v>
      </c>
      <c r="C31" s="155" t="s">
        <v>249</v>
      </c>
      <c r="D31" s="155" t="s">
        <v>173</v>
      </c>
      <c r="E31" s="155" t="s">
        <v>151</v>
      </c>
      <c r="F31" s="155" t="s">
        <v>174</v>
      </c>
      <c r="G31" s="163" t="s">
        <v>291</v>
      </c>
      <c r="H31" s="167" t="s">
        <v>292</v>
      </c>
      <c r="I31" s="181" t="s">
        <v>715</v>
      </c>
      <c r="J31" s="160"/>
      <c r="K31" s="160"/>
      <c r="L31" s="160"/>
      <c r="M31" s="160"/>
      <c r="N31" s="160"/>
      <c r="O31" s="160"/>
      <c r="P31" s="160"/>
      <c r="Q31" s="155" t="s">
        <v>172</v>
      </c>
      <c r="R31" s="160">
        <v>6</v>
      </c>
      <c r="S31" s="155" t="s">
        <v>175</v>
      </c>
      <c r="T31" s="155" t="s">
        <v>22</v>
      </c>
      <c r="U31" s="155" t="s">
        <v>176</v>
      </c>
      <c r="V31" s="155" t="s">
        <v>177</v>
      </c>
      <c r="W31" s="165"/>
      <c r="X31" s="165"/>
      <c r="Y31" s="165"/>
      <c r="Z31" s="165"/>
      <c r="AA31" s="165"/>
      <c r="AB31" s="165"/>
      <c r="AC31" s="165"/>
      <c r="AD31" s="165"/>
      <c r="AE31"/>
      <c r="AF31"/>
    </row>
    <row r="32" spans="2:32" s="153" customFormat="1" ht="16.5" customHeight="1" x14ac:dyDescent="0.2">
      <c r="B32" s="154" t="s">
        <v>680</v>
      </c>
      <c r="C32" s="155" t="s">
        <v>249</v>
      </c>
      <c r="D32" s="156" t="s">
        <v>114</v>
      </c>
      <c r="E32" s="156" t="s">
        <v>15</v>
      </c>
      <c r="F32" s="162" t="s">
        <v>115</v>
      </c>
      <c r="G32" s="163" t="s">
        <v>298</v>
      </c>
      <c r="H32" s="167" t="s">
        <v>299</v>
      </c>
      <c r="I32" s="181" t="s">
        <v>716</v>
      </c>
      <c r="J32" s="169" t="s">
        <v>717</v>
      </c>
      <c r="K32" s="169"/>
      <c r="L32" s="169"/>
      <c r="M32" s="169"/>
      <c r="N32" s="169"/>
      <c r="O32" s="169"/>
      <c r="P32" s="169"/>
      <c r="Q32" s="155" t="s">
        <v>57</v>
      </c>
      <c r="R32" s="169">
        <v>7</v>
      </c>
      <c r="S32" s="155" t="s">
        <v>116</v>
      </c>
      <c r="T32" s="155" t="s">
        <v>117</v>
      </c>
      <c r="U32" s="155" t="s">
        <v>118</v>
      </c>
      <c r="V32" s="155" t="s">
        <v>119</v>
      </c>
      <c r="W32" s="162"/>
      <c r="X32" s="162"/>
      <c r="Y32" s="162"/>
      <c r="Z32" s="162"/>
      <c r="AA32" s="162"/>
      <c r="AB32" s="162"/>
      <c r="AC32" s="162"/>
      <c r="AD32" s="162"/>
      <c r="AE32"/>
      <c r="AF32"/>
    </row>
    <row r="33" spans="2:32" s="153" customFormat="1" ht="16.5" customHeight="1" x14ac:dyDescent="0.2">
      <c r="B33" s="173" t="s">
        <v>680</v>
      </c>
      <c r="C33" s="174" t="s">
        <v>265</v>
      </c>
      <c r="D33" s="174" t="s">
        <v>51</v>
      </c>
      <c r="E33" s="175" t="s">
        <v>15</v>
      </c>
      <c r="F33" s="176" t="s">
        <v>52</v>
      </c>
      <c r="G33" s="177" t="s">
        <v>266</v>
      </c>
      <c r="H33" s="178" t="s">
        <v>267</v>
      </c>
      <c r="I33" s="185" t="s">
        <v>718</v>
      </c>
      <c r="J33" s="179" t="s">
        <v>422</v>
      </c>
      <c r="K33" s="179"/>
      <c r="L33" s="179"/>
      <c r="M33" s="179"/>
      <c r="N33" s="179"/>
      <c r="O33" s="179"/>
      <c r="P33" s="179"/>
      <c r="Q33" s="174" t="s">
        <v>50</v>
      </c>
      <c r="R33" s="179">
        <v>8</v>
      </c>
      <c r="S33" s="174" t="s">
        <v>53</v>
      </c>
      <c r="T33" s="174" t="s">
        <v>54</v>
      </c>
      <c r="U33" s="174" t="s">
        <v>55</v>
      </c>
      <c r="V33" s="174" t="s">
        <v>56</v>
      </c>
      <c r="W33" s="180"/>
      <c r="X33" s="180"/>
      <c r="Y33" s="180"/>
      <c r="Z33" s="180"/>
      <c r="AA33" s="180"/>
      <c r="AB33" s="180"/>
      <c r="AC33" s="180"/>
      <c r="AD33" s="180"/>
      <c r="AE33"/>
      <c r="AF33"/>
    </row>
    <row r="34" spans="2:32" x14ac:dyDescent="0.2">
      <c r="D34" s="35"/>
      <c r="R34" s="1">
        <f>SUM(R6:R33)</f>
        <v>240</v>
      </c>
    </row>
  </sheetData>
  <phoneticPr fontId="17" type="noConversion"/>
  <hyperlinks>
    <hyperlink ref="U22" r:id="rId1" xr:uid="{22BB5831-6F9E-1E48-9CC5-4DB739579DC1}"/>
    <hyperlink ref="Y20" r:id="rId2" xr:uid="{98EE6755-9FCD-DB42-873F-E369AB0FE96D}"/>
    <hyperlink ref="Y21" r:id="rId3" xr:uid="{AA6EB3B0-963B-9B4C-B927-E10CDE6D41FA}"/>
  </hyperlinks>
  <pageMargins left="0.7" right="0.7" top="0.75" bottom="0.75" header="0.3" footer="0.3"/>
  <pageSetup scale="0" firstPageNumber="0" fitToWidth="0" fitToHeight="0" orientation="landscape" horizontalDpi="0" verticalDpi="0" copies="0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95A2-09C1-5644-9871-76C72AF7268F}">
  <dimension ref="A1:E38"/>
  <sheetViews>
    <sheetView zoomScaleNormal="150" zoomScaleSheetLayoutView="100" workbookViewId="0">
      <pane ySplit="1" topLeftCell="A2" activePane="bottomLeft" state="frozen"/>
      <selection pane="bottomLeft" activeCell="A9" sqref="A9"/>
    </sheetView>
  </sheetViews>
  <sheetFormatPr baseColWidth="10" defaultColWidth="8.83203125" defaultRowHeight="16" x14ac:dyDescent="0.2"/>
  <cols>
    <col min="1" max="1" width="30.5" customWidth="1"/>
    <col min="2" max="2" width="23.33203125" customWidth="1"/>
    <col min="3" max="3" width="32.33203125" bestFit="1" customWidth="1"/>
    <col min="4" max="4" width="23.83203125" customWidth="1"/>
  </cols>
  <sheetData>
    <row r="1" spans="1:5" s="189" customFormat="1" x14ac:dyDescent="0.2">
      <c r="A1" s="189" t="s">
        <v>719</v>
      </c>
      <c r="B1" s="189" t="s">
        <v>0</v>
      </c>
      <c r="C1" s="189" t="s">
        <v>720</v>
      </c>
      <c r="D1" s="189" t="s">
        <v>721</v>
      </c>
      <c r="E1" s="189" t="s">
        <v>722</v>
      </c>
    </row>
    <row r="2" spans="1:5" x14ac:dyDescent="0.2">
      <c r="A2" s="189" t="s">
        <v>393</v>
      </c>
    </row>
    <row r="3" spans="1:5" x14ac:dyDescent="0.2">
      <c r="A3" t="s">
        <v>723</v>
      </c>
      <c r="B3" t="s">
        <v>724</v>
      </c>
      <c r="C3" t="s">
        <v>401</v>
      </c>
      <c r="E3" t="s">
        <v>15</v>
      </c>
    </row>
    <row r="4" spans="1:5" x14ac:dyDescent="0.2">
      <c r="A4" t="s">
        <v>26</v>
      </c>
      <c r="B4" t="s">
        <v>724</v>
      </c>
      <c r="C4" t="s">
        <v>401</v>
      </c>
      <c r="E4" t="s">
        <v>15</v>
      </c>
    </row>
    <row r="5" spans="1:5" x14ac:dyDescent="0.2">
      <c r="A5" t="s">
        <v>346</v>
      </c>
      <c r="B5" t="s">
        <v>725</v>
      </c>
      <c r="C5" t="s">
        <v>410</v>
      </c>
      <c r="E5" t="s">
        <v>15</v>
      </c>
    </row>
    <row r="6" spans="1:5" x14ac:dyDescent="0.2">
      <c r="B6" t="s">
        <v>725</v>
      </c>
      <c r="D6" t="s">
        <v>726</v>
      </c>
      <c r="E6" t="s">
        <v>388</v>
      </c>
    </row>
    <row r="7" spans="1:5" x14ac:dyDescent="0.2">
      <c r="B7" t="s">
        <v>725</v>
      </c>
      <c r="C7" t="s">
        <v>727</v>
      </c>
      <c r="D7" s="190" t="s">
        <v>728</v>
      </c>
      <c r="E7" t="s">
        <v>388</v>
      </c>
    </row>
    <row r="8" spans="1:5" x14ac:dyDescent="0.2">
      <c r="A8" t="s">
        <v>128</v>
      </c>
      <c r="B8" t="s">
        <v>729</v>
      </c>
      <c r="D8" s="190"/>
    </row>
    <row r="9" spans="1:5" x14ac:dyDescent="0.2">
      <c r="A9" t="s">
        <v>730</v>
      </c>
      <c r="B9" t="s">
        <v>731</v>
      </c>
      <c r="C9" t="s">
        <v>732</v>
      </c>
      <c r="E9" t="s">
        <v>15</v>
      </c>
    </row>
    <row r="10" spans="1:5" x14ac:dyDescent="0.2">
      <c r="A10" t="s">
        <v>733</v>
      </c>
      <c r="B10" t="s">
        <v>733</v>
      </c>
      <c r="C10" t="s">
        <v>734</v>
      </c>
      <c r="D10" t="s">
        <v>735</v>
      </c>
      <c r="E10" t="s">
        <v>388</v>
      </c>
    </row>
    <row r="11" spans="1:5" x14ac:dyDescent="0.2">
      <c r="A11" t="s">
        <v>479</v>
      </c>
      <c r="B11" t="s">
        <v>736</v>
      </c>
      <c r="C11" s="190" t="s">
        <v>737</v>
      </c>
      <c r="D11" s="190" t="s">
        <v>728</v>
      </c>
      <c r="E11" t="s">
        <v>15</v>
      </c>
    </row>
    <row r="12" spans="1:5" x14ac:dyDescent="0.2">
      <c r="A12" t="s">
        <v>738</v>
      </c>
      <c r="B12" t="s">
        <v>739</v>
      </c>
    </row>
    <row r="14" spans="1:5" x14ac:dyDescent="0.2">
      <c r="A14" s="189" t="s">
        <v>423</v>
      </c>
    </row>
    <row r="15" spans="1:5" x14ac:dyDescent="0.2">
      <c r="A15" t="s">
        <v>347</v>
      </c>
      <c r="B15" t="s">
        <v>423</v>
      </c>
      <c r="C15" t="s">
        <v>422</v>
      </c>
      <c r="E15" t="s">
        <v>15</v>
      </c>
    </row>
    <row r="17" spans="1:5" x14ac:dyDescent="0.2">
      <c r="A17" s="189" t="s">
        <v>740</v>
      </c>
    </row>
    <row r="18" spans="1:5" x14ac:dyDescent="0.2">
      <c r="A18" t="s">
        <v>58</v>
      </c>
      <c r="B18" t="s">
        <v>741</v>
      </c>
      <c r="C18" t="s">
        <v>742</v>
      </c>
      <c r="D18" t="s">
        <v>743</v>
      </c>
      <c r="E18" t="s">
        <v>388</v>
      </c>
    </row>
    <row r="19" spans="1:5" x14ac:dyDescent="0.2">
      <c r="A19" t="s">
        <v>114</v>
      </c>
      <c r="B19" t="s">
        <v>744</v>
      </c>
      <c r="C19" t="s">
        <v>745</v>
      </c>
      <c r="D19" t="s">
        <v>743</v>
      </c>
      <c r="E19" t="s">
        <v>388</v>
      </c>
    </row>
    <row r="20" spans="1:5" x14ac:dyDescent="0.2">
      <c r="A20" t="s">
        <v>351</v>
      </c>
      <c r="B20" t="s">
        <v>746</v>
      </c>
      <c r="C20" t="s">
        <v>382</v>
      </c>
      <c r="E20" t="s">
        <v>151</v>
      </c>
    </row>
    <row r="21" spans="1:5" x14ac:dyDescent="0.2">
      <c r="A21" t="s">
        <v>747</v>
      </c>
      <c r="B21" t="s">
        <v>379</v>
      </c>
      <c r="C21" s="190" t="s">
        <v>748</v>
      </c>
      <c r="D21" t="s">
        <v>743</v>
      </c>
      <c r="E21" t="s">
        <v>388</v>
      </c>
    </row>
    <row r="22" spans="1:5" x14ac:dyDescent="0.2">
      <c r="A22" t="s">
        <v>79</v>
      </c>
      <c r="B22" t="s">
        <v>445</v>
      </c>
      <c r="C22" t="s">
        <v>742</v>
      </c>
      <c r="D22" t="s">
        <v>743</v>
      </c>
      <c r="E22" t="s">
        <v>388</v>
      </c>
    </row>
    <row r="24" spans="1:5" x14ac:dyDescent="0.2">
      <c r="A24" s="189" t="s">
        <v>749</v>
      </c>
    </row>
    <row r="25" spans="1:5" x14ac:dyDescent="0.2">
      <c r="A25" t="s">
        <v>300</v>
      </c>
      <c r="B25" t="s">
        <v>750</v>
      </c>
      <c r="C25" t="s">
        <v>751</v>
      </c>
      <c r="E25" t="s">
        <v>151</v>
      </c>
    </row>
    <row r="26" spans="1:5" x14ac:dyDescent="0.2">
      <c r="A26" t="s">
        <v>752</v>
      </c>
      <c r="B26" t="s">
        <v>425</v>
      </c>
      <c r="C26" s="190" t="s">
        <v>753</v>
      </c>
      <c r="D26" s="190" t="s">
        <v>728</v>
      </c>
      <c r="E26" t="s">
        <v>151</v>
      </c>
    </row>
    <row r="27" spans="1:5" x14ac:dyDescent="0.2">
      <c r="A27" t="s">
        <v>471</v>
      </c>
      <c r="B27" s="213" t="s">
        <v>754</v>
      </c>
      <c r="C27" t="s">
        <v>297</v>
      </c>
      <c r="D27" s="190"/>
    </row>
    <row r="28" spans="1:5" x14ac:dyDescent="0.2">
      <c r="A28" t="s">
        <v>446</v>
      </c>
      <c r="B28" t="s">
        <v>755</v>
      </c>
      <c r="C28" s="190" t="s">
        <v>756</v>
      </c>
      <c r="D28" s="190" t="s">
        <v>757</v>
      </c>
    </row>
    <row r="30" spans="1:5" x14ac:dyDescent="0.2">
      <c r="A30" s="189" t="s">
        <v>516</v>
      </c>
    </row>
    <row r="31" spans="1:5" x14ac:dyDescent="0.2">
      <c r="A31" t="s">
        <v>758</v>
      </c>
      <c r="C31" t="s">
        <v>313</v>
      </c>
    </row>
    <row r="32" spans="1:5" x14ac:dyDescent="0.2">
      <c r="A32" t="s">
        <v>759</v>
      </c>
      <c r="C32" t="s">
        <v>545</v>
      </c>
    </row>
    <row r="33" spans="1:3" x14ac:dyDescent="0.2">
      <c r="A33" t="s">
        <v>758</v>
      </c>
      <c r="C33" t="s">
        <v>529</v>
      </c>
    </row>
    <row r="34" spans="1:3" x14ac:dyDescent="0.2">
      <c r="A34" t="s">
        <v>760</v>
      </c>
      <c r="C34" t="s">
        <v>761</v>
      </c>
    </row>
    <row r="35" spans="1:3" x14ac:dyDescent="0.2">
      <c r="A35" t="s">
        <v>758</v>
      </c>
      <c r="C35" t="s">
        <v>762</v>
      </c>
    </row>
    <row r="36" spans="1:3" x14ac:dyDescent="0.2">
      <c r="A36" t="s">
        <v>763</v>
      </c>
      <c r="C36" t="s">
        <v>552</v>
      </c>
    </row>
    <row r="37" spans="1:3" x14ac:dyDescent="0.2">
      <c r="A37" t="s">
        <v>764</v>
      </c>
      <c r="C37" t="s">
        <v>522</v>
      </c>
    </row>
    <row r="38" spans="1:3" x14ac:dyDescent="0.2">
      <c r="A38" t="s">
        <v>763</v>
      </c>
      <c r="C38" t="s">
        <v>765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9391-F988-4A44-A5F4-1427CF2DB0A1}">
  <dimension ref="A1:H30"/>
  <sheetViews>
    <sheetView workbookViewId="0">
      <selection activeCell="B7" sqref="B7"/>
    </sheetView>
  </sheetViews>
  <sheetFormatPr baseColWidth="10" defaultColWidth="8.83203125" defaultRowHeight="15.75" customHeight="1" x14ac:dyDescent="0.2"/>
  <cols>
    <col min="6" max="6" width="14.33203125" style="241" customWidth="1"/>
    <col min="7" max="7" width="24.33203125" customWidth="1"/>
    <col min="8" max="8" width="12.83203125" customWidth="1"/>
  </cols>
  <sheetData>
    <row r="1" spans="1:8" ht="15.75" customHeight="1" x14ac:dyDescent="0.2">
      <c r="A1" s="212" t="s">
        <v>766</v>
      </c>
      <c r="B1" s="212" t="s">
        <v>361</v>
      </c>
      <c r="C1" s="212" t="s">
        <v>767</v>
      </c>
      <c r="D1" s="212" t="s">
        <v>768</v>
      </c>
      <c r="E1" s="212" t="s">
        <v>769</v>
      </c>
      <c r="F1" s="241" t="s">
        <v>770</v>
      </c>
      <c r="G1" t="s">
        <v>771</v>
      </c>
      <c r="H1" t="s">
        <v>772</v>
      </c>
    </row>
    <row r="2" spans="1:8" ht="15.75" customHeight="1" x14ac:dyDescent="0.2">
      <c r="A2" s="239">
        <v>7</v>
      </c>
      <c r="B2" s="239" t="s">
        <v>773</v>
      </c>
      <c r="C2" s="239" t="s">
        <v>130</v>
      </c>
      <c r="D2" s="239" t="s">
        <v>131</v>
      </c>
      <c r="E2" s="239" t="s">
        <v>774</v>
      </c>
      <c r="F2" s="242">
        <v>7202728398</v>
      </c>
      <c r="G2" s="240" t="s">
        <v>775</v>
      </c>
      <c r="H2" s="240">
        <v>3034993253</v>
      </c>
    </row>
    <row r="3" spans="1:8" ht="15.75" customHeight="1" x14ac:dyDescent="0.2">
      <c r="A3" s="239">
        <v>5</v>
      </c>
      <c r="B3" s="239" t="s">
        <v>776</v>
      </c>
      <c r="C3" s="239" t="s">
        <v>123</v>
      </c>
      <c r="D3" s="239" t="s">
        <v>124</v>
      </c>
      <c r="E3" s="239" t="s">
        <v>124</v>
      </c>
      <c r="F3" s="242">
        <v>3035455326</v>
      </c>
      <c r="G3" s="240" t="s">
        <v>125</v>
      </c>
      <c r="H3" s="240"/>
    </row>
    <row r="4" spans="1:8" ht="15.75" customHeight="1" x14ac:dyDescent="0.2">
      <c r="A4" s="239">
        <v>6</v>
      </c>
      <c r="B4" s="239" t="s">
        <v>777</v>
      </c>
      <c r="C4" s="239" t="s">
        <v>134</v>
      </c>
      <c r="D4" s="239" t="s">
        <v>135</v>
      </c>
      <c r="E4" s="239" t="s">
        <v>135</v>
      </c>
      <c r="F4" s="242">
        <v>3034786467</v>
      </c>
      <c r="G4" s="240" t="s">
        <v>136</v>
      </c>
      <c r="H4" s="240"/>
    </row>
    <row r="5" spans="1:8" ht="15.75" customHeight="1" x14ac:dyDescent="0.2">
      <c r="A5" s="239">
        <v>10</v>
      </c>
      <c r="B5" s="239" t="s">
        <v>778</v>
      </c>
      <c r="C5" s="239" t="s">
        <v>91</v>
      </c>
      <c r="D5" s="239" t="s">
        <v>95</v>
      </c>
      <c r="E5" s="239" t="s">
        <v>92</v>
      </c>
      <c r="F5" s="242">
        <v>7202334208</v>
      </c>
      <c r="G5" s="240" t="s">
        <v>93</v>
      </c>
      <c r="H5" s="240"/>
    </row>
    <row r="6" spans="1:8" ht="15.75" customHeight="1" x14ac:dyDescent="0.2">
      <c r="A6" s="239">
        <v>5</v>
      </c>
      <c r="B6" s="239" t="s">
        <v>779</v>
      </c>
      <c r="C6" s="239" t="s">
        <v>780</v>
      </c>
      <c r="D6" s="239" t="s">
        <v>781</v>
      </c>
      <c r="E6" s="239" t="s">
        <v>781</v>
      </c>
      <c r="F6" s="242">
        <v>3212745485</v>
      </c>
      <c r="G6" s="240" t="s">
        <v>782</v>
      </c>
      <c r="H6" s="240"/>
    </row>
    <row r="7" spans="1:8" ht="15.75" customHeight="1" x14ac:dyDescent="0.2">
      <c r="A7" s="239">
        <v>5</v>
      </c>
      <c r="B7" s="239" t="s">
        <v>779</v>
      </c>
      <c r="C7" s="239" t="s">
        <v>43</v>
      </c>
      <c r="D7" s="239" t="s">
        <v>68</v>
      </c>
      <c r="E7" s="239" t="s">
        <v>68</v>
      </c>
      <c r="F7" s="242">
        <v>3033591630</v>
      </c>
      <c r="G7" s="240"/>
      <c r="H7" s="240"/>
    </row>
    <row r="8" spans="1:8" ht="15.75" customHeight="1" x14ac:dyDescent="0.2">
      <c r="A8" s="239">
        <v>6</v>
      </c>
      <c r="B8" s="239" t="s">
        <v>783</v>
      </c>
      <c r="C8" s="239" t="s">
        <v>28</v>
      </c>
      <c r="D8" s="239" t="s">
        <v>784</v>
      </c>
      <c r="E8" s="239" t="s">
        <v>784</v>
      </c>
      <c r="F8" s="242">
        <v>3036011679</v>
      </c>
      <c r="G8" s="240" t="s">
        <v>30</v>
      </c>
      <c r="H8" s="240"/>
    </row>
    <row r="9" spans="1:8" ht="15.75" customHeight="1" x14ac:dyDescent="0.2">
      <c r="A9" s="239">
        <v>6</v>
      </c>
      <c r="B9" s="239" t="s">
        <v>783</v>
      </c>
      <c r="C9" s="239" t="s">
        <v>620</v>
      </c>
      <c r="D9" s="239" t="s">
        <v>146</v>
      </c>
      <c r="E9" s="239" t="s">
        <v>146</v>
      </c>
      <c r="F9" s="242">
        <v>3039398015</v>
      </c>
      <c r="G9" s="240" t="s">
        <v>621</v>
      </c>
      <c r="H9" s="240">
        <v>7209383466</v>
      </c>
    </row>
    <row r="10" spans="1:8" ht="15.75" customHeight="1" x14ac:dyDescent="0.2">
      <c r="A10" s="239">
        <v>5</v>
      </c>
      <c r="B10" s="239" t="s">
        <v>785</v>
      </c>
      <c r="C10" s="239" t="s">
        <v>649</v>
      </c>
      <c r="D10" s="239" t="s">
        <v>650</v>
      </c>
      <c r="E10" s="239" t="s">
        <v>650</v>
      </c>
      <c r="F10" s="242">
        <v>7206008829</v>
      </c>
      <c r="G10" s="240" t="s">
        <v>652</v>
      </c>
      <c r="H10" s="240"/>
    </row>
    <row r="11" spans="1:8" ht="15.75" customHeight="1" x14ac:dyDescent="0.2">
      <c r="A11" s="239">
        <v>5</v>
      </c>
      <c r="B11" s="239" t="s">
        <v>786</v>
      </c>
      <c r="C11" s="239" t="s">
        <v>47</v>
      </c>
      <c r="D11" s="239" t="s">
        <v>594</v>
      </c>
      <c r="E11" s="239" t="s">
        <v>48</v>
      </c>
      <c r="F11" s="242">
        <v>3033174096</v>
      </c>
      <c r="G11" s="240" t="s">
        <v>787</v>
      </c>
      <c r="H11" s="240">
        <v>5183307872</v>
      </c>
    </row>
    <row r="12" spans="1:8" ht="15.75" customHeight="1" x14ac:dyDescent="0.2">
      <c r="A12" s="239">
        <v>7</v>
      </c>
      <c r="B12" s="239" t="s">
        <v>788</v>
      </c>
      <c r="C12" s="239" t="s">
        <v>43</v>
      </c>
      <c r="D12" s="239" t="s">
        <v>44</v>
      </c>
      <c r="E12" s="239" t="s">
        <v>44</v>
      </c>
      <c r="F12" s="242">
        <v>3032492204</v>
      </c>
      <c r="G12" s="240" t="s">
        <v>45</v>
      </c>
      <c r="H12" s="240"/>
    </row>
    <row r="13" spans="1:8" ht="15.75" customHeight="1" x14ac:dyDescent="0.2">
      <c r="A13" s="239">
        <v>6</v>
      </c>
      <c r="B13" s="239" t="s">
        <v>789</v>
      </c>
      <c r="C13" s="239" t="s">
        <v>598</v>
      </c>
      <c r="D13" s="239" t="s">
        <v>599</v>
      </c>
      <c r="E13" s="239" t="s">
        <v>599</v>
      </c>
      <c r="F13" s="242">
        <v>3032291024</v>
      </c>
      <c r="G13" s="240" t="s">
        <v>790</v>
      </c>
      <c r="H13" s="240"/>
    </row>
    <row r="14" spans="1:8" ht="15.75" customHeight="1" x14ac:dyDescent="0.2">
      <c r="A14" s="239">
        <v>9</v>
      </c>
      <c r="B14" s="239" t="s">
        <v>791</v>
      </c>
      <c r="C14" s="239" t="s">
        <v>616</v>
      </c>
      <c r="D14" s="239" t="s">
        <v>617</v>
      </c>
      <c r="E14" s="239" t="s">
        <v>617</v>
      </c>
      <c r="F14" s="242">
        <v>2489331107</v>
      </c>
      <c r="G14" s="240" t="s">
        <v>619</v>
      </c>
      <c r="H14" s="240"/>
    </row>
    <row r="15" spans="1:8" ht="15.75" customHeight="1" x14ac:dyDescent="0.2">
      <c r="A15" s="239">
        <v>7</v>
      </c>
      <c r="B15" s="239" t="s">
        <v>792</v>
      </c>
      <c r="C15" s="239" t="s">
        <v>67</v>
      </c>
      <c r="D15" s="239" t="s">
        <v>68</v>
      </c>
      <c r="E15" s="239" t="s">
        <v>68</v>
      </c>
      <c r="F15" s="242">
        <v>3039097201</v>
      </c>
      <c r="G15" s="240" t="s">
        <v>69</v>
      </c>
      <c r="H15" s="240"/>
    </row>
    <row r="16" spans="1:8" ht="15.75" customHeight="1" x14ac:dyDescent="0.2">
      <c r="A16" s="239">
        <v>9</v>
      </c>
      <c r="B16" s="239" t="s">
        <v>793</v>
      </c>
      <c r="C16" s="242" t="s">
        <v>794</v>
      </c>
      <c r="D16" s="239"/>
      <c r="E16" s="239"/>
      <c r="G16" s="240"/>
      <c r="H16" s="240"/>
    </row>
    <row r="17" spans="1:8" ht="15.75" customHeight="1" x14ac:dyDescent="0.2">
      <c r="A17" s="239">
        <v>11</v>
      </c>
      <c r="B17" s="239" t="s">
        <v>795</v>
      </c>
      <c r="C17" s="242" t="s">
        <v>794</v>
      </c>
      <c r="D17" s="239"/>
      <c r="E17" s="239"/>
      <c r="G17" s="240"/>
      <c r="H17" s="240"/>
    </row>
    <row r="18" spans="1:8" ht="15.75" customHeight="1" x14ac:dyDescent="0.2">
      <c r="A18" s="239">
        <v>7</v>
      </c>
      <c r="B18" s="239" t="s">
        <v>796</v>
      </c>
      <c r="C18" s="239" t="s">
        <v>797</v>
      </c>
      <c r="D18" s="239" t="s">
        <v>569</v>
      </c>
      <c r="E18" s="239" t="s">
        <v>569</v>
      </c>
      <c r="F18" s="242">
        <v>3038273434</v>
      </c>
      <c r="G18" s="240" t="s">
        <v>571</v>
      </c>
      <c r="H18" s="240">
        <v>4048226731</v>
      </c>
    </row>
    <row r="19" spans="1:8" ht="15.75" customHeight="1" x14ac:dyDescent="0.2">
      <c r="A19" s="239">
        <v>7</v>
      </c>
      <c r="B19" s="239" t="s">
        <v>798</v>
      </c>
      <c r="C19" s="239" t="s">
        <v>185</v>
      </c>
      <c r="D19" s="239" t="s">
        <v>186</v>
      </c>
      <c r="E19" s="239" t="s">
        <v>186</v>
      </c>
      <c r="F19" s="242">
        <v>3603897915</v>
      </c>
      <c r="G19" s="240" t="s">
        <v>187</v>
      </c>
      <c r="H19" s="240">
        <v>3607151412</v>
      </c>
    </row>
    <row r="20" spans="1:8" ht="15.75" customHeight="1" x14ac:dyDescent="0.2">
      <c r="A20" s="239">
        <v>7</v>
      </c>
      <c r="B20" s="239" t="s">
        <v>799</v>
      </c>
      <c r="C20" s="239" t="s">
        <v>160</v>
      </c>
      <c r="D20" s="239" t="s">
        <v>161</v>
      </c>
      <c r="E20" s="239" t="s">
        <v>800</v>
      </c>
      <c r="F20" s="242">
        <v>3035884452</v>
      </c>
      <c r="G20" s="240" t="s">
        <v>625</v>
      </c>
      <c r="H20" s="240"/>
    </row>
    <row r="21" spans="1:8" ht="16" x14ac:dyDescent="0.2">
      <c r="A21" s="239">
        <v>9</v>
      </c>
      <c r="B21" s="239" t="s">
        <v>801</v>
      </c>
      <c r="C21" s="239" t="s">
        <v>633</v>
      </c>
      <c r="D21" s="239" t="s">
        <v>634</v>
      </c>
      <c r="E21" s="239" t="s">
        <v>634</v>
      </c>
      <c r="F21" s="242">
        <v>4108187383</v>
      </c>
      <c r="G21" s="240" t="s">
        <v>802</v>
      </c>
      <c r="H21" s="240"/>
    </row>
    <row r="22" spans="1:8" ht="16" x14ac:dyDescent="0.2">
      <c r="A22" s="239">
        <v>8</v>
      </c>
      <c r="B22" s="239" t="s">
        <v>803</v>
      </c>
      <c r="C22" s="239" t="s">
        <v>213</v>
      </c>
      <c r="D22" s="239" t="s">
        <v>214</v>
      </c>
      <c r="E22" s="239" t="s">
        <v>214</v>
      </c>
      <c r="F22" s="242">
        <v>3036817722</v>
      </c>
      <c r="G22" s="240" t="s">
        <v>215</v>
      </c>
      <c r="H22" s="240"/>
    </row>
    <row r="23" spans="1:8" ht="16" x14ac:dyDescent="0.2">
      <c r="A23" s="239">
        <v>8</v>
      </c>
      <c r="B23" s="239" t="s">
        <v>804</v>
      </c>
      <c r="C23" s="239" t="s">
        <v>164</v>
      </c>
      <c r="D23" s="239" t="s">
        <v>640</v>
      </c>
      <c r="E23" s="239" t="s">
        <v>640</v>
      </c>
      <c r="F23" s="242">
        <v>3035946434</v>
      </c>
      <c r="G23" s="240" t="s">
        <v>166</v>
      </c>
      <c r="H23" s="240"/>
    </row>
    <row r="24" spans="1:8" ht="16" x14ac:dyDescent="0.2">
      <c r="A24" s="239">
        <v>10</v>
      </c>
      <c r="B24" s="239" t="s">
        <v>805</v>
      </c>
      <c r="C24" s="239" t="s">
        <v>203</v>
      </c>
      <c r="D24" s="239" t="s">
        <v>204</v>
      </c>
      <c r="E24" s="239" t="s">
        <v>204</v>
      </c>
      <c r="F24" s="242">
        <v>3037757400</v>
      </c>
      <c r="G24" s="240" t="s">
        <v>806</v>
      </c>
      <c r="H24" s="240"/>
    </row>
    <row r="25" spans="1:8" ht="16" x14ac:dyDescent="0.2">
      <c r="A25" s="239">
        <v>7</v>
      </c>
      <c r="B25" s="239" t="s">
        <v>807</v>
      </c>
      <c r="C25" s="239" t="s">
        <v>110</v>
      </c>
      <c r="D25" s="239" t="s">
        <v>111</v>
      </c>
      <c r="E25" s="239" t="s">
        <v>111</v>
      </c>
      <c r="F25" s="242">
        <v>3033497421</v>
      </c>
      <c r="G25" s="240" t="s">
        <v>112</v>
      </c>
      <c r="H25" s="240">
        <v>3036516523</v>
      </c>
    </row>
    <row r="26" spans="1:8" ht="16" x14ac:dyDescent="0.2">
      <c r="A26" s="239">
        <v>6</v>
      </c>
      <c r="B26" s="239" t="s">
        <v>808</v>
      </c>
      <c r="C26" s="239" t="s">
        <v>102</v>
      </c>
      <c r="D26" s="239" t="s">
        <v>103</v>
      </c>
      <c r="E26" s="239" t="s">
        <v>809</v>
      </c>
      <c r="F26" s="242">
        <v>7209349497</v>
      </c>
      <c r="G26" s="240" t="s">
        <v>104</v>
      </c>
      <c r="H26" s="240"/>
    </row>
    <row r="27" spans="1:8" ht="16" x14ac:dyDescent="0.2">
      <c r="A27" s="239">
        <v>6</v>
      </c>
      <c r="B27" s="239" t="s">
        <v>810</v>
      </c>
      <c r="C27" s="239" t="s">
        <v>116</v>
      </c>
      <c r="D27" s="239" t="s">
        <v>117</v>
      </c>
      <c r="E27" s="239" t="s">
        <v>117</v>
      </c>
      <c r="F27" s="242">
        <v>3032583745</v>
      </c>
      <c r="G27" s="240" t="s">
        <v>118</v>
      </c>
      <c r="H27" s="240"/>
    </row>
    <row r="28" spans="1:8" ht="16" x14ac:dyDescent="0.2">
      <c r="A28" s="239">
        <v>6</v>
      </c>
      <c r="B28" s="239" t="s">
        <v>811</v>
      </c>
      <c r="C28" s="239" t="s">
        <v>60</v>
      </c>
      <c r="D28" s="239" t="s">
        <v>61</v>
      </c>
      <c r="E28" s="239" t="s">
        <v>61</v>
      </c>
      <c r="F28" s="242">
        <v>3034423847</v>
      </c>
      <c r="G28" s="240" t="s">
        <v>62</v>
      </c>
      <c r="H28" s="240">
        <v>3039479477</v>
      </c>
    </row>
    <row r="29" spans="1:8" ht="16" x14ac:dyDescent="0.2">
      <c r="A29" s="239">
        <v>6</v>
      </c>
      <c r="B29" s="239" t="s">
        <v>812</v>
      </c>
      <c r="C29" s="239" t="s">
        <v>175</v>
      </c>
      <c r="D29" s="239" t="s">
        <v>661</v>
      </c>
      <c r="E29" s="239" t="s">
        <v>661</v>
      </c>
      <c r="F29" s="242">
        <v>3038232448</v>
      </c>
      <c r="G29" s="240" t="s">
        <v>176</v>
      </c>
      <c r="H29" s="240"/>
    </row>
    <row r="30" spans="1:8" ht="16" x14ac:dyDescent="0.2">
      <c r="A30" s="239">
        <v>8</v>
      </c>
      <c r="B30" s="239" t="s">
        <v>813</v>
      </c>
      <c r="C30" s="239" t="s">
        <v>642</v>
      </c>
      <c r="D30" s="239" t="s">
        <v>643</v>
      </c>
      <c r="E30" s="239" t="s">
        <v>643</v>
      </c>
      <c r="F30" s="242">
        <v>7203525103</v>
      </c>
      <c r="G30" s="240" t="s">
        <v>645</v>
      </c>
      <c r="H30" s="2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B482-6FA3-479C-89EC-DD366F26922D}">
  <dimension ref="A1:Y4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8.83203125" defaultRowHeight="16" x14ac:dyDescent="0.2"/>
  <cols>
    <col min="1" max="1" width="10.6640625" bestFit="1" customWidth="1"/>
    <col min="2" max="2" width="5.83203125" bestFit="1" customWidth="1"/>
    <col min="3" max="3" width="12" bestFit="1" customWidth="1"/>
    <col min="4" max="4" width="9.33203125" bestFit="1" customWidth="1"/>
    <col min="5" max="5" width="7.33203125" bestFit="1" customWidth="1"/>
    <col min="6" max="6" width="18.6640625" bestFit="1" customWidth="1"/>
    <col min="7" max="7" width="9.1640625" bestFit="1" customWidth="1"/>
    <col min="8" max="8" width="10" bestFit="1" customWidth="1"/>
    <col min="9" max="9" width="4.83203125" bestFit="1" customWidth="1"/>
    <col min="10" max="10" width="5" bestFit="1" customWidth="1"/>
    <col min="11" max="11" width="13" bestFit="1" customWidth="1"/>
    <col min="12" max="12" width="9.33203125" bestFit="1" customWidth="1"/>
    <col min="13" max="13" width="8.5" bestFit="1" customWidth="1"/>
    <col min="14" max="14" width="25.5" bestFit="1" customWidth="1"/>
    <col min="15" max="16" width="8.1640625" bestFit="1" customWidth="1"/>
    <col min="17" max="17" width="20.1640625" bestFit="1" customWidth="1"/>
    <col min="18" max="18" width="7.6640625" bestFit="1" customWidth="1"/>
    <col min="19" max="19" width="5.5" bestFit="1" customWidth="1"/>
    <col min="20" max="20" width="5" bestFit="1" customWidth="1"/>
    <col min="21" max="21" width="23.83203125" bestFit="1" customWidth="1"/>
    <col min="22" max="22" width="7.6640625" bestFit="1" customWidth="1"/>
    <col min="23" max="23" width="7.33203125" bestFit="1" customWidth="1"/>
    <col min="24" max="24" width="6" bestFit="1" customWidth="1"/>
    <col min="25" max="25" width="13.5" bestFit="1" customWidth="1"/>
  </cols>
  <sheetData>
    <row r="1" spans="1:25" s="221" customFormat="1" ht="28" x14ac:dyDescent="0.2">
      <c r="A1" s="222" t="s">
        <v>814</v>
      </c>
      <c r="B1" s="223" t="s">
        <v>361</v>
      </c>
      <c r="C1" s="224" t="s">
        <v>815</v>
      </c>
      <c r="D1" s="224" t="s">
        <v>816</v>
      </c>
      <c r="E1" s="224" t="s">
        <v>817</v>
      </c>
      <c r="F1" s="224" t="s">
        <v>818</v>
      </c>
      <c r="G1" s="224" t="s">
        <v>819</v>
      </c>
      <c r="H1" s="224" t="s">
        <v>820</v>
      </c>
      <c r="I1" s="225" t="s">
        <v>821</v>
      </c>
      <c r="J1" s="226" t="s">
        <v>822</v>
      </c>
      <c r="K1" s="226" t="s">
        <v>767</v>
      </c>
      <c r="L1" s="226" t="s">
        <v>768</v>
      </c>
      <c r="M1" s="226" t="s">
        <v>823</v>
      </c>
      <c r="N1" s="226" t="s">
        <v>332</v>
      </c>
      <c r="O1" s="226" t="s">
        <v>331</v>
      </c>
      <c r="P1" s="226" t="s">
        <v>824</v>
      </c>
      <c r="Q1" s="226" t="s">
        <v>3</v>
      </c>
      <c r="R1" s="226" t="s">
        <v>825</v>
      </c>
      <c r="S1" s="226" t="s">
        <v>826</v>
      </c>
      <c r="T1" s="226" t="s">
        <v>827</v>
      </c>
      <c r="U1" s="226" t="s">
        <v>828</v>
      </c>
      <c r="V1" s="226" t="s">
        <v>829</v>
      </c>
      <c r="W1" s="226" t="s">
        <v>830</v>
      </c>
      <c r="X1" s="226" t="s">
        <v>831</v>
      </c>
      <c r="Y1" s="227" t="s">
        <v>322</v>
      </c>
    </row>
    <row r="2" spans="1:25" s="228" customFormat="1" x14ac:dyDescent="0.2">
      <c r="B2" s="214" t="s">
        <v>773</v>
      </c>
      <c r="C2" s="214" t="s">
        <v>130</v>
      </c>
      <c r="D2" s="214" t="s">
        <v>131</v>
      </c>
      <c r="E2" s="214" t="s">
        <v>774</v>
      </c>
      <c r="F2" s="214" t="s">
        <v>775</v>
      </c>
      <c r="G2" s="214">
        <v>7202728398</v>
      </c>
      <c r="H2" s="214">
        <v>3034993253</v>
      </c>
      <c r="I2" s="229">
        <v>4</v>
      </c>
      <c r="J2" s="215" t="s">
        <v>832</v>
      </c>
      <c r="K2" s="215" t="s">
        <v>833</v>
      </c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 t="s">
        <v>482</v>
      </c>
    </row>
    <row r="3" spans="1:25" s="228" customFormat="1" x14ac:dyDescent="0.2">
      <c r="B3" s="214" t="s">
        <v>773</v>
      </c>
      <c r="C3" s="214" t="s">
        <v>130</v>
      </c>
      <c r="D3" s="214" t="s">
        <v>131</v>
      </c>
      <c r="E3" s="214" t="s">
        <v>774</v>
      </c>
      <c r="F3" s="214" t="s">
        <v>775</v>
      </c>
      <c r="G3" s="214">
        <v>7202728398</v>
      </c>
      <c r="H3" s="214">
        <v>3034993253</v>
      </c>
      <c r="I3" s="229">
        <v>4</v>
      </c>
      <c r="J3" s="215" t="s">
        <v>832</v>
      </c>
      <c r="K3" s="215" t="s">
        <v>833</v>
      </c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 t="s">
        <v>482</v>
      </c>
    </row>
    <row r="4" spans="1:25" s="228" customFormat="1" x14ac:dyDescent="0.2">
      <c r="B4" s="214" t="s">
        <v>773</v>
      </c>
      <c r="C4" s="214" t="s">
        <v>130</v>
      </c>
      <c r="D4" s="214" t="s">
        <v>131</v>
      </c>
      <c r="E4" s="214" t="s">
        <v>774</v>
      </c>
      <c r="F4" s="214" t="s">
        <v>775</v>
      </c>
      <c r="G4" s="214">
        <v>7202728398</v>
      </c>
      <c r="H4" s="214">
        <v>3034993253</v>
      </c>
      <c r="I4" s="229">
        <v>854</v>
      </c>
      <c r="J4" s="215" t="s">
        <v>832</v>
      </c>
      <c r="K4" s="215" t="s">
        <v>834</v>
      </c>
      <c r="L4" s="215" t="s">
        <v>835</v>
      </c>
      <c r="M4" s="215" t="s">
        <v>835</v>
      </c>
      <c r="N4" s="215" t="s">
        <v>836</v>
      </c>
      <c r="O4" s="215">
        <v>3035481814</v>
      </c>
      <c r="P4" s="215"/>
      <c r="Q4" s="215" t="s">
        <v>837</v>
      </c>
      <c r="R4" s="215" t="s">
        <v>393</v>
      </c>
      <c r="S4" s="215" t="s">
        <v>838</v>
      </c>
      <c r="T4" s="215">
        <v>80305</v>
      </c>
      <c r="U4" s="215" t="s">
        <v>837</v>
      </c>
      <c r="V4" s="215" t="s">
        <v>393</v>
      </c>
      <c r="W4" s="215" t="s">
        <v>838</v>
      </c>
      <c r="X4" s="215">
        <v>80305</v>
      </c>
      <c r="Y4" s="215" t="s">
        <v>482</v>
      </c>
    </row>
    <row r="5" spans="1:25" s="228" customFormat="1" x14ac:dyDescent="0.2">
      <c r="B5" s="214" t="s">
        <v>773</v>
      </c>
      <c r="C5" s="214" t="s">
        <v>130</v>
      </c>
      <c r="D5" s="214" t="s">
        <v>131</v>
      </c>
      <c r="E5" s="214" t="s">
        <v>774</v>
      </c>
      <c r="F5" s="214" t="s">
        <v>775</v>
      </c>
      <c r="G5" s="214">
        <v>7202728398</v>
      </c>
      <c r="H5" s="214">
        <v>3034993253</v>
      </c>
      <c r="I5" s="229">
        <v>854</v>
      </c>
      <c r="J5" s="215" t="s">
        <v>832</v>
      </c>
      <c r="K5" s="215" t="s">
        <v>839</v>
      </c>
      <c r="L5" s="215" t="s">
        <v>840</v>
      </c>
      <c r="M5" s="215" t="s">
        <v>840</v>
      </c>
      <c r="N5" s="215" t="s">
        <v>841</v>
      </c>
      <c r="O5" s="215">
        <v>3034949101</v>
      </c>
      <c r="P5" s="215">
        <v>5419681034</v>
      </c>
      <c r="Q5" s="215" t="s">
        <v>842</v>
      </c>
      <c r="R5" s="215" t="s">
        <v>393</v>
      </c>
      <c r="S5" s="215" t="s">
        <v>838</v>
      </c>
      <c r="T5" s="215">
        <v>80305</v>
      </c>
      <c r="U5" s="215" t="s">
        <v>842</v>
      </c>
      <c r="V5" s="215" t="s">
        <v>393</v>
      </c>
      <c r="W5" s="215" t="s">
        <v>838</v>
      </c>
      <c r="X5" s="215">
        <v>80305</v>
      </c>
      <c r="Y5" s="215" t="s">
        <v>482</v>
      </c>
    </row>
    <row r="6" spans="1:25" s="228" customFormat="1" x14ac:dyDescent="0.2">
      <c r="B6" s="214" t="s">
        <v>773</v>
      </c>
      <c r="C6" s="214" t="s">
        <v>130</v>
      </c>
      <c r="D6" s="214" t="s">
        <v>131</v>
      </c>
      <c r="E6" s="214" t="s">
        <v>774</v>
      </c>
      <c r="F6" s="214" t="s">
        <v>775</v>
      </c>
      <c r="G6" s="214">
        <v>7202728398</v>
      </c>
      <c r="H6" s="214">
        <v>3034993253</v>
      </c>
      <c r="I6" s="229">
        <v>855</v>
      </c>
      <c r="J6" s="215" t="s">
        <v>832</v>
      </c>
      <c r="K6" s="215" t="s">
        <v>843</v>
      </c>
      <c r="L6" s="215" t="s">
        <v>649</v>
      </c>
      <c r="M6" s="215" t="s">
        <v>649</v>
      </c>
      <c r="N6" s="215" t="s">
        <v>844</v>
      </c>
      <c r="O6" s="215">
        <v>3038471674</v>
      </c>
      <c r="P6" s="215">
        <v>3034990178</v>
      </c>
      <c r="Q6" s="215" t="s">
        <v>845</v>
      </c>
      <c r="R6" s="215" t="s">
        <v>393</v>
      </c>
      <c r="S6" s="215" t="s">
        <v>838</v>
      </c>
      <c r="T6" s="215">
        <v>80305</v>
      </c>
      <c r="U6" s="215" t="s">
        <v>845</v>
      </c>
      <c r="V6" s="215" t="s">
        <v>393</v>
      </c>
      <c r="W6" s="215" t="s">
        <v>838</v>
      </c>
      <c r="X6" s="215">
        <v>80305</v>
      </c>
      <c r="Y6" s="215" t="s">
        <v>482</v>
      </c>
    </row>
    <row r="7" spans="1:25" s="228" customFormat="1" x14ac:dyDescent="0.2">
      <c r="B7" s="214" t="s">
        <v>773</v>
      </c>
      <c r="C7" s="214" t="s">
        <v>130</v>
      </c>
      <c r="D7" s="214" t="s">
        <v>131</v>
      </c>
      <c r="E7" s="214" t="s">
        <v>774</v>
      </c>
      <c r="F7" s="214" t="s">
        <v>775</v>
      </c>
      <c r="G7" s="214">
        <v>7202728398</v>
      </c>
      <c r="H7" s="214">
        <v>3034993253</v>
      </c>
      <c r="I7" s="229">
        <v>855</v>
      </c>
      <c r="J7" s="215" t="s">
        <v>832</v>
      </c>
      <c r="K7" s="215" t="s">
        <v>846</v>
      </c>
      <c r="L7" s="215" t="s">
        <v>847</v>
      </c>
      <c r="M7" s="215" t="s">
        <v>847</v>
      </c>
      <c r="N7" s="215" t="s">
        <v>848</v>
      </c>
      <c r="O7" s="215">
        <v>7209390119</v>
      </c>
      <c r="P7" s="215"/>
      <c r="Q7" s="215" t="s">
        <v>849</v>
      </c>
      <c r="R7" s="215" t="s">
        <v>393</v>
      </c>
      <c r="S7" s="215" t="s">
        <v>838</v>
      </c>
      <c r="T7" s="215">
        <v>80305</v>
      </c>
      <c r="U7" s="215" t="s">
        <v>849</v>
      </c>
      <c r="V7" s="215" t="s">
        <v>393</v>
      </c>
      <c r="W7" s="215" t="s">
        <v>838</v>
      </c>
      <c r="X7" s="215">
        <v>80305</v>
      </c>
      <c r="Y7" s="215" t="s">
        <v>482</v>
      </c>
    </row>
    <row r="8" spans="1:25" s="228" customFormat="1" x14ac:dyDescent="0.2">
      <c r="B8" s="214" t="s">
        <v>773</v>
      </c>
      <c r="C8" s="214" t="s">
        <v>130</v>
      </c>
      <c r="D8" s="214" t="s">
        <v>131</v>
      </c>
      <c r="E8" s="214" t="s">
        <v>774</v>
      </c>
      <c r="F8" s="214" t="s">
        <v>775</v>
      </c>
      <c r="G8" s="214">
        <v>7202728398</v>
      </c>
      <c r="H8" s="214">
        <v>3034993253</v>
      </c>
      <c r="I8" s="229">
        <v>856</v>
      </c>
      <c r="J8" s="215" t="s">
        <v>832</v>
      </c>
      <c r="K8" s="215" t="s">
        <v>850</v>
      </c>
      <c r="L8" s="215" t="s">
        <v>851</v>
      </c>
      <c r="M8" s="215" t="s">
        <v>851</v>
      </c>
      <c r="N8" s="215" t="s">
        <v>852</v>
      </c>
      <c r="O8" s="215">
        <v>3033589371</v>
      </c>
      <c r="P8" s="215"/>
      <c r="Q8" s="215" t="s">
        <v>853</v>
      </c>
      <c r="R8" s="215" t="s">
        <v>393</v>
      </c>
      <c r="S8" s="215" t="s">
        <v>838</v>
      </c>
      <c r="T8" s="215">
        <v>80305</v>
      </c>
      <c r="U8" s="215" t="s">
        <v>853</v>
      </c>
      <c r="V8" s="215" t="s">
        <v>393</v>
      </c>
      <c r="W8" s="215" t="s">
        <v>838</v>
      </c>
      <c r="X8" s="215">
        <v>80305</v>
      </c>
      <c r="Y8" s="215" t="s">
        <v>482</v>
      </c>
    </row>
    <row r="9" spans="1:25" s="228" customFormat="1" x14ac:dyDescent="0.2">
      <c r="B9" s="214" t="s">
        <v>773</v>
      </c>
      <c r="C9" s="214" t="s">
        <v>130</v>
      </c>
      <c r="D9" s="214" t="s">
        <v>131</v>
      </c>
      <c r="E9" s="214" t="s">
        <v>774</v>
      </c>
      <c r="F9" s="214" t="s">
        <v>775</v>
      </c>
      <c r="G9" s="214">
        <v>7202728398</v>
      </c>
      <c r="H9" s="214">
        <v>3034993253</v>
      </c>
      <c r="I9" s="229">
        <v>856</v>
      </c>
      <c r="J9" s="215" t="s">
        <v>832</v>
      </c>
      <c r="K9" s="215" t="s">
        <v>833</v>
      </c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 t="s">
        <v>482</v>
      </c>
    </row>
    <row r="10" spans="1:25" s="228" customFormat="1" x14ac:dyDescent="0.2">
      <c r="B10" s="214" t="s">
        <v>773</v>
      </c>
      <c r="C10" s="214" t="s">
        <v>130</v>
      </c>
      <c r="D10" s="214" t="s">
        <v>131</v>
      </c>
      <c r="E10" s="214" t="s">
        <v>774</v>
      </c>
      <c r="F10" s="214" t="s">
        <v>775</v>
      </c>
      <c r="G10" s="214">
        <v>7202728398</v>
      </c>
      <c r="H10" s="214">
        <v>3034993253</v>
      </c>
      <c r="I10" s="229">
        <v>857</v>
      </c>
      <c r="J10" s="215" t="s">
        <v>832</v>
      </c>
      <c r="K10" s="215" t="s">
        <v>854</v>
      </c>
      <c r="L10" s="215" t="s">
        <v>855</v>
      </c>
      <c r="M10" s="215" t="s">
        <v>855</v>
      </c>
      <c r="N10" s="215" t="s">
        <v>856</v>
      </c>
      <c r="O10" s="215">
        <v>5413599369</v>
      </c>
      <c r="P10" s="215"/>
      <c r="Q10" s="215" t="s">
        <v>857</v>
      </c>
      <c r="R10" s="215" t="s">
        <v>393</v>
      </c>
      <c r="S10" s="215" t="s">
        <v>838</v>
      </c>
      <c r="T10" s="215">
        <v>80305</v>
      </c>
      <c r="U10" s="215" t="s">
        <v>857</v>
      </c>
      <c r="V10" s="215" t="s">
        <v>393</v>
      </c>
      <c r="W10" s="215" t="s">
        <v>838</v>
      </c>
      <c r="X10" s="215">
        <v>80305</v>
      </c>
      <c r="Y10" s="215" t="s">
        <v>482</v>
      </c>
    </row>
    <row r="11" spans="1:25" s="228" customFormat="1" x14ac:dyDescent="0.2">
      <c r="B11" s="214" t="s">
        <v>773</v>
      </c>
      <c r="C11" s="214" t="s">
        <v>130</v>
      </c>
      <c r="D11" s="214" t="s">
        <v>131</v>
      </c>
      <c r="E11" s="214" t="s">
        <v>774</v>
      </c>
      <c r="F11" s="214" t="s">
        <v>775</v>
      </c>
      <c r="G11" s="214">
        <v>7202728398</v>
      </c>
      <c r="H11" s="214">
        <v>3034993253</v>
      </c>
      <c r="I11" s="229">
        <v>857</v>
      </c>
      <c r="J11" s="215" t="s">
        <v>832</v>
      </c>
      <c r="K11" s="215" t="s">
        <v>858</v>
      </c>
      <c r="L11" s="215" t="s">
        <v>859</v>
      </c>
      <c r="M11" s="215" t="s">
        <v>859</v>
      </c>
      <c r="N11" s="215" t="s">
        <v>860</v>
      </c>
      <c r="O11" s="215">
        <v>7329777746</v>
      </c>
      <c r="P11" s="215"/>
      <c r="Q11" s="215" t="s">
        <v>861</v>
      </c>
      <c r="R11" s="215" t="s">
        <v>393</v>
      </c>
      <c r="S11" s="215" t="s">
        <v>838</v>
      </c>
      <c r="T11" s="215">
        <v>80305</v>
      </c>
      <c r="U11" s="215" t="s">
        <v>861</v>
      </c>
      <c r="V11" s="215" t="s">
        <v>393</v>
      </c>
      <c r="W11" s="215" t="s">
        <v>838</v>
      </c>
      <c r="X11" s="215">
        <v>80305</v>
      </c>
      <c r="Y11" s="215" t="s">
        <v>482</v>
      </c>
    </row>
    <row r="12" spans="1:25" s="228" customFormat="1" x14ac:dyDescent="0.2">
      <c r="B12" s="214" t="s">
        <v>773</v>
      </c>
      <c r="C12" s="214" t="s">
        <v>130</v>
      </c>
      <c r="D12" s="214" t="s">
        <v>131</v>
      </c>
      <c r="E12" s="214" t="s">
        <v>774</v>
      </c>
      <c r="F12" s="214" t="s">
        <v>775</v>
      </c>
      <c r="G12" s="214">
        <v>7202728398</v>
      </c>
      <c r="H12" s="214">
        <v>3034993253</v>
      </c>
      <c r="I12" s="229">
        <v>900</v>
      </c>
      <c r="J12" s="215" t="s">
        <v>832</v>
      </c>
      <c r="K12" s="215" t="s">
        <v>833</v>
      </c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 t="s">
        <v>482</v>
      </c>
    </row>
    <row r="13" spans="1:25" s="228" customFormat="1" x14ac:dyDescent="0.2">
      <c r="B13" s="214" t="s">
        <v>773</v>
      </c>
      <c r="C13" s="214" t="s">
        <v>130</v>
      </c>
      <c r="D13" s="214" t="s">
        <v>131</v>
      </c>
      <c r="E13" s="214" t="s">
        <v>774</v>
      </c>
      <c r="F13" s="214" t="s">
        <v>775</v>
      </c>
      <c r="G13" s="214">
        <v>7202728398</v>
      </c>
      <c r="H13" s="214">
        <v>3034993253</v>
      </c>
      <c r="I13" s="229">
        <v>900</v>
      </c>
      <c r="J13" s="215" t="s">
        <v>832</v>
      </c>
      <c r="K13" s="215" t="s">
        <v>833</v>
      </c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 t="s">
        <v>482</v>
      </c>
    </row>
    <row r="14" spans="1:25" s="228" customFormat="1" x14ac:dyDescent="0.2">
      <c r="B14" s="214" t="s">
        <v>773</v>
      </c>
      <c r="C14" s="214" t="s">
        <v>130</v>
      </c>
      <c r="D14" s="214" t="s">
        <v>131</v>
      </c>
      <c r="E14" s="214" t="s">
        <v>774</v>
      </c>
      <c r="F14" s="214" t="s">
        <v>775</v>
      </c>
      <c r="G14" s="214">
        <v>7202728398</v>
      </c>
      <c r="H14" s="214">
        <v>3034993253</v>
      </c>
      <c r="I14" s="229">
        <v>906</v>
      </c>
      <c r="J14" s="215" t="s">
        <v>832</v>
      </c>
      <c r="K14" s="215" t="s">
        <v>862</v>
      </c>
      <c r="L14" s="215" t="s">
        <v>863</v>
      </c>
      <c r="M14" s="215" t="s">
        <v>863</v>
      </c>
      <c r="N14" s="215" t="s">
        <v>864</v>
      </c>
      <c r="O14" s="215">
        <v>3036191850</v>
      </c>
      <c r="P14" s="215">
        <v>3039997682</v>
      </c>
      <c r="Q14" s="215" t="s">
        <v>865</v>
      </c>
      <c r="R14" s="215" t="s">
        <v>393</v>
      </c>
      <c r="S14" s="215" t="s">
        <v>838</v>
      </c>
      <c r="T14" s="215">
        <v>80305</v>
      </c>
      <c r="U14" s="215" t="s">
        <v>865</v>
      </c>
      <c r="V14" s="215" t="s">
        <v>393</v>
      </c>
      <c r="W14" s="215" t="s">
        <v>838</v>
      </c>
      <c r="X14" s="215">
        <v>80305</v>
      </c>
      <c r="Y14" s="215" t="s">
        <v>482</v>
      </c>
    </row>
    <row r="15" spans="1:25" s="228" customFormat="1" x14ac:dyDescent="0.2">
      <c r="B15" s="214" t="s">
        <v>773</v>
      </c>
      <c r="C15" s="214" t="s">
        <v>130</v>
      </c>
      <c r="D15" s="214" t="s">
        <v>131</v>
      </c>
      <c r="E15" s="214" t="s">
        <v>774</v>
      </c>
      <c r="F15" s="214" t="s">
        <v>775</v>
      </c>
      <c r="G15" s="214">
        <v>7202728398</v>
      </c>
      <c r="H15" s="214">
        <v>3034993253</v>
      </c>
      <c r="I15" s="229">
        <v>906</v>
      </c>
      <c r="J15" s="215" t="s">
        <v>832</v>
      </c>
      <c r="K15" s="215" t="s">
        <v>866</v>
      </c>
      <c r="L15" s="215" t="s">
        <v>867</v>
      </c>
      <c r="M15" s="215" t="s">
        <v>867</v>
      </c>
      <c r="N15" s="215" t="s">
        <v>868</v>
      </c>
      <c r="O15" s="215">
        <v>3037265934</v>
      </c>
      <c r="P15" s="215"/>
      <c r="Q15" s="215" t="s">
        <v>869</v>
      </c>
      <c r="R15" s="215" t="s">
        <v>393</v>
      </c>
      <c r="S15" s="215" t="s">
        <v>838</v>
      </c>
      <c r="T15" s="215">
        <v>80305</v>
      </c>
      <c r="U15" s="215" t="s">
        <v>869</v>
      </c>
      <c r="V15" s="215" t="s">
        <v>393</v>
      </c>
      <c r="W15" s="215" t="s">
        <v>838</v>
      </c>
      <c r="X15" s="215">
        <v>80305</v>
      </c>
      <c r="Y15" s="215" t="s">
        <v>482</v>
      </c>
    </row>
    <row r="16" spans="1:25" s="228" customFormat="1" x14ac:dyDescent="0.2">
      <c r="B16" s="214" t="s">
        <v>776</v>
      </c>
      <c r="C16" s="214" t="s">
        <v>123</v>
      </c>
      <c r="D16" s="214" t="s">
        <v>124</v>
      </c>
      <c r="E16" s="214" t="s">
        <v>124</v>
      </c>
      <c r="F16" s="214" t="s">
        <v>125</v>
      </c>
      <c r="G16" s="214">
        <v>3035455326</v>
      </c>
      <c r="H16" s="214">
        <v>0</v>
      </c>
      <c r="I16" s="229">
        <v>830</v>
      </c>
      <c r="J16" s="215" t="s">
        <v>832</v>
      </c>
      <c r="K16" s="215" t="s">
        <v>833</v>
      </c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 t="s">
        <v>509</v>
      </c>
    </row>
    <row r="17" spans="2:25" s="228" customFormat="1" x14ac:dyDescent="0.2">
      <c r="B17" s="214" t="s">
        <v>776</v>
      </c>
      <c r="C17" s="214" t="s">
        <v>123</v>
      </c>
      <c r="D17" s="214" t="s">
        <v>124</v>
      </c>
      <c r="E17" s="214" t="s">
        <v>124</v>
      </c>
      <c r="F17" s="214" t="s">
        <v>125</v>
      </c>
      <c r="G17" s="214">
        <v>3035455326</v>
      </c>
      <c r="H17" s="214">
        <v>0</v>
      </c>
      <c r="I17" s="229">
        <v>830</v>
      </c>
      <c r="J17" s="215" t="s">
        <v>832</v>
      </c>
      <c r="K17" s="215" t="s">
        <v>833</v>
      </c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 t="s">
        <v>509</v>
      </c>
    </row>
    <row r="18" spans="2:25" s="228" customFormat="1" x14ac:dyDescent="0.2">
      <c r="B18" s="214" t="s">
        <v>776</v>
      </c>
      <c r="C18" s="214" t="s">
        <v>123</v>
      </c>
      <c r="D18" s="214" t="s">
        <v>124</v>
      </c>
      <c r="E18" s="214" t="s">
        <v>124</v>
      </c>
      <c r="F18" s="214" t="s">
        <v>125</v>
      </c>
      <c r="G18" s="214">
        <v>3035455326</v>
      </c>
      <c r="H18" s="214">
        <v>0</v>
      </c>
      <c r="I18" s="229">
        <v>844</v>
      </c>
      <c r="J18" s="215" t="s">
        <v>832</v>
      </c>
      <c r="K18" s="215" t="s">
        <v>123</v>
      </c>
      <c r="L18" s="215" t="s">
        <v>124</v>
      </c>
      <c r="M18" s="215" t="s">
        <v>124</v>
      </c>
      <c r="N18" s="215" t="s">
        <v>125</v>
      </c>
      <c r="O18" s="215">
        <v>3035455326</v>
      </c>
      <c r="P18" s="215"/>
      <c r="Q18" s="215" t="s">
        <v>870</v>
      </c>
      <c r="R18" s="215" t="s">
        <v>393</v>
      </c>
      <c r="S18" s="215" t="s">
        <v>838</v>
      </c>
      <c r="T18" s="215">
        <v>80302</v>
      </c>
      <c r="U18" s="215" t="s">
        <v>870</v>
      </c>
      <c r="V18" s="215" t="s">
        <v>393</v>
      </c>
      <c r="W18" s="215" t="s">
        <v>838</v>
      </c>
      <c r="X18" s="215">
        <v>80302</v>
      </c>
      <c r="Y18" s="215" t="s">
        <v>509</v>
      </c>
    </row>
    <row r="19" spans="2:25" s="228" customFormat="1" x14ac:dyDescent="0.2">
      <c r="B19" s="214" t="s">
        <v>776</v>
      </c>
      <c r="C19" s="214" t="s">
        <v>123</v>
      </c>
      <c r="D19" s="214" t="s">
        <v>124</v>
      </c>
      <c r="E19" s="214" t="s">
        <v>124</v>
      </c>
      <c r="F19" s="214" t="s">
        <v>125</v>
      </c>
      <c r="G19" s="214">
        <v>3035455326</v>
      </c>
      <c r="H19" s="214">
        <v>0</v>
      </c>
      <c r="I19" s="229">
        <v>844</v>
      </c>
      <c r="J19" s="215" t="s">
        <v>832</v>
      </c>
      <c r="K19" s="215" t="s">
        <v>833</v>
      </c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 t="s">
        <v>509</v>
      </c>
    </row>
    <row r="20" spans="2:25" s="228" customFormat="1" x14ac:dyDescent="0.2">
      <c r="B20" s="214" t="s">
        <v>776</v>
      </c>
      <c r="C20" s="214" t="s">
        <v>123</v>
      </c>
      <c r="D20" s="214" t="s">
        <v>124</v>
      </c>
      <c r="E20" s="214" t="s">
        <v>124</v>
      </c>
      <c r="F20" s="214" t="s">
        <v>125</v>
      </c>
      <c r="G20" s="214">
        <v>3035455326</v>
      </c>
      <c r="H20" s="214">
        <v>0</v>
      </c>
      <c r="I20" s="229">
        <v>845</v>
      </c>
      <c r="J20" s="215" t="s">
        <v>832</v>
      </c>
      <c r="K20" s="215" t="s">
        <v>833</v>
      </c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 t="s">
        <v>509</v>
      </c>
    </row>
    <row r="21" spans="2:25" s="228" customFormat="1" x14ac:dyDescent="0.2">
      <c r="B21" s="214" t="s">
        <v>776</v>
      </c>
      <c r="C21" s="214" t="s">
        <v>123</v>
      </c>
      <c r="D21" s="214" t="s">
        <v>124</v>
      </c>
      <c r="E21" s="214" t="s">
        <v>124</v>
      </c>
      <c r="F21" s="214" t="s">
        <v>125</v>
      </c>
      <c r="G21" s="214">
        <v>3035455326</v>
      </c>
      <c r="H21" s="214">
        <v>0</v>
      </c>
      <c r="I21" s="229">
        <v>845</v>
      </c>
      <c r="J21" s="215" t="s">
        <v>832</v>
      </c>
      <c r="K21" s="215" t="s">
        <v>833</v>
      </c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 t="s">
        <v>509</v>
      </c>
    </row>
    <row r="22" spans="2:25" s="228" customFormat="1" x14ac:dyDescent="0.2">
      <c r="B22" s="214" t="s">
        <v>776</v>
      </c>
      <c r="C22" s="214" t="s">
        <v>123</v>
      </c>
      <c r="D22" s="214" t="s">
        <v>124</v>
      </c>
      <c r="E22" s="214" t="s">
        <v>124</v>
      </c>
      <c r="F22" s="214" t="s">
        <v>125</v>
      </c>
      <c r="G22" s="214">
        <v>3035455326</v>
      </c>
      <c r="H22" s="214">
        <v>0</v>
      </c>
      <c r="I22" s="229">
        <v>852</v>
      </c>
      <c r="J22" s="215" t="s">
        <v>832</v>
      </c>
      <c r="K22" s="215" t="s">
        <v>871</v>
      </c>
      <c r="L22" s="215" t="s">
        <v>872</v>
      </c>
      <c r="M22" s="215" t="s">
        <v>872</v>
      </c>
      <c r="N22" s="215" t="s">
        <v>873</v>
      </c>
      <c r="O22" s="215">
        <v>3034948822</v>
      </c>
      <c r="P22" s="215"/>
      <c r="Q22" s="215" t="s">
        <v>874</v>
      </c>
      <c r="R22" s="215" t="s">
        <v>393</v>
      </c>
      <c r="S22" s="215" t="s">
        <v>838</v>
      </c>
      <c r="T22" s="215">
        <v>80305</v>
      </c>
      <c r="U22" s="215" t="s">
        <v>874</v>
      </c>
      <c r="V22" s="215" t="s">
        <v>393</v>
      </c>
      <c r="W22" s="215" t="s">
        <v>838</v>
      </c>
      <c r="X22" s="215">
        <v>80305</v>
      </c>
      <c r="Y22" s="215" t="s">
        <v>509</v>
      </c>
    </row>
    <row r="23" spans="2:25" s="228" customFormat="1" x14ac:dyDescent="0.2">
      <c r="B23" s="214" t="s">
        <v>776</v>
      </c>
      <c r="C23" s="214" t="s">
        <v>123</v>
      </c>
      <c r="D23" s="214" t="s">
        <v>124</v>
      </c>
      <c r="E23" s="214" t="s">
        <v>124</v>
      </c>
      <c r="F23" s="214" t="s">
        <v>125</v>
      </c>
      <c r="G23" s="214">
        <v>3035455326</v>
      </c>
      <c r="H23" s="214">
        <v>0</v>
      </c>
      <c r="I23" s="229">
        <v>852</v>
      </c>
      <c r="J23" s="215" t="s">
        <v>832</v>
      </c>
      <c r="K23" s="215" t="s">
        <v>875</v>
      </c>
      <c r="L23" s="215" t="s">
        <v>876</v>
      </c>
      <c r="M23" s="215" t="s">
        <v>876</v>
      </c>
      <c r="N23" s="215" t="s">
        <v>877</v>
      </c>
      <c r="O23" s="215">
        <v>7209349272</v>
      </c>
      <c r="P23" s="215">
        <v>7209349272</v>
      </c>
      <c r="Q23" s="215" t="s">
        <v>878</v>
      </c>
      <c r="R23" s="215" t="s">
        <v>393</v>
      </c>
      <c r="S23" s="215" t="s">
        <v>838</v>
      </c>
      <c r="T23" s="215">
        <v>80305</v>
      </c>
      <c r="U23" s="215" t="s">
        <v>878</v>
      </c>
      <c r="V23" s="215" t="s">
        <v>393</v>
      </c>
      <c r="W23" s="215" t="s">
        <v>838</v>
      </c>
      <c r="X23" s="215">
        <v>80305</v>
      </c>
      <c r="Y23" s="215" t="s">
        <v>509</v>
      </c>
    </row>
    <row r="24" spans="2:25" s="228" customFormat="1" x14ac:dyDescent="0.2">
      <c r="B24" s="214" t="s">
        <v>776</v>
      </c>
      <c r="C24" s="214" t="s">
        <v>123</v>
      </c>
      <c r="D24" s="214" t="s">
        <v>124</v>
      </c>
      <c r="E24" s="214" t="s">
        <v>124</v>
      </c>
      <c r="F24" s="214" t="s">
        <v>125</v>
      </c>
      <c r="G24" s="214">
        <v>3035455326</v>
      </c>
      <c r="H24" s="214">
        <v>0</v>
      </c>
      <c r="I24" s="229">
        <v>853</v>
      </c>
      <c r="J24" s="215" t="s">
        <v>832</v>
      </c>
      <c r="K24" s="215" t="s">
        <v>879</v>
      </c>
      <c r="L24" s="215" t="s">
        <v>656</v>
      </c>
      <c r="M24" s="215" t="s">
        <v>656</v>
      </c>
      <c r="N24" s="215" t="s">
        <v>880</v>
      </c>
      <c r="O24" s="215">
        <v>3035880226</v>
      </c>
      <c r="P24" s="215"/>
      <c r="Q24" s="215" t="s">
        <v>881</v>
      </c>
      <c r="R24" s="215" t="s">
        <v>393</v>
      </c>
      <c r="S24" s="215" t="s">
        <v>838</v>
      </c>
      <c r="T24" s="215">
        <v>80305</v>
      </c>
      <c r="U24" s="215" t="s">
        <v>881</v>
      </c>
      <c r="V24" s="215" t="s">
        <v>393</v>
      </c>
      <c r="W24" s="215" t="s">
        <v>838</v>
      </c>
      <c r="X24" s="215">
        <v>80305</v>
      </c>
      <c r="Y24" s="215" t="s">
        <v>509</v>
      </c>
    </row>
    <row r="25" spans="2:25" s="228" customFormat="1" x14ac:dyDescent="0.2">
      <c r="B25" s="214" t="s">
        <v>776</v>
      </c>
      <c r="C25" s="214" t="s">
        <v>123</v>
      </c>
      <c r="D25" s="214" t="s">
        <v>124</v>
      </c>
      <c r="E25" s="214" t="s">
        <v>124</v>
      </c>
      <c r="F25" s="214" t="s">
        <v>125</v>
      </c>
      <c r="G25" s="214">
        <v>3035455326</v>
      </c>
      <c r="H25" s="214">
        <v>0</v>
      </c>
      <c r="I25" s="229">
        <v>853</v>
      </c>
      <c r="J25" s="215" t="s">
        <v>832</v>
      </c>
      <c r="K25" s="215" t="s">
        <v>882</v>
      </c>
      <c r="L25" s="215" t="s">
        <v>883</v>
      </c>
      <c r="M25" s="215" t="s">
        <v>883</v>
      </c>
      <c r="N25" s="215" t="s">
        <v>884</v>
      </c>
      <c r="O25" s="215">
        <v>3035794553</v>
      </c>
      <c r="P25" s="215"/>
      <c r="Q25" s="215" t="s">
        <v>885</v>
      </c>
      <c r="R25" s="215" t="s">
        <v>393</v>
      </c>
      <c r="S25" s="215" t="s">
        <v>838</v>
      </c>
      <c r="T25" s="215">
        <v>80305</v>
      </c>
      <c r="U25" s="215" t="s">
        <v>885</v>
      </c>
      <c r="V25" s="215" t="s">
        <v>393</v>
      </c>
      <c r="W25" s="215" t="s">
        <v>838</v>
      </c>
      <c r="X25" s="215">
        <v>80305</v>
      </c>
      <c r="Y25" s="215" t="s">
        <v>509</v>
      </c>
    </row>
    <row r="26" spans="2:25" s="228" customFormat="1" x14ac:dyDescent="0.2">
      <c r="B26" s="214" t="s">
        <v>777</v>
      </c>
      <c r="C26" s="214" t="s">
        <v>134</v>
      </c>
      <c r="D26" s="214" t="s">
        <v>135</v>
      </c>
      <c r="E26" s="214" t="s">
        <v>135</v>
      </c>
      <c r="F26" s="214" t="s">
        <v>136</v>
      </c>
      <c r="G26" s="214">
        <v>3034786467</v>
      </c>
      <c r="H26" s="214">
        <v>0</v>
      </c>
      <c r="I26" s="229">
        <v>842</v>
      </c>
      <c r="J26" s="215" t="s">
        <v>832</v>
      </c>
      <c r="K26" s="215" t="s">
        <v>886</v>
      </c>
      <c r="L26" s="215" t="s">
        <v>887</v>
      </c>
      <c r="M26" s="215" t="s">
        <v>887</v>
      </c>
      <c r="N26" s="215" t="s">
        <v>888</v>
      </c>
      <c r="O26" s="215">
        <v>9083474839</v>
      </c>
      <c r="P26" s="215">
        <v>3034408497</v>
      </c>
      <c r="Q26" s="215" t="s">
        <v>889</v>
      </c>
      <c r="R26" s="215" t="s">
        <v>393</v>
      </c>
      <c r="S26" s="215" t="s">
        <v>838</v>
      </c>
      <c r="T26" s="215">
        <v>80303</v>
      </c>
      <c r="U26" s="215" t="s">
        <v>889</v>
      </c>
      <c r="V26" s="215" t="s">
        <v>393</v>
      </c>
      <c r="W26" s="215" t="s">
        <v>838</v>
      </c>
      <c r="X26" s="215">
        <v>80303</v>
      </c>
      <c r="Y26" s="215" t="s">
        <v>433</v>
      </c>
    </row>
    <row r="27" spans="2:25" s="228" customFormat="1" x14ac:dyDescent="0.2">
      <c r="B27" s="214" t="s">
        <v>777</v>
      </c>
      <c r="C27" s="214" t="s">
        <v>134</v>
      </c>
      <c r="D27" s="214" t="s">
        <v>135</v>
      </c>
      <c r="E27" s="214" t="s">
        <v>135</v>
      </c>
      <c r="F27" s="214" t="s">
        <v>136</v>
      </c>
      <c r="G27" s="214">
        <v>3034786467</v>
      </c>
      <c r="H27" s="214">
        <v>0</v>
      </c>
      <c r="I27" s="229">
        <v>842</v>
      </c>
      <c r="J27" s="215" t="s">
        <v>832</v>
      </c>
      <c r="K27" s="215" t="s">
        <v>833</v>
      </c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 t="s">
        <v>433</v>
      </c>
    </row>
    <row r="28" spans="2:25" s="228" customFormat="1" x14ac:dyDescent="0.2">
      <c r="B28" s="214" t="s">
        <v>777</v>
      </c>
      <c r="C28" s="214" t="s">
        <v>134</v>
      </c>
      <c r="D28" s="214" t="s">
        <v>135</v>
      </c>
      <c r="E28" s="214" t="s">
        <v>135</v>
      </c>
      <c r="F28" s="214" t="s">
        <v>136</v>
      </c>
      <c r="G28" s="214">
        <v>3034786467</v>
      </c>
      <c r="H28" s="214">
        <v>0</v>
      </c>
      <c r="I28" s="229">
        <v>843</v>
      </c>
      <c r="J28" s="215" t="s">
        <v>832</v>
      </c>
      <c r="K28" s="215" t="s">
        <v>890</v>
      </c>
      <c r="L28" s="215" t="s">
        <v>623</v>
      </c>
      <c r="M28" s="215" t="s">
        <v>623</v>
      </c>
      <c r="N28" s="215" t="s">
        <v>891</v>
      </c>
      <c r="O28" s="215">
        <v>3034434068</v>
      </c>
      <c r="P28" s="215"/>
      <c r="Q28" s="215" t="s">
        <v>892</v>
      </c>
      <c r="R28" s="215" t="s">
        <v>393</v>
      </c>
      <c r="S28" s="215" t="s">
        <v>838</v>
      </c>
      <c r="T28" s="215">
        <v>80305</v>
      </c>
      <c r="U28" s="215" t="s">
        <v>892</v>
      </c>
      <c r="V28" s="215" t="s">
        <v>393</v>
      </c>
      <c r="W28" s="215" t="s">
        <v>838</v>
      </c>
      <c r="X28" s="215">
        <v>80305</v>
      </c>
      <c r="Y28" s="215" t="s">
        <v>433</v>
      </c>
    </row>
    <row r="29" spans="2:25" s="228" customFormat="1" x14ac:dyDescent="0.2">
      <c r="B29" s="214" t="s">
        <v>777</v>
      </c>
      <c r="C29" s="214" t="s">
        <v>134</v>
      </c>
      <c r="D29" s="214" t="s">
        <v>135</v>
      </c>
      <c r="E29" s="214" t="s">
        <v>135</v>
      </c>
      <c r="F29" s="214" t="s">
        <v>136</v>
      </c>
      <c r="G29" s="214">
        <v>3034786467</v>
      </c>
      <c r="H29" s="214">
        <v>0</v>
      </c>
      <c r="I29" s="229">
        <v>843</v>
      </c>
      <c r="J29" s="215" t="s">
        <v>832</v>
      </c>
      <c r="K29" s="215" t="s">
        <v>893</v>
      </c>
      <c r="L29" s="215" t="s">
        <v>894</v>
      </c>
      <c r="M29" s="215" t="s">
        <v>894</v>
      </c>
      <c r="N29" s="215" t="s">
        <v>895</v>
      </c>
      <c r="O29" s="215">
        <v>3036674691</v>
      </c>
      <c r="P29" s="215"/>
      <c r="Q29" s="215" t="s">
        <v>896</v>
      </c>
      <c r="R29" s="215" t="s">
        <v>393</v>
      </c>
      <c r="S29" s="215" t="s">
        <v>838</v>
      </c>
      <c r="T29" s="215">
        <v>80305</v>
      </c>
      <c r="U29" s="215" t="s">
        <v>896</v>
      </c>
      <c r="V29" s="215" t="s">
        <v>393</v>
      </c>
      <c r="W29" s="215" t="s">
        <v>838</v>
      </c>
      <c r="X29" s="215">
        <v>80305</v>
      </c>
      <c r="Y29" s="215" t="s">
        <v>433</v>
      </c>
    </row>
    <row r="30" spans="2:25" s="228" customFormat="1" x14ac:dyDescent="0.2">
      <c r="B30" s="214" t="s">
        <v>777</v>
      </c>
      <c r="C30" s="214" t="s">
        <v>134</v>
      </c>
      <c r="D30" s="214" t="s">
        <v>135</v>
      </c>
      <c r="E30" s="214" t="s">
        <v>135</v>
      </c>
      <c r="F30" s="214" t="s">
        <v>136</v>
      </c>
      <c r="G30" s="214">
        <v>3034786467</v>
      </c>
      <c r="H30" s="214">
        <v>0</v>
      </c>
      <c r="I30" s="229">
        <v>846</v>
      </c>
      <c r="J30" s="215" t="s">
        <v>832</v>
      </c>
      <c r="K30" s="215" t="s">
        <v>897</v>
      </c>
      <c r="L30" s="215" t="s">
        <v>898</v>
      </c>
      <c r="M30" s="215" t="s">
        <v>898</v>
      </c>
      <c r="N30" s="215" t="s">
        <v>899</v>
      </c>
      <c r="O30" s="215">
        <v>7207893042</v>
      </c>
      <c r="P30" s="215">
        <v>7204370784</v>
      </c>
      <c r="Q30" s="215" t="s">
        <v>900</v>
      </c>
      <c r="R30" s="215" t="s">
        <v>393</v>
      </c>
      <c r="S30" s="215" t="s">
        <v>838</v>
      </c>
      <c r="T30" s="215">
        <v>80305</v>
      </c>
      <c r="U30" s="215" t="s">
        <v>900</v>
      </c>
      <c r="V30" s="215" t="s">
        <v>393</v>
      </c>
      <c r="W30" s="215" t="s">
        <v>838</v>
      </c>
      <c r="X30" s="215">
        <v>80305</v>
      </c>
      <c r="Y30" s="215" t="s">
        <v>433</v>
      </c>
    </row>
    <row r="31" spans="2:25" s="228" customFormat="1" x14ac:dyDescent="0.2">
      <c r="B31" s="214" t="s">
        <v>777</v>
      </c>
      <c r="C31" s="214" t="s">
        <v>134</v>
      </c>
      <c r="D31" s="214" t="s">
        <v>135</v>
      </c>
      <c r="E31" s="214" t="s">
        <v>135</v>
      </c>
      <c r="F31" s="214" t="s">
        <v>136</v>
      </c>
      <c r="G31" s="214">
        <v>3034786467</v>
      </c>
      <c r="H31" s="214">
        <v>0</v>
      </c>
      <c r="I31" s="229">
        <v>846</v>
      </c>
      <c r="J31" s="215" t="s">
        <v>832</v>
      </c>
      <c r="K31" s="215" t="s">
        <v>833</v>
      </c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 t="s">
        <v>433</v>
      </c>
    </row>
    <row r="32" spans="2:25" s="228" customFormat="1" x14ac:dyDescent="0.2">
      <c r="B32" s="214" t="s">
        <v>777</v>
      </c>
      <c r="C32" s="214" t="s">
        <v>134</v>
      </c>
      <c r="D32" s="214" t="s">
        <v>135</v>
      </c>
      <c r="E32" s="214" t="s">
        <v>135</v>
      </c>
      <c r="F32" s="214" t="s">
        <v>136</v>
      </c>
      <c r="G32" s="214">
        <v>3034786467</v>
      </c>
      <c r="H32" s="214">
        <v>0</v>
      </c>
      <c r="I32" s="229">
        <v>847</v>
      </c>
      <c r="J32" s="215" t="s">
        <v>832</v>
      </c>
      <c r="K32" s="215" t="s">
        <v>134</v>
      </c>
      <c r="L32" s="215" t="s">
        <v>135</v>
      </c>
      <c r="M32" s="215" t="s">
        <v>135</v>
      </c>
      <c r="N32" s="215" t="s">
        <v>136</v>
      </c>
      <c r="O32" s="215">
        <v>3034786467</v>
      </c>
      <c r="P32" s="215"/>
      <c r="Q32" s="215" t="s">
        <v>901</v>
      </c>
      <c r="R32" s="215" t="s">
        <v>393</v>
      </c>
      <c r="S32" s="215" t="s">
        <v>838</v>
      </c>
      <c r="T32" s="215">
        <v>80305</v>
      </c>
      <c r="U32" s="215" t="s">
        <v>901</v>
      </c>
      <c r="V32" s="215" t="s">
        <v>393</v>
      </c>
      <c r="W32" s="215" t="s">
        <v>838</v>
      </c>
      <c r="X32" s="215">
        <v>80305</v>
      </c>
      <c r="Y32" s="215" t="s">
        <v>433</v>
      </c>
    </row>
    <row r="33" spans="2:25" s="228" customFormat="1" x14ac:dyDescent="0.2">
      <c r="B33" s="214" t="s">
        <v>777</v>
      </c>
      <c r="C33" s="214" t="s">
        <v>134</v>
      </c>
      <c r="D33" s="214" t="s">
        <v>135</v>
      </c>
      <c r="E33" s="214" t="s">
        <v>135</v>
      </c>
      <c r="F33" s="214" t="s">
        <v>136</v>
      </c>
      <c r="G33" s="214">
        <v>3034786467</v>
      </c>
      <c r="H33" s="214">
        <v>0</v>
      </c>
      <c r="I33" s="229">
        <v>847</v>
      </c>
      <c r="J33" s="215" t="s">
        <v>832</v>
      </c>
      <c r="K33" s="215" t="s">
        <v>833</v>
      </c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 t="s">
        <v>433</v>
      </c>
    </row>
    <row r="34" spans="2:25" s="228" customFormat="1" x14ac:dyDescent="0.2">
      <c r="B34" s="214" t="s">
        <v>777</v>
      </c>
      <c r="C34" s="214" t="s">
        <v>134</v>
      </c>
      <c r="D34" s="214" t="s">
        <v>135</v>
      </c>
      <c r="E34" s="214" t="s">
        <v>135</v>
      </c>
      <c r="F34" s="214" t="s">
        <v>136</v>
      </c>
      <c r="G34" s="214">
        <v>3034786467</v>
      </c>
      <c r="H34" s="214">
        <v>0</v>
      </c>
      <c r="I34" s="229">
        <v>850</v>
      </c>
      <c r="J34" s="215" t="s">
        <v>832</v>
      </c>
      <c r="K34" s="215" t="s">
        <v>902</v>
      </c>
      <c r="L34" s="215" t="s">
        <v>903</v>
      </c>
      <c r="M34" s="215" t="s">
        <v>903</v>
      </c>
      <c r="N34" s="215" t="s">
        <v>904</v>
      </c>
      <c r="O34" s="215">
        <v>3034992717</v>
      </c>
      <c r="P34" s="215"/>
      <c r="Q34" s="215" t="s">
        <v>905</v>
      </c>
      <c r="R34" s="215" t="s">
        <v>393</v>
      </c>
      <c r="S34" s="215" t="s">
        <v>838</v>
      </c>
      <c r="T34" s="215">
        <v>80305</v>
      </c>
      <c r="U34" s="215" t="s">
        <v>905</v>
      </c>
      <c r="V34" s="215" t="s">
        <v>393</v>
      </c>
      <c r="W34" s="215" t="s">
        <v>838</v>
      </c>
      <c r="X34" s="215">
        <v>80305</v>
      </c>
      <c r="Y34" s="215" t="s">
        <v>433</v>
      </c>
    </row>
    <row r="35" spans="2:25" s="228" customFormat="1" x14ac:dyDescent="0.2">
      <c r="B35" s="214" t="s">
        <v>777</v>
      </c>
      <c r="C35" s="214" t="s">
        <v>134</v>
      </c>
      <c r="D35" s="214" t="s">
        <v>135</v>
      </c>
      <c r="E35" s="214" t="s">
        <v>135</v>
      </c>
      <c r="F35" s="214" t="s">
        <v>136</v>
      </c>
      <c r="G35" s="214">
        <v>3034786467</v>
      </c>
      <c r="H35" s="214">
        <v>0</v>
      </c>
      <c r="I35" s="229">
        <v>850</v>
      </c>
      <c r="J35" s="215" t="s">
        <v>832</v>
      </c>
      <c r="K35" s="215" t="s">
        <v>906</v>
      </c>
      <c r="L35" s="215" t="s">
        <v>907</v>
      </c>
      <c r="M35" s="215" t="s">
        <v>907</v>
      </c>
      <c r="N35" s="215" t="s">
        <v>908</v>
      </c>
      <c r="O35" s="215">
        <v>3035225360</v>
      </c>
      <c r="P35" s="215"/>
      <c r="Q35" s="215" t="s">
        <v>909</v>
      </c>
      <c r="R35" s="215" t="s">
        <v>393</v>
      </c>
      <c r="S35" s="215" t="s">
        <v>838</v>
      </c>
      <c r="T35" s="215">
        <v>80305</v>
      </c>
      <c r="U35" s="215" t="s">
        <v>909</v>
      </c>
      <c r="V35" s="215" t="s">
        <v>393</v>
      </c>
      <c r="W35" s="215" t="s">
        <v>838</v>
      </c>
      <c r="X35" s="215">
        <v>80305</v>
      </c>
      <c r="Y35" s="215" t="s">
        <v>433</v>
      </c>
    </row>
    <row r="36" spans="2:25" s="228" customFormat="1" x14ac:dyDescent="0.2">
      <c r="B36" s="214" t="s">
        <v>777</v>
      </c>
      <c r="C36" s="214" t="s">
        <v>134</v>
      </c>
      <c r="D36" s="214" t="s">
        <v>135</v>
      </c>
      <c r="E36" s="214" t="s">
        <v>135</v>
      </c>
      <c r="F36" s="214" t="s">
        <v>136</v>
      </c>
      <c r="G36" s="214">
        <v>3034786467</v>
      </c>
      <c r="H36" s="214">
        <v>0</v>
      </c>
      <c r="I36" s="229">
        <v>851</v>
      </c>
      <c r="J36" s="215" t="s">
        <v>832</v>
      </c>
      <c r="K36" s="215" t="s">
        <v>910</v>
      </c>
      <c r="L36" s="215" t="s">
        <v>911</v>
      </c>
      <c r="M36" s="215" t="s">
        <v>912</v>
      </c>
      <c r="N36" s="215" t="s">
        <v>913</v>
      </c>
      <c r="O36" s="215">
        <v>3035795685</v>
      </c>
      <c r="P36" s="215"/>
      <c r="Q36" s="215" t="s">
        <v>914</v>
      </c>
      <c r="R36" s="215" t="s">
        <v>393</v>
      </c>
      <c r="S36" s="215" t="s">
        <v>838</v>
      </c>
      <c r="T36" s="215">
        <v>80305</v>
      </c>
      <c r="U36" s="215" t="s">
        <v>914</v>
      </c>
      <c r="V36" s="215" t="s">
        <v>393</v>
      </c>
      <c r="W36" s="215" t="s">
        <v>838</v>
      </c>
      <c r="X36" s="215">
        <v>80305</v>
      </c>
      <c r="Y36" s="215" t="s">
        <v>433</v>
      </c>
    </row>
    <row r="37" spans="2:25" s="228" customFormat="1" x14ac:dyDescent="0.2">
      <c r="B37" s="214" t="s">
        <v>777</v>
      </c>
      <c r="C37" s="214" t="s">
        <v>134</v>
      </c>
      <c r="D37" s="214" t="s">
        <v>135</v>
      </c>
      <c r="E37" s="214" t="s">
        <v>135</v>
      </c>
      <c r="F37" s="214" t="s">
        <v>136</v>
      </c>
      <c r="G37" s="214">
        <v>3034786467</v>
      </c>
      <c r="H37" s="214">
        <v>0</v>
      </c>
      <c r="I37" s="229">
        <v>851</v>
      </c>
      <c r="J37" s="215" t="s">
        <v>832</v>
      </c>
      <c r="K37" s="215" t="s">
        <v>915</v>
      </c>
      <c r="L37" s="215" t="s">
        <v>916</v>
      </c>
      <c r="M37" s="215" t="s">
        <v>916</v>
      </c>
      <c r="N37" s="215" t="s">
        <v>917</v>
      </c>
      <c r="O37" s="215">
        <v>4804525609</v>
      </c>
      <c r="P37" s="215">
        <v>4802782537</v>
      </c>
      <c r="Q37" s="215" t="s">
        <v>918</v>
      </c>
      <c r="R37" s="215" t="s">
        <v>393</v>
      </c>
      <c r="S37" s="215" t="s">
        <v>838</v>
      </c>
      <c r="T37" s="215">
        <v>80305</v>
      </c>
      <c r="U37" s="215" t="s">
        <v>918</v>
      </c>
      <c r="V37" s="215" t="s">
        <v>393</v>
      </c>
      <c r="W37" s="215" t="s">
        <v>838</v>
      </c>
      <c r="X37" s="215">
        <v>80305</v>
      </c>
      <c r="Y37" s="215" t="s">
        <v>433</v>
      </c>
    </row>
    <row r="38" spans="2:25" s="228" customFormat="1" x14ac:dyDescent="0.2">
      <c r="B38" s="214" t="s">
        <v>778</v>
      </c>
      <c r="C38" s="214" t="s">
        <v>91</v>
      </c>
      <c r="D38" s="214" t="s">
        <v>95</v>
      </c>
      <c r="E38" s="214" t="s">
        <v>92</v>
      </c>
      <c r="F38" s="214" t="s">
        <v>93</v>
      </c>
      <c r="G38" s="214">
        <v>7202334208</v>
      </c>
      <c r="H38" s="214">
        <v>0</v>
      </c>
      <c r="I38" s="229">
        <v>834</v>
      </c>
      <c r="J38" s="215" t="s">
        <v>832</v>
      </c>
      <c r="K38" s="215" t="s">
        <v>919</v>
      </c>
      <c r="L38" s="215" t="s">
        <v>146</v>
      </c>
      <c r="M38" s="215" t="s">
        <v>146</v>
      </c>
      <c r="N38" s="215" t="s">
        <v>920</v>
      </c>
      <c r="O38" s="215">
        <v>3034492511</v>
      </c>
      <c r="P38" s="215"/>
      <c r="Q38" s="215" t="s">
        <v>921</v>
      </c>
      <c r="R38" s="215" t="s">
        <v>393</v>
      </c>
      <c r="S38" s="215" t="s">
        <v>838</v>
      </c>
      <c r="T38" s="215">
        <v>80303</v>
      </c>
      <c r="U38" s="215" t="s">
        <v>921</v>
      </c>
      <c r="V38" s="215" t="s">
        <v>393</v>
      </c>
      <c r="W38" s="215" t="s">
        <v>838</v>
      </c>
      <c r="X38" s="215">
        <v>80303</v>
      </c>
      <c r="Y38" s="215" t="s">
        <v>439</v>
      </c>
    </row>
    <row r="39" spans="2:25" s="228" customFormat="1" x14ac:dyDescent="0.2">
      <c r="B39" s="214" t="s">
        <v>778</v>
      </c>
      <c r="C39" s="214" t="s">
        <v>91</v>
      </c>
      <c r="D39" s="214" t="s">
        <v>95</v>
      </c>
      <c r="E39" s="214" t="s">
        <v>92</v>
      </c>
      <c r="F39" s="214" t="s">
        <v>93</v>
      </c>
      <c r="G39" s="214">
        <v>7202334208</v>
      </c>
      <c r="H39" s="214">
        <v>0</v>
      </c>
      <c r="I39" s="229">
        <v>834</v>
      </c>
      <c r="J39" s="215" t="s">
        <v>832</v>
      </c>
      <c r="K39" s="215" t="s">
        <v>922</v>
      </c>
      <c r="L39" s="215" t="s">
        <v>923</v>
      </c>
      <c r="M39" s="215" t="s">
        <v>924</v>
      </c>
      <c r="N39" s="215" t="s">
        <v>925</v>
      </c>
      <c r="O39" s="215">
        <v>3034890132</v>
      </c>
      <c r="P39" s="215"/>
      <c r="Q39" s="215" t="s">
        <v>926</v>
      </c>
      <c r="R39" s="215" t="s">
        <v>393</v>
      </c>
      <c r="S39" s="215" t="s">
        <v>838</v>
      </c>
      <c r="T39" s="215">
        <v>80303</v>
      </c>
      <c r="U39" s="215" t="s">
        <v>926</v>
      </c>
      <c r="V39" s="215" t="s">
        <v>393</v>
      </c>
      <c r="W39" s="215" t="s">
        <v>838</v>
      </c>
      <c r="X39" s="215">
        <v>80303</v>
      </c>
      <c r="Y39" s="215" t="s">
        <v>439</v>
      </c>
    </row>
    <row r="40" spans="2:25" s="228" customFormat="1" x14ac:dyDescent="0.2">
      <c r="B40" s="214" t="s">
        <v>778</v>
      </c>
      <c r="C40" s="214" t="s">
        <v>91</v>
      </c>
      <c r="D40" s="214" t="s">
        <v>95</v>
      </c>
      <c r="E40" s="214" t="s">
        <v>92</v>
      </c>
      <c r="F40" s="214" t="s">
        <v>93</v>
      </c>
      <c r="G40" s="214">
        <v>7202334208</v>
      </c>
      <c r="H40" s="214">
        <v>0</v>
      </c>
      <c r="I40" s="229">
        <v>835</v>
      </c>
      <c r="J40" s="215" t="s">
        <v>832</v>
      </c>
      <c r="K40" s="215" t="s">
        <v>91</v>
      </c>
      <c r="L40" s="215" t="s">
        <v>95</v>
      </c>
      <c r="M40" s="215" t="s">
        <v>92</v>
      </c>
      <c r="N40" s="215" t="s">
        <v>93</v>
      </c>
      <c r="O40" s="215">
        <v>7202334208</v>
      </c>
      <c r="P40" s="215"/>
      <c r="Q40" s="215" t="s">
        <v>927</v>
      </c>
      <c r="R40" s="215" t="s">
        <v>393</v>
      </c>
      <c r="S40" s="215" t="s">
        <v>838</v>
      </c>
      <c r="T40" s="215">
        <v>80303</v>
      </c>
      <c r="U40" s="215"/>
      <c r="V40" s="215"/>
      <c r="W40" s="215"/>
      <c r="X40" s="215">
        <v>80303</v>
      </c>
      <c r="Y40" s="215" t="s">
        <v>439</v>
      </c>
    </row>
    <row r="41" spans="2:25" s="228" customFormat="1" x14ac:dyDescent="0.2">
      <c r="B41" s="214" t="s">
        <v>778</v>
      </c>
      <c r="C41" s="214" t="s">
        <v>91</v>
      </c>
      <c r="D41" s="214" t="s">
        <v>95</v>
      </c>
      <c r="E41" s="214" t="s">
        <v>92</v>
      </c>
      <c r="F41" s="214" t="s">
        <v>93</v>
      </c>
      <c r="G41" s="214">
        <v>7202334208</v>
      </c>
      <c r="H41" s="214">
        <v>0</v>
      </c>
      <c r="I41" s="229">
        <v>835</v>
      </c>
      <c r="J41" s="215" t="s">
        <v>832</v>
      </c>
      <c r="K41" s="215" t="s">
        <v>833</v>
      </c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 t="s">
        <v>439</v>
      </c>
    </row>
    <row r="42" spans="2:25" s="228" customFormat="1" x14ac:dyDescent="0.2">
      <c r="B42" s="214" t="s">
        <v>778</v>
      </c>
      <c r="C42" s="214" t="s">
        <v>91</v>
      </c>
      <c r="D42" s="214" t="s">
        <v>95</v>
      </c>
      <c r="E42" s="214" t="s">
        <v>92</v>
      </c>
      <c r="F42" s="214" t="s">
        <v>93</v>
      </c>
      <c r="G42" s="214">
        <v>7202334208</v>
      </c>
      <c r="H42" s="214">
        <v>0</v>
      </c>
      <c r="I42" s="229">
        <v>836</v>
      </c>
      <c r="J42" s="215" t="s">
        <v>832</v>
      </c>
      <c r="K42" s="215" t="s">
        <v>833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 t="s">
        <v>439</v>
      </c>
    </row>
    <row r="43" spans="2:25" s="228" customFormat="1" x14ac:dyDescent="0.2">
      <c r="B43" s="214" t="s">
        <v>778</v>
      </c>
      <c r="C43" s="214" t="s">
        <v>91</v>
      </c>
      <c r="D43" s="214" t="s">
        <v>95</v>
      </c>
      <c r="E43" s="214" t="s">
        <v>92</v>
      </c>
      <c r="F43" s="214" t="s">
        <v>93</v>
      </c>
      <c r="G43" s="214">
        <v>7202334208</v>
      </c>
      <c r="H43" s="214">
        <v>0</v>
      </c>
      <c r="I43" s="229">
        <v>836</v>
      </c>
      <c r="J43" s="215" t="s">
        <v>832</v>
      </c>
      <c r="K43" s="215" t="s">
        <v>833</v>
      </c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 t="s">
        <v>439</v>
      </c>
    </row>
    <row r="44" spans="2:25" s="228" customFormat="1" x14ac:dyDescent="0.2">
      <c r="B44" s="214" t="s">
        <v>778</v>
      </c>
      <c r="C44" s="214" t="s">
        <v>91</v>
      </c>
      <c r="D44" s="214" t="s">
        <v>95</v>
      </c>
      <c r="E44" s="214" t="s">
        <v>92</v>
      </c>
      <c r="F44" s="214" t="s">
        <v>93</v>
      </c>
      <c r="G44" s="214">
        <v>7202334208</v>
      </c>
      <c r="H44" s="214">
        <v>0</v>
      </c>
      <c r="I44" s="229">
        <v>837</v>
      </c>
      <c r="J44" s="215" t="s">
        <v>832</v>
      </c>
      <c r="K44" s="215" t="s">
        <v>116</v>
      </c>
      <c r="L44" s="215" t="s">
        <v>641</v>
      </c>
      <c r="M44" s="215" t="s">
        <v>641</v>
      </c>
      <c r="N44" s="215" t="s">
        <v>928</v>
      </c>
      <c r="O44" s="215">
        <v>7204708791</v>
      </c>
      <c r="P44" s="215"/>
      <c r="Q44" s="215" t="s">
        <v>929</v>
      </c>
      <c r="R44" s="215" t="s">
        <v>393</v>
      </c>
      <c r="S44" s="215" t="s">
        <v>838</v>
      </c>
      <c r="T44" s="215">
        <v>80303</v>
      </c>
      <c r="U44" s="215" t="s">
        <v>929</v>
      </c>
      <c r="V44" s="215" t="s">
        <v>393</v>
      </c>
      <c r="W44" s="215" t="s">
        <v>838</v>
      </c>
      <c r="X44" s="215">
        <v>80303</v>
      </c>
      <c r="Y44" s="215" t="s">
        <v>439</v>
      </c>
    </row>
    <row r="45" spans="2:25" s="228" customFormat="1" x14ac:dyDescent="0.2">
      <c r="B45" s="214" t="s">
        <v>778</v>
      </c>
      <c r="C45" s="214" t="s">
        <v>91</v>
      </c>
      <c r="D45" s="214" t="s">
        <v>95</v>
      </c>
      <c r="E45" s="214" t="s">
        <v>92</v>
      </c>
      <c r="F45" s="214" t="s">
        <v>93</v>
      </c>
      <c r="G45" s="214">
        <v>7202334208</v>
      </c>
      <c r="H45" s="214">
        <v>0</v>
      </c>
      <c r="I45" s="229">
        <v>837</v>
      </c>
      <c r="J45" s="215" t="s">
        <v>832</v>
      </c>
      <c r="K45" s="215" t="s">
        <v>833</v>
      </c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 t="s">
        <v>439</v>
      </c>
    </row>
    <row r="46" spans="2:25" s="228" customFormat="1" x14ac:dyDescent="0.2">
      <c r="B46" s="214" t="s">
        <v>778</v>
      </c>
      <c r="C46" s="214" t="s">
        <v>91</v>
      </c>
      <c r="D46" s="214" t="s">
        <v>95</v>
      </c>
      <c r="E46" s="214" t="s">
        <v>92</v>
      </c>
      <c r="F46" s="214" t="s">
        <v>93</v>
      </c>
      <c r="G46" s="214">
        <v>7202334208</v>
      </c>
      <c r="H46" s="214">
        <v>0</v>
      </c>
      <c r="I46" s="229">
        <v>838</v>
      </c>
      <c r="J46" s="215" t="s">
        <v>832</v>
      </c>
      <c r="K46" s="215" t="s">
        <v>930</v>
      </c>
      <c r="L46" s="215" t="s">
        <v>931</v>
      </c>
      <c r="M46" s="215" t="s">
        <v>931</v>
      </c>
      <c r="N46" s="215" t="s">
        <v>932</v>
      </c>
      <c r="O46" s="215">
        <v>3039133615</v>
      </c>
      <c r="P46" s="215"/>
      <c r="Q46" s="215" t="s">
        <v>933</v>
      </c>
      <c r="R46" s="215" t="s">
        <v>393</v>
      </c>
      <c r="S46" s="215" t="s">
        <v>838</v>
      </c>
      <c r="T46" s="215">
        <v>80303</v>
      </c>
      <c r="U46" s="215" t="s">
        <v>933</v>
      </c>
      <c r="V46" s="215" t="s">
        <v>393</v>
      </c>
      <c r="W46" s="215" t="s">
        <v>838</v>
      </c>
      <c r="X46" s="215">
        <v>80303</v>
      </c>
      <c r="Y46" s="215" t="s">
        <v>439</v>
      </c>
    </row>
    <row r="47" spans="2:25" s="228" customFormat="1" x14ac:dyDescent="0.2">
      <c r="B47" s="214" t="s">
        <v>778</v>
      </c>
      <c r="C47" s="214" t="s">
        <v>91</v>
      </c>
      <c r="D47" s="214" t="s">
        <v>95</v>
      </c>
      <c r="E47" s="214" t="s">
        <v>92</v>
      </c>
      <c r="F47" s="214" t="s">
        <v>93</v>
      </c>
      <c r="G47" s="214">
        <v>7202334208</v>
      </c>
      <c r="H47" s="214">
        <v>0</v>
      </c>
      <c r="I47" s="229">
        <v>838</v>
      </c>
      <c r="J47" s="215" t="s">
        <v>832</v>
      </c>
      <c r="K47" s="215" t="s">
        <v>833</v>
      </c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 t="s">
        <v>439</v>
      </c>
    </row>
    <row r="48" spans="2:25" s="228" customFormat="1" x14ac:dyDescent="0.2">
      <c r="B48" s="214" t="s">
        <v>778</v>
      </c>
      <c r="C48" s="214" t="s">
        <v>91</v>
      </c>
      <c r="D48" s="214" t="s">
        <v>95</v>
      </c>
      <c r="E48" s="214" t="s">
        <v>92</v>
      </c>
      <c r="F48" s="214" t="s">
        <v>93</v>
      </c>
      <c r="G48" s="214">
        <v>7202334208</v>
      </c>
      <c r="H48" s="214">
        <v>0</v>
      </c>
      <c r="I48" s="229">
        <v>839</v>
      </c>
      <c r="J48" s="215" t="s">
        <v>832</v>
      </c>
      <c r="K48" s="215" t="s">
        <v>934</v>
      </c>
      <c r="L48" s="215" t="s">
        <v>935</v>
      </c>
      <c r="M48" s="215" t="s">
        <v>935</v>
      </c>
      <c r="N48" s="215" t="s">
        <v>936</v>
      </c>
      <c r="O48" s="215"/>
      <c r="P48" s="215"/>
      <c r="Q48" s="215" t="s">
        <v>937</v>
      </c>
      <c r="R48" s="215" t="s">
        <v>393</v>
      </c>
      <c r="S48" s="215" t="s">
        <v>838</v>
      </c>
      <c r="T48" s="215">
        <v>80303</v>
      </c>
      <c r="U48" s="215" t="s">
        <v>937</v>
      </c>
      <c r="V48" s="215" t="s">
        <v>393</v>
      </c>
      <c r="W48" s="215" t="s">
        <v>838</v>
      </c>
      <c r="X48" s="215">
        <v>80303</v>
      </c>
      <c r="Y48" s="215" t="s">
        <v>439</v>
      </c>
    </row>
    <row r="49" spans="2:25" s="228" customFormat="1" x14ac:dyDescent="0.2">
      <c r="B49" s="214" t="s">
        <v>778</v>
      </c>
      <c r="C49" s="214" t="s">
        <v>91</v>
      </c>
      <c r="D49" s="214" t="s">
        <v>95</v>
      </c>
      <c r="E49" s="214" t="s">
        <v>92</v>
      </c>
      <c r="F49" s="214" t="s">
        <v>93</v>
      </c>
      <c r="G49" s="214">
        <v>7202334208</v>
      </c>
      <c r="H49" s="214">
        <v>0</v>
      </c>
      <c r="I49" s="229">
        <v>839</v>
      </c>
      <c r="J49" s="215" t="s">
        <v>832</v>
      </c>
      <c r="K49" s="215" t="s">
        <v>833</v>
      </c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 t="s">
        <v>439</v>
      </c>
    </row>
    <row r="50" spans="2:25" s="228" customFormat="1" x14ac:dyDescent="0.2">
      <c r="B50" s="214" t="s">
        <v>778</v>
      </c>
      <c r="C50" s="214" t="s">
        <v>91</v>
      </c>
      <c r="D50" s="214" t="s">
        <v>95</v>
      </c>
      <c r="E50" s="214" t="s">
        <v>92</v>
      </c>
      <c r="F50" s="214" t="s">
        <v>93</v>
      </c>
      <c r="G50" s="214">
        <v>7202334208</v>
      </c>
      <c r="H50" s="214">
        <v>0</v>
      </c>
      <c r="I50" s="229">
        <v>840</v>
      </c>
      <c r="J50" s="215" t="s">
        <v>832</v>
      </c>
      <c r="K50" s="215" t="s">
        <v>938</v>
      </c>
      <c r="L50" s="215" t="s">
        <v>939</v>
      </c>
      <c r="M50" s="215" t="s">
        <v>863</v>
      </c>
      <c r="N50" s="215" t="s">
        <v>940</v>
      </c>
      <c r="O50" s="215">
        <v>8083695708</v>
      </c>
      <c r="P50" s="215"/>
      <c r="Q50" s="215" t="s">
        <v>941</v>
      </c>
      <c r="R50" s="215" t="s">
        <v>393</v>
      </c>
      <c r="S50" s="215" t="s">
        <v>838</v>
      </c>
      <c r="T50" s="215">
        <v>80303</v>
      </c>
      <c r="U50" s="215" t="s">
        <v>941</v>
      </c>
      <c r="V50" s="215" t="s">
        <v>393</v>
      </c>
      <c r="W50" s="215" t="s">
        <v>838</v>
      </c>
      <c r="X50" s="215">
        <v>80303</v>
      </c>
      <c r="Y50" s="215" t="s">
        <v>439</v>
      </c>
    </row>
    <row r="51" spans="2:25" s="228" customFormat="1" x14ac:dyDescent="0.2">
      <c r="B51" s="214" t="s">
        <v>778</v>
      </c>
      <c r="C51" s="214" t="s">
        <v>91</v>
      </c>
      <c r="D51" s="214" t="s">
        <v>95</v>
      </c>
      <c r="E51" s="214" t="s">
        <v>92</v>
      </c>
      <c r="F51" s="214" t="s">
        <v>93</v>
      </c>
      <c r="G51" s="214">
        <v>7202334208</v>
      </c>
      <c r="H51" s="214">
        <v>0</v>
      </c>
      <c r="I51" s="229">
        <v>840</v>
      </c>
      <c r="J51" s="215" t="s">
        <v>832</v>
      </c>
      <c r="K51" s="215" t="s">
        <v>231</v>
      </c>
      <c r="L51" s="215" t="s">
        <v>232</v>
      </c>
      <c r="M51" s="215" t="s">
        <v>232</v>
      </c>
      <c r="N51" s="215" t="s">
        <v>233</v>
      </c>
      <c r="O51" s="215">
        <v>7205628131</v>
      </c>
      <c r="P51" s="215"/>
      <c r="Q51" s="215" t="s">
        <v>942</v>
      </c>
      <c r="R51" s="215" t="s">
        <v>393</v>
      </c>
      <c r="S51" s="215" t="s">
        <v>838</v>
      </c>
      <c r="T51" s="215">
        <v>80303</v>
      </c>
      <c r="U51" s="215" t="s">
        <v>942</v>
      </c>
      <c r="V51" s="215" t="s">
        <v>393</v>
      </c>
      <c r="W51" s="215" t="s">
        <v>838</v>
      </c>
      <c r="X51" s="215">
        <v>80303</v>
      </c>
      <c r="Y51" s="215" t="s">
        <v>439</v>
      </c>
    </row>
    <row r="52" spans="2:25" s="228" customFormat="1" x14ac:dyDescent="0.2">
      <c r="B52" s="214" t="s">
        <v>778</v>
      </c>
      <c r="C52" s="214" t="s">
        <v>91</v>
      </c>
      <c r="D52" s="214" t="s">
        <v>95</v>
      </c>
      <c r="E52" s="214" t="s">
        <v>92</v>
      </c>
      <c r="F52" s="214" t="s">
        <v>93</v>
      </c>
      <c r="G52" s="214">
        <v>7202334208</v>
      </c>
      <c r="H52" s="214">
        <v>0</v>
      </c>
      <c r="I52" s="229">
        <v>841</v>
      </c>
      <c r="J52" s="215" t="s">
        <v>832</v>
      </c>
      <c r="K52" s="215" t="s">
        <v>943</v>
      </c>
      <c r="L52" s="215" t="s">
        <v>863</v>
      </c>
      <c r="M52" s="215" t="s">
        <v>863</v>
      </c>
      <c r="N52" s="215" t="s">
        <v>944</v>
      </c>
      <c r="O52" s="215">
        <v>3039120220</v>
      </c>
      <c r="P52" s="215"/>
      <c r="Q52" s="215" t="s">
        <v>945</v>
      </c>
      <c r="R52" s="215" t="s">
        <v>393</v>
      </c>
      <c r="S52" s="215" t="s">
        <v>838</v>
      </c>
      <c r="T52" s="215">
        <v>80303</v>
      </c>
      <c r="U52" s="215" t="s">
        <v>945</v>
      </c>
      <c r="V52" s="215" t="s">
        <v>393</v>
      </c>
      <c r="W52" s="215" t="s">
        <v>838</v>
      </c>
      <c r="X52" s="215">
        <v>80303</v>
      </c>
      <c r="Y52" s="215" t="s">
        <v>439</v>
      </c>
    </row>
    <row r="53" spans="2:25" s="228" customFormat="1" x14ac:dyDescent="0.2">
      <c r="B53" s="214" t="s">
        <v>778</v>
      </c>
      <c r="C53" s="214" t="s">
        <v>91</v>
      </c>
      <c r="D53" s="214" t="s">
        <v>95</v>
      </c>
      <c r="E53" s="214" t="s">
        <v>92</v>
      </c>
      <c r="F53" s="214" t="s">
        <v>93</v>
      </c>
      <c r="G53" s="214">
        <v>7202334208</v>
      </c>
      <c r="H53" s="214">
        <v>0</v>
      </c>
      <c r="I53" s="229">
        <v>841</v>
      </c>
      <c r="J53" s="215" t="s">
        <v>832</v>
      </c>
      <c r="K53" s="215" t="s">
        <v>833</v>
      </c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 t="s">
        <v>439</v>
      </c>
    </row>
    <row r="54" spans="2:25" s="228" customFormat="1" x14ac:dyDescent="0.2">
      <c r="B54" s="214" t="s">
        <v>778</v>
      </c>
      <c r="C54" s="214" t="s">
        <v>91</v>
      </c>
      <c r="D54" s="214" t="s">
        <v>95</v>
      </c>
      <c r="E54" s="214" t="s">
        <v>92</v>
      </c>
      <c r="F54" s="214" t="s">
        <v>93</v>
      </c>
      <c r="G54" s="214">
        <v>7202334208</v>
      </c>
      <c r="H54" s="214">
        <v>0</v>
      </c>
      <c r="I54" s="229">
        <v>848</v>
      </c>
      <c r="J54" s="215" t="s">
        <v>832</v>
      </c>
      <c r="K54" s="215" t="s">
        <v>946</v>
      </c>
      <c r="L54" s="215" t="s">
        <v>947</v>
      </c>
      <c r="M54" s="215" t="s">
        <v>947</v>
      </c>
      <c r="N54" s="215" t="s">
        <v>948</v>
      </c>
      <c r="O54" s="215">
        <v>3036410078</v>
      </c>
      <c r="P54" s="215"/>
      <c r="Q54" s="215" t="s">
        <v>949</v>
      </c>
      <c r="R54" s="215" t="s">
        <v>393</v>
      </c>
      <c r="S54" s="215" t="s">
        <v>838</v>
      </c>
      <c r="T54" s="215">
        <v>80303</v>
      </c>
      <c r="U54" s="215" t="s">
        <v>949</v>
      </c>
      <c r="V54" s="215" t="s">
        <v>393</v>
      </c>
      <c r="W54" s="215" t="s">
        <v>838</v>
      </c>
      <c r="X54" s="215">
        <v>80303</v>
      </c>
      <c r="Y54" s="215" t="s">
        <v>439</v>
      </c>
    </row>
    <row r="55" spans="2:25" s="228" customFormat="1" x14ac:dyDescent="0.2">
      <c r="B55" s="214" t="s">
        <v>778</v>
      </c>
      <c r="C55" s="214" t="s">
        <v>91</v>
      </c>
      <c r="D55" s="214" t="s">
        <v>95</v>
      </c>
      <c r="E55" s="214" t="s">
        <v>92</v>
      </c>
      <c r="F55" s="214" t="s">
        <v>93</v>
      </c>
      <c r="G55" s="214">
        <v>7202334208</v>
      </c>
      <c r="H55" s="214">
        <v>0</v>
      </c>
      <c r="I55" s="229">
        <v>848</v>
      </c>
      <c r="J55" s="215" t="s">
        <v>832</v>
      </c>
      <c r="K55" s="215" t="s">
        <v>833</v>
      </c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 t="s">
        <v>439</v>
      </c>
    </row>
    <row r="56" spans="2:25" s="228" customFormat="1" x14ac:dyDescent="0.2">
      <c r="B56" s="214" t="s">
        <v>778</v>
      </c>
      <c r="C56" s="214" t="s">
        <v>91</v>
      </c>
      <c r="D56" s="214" t="s">
        <v>95</v>
      </c>
      <c r="E56" s="214" t="s">
        <v>92</v>
      </c>
      <c r="F56" s="214" t="s">
        <v>93</v>
      </c>
      <c r="G56" s="214">
        <v>7202334208</v>
      </c>
      <c r="H56" s="214">
        <v>0</v>
      </c>
      <c r="I56" s="229">
        <v>849</v>
      </c>
      <c r="J56" s="215" t="s">
        <v>832</v>
      </c>
      <c r="K56" s="215" t="s">
        <v>950</v>
      </c>
      <c r="L56" s="215" t="s">
        <v>951</v>
      </c>
      <c r="M56" s="215" t="s">
        <v>951</v>
      </c>
      <c r="N56" s="215" t="s">
        <v>952</v>
      </c>
      <c r="O56" s="215">
        <v>7204919513</v>
      </c>
      <c r="P56" s="215"/>
      <c r="Q56" s="215" t="s">
        <v>953</v>
      </c>
      <c r="R56" s="215" t="s">
        <v>393</v>
      </c>
      <c r="S56" s="215" t="s">
        <v>838</v>
      </c>
      <c r="T56" s="215">
        <v>80303</v>
      </c>
      <c r="U56" s="215" t="s">
        <v>953</v>
      </c>
      <c r="V56" s="215" t="s">
        <v>393</v>
      </c>
      <c r="W56" s="215" t="s">
        <v>838</v>
      </c>
      <c r="X56" s="215">
        <v>80303</v>
      </c>
      <c r="Y56" s="215" t="s">
        <v>439</v>
      </c>
    </row>
    <row r="57" spans="2:25" s="228" customFormat="1" x14ac:dyDescent="0.2">
      <c r="B57" s="214" t="s">
        <v>778</v>
      </c>
      <c r="C57" s="214" t="s">
        <v>91</v>
      </c>
      <c r="D57" s="214" t="s">
        <v>95</v>
      </c>
      <c r="E57" s="214" t="s">
        <v>92</v>
      </c>
      <c r="F57" s="214" t="s">
        <v>93</v>
      </c>
      <c r="G57" s="214">
        <v>7202334208</v>
      </c>
      <c r="H57" s="214">
        <v>0</v>
      </c>
      <c r="I57" s="229">
        <v>849</v>
      </c>
      <c r="J57" s="215" t="s">
        <v>832</v>
      </c>
      <c r="K57" s="215" t="s">
        <v>833</v>
      </c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 t="s">
        <v>439</v>
      </c>
    </row>
    <row r="58" spans="2:25" s="228" customFormat="1" x14ac:dyDescent="0.2">
      <c r="B58" s="214" t="s">
        <v>954</v>
      </c>
      <c r="C58" s="214" t="s">
        <v>32</v>
      </c>
      <c r="D58" s="214" t="s">
        <v>33</v>
      </c>
      <c r="E58" s="214" t="s">
        <v>33</v>
      </c>
      <c r="F58" s="214" t="s">
        <v>955</v>
      </c>
      <c r="G58" s="214">
        <v>4156131376</v>
      </c>
      <c r="H58" s="214">
        <v>0</v>
      </c>
      <c r="I58" s="229">
        <v>828</v>
      </c>
      <c r="J58" s="215" t="s">
        <v>832</v>
      </c>
      <c r="K58" s="215" t="s">
        <v>956</v>
      </c>
      <c r="L58" s="215" t="s">
        <v>44</v>
      </c>
      <c r="M58" s="215" t="s">
        <v>44</v>
      </c>
      <c r="N58" s="215" t="s">
        <v>957</v>
      </c>
      <c r="O58" s="215">
        <v>3034423738</v>
      </c>
      <c r="P58" s="215"/>
      <c r="Q58" s="215" t="s">
        <v>958</v>
      </c>
      <c r="R58" s="215" t="s">
        <v>393</v>
      </c>
      <c r="S58" s="215" t="s">
        <v>838</v>
      </c>
      <c r="T58" s="215">
        <v>80302</v>
      </c>
      <c r="U58" s="215" t="s">
        <v>958</v>
      </c>
      <c r="V58" s="215" t="s">
        <v>393</v>
      </c>
      <c r="W58" s="215" t="s">
        <v>838</v>
      </c>
      <c r="X58" s="215">
        <v>80302</v>
      </c>
      <c r="Y58" s="215" t="s">
        <v>390</v>
      </c>
    </row>
    <row r="59" spans="2:25" s="228" customFormat="1" x14ac:dyDescent="0.2">
      <c r="B59" s="214" t="s">
        <v>954</v>
      </c>
      <c r="C59" s="214" t="s">
        <v>32</v>
      </c>
      <c r="D59" s="214" t="s">
        <v>33</v>
      </c>
      <c r="E59" s="214" t="s">
        <v>33</v>
      </c>
      <c r="F59" s="214" t="s">
        <v>955</v>
      </c>
      <c r="G59" s="214">
        <v>4156131376</v>
      </c>
      <c r="H59" s="214">
        <v>0</v>
      </c>
      <c r="I59" s="229">
        <v>828</v>
      </c>
      <c r="J59" s="215" t="s">
        <v>832</v>
      </c>
      <c r="K59" s="215" t="s">
        <v>833</v>
      </c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 t="s">
        <v>390</v>
      </c>
    </row>
    <row r="60" spans="2:25" s="228" customFormat="1" x14ac:dyDescent="0.2">
      <c r="B60" s="214" t="s">
        <v>779</v>
      </c>
      <c r="C60" s="214" t="s">
        <v>780</v>
      </c>
      <c r="D60" s="214" t="s">
        <v>781</v>
      </c>
      <c r="E60" s="214" t="s">
        <v>781</v>
      </c>
      <c r="F60" s="214" t="s">
        <v>782</v>
      </c>
      <c r="G60" s="214">
        <v>3212745485</v>
      </c>
      <c r="H60" s="214">
        <v>0</v>
      </c>
      <c r="I60" s="229">
        <v>829</v>
      </c>
      <c r="J60" s="215" t="s">
        <v>832</v>
      </c>
      <c r="K60" s="215" t="s">
        <v>959</v>
      </c>
      <c r="L60" s="215" t="s">
        <v>960</v>
      </c>
      <c r="M60" s="215" t="s">
        <v>960</v>
      </c>
      <c r="N60" s="215" t="s">
        <v>961</v>
      </c>
      <c r="O60" s="215">
        <v>3035798789</v>
      </c>
      <c r="P60" s="215"/>
      <c r="Q60" s="215" t="s">
        <v>962</v>
      </c>
      <c r="R60" s="215" t="s">
        <v>393</v>
      </c>
      <c r="S60" s="215" t="s">
        <v>838</v>
      </c>
      <c r="T60" s="215">
        <v>80302</v>
      </c>
      <c r="U60" s="215" t="s">
        <v>962</v>
      </c>
      <c r="V60" s="215" t="s">
        <v>393</v>
      </c>
      <c r="W60" s="215" t="s">
        <v>838</v>
      </c>
      <c r="X60" s="215">
        <v>80302</v>
      </c>
      <c r="Y60" s="215" t="s">
        <v>390</v>
      </c>
    </row>
    <row r="61" spans="2:25" s="228" customFormat="1" x14ac:dyDescent="0.2">
      <c r="B61" s="214" t="s">
        <v>779</v>
      </c>
      <c r="C61" s="214" t="s">
        <v>780</v>
      </c>
      <c r="D61" s="214" t="s">
        <v>781</v>
      </c>
      <c r="E61" s="214" t="s">
        <v>781</v>
      </c>
      <c r="F61" s="214" t="s">
        <v>782</v>
      </c>
      <c r="G61" s="214">
        <v>3212745485</v>
      </c>
      <c r="H61" s="214">
        <v>0</v>
      </c>
      <c r="I61" s="229">
        <v>829</v>
      </c>
      <c r="J61" s="215" t="s">
        <v>832</v>
      </c>
      <c r="K61" s="215" t="s">
        <v>963</v>
      </c>
      <c r="L61" s="215" t="s">
        <v>964</v>
      </c>
      <c r="M61" s="215" t="s">
        <v>964</v>
      </c>
      <c r="N61" s="215" t="s">
        <v>965</v>
      </c>
      <c r="O61" s="215">
        <v>3034404395</v>
      </c>
      <c r="P61" s="215"/>
      <c r="Q61" s="215" t="s">
        <v>966</v>
      </c>
      <c r="R61" s="215" t="s">
        <v>393</v>
      </c>
      <c r="S61" s="215" t="s">
        <v>838</v>
      </c>
      <c r="T61" s="215">
        <v>80302</v>
      </c>
      <c r="U61" s="215" t="s">
        <v>966</v>
      </c>
      <c r="V61" s="215" t="s">
        <v>393</v>
      </c>
      <c r="W61" s="215" t="s">
        <v>838</v>
      </c>
      <c r="X61" s="215">
        <v>80302</v>
      </c>
      <c r="Y61" s="215" t="s">
        <v>390</v>
      </c>
    </row>
    <row r="62" spans="2:25" s="228" customFormat="1" x14ac:dyDescent="0.2">
      <c r="B62" s="214" t="s">
        <v>779</v>
      </c>
      <c r="C62" s="214" t="s">
        <v>780</v>
      </c>
      <c r="D62" s="214" t="s">
        <v>781</v>
      </c>
      <c r="E62" s="214" t="s">
        <v>781</v>
      </c>
      <c r="F62" s="214" t="s">
        <v>782</v>
      </c>
      <c r="G62" s="214">
        <v>3212745485</v>
      </c>
      <c r="H62" s="214">
        <v>0</v>
      </c>
      <c r="I62" s="229">
        <v>831</v>
      </c>
      <c r="J62" s="215" t="s">
        <v>832</v>
      </c>
      <c r="K62" s="215" t="s">
        <v>833</v>
      </c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 t="s">
        <v>390</v>
      </c>
    </row>
    <row r="63" spans="2:25" s="228" customFormat="1" x14ac:dyDescent="0.2">
      <c r="B63" s="214" t="s">
        <v>779</v>
      </c>
      <c r="C63" s="214" t="s">
        <v>780</v>
      </c>
      <c r="D63" s="214" t="s">
        <v>781</v>
      </c>
      <c r="E63" s="214" t="s">
        <v>781</v>
      </c>
      <c r="F63" s="214" t="s">
        <v>782</v>
      </c>
      <c r="G63" s="214">
        <v>3212745485</v>
      </c>
      <c r="H63" s="214">
        <v>0</v>
      </c>
      <c r="I63" s="229">
        <v>831</v>
      </c>
      <c r="J63" s="215" t="s">
        <v>832</v>
      </c>
      <c r="K63" s="215" t="s">
        <v>833</v>
      </c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 t="s">
        <v>390</v>
      </c>
    </row>
    <row r="64" spans="2:25" s="228" customFormat="1" x14ac:dyDescent="0.2">
      <c r="B64" s="214" t="s">
        <v>779</v>
      </c>
      <c r="C64" s="214" t="s">
        <v>780</v>
      </c>
      <c r="D64" s="214" t="s">
        <v>781</v>
      </c>
      <c r="E64" s="214" t="s">
        <v>781</v>
      </c>
      <c r="F64" s="214" t="s">
        <v>782</v>
      </c>
      <c r="G64" s="214">
        <v>3212745485</v>
      </c>
      <c r="H64" s="214">
        <v>0</v>
      </c>
      <c r="I64" s="229">
        <v>832</v>
      </c>
      <c r="J64" s="215" t="s">
        <v>832</v>
      </c>
      <c r="K64" s="215" t="s">
        <v>967</v>
      </c>
      <c r="L64" s="215" t="s">
        <v>968</v>
      </c>
      <c r="M64" s="215" t="s">
        <v>968</v>
      </c>
      <c r="N64" s="215" t="s">
        <v>969</v>
      </c>
      <c r="O64" s="215">
        <v>4358419243</v>
      </c>
      <c r="P64" s="215"/>
      <c r="Q64" s="215" t="s">
        <v>970</v>
      </c>
      <c r="R64" s="215" t="s">
        <v>393</v>
      </c>
      <c r="S64" s="215" t="s">
        <v>838</v>
      </c>
      <c r="T64" s="215">
        <v>80302</v>
      </c>
      <c r="U64" s="215" t="s">
        <v>970</v>
      </c>
      <c r="V64" s="215" t="s">
        <v>393</v>
      </c>
      <c r="W64" s="215" t="s">
        <v>838</v>
      </c>
      <c r="X64" s="215">
        <v>80302</v>
      </c>
      <c r="Y64" s="215" t="s">
        <v>390</v>
      </c>
    </row>
    <row r="65" spans="2:25" s="228" customFormat="1" x14ac:dyDescent="0.2">
      <c r="B65" s="214" t="s">
        <v>779</v>
      </c>
      <c r="C65" s="214" t="s">
        <v>780</v>
      </c>
      <c r="D65" s="214" t="s">
        <v>781</v>
      </c>
      <c r="E65" s="214" t="s">
        <v>781</v>
      </c>
      <c r="F65" s="214" t="s">
        <v>782</v>
      </c>
      <c r="G65" s="214">
        <v>3212745485</v>
      </c>
      <c r="H65" s="214">
        <v>0</v>
      </c>
      <c r="I65" s="229">
        <v>832</v>
      </c>
      <c r="J65" s="215" t="s">
        <v>832</v>
      </c>
      <c r="K65" s="215" t="s">
        <v>971</v>
      </c>
      <c r="L65" s="215" t="s">
        <v>972</v>
      </c>
      <c r="M65" s="215" t="s">
        <v>972</v>
      </c>
      <c r="N65" s="215" t="s">
        <v>973</v>
      </c>
      <c r="O65" s="215">
        <v>3034357687</v>
      </c>
      <c r="P65" s="215"/>
      <c r="Q65" s="215" t="s">
        <v>974</v>
      </c>
      <c r="R65" s="215" t="s">
        <v>393</v>
      </c>
      <c r="S65" s="215" t="s">
        <v>838</v>
      </c>
      <c r="T65" s="215">
        <v>80302</v>
      </c>
      <c r="U65" s="215" t="s">
        <v>975</v>
      </c>
      <c r="V65" s="215" t="s">
        <v>393</v>
      </c>
      <c r="W65" s="215" t="s">
        <v>838</v>
      </c>
      <c r="X65" s="215">
        <v>80302</v>
      </c>
      <c r="Y65" s="215" t="s">
        <v>390</v>
      </c>
    </row>
    <row r="66" spans="2:25" s="228" customFormat="1" x14ac:dyDescent="0.2">
      <c r="B66" s="214" t="s">
        <v>779</v>
      </c>
      <c r="C66" s="214" t="s">
        <v>780</v>
      </c>
      <c r="D66" s="214" t="s">
        <v>781</v>
      </c>
      <c r="E66" s="214" t="s">
        <v>781</v>
      </c>
      <c r="F66" s="214" t="s">
        <v>782</v>
      </c>
      <c r="G66" s="214">
        <v>3212745485</v>
      </c>
      <c r="H66" s="214">
        <v>0</v>
      </c>
      <c r="I66" s="229">
        <v>833</v>
      </c>
      <c r="J66" s="215" t="s">
        <v>832</v>
      </c>
      <c r="K66" s="215" t="s">
        <v>976</v>
      </c>
      <c r="L66" s="215" t="s">
        <v>977</v>
      </c>
      <c r="M66" s="215" t="s">
        <v>977</v>
      </c>
      <c r="N66" s="215" t="s">
        <v>978</v>
      </c>
      <c r="O66" s="215">
        <v>7202951122</v>
      </c>
      <c r="P66" s="215">
        <v>3304188596</v>
      </c>
      <c r="Q66" s="215" t="s">
        <v>979</v>
      </c>
      <c r="R66" s="215" t="s">
        <v>393</v>
      </c>
      <c r="S66" s="215" t="s">
        <v>838</v>
      </c>
      <c r="T66" s="215">
        <v>80303</v>
      </c>
      <c r="U66" s="215" t="s">
        <v>979</v>
      </c>
      <c r="V66" s="215" t="s">
        <v>393</v>
      </c>
      <c r="W66" s="215" t="s">
        <v>838</v>
      </c>
      <c r="X66" s="215">
        <v>80303</v>
      </c>
      <c r="Y66" s="215" t="s">
        <v>390</v>
      </c>
    </row>
    <row r="67" spans="2:25" s="228" customFormat="1" x14ac:dyDescent="0.2">
      <c r="B67" s="214" t="s">
        <v>779</v>
      </c>
      <c r="C67" s="214" t="s">
        <v>780</v>
      </c>
      <c r="D67" s="214" t="s">
        <v>781</v>
      </c>
      <c r="E67" s="214" t="s">
        <v>781</v>
      </c>
      <c r="F67" s="214" t="s">
        <v>782</v>
      </c>
      <c r="G67" s="214">
        <v>3212745485</v>
      </c>
      <c r="H67" s="214">
        <v>0</v>
      </c>
      <c r="I67" s="229">
        <v>833</v>
      </c>
      <c r="J67" s="215" t="s">
        <v>832</v>
      </c>
      <c r="K67" s="215" t="s">
        <v>980</v>
      </c>
      <c r="L67" s="215" t="s">
        <v>981</v>
      </c>
      <c r="M67" s="215" t="s">
        <v>981</v>
      </c>
      <c r="N67" s="215" t="s">
        <v>982</v>
      </c>
      <c r="O67" s="215">
        <v>3038174599</v>
      </c>
      <c r="P67" s="215"/>
      <c r="Q67" s="215" t="s">
        <v>983</v>
      </c>
      <c r="R67" s="215" t="s">
        <v>393</v>
      </c>
      <c r="S67" s="215" t="s">
        <v>838</v>
      </c>
      <c r="T67" s="215">
        <v>80303</v>
      </c>
      <c r="U67" s="215" t="s">
        <v>983</v>
      </c>
      <c r="V67" s="215" t="s">
        <v>393</v>
      </c>
      <c r="W67" s="215" t="s">
        <v>838</v>
      </c>
      <c r="X67" s="215">
        <v>80303</v>
      </c>
      <c r="Y67" s="215" t="s">
        <v>390</v>
      </c>
    </row>
    <row r="68" spans="2:25" s="228" customFormat="1" x14ac:dyDescent="0.2">
      <c r="B68" s="214" t="s">
        <v>783</v>
      </c>
      <c r="C68" s="214" t="s">
        <v>28</v>
      </c>
      <c r="D68" s="214" t="s">
        <v>784</v>
      </c>
      <c r="E68" s="214" t="s">
        <v>784</v>
      </c>
      <c r="F68" s="214" t="s">
        <v>30</v>
      </c>
      <c r="G68" s="214">
        <v>3036011679</v>
      </c>
      <c r="H68" s="214">
        <v>0</v>
      </c>
      <c r="I68" s="229">
        <v>822</v>
      </c>
      <c r="J68" s="215" t="s">
        <v>832</v>
      </c>
      <c r="K68" s="215" t="s">
        <v>984</v>
      </c>
      <c r="L68" s="215" t="s">
        <v>985</v>
      </c>
      <c r="M68" s="215" t="s">
        <v>985</v>
      </c>
      <c r="N68" s="215" t="s">
        <v>986</v>
      </c>
      <c r="O68" s="215"/>
      <c r="P68" s="215"/>
      <c r="Q68" s="215" t="s">
        <v>987</v>
      </c>
      <c r="R68" s="215" t="s">
        <v>393</v>
      </c>
      <c r="S68" s="215" t="s">
        <v>838</v>
      </c>
      <c r="T68" s="215">
        <v>80302</v>
      </c>
      <c r="U68" s="215" t="s">
        <v>987</v>
      </c>
      <c r="V68" s="215" t="s">
        <v>393</v>
      </c>
      <c r="W68" s="215" t="s">
        <v>838</v>
      </c>
      <c r="X68" s="215">
        <v>80302</v>
      </c>
      <c r="Y68" s="215" t="s">
        <v>399</v>
      </c>
    </row>
    <row r="69" spans="2:25" s="228" customFormat="1" x14ac:dyDescent="0.2">
      <c r="B69" s="214" t="s">
        <v>783</v>
      </c>
      <c r="C69" s="214" t="s">
        <v>28</v>
      </c>
      <c r="D69" s="214" t="s">
        <v>784</v>
      </c>
      <c r="E69" s="214" t="s">
        <v>784</v>
      </c>
      <c r="F69" s="214" t="s">
        <v>30</v>
      </c>
      <c r="G69" s="214">
        <v>3036011679</v>
      </c>
      <c r="H69" s="214">
        <v>0</v>
      </c>
      <c r="I69" s="229">
        <v>822</v>
      </c>
      <c r="J69" s="215" t="s">
        <v>832</v>
      </c>
      <c r="K69" s="215" t="s">
        <v>833</v>
      </c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 t="s">
        <v>399</v>
      </c>
    </row>
    <row r="70" spans="2:25" s="228" customFormat="1" x14ac:dyDescent="0.2">
      <c r="B70" s="214" t="s">
        <v>783</v>
      </c>
      <c r="C70" s="214" t="s">
        <v>28</v>
      </c>
      <c r="D70" s="214" t="s">
        <v>784</v>
      </c>
      <c r="E70" s="214" t="s">
        <v>784</v>
      </c>
      <c r="F70" s="214" t="s">
        <v>30</v>
      </c>
      <c r="G70" s="214">
        <v>3036011679</v>
      </c>
      <c r="H70" s="214">
        <v>0</v>
      </c>
      <c r="I70" s="229">
        <v>823</v>
      </c>
      <c r="J70" s="215" t="s">
        <v>832</v>
      </c>
      <c r="K70" s="215" t="s">
        <v>988</v>
      </c>
      <c r="L70" s="215" t="s">
        <v>68</v>
      </c>
      <c r="M70" s="215" t="s">
        <v>68</v>
      </c>
      <c r="N70" s="215" t="s">
        <v>989</v>
      </c>
      <c r="O70" s="215">
        <v>7327639330</v>
      </c>
      <c r="P70" s="215"/>
      <c r="Q70" s="215" t="s">
        <v>990</v>
      </c>
      <c r="R70" s="215" t="s">
        <v>393</v>
      </c>
      <c r="S70" s="215" t="s">
        <v>838</v>
      </c>
      <c r="T70" s="215">
        <v>80302</v>
      </c>
      <c r="U70" s="215" t="s">
        <v>990</v>
      </c>
      <c r="V70" s="215" t="s">
        <v>393</v>
      </c>
      <c r="W70" s="215" t="s">
        <v>838</v>
      </c>
      <c r="X70" s="215">
        <v>80302</v>
      </c>
      <c r="Y70" s="215" t="s">
        <v>399</v>
      </c>
    </row>
    <row r="71" spans="2:25" s="228" customFormat="1" x14ac:dyDescent="0.2">
      <c r="B71" s="214" t="s">
        <v>783</v>
      </c>
      <c r="C71" s="214" t="s">
        <v>28</v>
      </c>
      <c r="D71" s="214" t="s">
        <v>784</v>
      </c>
      <c r="E71" s="214" t="s">
        <v>784</v>
      </c>
      <c r="F71" s="214" t="s">
        <v>30</v>
      </c>
      <c r="G71" s="214">
        <v>3036011679</v>
      </c>
      <c r="H71" s="214">
        <v>0</v>
      </c>
      <c r="I71" s="229">
        <v>823</v>
      </c>
      <c r="J71" s="215" t="s">
        <v>832</v>
      </c>
      <c r="K71" s="215" t="s">
        <v>991</v>
      </c>
      <c r="L71" s="215" t="s">
        <v>992</v>
      </c>
      <c r="M71" s="215" t="s">
        <v>992</v>
      </c>
      <c r="N71" s="215" t="s">
        <v>993</v>
      </c>
      <c r="O71" s="215">
        <v>8473237103</v>
      </c>
      <c r="P71" s="215"/>
      <c r="Q71" s="215" t="s">
        <v>994</v>
      </c>
      <c r="R71" s="215" t="s">
        <v>393</v>
      </c>
      <c r="S71" s="215" t="s">
        <v>838</v>
      </c>
      <c r="T71" s="215">
        <v>80302</v>
      </c>
      <c r="U71" s="215" t="s">
        <v>994</v>
      </c>
      <c r="V71" s="215" t="s">
        <v>393</v>
      </c>
      <c r="W71" s="215" t="s">
        <v>838</v>
      </c>
      <c r="X71" s="215">
        <v>80302</v>
      </c>
      <c r="Y71" s="215" t="s">
        <v>399</v>
      </c>
    </row>
    <row r="72" spans="2:25" s="228" customFormat="1" x14ac:dyDescent="0.2">
      <c r="B72" s="214" t="s">
        <v>783</v>
      </c>
      <c r="C72" s="214" t="s">
        <v>28</v>
      </c>
      <c r="D72" s="214" t="s">
        <v>784</v>
      </c>
      <c r="E72" s="214" t="s">
        <v>784</v>
      </c>
      <c r="F72" s="214" t="s">
        <v>30</v>
      </c>
      <c r="G72" s="214">
        <v>3036011679</v>
      </c>
      <c r="H72" s="214">
        <v>0</v>
      </c>
      <c r="I72" s="229">
        <v>824</v>
      </c>
      <c r="J72" s="215" t="s">
        <v>832</v>
      </c>
      <c r="K72" s="215" t="s">
        <v>833</v>
      </c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 t="s">
        <v>399</v>
      </c>
    </row>
    <row r="73" spans="2:25" s="228" customFormat="1" x14ac:dyDescent="0.2">
      <c r="B73" s="214" t="s">
        <v>783</v>
      </c>
      <c r="C73" s="214" t="s">
        <v>28</v>
      </c>
      <c r="D73" s="214" t="s">
        <v>784</v>
      </c>
      <c r="E73" s="214" t="s">
        <v>784</v>
      </c>
      <c r="F73" s="214" t="s">
        <v>30</v>
      </c>
      <c r="G73" s="214">
        <v>3036011679</v>
      </c>
      <c r="H73" s="214">
        <v>0</v>
      </c>
      <c r="I73" s="229">
        <v>824</v>
      </c>
      <c r="J73" s="215" t="s">
        <v>832</v>
      </c>
      <c r="K73" s="215" t="s">
        <v>833</v>
      </c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 t="s">
        <v>399</v>
      </c>
    </row>
    <row r="74" spans="2:25" s="228" customFormat="1" x14ac:dyDescent="0.2">
      <c r="B74" s="214" t="s">
        <v>783</v>
      </c>
      <c r="C74" s="214" t="s">
        <v>28</v>
      </c>
      <c r="D74" s="214" t="s">
        <v>784</v>
      </c>
      <c r="E74" s="214" t="s">
        <v>784</v>
      </c>
      <c r="F74" s="214" t="s">
        <v>30</v>
      </c>
      <c r="G74" s="214">
        <v>3036011679</v>
      </c>
      <c r="H74" s="214">
        <v>0</v>
      </c>
      <c r="I74" s="229">
        <v>825</v>
      </c>
      <c r="J74" s="215" t="s">
        <v>832</v>
      </c>
      <c r="K74" s="215" t="s">
        <v>28</v>
      </c>
      <c r="L74" s="215" t="s">
        <v>784</v>
      </c>
      <c r="M74" s="215" t="s">
        <v>784</v>
      </c>
      <c r="N74" s="215" t="s">
        <v>578</v>
      </c>
      <c r="O74" s="215">
        <v>3036011679</v>
      </c>
      <c r="P74" s="215"/>
      <c r="Q74" s="215" t="s">
        <v>995</v>
      </c>
      <c r="R74" s="215" t="s">
        <v>393</v>
      </c>
      <c r="S74" s="215" t="s">
        <v>838</v>
      </c>
      <c r="T74" s="215">
        <v>80304</v>
      </c>
      <c r="U74" s="215" t="s">
        <v>995</v>
      </c>
      <c r="V74" s="215" t="s">
        <v>393</v>
      </c>
      <c r="W74" s="215" t="s">
        <v>838</v>
      </c>
      <c r="X74" s="215">
        <v>80304</v>
      </c>
      <c r="Y74" s="215" t="s">
        <v>399</v>
      </c>
    </row>
    <row r="75" spans="2:25" s="228" customFormat="1" x14ac:dyDescent="0.2">
      <c r="B75" s="214" t="s">
        <v>783</v>
      </c>
      <c r="C75" s="214" t="s">
        <v>28</v>
      </c>
      <c r="D75" s="214" t="s">
        <v>784</v>
      </c>
      <c r="E75" s="214" t="s">
        <v>784</v>
      </c>
      <c r="F75" s="214" t="s">
        <v>30</v>
      </c>
      <c r="G75" s="214">
        <v>3036011679</v>
      </c>
      <c r="H75" s="214">
        <v>0</v>
      </c>
      <c r="I75" s="229">
        <v>825</v>
      </c>
      <c r="J75" s="215" t="s">
        <v>832</v>
      </c>
      <c r="K75" s="215" t="s">
        <v>620</v>
      </c>
      <c r="L75" s="215" t="s">
        <v>146</v>
      </c>
      <c r="M75" s="215" t="s">
        <v>146</v>
      </c>
      <c r="N75" s="215" t="s">
        <v>621</v>
      </c>
      <c r="O75" s="215">
        <v>3039398015</v>
      </c>
      <c r="P75" s="215">
        <v>7209383466</v>
      </c>
      <c r="Q75" s="215" t="s">
        <v>996</v>
      </c>
      <c r="R75" s="215" t="s">
        <v>393</v>
      </c>
      <c r="S75" s="215" t="s">
        <v>838</v>
      </c>
      <c r="T75" s="215">
        <v>80304</v>
      </c>
      <c r="U75" s="215" t="s">
        <v>996</v>
      </c>
      <c r="V75" s="215" t="s">
        <v>393</v>
      </c>
      <c r="W75" s="215" t="s">
        <v>838</v>
      </c>
      <c r="X75" s="215">
        <v>80304</v>
      </c>
      <c r="Y75" s="215" t="s">
        <v>399</v>
      </c>
    </row>
    <row r="76" spans="2:25" s="228" customFormat="1" x14ac:dyDescent="0.2">
      <c r="B76" s="214" t="s">
        <v>783</v>
      </c>
      <c r="C76" s="214" t="s">
        <v>28</v>
      </c>
      <c r="D76" s="214" t="s">
        <v>784</v>
      </c>
      <c r="E76" s="214" t="s">
        <v>784</v>
      </c>
      <c r="F76" s="214" t="s">
        <v>30</v>
      </c>
      <c r="G76" s="214">
        <v>3036011679</v>
      </c>
      <c r="H76" s="214">
        <v>0</v>
      </c>
      <c r="I76" s="229">
        <v>826</v>
      </c>
      <c r="J76" s="215" t="s">
        <v>832</v>
      </c>
      <c r="K76" s="215" t="s">
        <v>833</v>
      </c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 t="s">
        <v>399</v>
      </c>
    </row>
    <row r="77" spans="2:25" s="228" customFormat="1" x14ac:dyDescent="0.2">
      <c r="B77" s="214" t="s">
        <v>783</v>
      </c>
      <c r="C77" s="214" t="s">
        <v>28</v>
      </c>
      <c r="D77" s="214" t="s">
        <v>784</v>
      </c>
      <c r="E77" s="214" t="s">
        <v>784</v>
      </c>
      <c r="F77" s="214" t="s">
        <v>30</v>
      </c>
      <c r="G77" s="214">
        <v>3036011679</v>
      </c>
      <c r="H77" s="214">
        <v>0</v>
      </c>
      <c r="I77" s="229">
        <v>826</v>
      </c>
      <c r="J77" s="215" t="s">
        <v>832</v>
      </c>
      <c r="K77" s="215" t="s">
        <v>833</v>
      </c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 t="s">
        <v>399</v>
      </c>
    </row>
    <row r="78" spans="2:25" s="228" customFormat="1" x14ac:dyDescent="0.2">
      <c r="B78" s="214" t="s">
        <v>954</v>
      </c>
      <c r="C78" s="214" t="s">
        <v>32</v>
      </c>
      <c r="D78" s="214" t="s">
        <v>33</v>
      </c>
      <c r="E78" s="214" t="s">
        <v>33</v>
      </c>
      <c r="F78" s="214" t="s">
        <v>955</v>
      </c>
      <c r="G78" s="214">
        <v>4156131376</v>
      </c>
      <c r="H78" s="214">
        <v>0</v>
      </c>
      <c r="I78" s="229">
        <v>827</v>
      </c>
      <c r="J78" s="215" t="s">
        <v>832</v>
      </c>
      <c r="K78" s="215" t="s">
        <v>997</v>
      </c>
      <c r="L78" s="215" t="s">
        <v>998</v>
      </c>
      <c r="M78" s="215" t="s">
        <v>998</v>
      </c>
      <c r="N78" s="215" t="s">
        <v>999</v>
      </c>
      <c r="O78" s="215"/>
      <c r="P78" s="215"/>
      <c r="Q78" s="215" t="s">
        <v>1000</v>
      </c>
      <c r="R78" s="215" t="s">
        <v>393</v>
      </c>
      <c r="S78" s="215" t="s">
        <v>838</v>
      </c>
      <c r="T78" s="215">
        <v>80302</v>
      </c>
      <c r="U78" s="215" t="s">
        <v>1000</v>
      </c>
      <c r="V78" s="215" t="s">
        <v>393</v>
      </c>
      <c r="W78" s="215" t="s">
        <v>838</v>
      </c>
      <c r="X78" s="215">
        <v>80302</v>
      </c>
      <c r="Y78" s="215" t="s">
        <v>399</v>
      </c>
    </row>
    <row r="79" spans="2:25" s="228" customFormat="1" x14ac:dyDescent="0.2">
      <c r="B79" s="214" t="s">
        <v>954</v>
      </c>
      <c r="C79" s="214" t="s">
        <v>32</v>
      </c>
      <c r="D79" s="214" t="s">
        <v>33</v>
      </c>
      <c r="E79" s="214" t="s">
        <v>33</v>
      </c>
      <c r="F79" s="214" t="s">
        <v>955</v>
      </c>
      <c r="G79" s="214">
        <v>4156131376</v>
      </c>
      <c r="H79" s="214">
        <v>0</v>
      </c>
      <c r="I79" s="229">
        <v>827</v>
      </c>
      <c r="J79" s="215" t="s">
        <v>832</v>
      </c>
      <c r="K79" s="215" t="s">
        <v>833</v>
      </c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 t="s">
        <v>399</v>
      </c>
    </row>
    <row r="80" spans="2:25" s="228" customFormat="1" x14ac:dyDescent="0.2">
      <c r="B80" s="214" t="s">
        <v>785</v>
      </c>
      <c r="C80" s="214" t="s">
        <v>649</v>
      </c>
      <c r="D80" s="214" t="s">
        <v>650</v>
      </c>
      <c r="E80" s="214" t="s">
        <v>650</v>
      </c>
      <c r="F80" s="214" t="s">
        <v>652</v>
      </c>
      <c r="G80" s="214">
        <v>7206008829</v>
      </c>
      <c r="H80" s="214">
        <v>0</v>
      </c>
      <c r="I80" s="229">
        <v>810</v>
      </c>
      <c r="J80" s="215" t="s">
        <v>832</v>
      </c>
      <c r="K80" s="215" t="s">
        <v>833</v>
      </c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 t="s">
        <v>395</v>
      </c>
    </row>
    <row r="81" spans="2:25" s="228" customFormat="1" x14ac:dyDescent="0.2">
      <c r="B81" s="214" t="s">
        <v>785</v>
      </c>
      <c r="C81" s="214" t="s">
        <v>649</v>
      </c>
      <c r="D81" s="214" t="s">
        <v>650</v>
      </c>
      <c r="E81" s="214" t="s">
        <v>650</v>
      </c>
      <c r="F81" s="214" t="s">
        <v>652</v>
      </c>
      <c r="G81" s="214">
        <v>7206008829</v>
      </c>
      <c r="H81" s="214">
        <v>0</v>
      </c>
      <c r="I81" s="229">
        <v>810</v>
      </c>
      <c r="J81" s="215" t="s">
        <v>832</v>
      </c>
      <c r="K81" s="215" t="s">
        <v>833</v>
      </c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 t="s">
        <v>395</v>
      </c>
    </row>
    <row r="82" spans="2:25" s="228" customFormat="1" x14ac:dyDescent="0.2">
      <c r="B82" s="214" t="s">
        <v>785</v>
      </c>
      <c r="C82" s="214" t="s">
        <v>649</v>
      </c>
      <c r="D82" s="214" t="s">
        <v>650</v>
      </c>
      <c r="E82" s="214" t="s">
        <v>650</v>
      </c>
      <c r="F82" s="214" t="s">
        <v>652</v>
      </c>
      <c r="G82" s="214">
        <v>7206008829</v>
      </c>
      <c r="H82" s="214">
        <v>0</v>
      </c>
      <c r="I82" s="229">
        <v>817</v>
      </c>
      <c r="J82" s="215" t="s">
        <v>832</v>
      </c>
      <c r="K82" s="215" t="s">
        <v>1001</v>
      </c>
      <c r="L82" s="215" t="s">
        <v>1002</v>
      </c>
      <c r="M82" s="215" t="s">
        <v>1002</v>
      </c>
      <c r="N82" s="215" t="s">
        <v>1003</v>
      </c>
      <c r="O82" s="215">
        <v>3034150327</v>
      </c>
      <c r="P82" s="215">
        <v>7206352284</v>
      </c>
      <c r="Q82" s="215" t="s">
        <v>1004</v>
      </c>
      <c r="R82" s="215" t="s">
        <v>393</v>
      </c>
      <c r="S82" s="215" t="s">
        <v>838</v>
      </c>
      <c r="T82" s="215">
        <v>80304</v>
      </c>
      <c r="U82" s="215" t="s">
        <v>1004</v>
      </c>
      <c r="V82" s="215" t="s">
        <v>393</v>
      </c>
      <c r="W82" s="215" t="s">
        <v>838</v>
      </c>
      <c r="X82" s="215">
        <v>80304</v>
      </c>
      <c r="Y82" s="215" t="s">
        <v>395</v>
      </c>
    </row>
    <row r="83" spans="2:25" s="228" customFormat="1" x14ac:dyDescent="0.2">
      <c r="B83" s="214" t="s">
        <v>785</v>
      </c>
      <c r="C83" s="214" t="s">
        <v>649</v>
      </c>
      <c r="D83" s="214" t="s">
        <v>650</v>
      </c>
      <c r="E83" s="214" t="s">
        <v>650</v>
      </c>
      <c r="F83" s="214" t="s">
        <v>652</v>
      </c>
      <c r="G83" s="214">
        <v>7206008829</v>
      </c>
      <c r="H83" s="214">
        <v>0</v>
      </c>
      <c r="I83" s="229">
        <v>817</v>
      </c>
      <c r="J83" s="215" t="s">
        <v>832</v>
      </c>
      <c r="K83" s="215" t="s">
        <v>649</v>
      </c>
      <c r="L83" s="215" t="s">
        <v>650</v>
      </c>
      <c r="M83" s="215" t="s">
        <v>650</v>
      </c>
      <c r="N83" s="215" t="s">
        <v>652</v>
      </c>
      <c r="O83" s="215">
        <v>7206008829</v>
      </c>
      <c r="P83" s="215"/>
      <c r="Q83" s="215" t="s">
        <v>1005</v>
      </c>
      <c r="R83" s="215" t="s">
        <v>393</v>
      </c>
      <c r="S83" s="215" t="s">
        <v>838</v>
      </c>
      <c r="T83" s="215">
        <v>80304</v>
      </c>
      <c r="U83" s="215" t="s">
        <v>1005</v>
      </c>
      <c r="V83" s="215" t="s">
        <v>393</v>
      </c>
      <c r="W83" s="215" t="s">
        <v>838</v>
      </c>
      <c r="X83" s="215">
        <v>80304</v>
      </c>
      <c r="Y83" s="215" t="s">
        <v>395</v>
      </c>
    </row>
    <row r="84" spans="2:25" s="228" customFormat="1" x14ac:dyDescent="0.2">
      <c r="B84" s="214" t="s">
        <v>785</v>
      </c>
      <c r="C84" s="214" t="s">
        <v>649</v>
      </c>
      <c r="D84" s="214" t="s">
        <v>650</v>
      </c>
      <c r="E84" s="214" t="s">
        <v>650</v>
      </c>
      <c r="F84" s="214" t="s">
        <v>652</v>
      </c>
      <c r="G84" s="214">
        <v>7206008829</v>
      </c>
      <c r="H84" s="214">
        <v>0</v>
      </c>
      <c r="I84" s="229">
        <v>818</v>
      </c>
      <c r="J84" s="215" t="s">
        <v>832</v>
      </c>
      <c r="K84" s="215" t="s">
        <v>833</v>
      </c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 t="s">
        <v>395</v>
      </c>
    </row>
    <row r="85" spans="2:25" s="228" customFormat="1" x14ac:dyDescent="0.2">
      <c r="B85" s="214" t="s">
        <v>785</v>
      </c>
      <c r="C85" s="214" t="s">
        <v>649</v>
      </c>
      <c r="D85" s="214" t="s">
        <v>650</v>
      </c>
      <c r="E85" s="214" t="s">
        <v>650</v>
      </c>
      <c r="F85" s="214" t="s">
        <v>652</v>
      </c>
      <c r="G85" s="214">
        <v>7206008829</v>
      </c>
      <c r="H85" s="214">
        <v>0</v>
      </c>
      <c r="I85" s="229">
        <v>818</v>
      </c>
      <c r="J85" s="215" t="s">
        <v>832</v>
      </c>
      <c r="K85" s="215" t="s">
        <v>833</v>
      </c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 t="s">
        <v>395</v>
      </c>
    </row>
    <row r="86" spans="2:25" s="228" customFormat="1" x14ac:dyDescent="0.2">
      <c r="B86" s="214" t="s">
        <v>785</v>
      </c>
      <c r="C86" s="214" t="s">
        <v>649</v>
      </c>
      <c r="D86" s="214" t="s">
        <v>650</v>
      </c>
      <c r="E86" s="214" t="s">
        <v>650</v>
      </c>
      <c r="F86" s="214" t="s">
        <v>652</v>
      </c>
      <c r="G86" s="214">
        <v>7206008829</v>
      </c>
      <c r="H86" s="214">
        <v>0</v>
      </c>
      <c r="I86" s="229">
        <v>820</v>
      </c>
      <c r="J86" s="215" t="s">
        <v>832</v>
      </c>
      <c r="K86" s="215" t="s">
        <v>1006</v>
      </c>
      <c r="L86" s="215" t="s">
        <v>33</v>
      </c>
      <c r="M86" s="215" t="s">
        <v>33</v>
      </c>
      <c r="N86" s="215" t="s">
        <v>1007</v>
      </c>
      <c r="O86" s="215">
        <v>7205659312</v>
      </c>
      <c r="P86" s="215"/>
      <c r="Q86" s="215" t="s">
        <v>1008</v>
      </c>
      <c r="R86" s="215" t="s">
        <v>393</v>
      </c>
      <c r="S86" s="215" t="s">
        <v>838</v>
      </c>
      <c r="T86" s="215">
        <v>80301</v>
      </c>
      <c r="U86" s="215" t="s">
        <v>1008</v>
      </c>
      <c r="V86" s="215" t="s">
        <v>393</v>
      </c>
      <c r="W86" s="215" t="s">
        <v>838</v>
      </c>
      <c r="X86" s="215">
        <v>80301</v>
      </c>
      <c r="Y86" s="215" t="s">
        <v>395</v>
      </c>
    </row>
    <row r="87" spans="2:25" s="228" customFormat="1" x14ac:dyDescent="0.2">
      <c r="B87" s="214" t="s">
        <v>785</v>
      </c>
      <c r="C87" s="214" t="s">
        <v>649</v>
      </c>
      <c r="D87" s="214" t="s">
        <v>650</v>
      </c>
      <c r="E87" s="214" t="s">
        <v>650</v>
      </c>
      <c r="F87" s="214" t="s">
        <v>652</v>
      </c>
      <c r="G87" s="214">
        <v>7206008829</v>
      </c>
      <c r="H87" s="214">
        <v>0</v>
      </c>
      <c r="I87" s="229">
        <v>820</v>
      </c>
      <c r="J87" s="215" t="s">
        <v>832</v>
      </c>
      <c r="K87" s="215" t="s">
        <v>833</v>
      </c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 t="s">
        <v>395</v>
      </c>
    </row>
    <row r="88" spans="2:25" s="228" customFormat="1" x14ac:dyDescent="0.2">
      <c r="B88" s="214" t="s">
        <v>785</v>
      </c>
      <c r="C88" s="214" t="s">
        <v>649</v>
      </c>
      <c r="D88" s="214" t="s">
        <v>650</v>
      </c>
      <c r="E88" s="214" t="s">
        <v>650</v>
      </c>
      <c r="F88" s="214" t="s">
        <v>652</v>
      </c>
      <c r="G88" s="214">
        <v>7206008829</v>
      </c>
      <c r="H88" s="214">
        <v>0</v>
      </c>
      <c r="I88" s="229">
        <v>821</v>
      </c>
      <c r="J88" s="215" t="s">
        <v>832</v>
      </c>
      <c r="K88" s="215" t="s">
        <v>833</v>
      </c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 t="s">
        <v>395</v>
      </c>
    </row>
    <row r="89" spans="2:25" s="228" customFormat="1" x14ac:dyDescent="0.2">
      <c r="B89" s="214" t="s">
        <v>785</v>
      </c>
      <c r="C89" s="214" t="s">
        <v>649</v>
      </c>
      <c r="D89" s="214" t="s">
        <v>650</v>
      </c>
      <c r="E89" s="214" t="s">
        <v>650</v>
      </c>
      <c r="F89" s="214" t="s">
        <v>652</v>
      </c>
      <c r="G89" s="214">
        <v>7206008829</v>
      </c>
      <c r="H89" s="214">
        <v>0</v>
      </c>
      <c r="I89" s="229">
        <v>821</v>
      </c>
      <c r="J89" s="215" t="s">
        <v>832</v>
      </c>
      <c r="K89" s="215" t="s">
        <v>833</v>
      </c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 t="s">
        <v>395</v>
      </c>
    </row>
    <row r="90" spans="2:25" s="228" customFormat="1" x14ac:dyDescent="0.2">
      <c r="B90" s="214" t="s">
        <v>786</v>
      </c>
      <c r="C90" s="214" t="s">
        <v>47</v>
      </c>
      <c r="D90" s="214" t="s">
        <v>594</v>
      </c>
      <c r="E90" s="214" t="s">
        <v>48</v>
      </c>
      <c r="F90" s="214" t="s">
        <v>787</v>
      </c>
      <c r="G90" s="214">
        <v>3033174096</v>
      </c>
      <c r="H90" s="214">
        <v>5183307872</v>
      </c>
      <c r="I90" s="229">
        <v>811</v>
      </c>
      <c r="J90" s="215" t="s">
        <v>832</v>
      </c>
      <c r="K90" s="215" t="s">
        <v>1009</v>
      </c>
      <c r="L90" s="215" t="s">
        <v>581</v>
      </c>
      <c r="M90" s="215" t="s">
        <v>581</v>
      </c>
      <c r="N90" s="215" t="s">
        <v>1010</v>
      </c>
      <c r="O90" s="215">
        <v>3036383676</v>
      </c>
      <c r="P90" s="215"/>
      <c r="Q90" s="215" t="s">
        <v>1011</v>
      </c>
      <c r="R90" s="215" t="s">
        <v>393</v>
      </c>
      <c r="S90" s="215" t="s">
        <v>838</v>
      </c>
      <c r="T90" s="215">
        <v>80304</v>
      </c>
      <c r="U90" s="215" t="s">
        <v>1011</v>
      </c>
      <c r="V90" s="215" t="s">
        <v>393</v>
      </c>
      <c r="W90" s="215" t="s">
        <v>838</v>
      </c>
      <c r="X90" s="215">
        <v>80304</v>
      </c>
      <c r="Y90" s="215" t="s">
        <v>408</v>
      </c>
    </row>
    <row r="91" spans="2:25" s="228" customFormat="1" x14ac:dyDescent="0.2">
      <c r="B91" s="214" t="s">
        <v>786</v>
      </c>
      <c r="C91" s="214" t="s">
        <v>47</v>
      </c>
      <c r="D91" s="214" t="s">
        <v>594</v>
      </c>
      <c r="E91" s="214" t="s">
        <v>48</v>
      </c>
      <c r="F91" s="214" t="s">
        <v>787</v>
      </c>
      <c r="G91" s="214">
        <v>3033174096</v>
      </c>
      <c r="H91" s="214">
        <v>5183307872</v>
      </c>
      <c r="I91" s="229">
        <v>811</v>
      </c>
      <c r="J91" s="215" t="s">
        <v>832</v>
      </c>
      <c r="K91" s="215" t="s">
        <v>1012</v>
      </c>
      <c r="L91" s="215" t="s">
        <v>76</v>
      </c>
      <c r="M91" s="215" t="s">
        <v>76</v>
      </c>
      <c r="N91" s="215" t="s">
        <v>1013</v>
      </c>
      <c r="O91" s="215">
        <v>6106425728</v>
      </c>
      <c r="P91" s="215"/>
      <c r="Q91" s="215" t="s">
        <v>1014</v>
      </c>
      <c r="R91" s="215" t="s">
        <v>393</v>
      </c>
      <c r="S91" s="215" t="s">
        <v>838</v>
      </c>
      <c r="T91" s="215">
        <v>80304</v>
      </c>
      <c r="U91" s="215" t="s">
        <v>1014</v>
      </c>
      <c r="V91" s="215" t="s">
        <v>393</v>
      </c>
      <c r="W91" s="215" t="s">
        <v>838</v>
      </c>
      <c r="X91" s="215">
        <v>80304</v>
      </c>
      <c r="Y91" s="215" t="s">
        <v>408</v>
      </c>
    </row>
    <row r="92" spans="2:25" s="228" customFormat="1" x14ac:dyDescent="0.2">
      <c r="B92" s="214" t="s">
        <v>786</v>
      </c>
      <c r="C92" s="214" t="s">
        <v>47</v>
      </c>
      <c r="D92" s="214" t="s">
        <v>594</v>
      </c>
      <c r="E92" s="214" t="s">
        <v>48</v>
      </c>
      <c r="F92" s="214" t="s">
        <v>787</v>
      </c>
      <c r="G92" s="214">
        <v>3033174096</v>
      </c>
      <c r="H92" s="214">
        <v>5183307872</v>
      </c>
      <c r="I92" s="229">
        <v>812</v>
      </c>
      <c r="J92" s="215" t="s">
        <v>832</v>
      </c>
      <c r="K92" s="215" t="s">
        <v>608</v>
      </c>
      <c r="L92" s="215" t="s">
        <v>68</v>
      </c>
      <c r="M92" s="215" t="s">
        <v>1015</v>
      </c>
      <c r="N92" s="215" t="s">
        <v>609</v>
      </c>
      <c r="O92" s="215">
        <v>3039491542</v>
      </c>
      <c r="P92" s="215"/>
      <c r="Q92" s="215" t="s">
        <v>1016</v>
      </c>
      <c r="R92" s="215" t="s">
        <v>393</v>
      </c>
      <c r="S92" s="215" t="s">
        <v>838</v>
      </c>
      <c r="T92" s="215">
        <v>80304</v>
      </c>
      <c r="U92" s="215" t="s">
        <v>1016</v>
      </c>
      <c r="V92" s="215" t="s">
        <v>393</v>
      </c>
      <c r="W92" s="215" t="s">
        <v>838</v>
      </c>
      <c r="X92" s="215">
        <v>80304</v>
      </c>
      <c r="Y92" s="215" t="s">
        <v>408</v>
      </c>
    </row>
    <row r="93" spans="2:25" s="228" customFormat="1" x14ac:dyDescent="0.2">
      <c r="B93" s="214" t="s">
        <v>786</v>
      </c>
      <c r="C93" s="214" t="s">
        <v>47</v>
      </c>
      <c r="D93" s="214" t="s">
        <v>594</v>
      </c>
      <c r="E93" s="214" t="s">
        <v>48</v>
      </c>
      <c r="F93" s="214" t="s">
        <v>787</v>
      </c>
      <c r="G93" s="214">
        <v>3033174096</v>
      </c>
      <c r="H93" s="214">
        <v>5183307872</v>
      </c>
      <c r="I93" s="229">
        <v>812</v>
      </c>
      <c r="J93" s="215" t="s">
        <v>832</v>
      </c>
      <c r="K93" s="215" t="s">
        <v>1017</v>
      </c>
      <c r="L93" s="215" t="s">
        <v>68</v>
      </c>
      <c r="M93" s="215" t="s">
        <v>68</v>
      </c>
      <c r="N93" s="215" t="s">
        <v>1018</v>
      </c>
      <c r="O93" s="215">
        <v>7202777609</v>
      </c>
      <c r="P93" s="215"/>
      <c r="Q93" s="215" t="s">
        <v>1019</v>
      </c>
      <c r="R93" s="215" t="s">
        <v>393</v>
      </c>
      <c r="S93" s="215" t="s">
        <v>838</v>
      </c>
      <c r="T93" s="215">
        <v>80304</v>
      </c>
      <c r="U93" s="215" t="s">
        <v>1019</v>
      </c>
      <c r="V93" s="215" t="s">
        <v>393</v>
      </c>
      <c r="W93" s="215" t="s">
        <v>838</v>
      </c>
      <c r="X93" s="215">
        <v>80304</v>
      </c>
      <c r="Y93" s="215" t="s">
        <v>408</v>
      </c>
    </row>
    <row r="94" spans="2:25" s="228" customFormat="1" x14ac:dyDescent="0.2">
      <c r="B94" s="214" t="s">
        <v>786</v>
      </c>
      <c r="C94" s="214" t="s">
        <v>47</v>
      </c>
      <c r="D94" s="214" t="s">
        <v>594</v>
      </c>
      <c r="E94" s="214" t="s">
        <v>48</v>
      </c>
      <c r="F94" s="214" t="s">
        <v>787</v>
      </c>
      <c r="G94" s="214">
        <v>3033174096</v>
      </c>
      <c r="H94" s="214">
        <v>5183307872</v>
      </c>
      <c r="I94" s="229">
        <v>813</v>
      </c>
      <c r="J94" s="215" t="s">
        <v>832</v>
      </c>
      <c r="K94" s="215" t="s">
        <v>1020</v>
      </c>
      <c r="L94" s="215" t="s">
        <v>1021</v>
      </c>
      <c r="M94" s="215" t="s">
        <v>1021</v>
      </c>
      <c r="N94" s="215" t="s">
        <v>1022</v>
      </c>
      <c r="O94" s="215">
        <v>7203203058</v>
      </c>
      <c r="P94" s="215"/>
      <c r="Q94" s="215" t="s">
        <v>1023</v>
      </c>
      <c r="R94" s="215" t="s">
        <v>393</v>
      </c>
      <c r="S94" s="215" t="s">
        <v>838</v>
      </c>
      <c r="T94" s="215">
        <v>80304</v>
      </c>
      <c r="U94" s="215" t="s">
        <v>1023</v>
      </c>
      <c r="V94" s="215" t="s">
        <v>393</v>
      </c>
      <c r="W94" s="215" t="s">
        <v>838</v>
      </c>
      <c r="X94" s="215">
        <v>80304</v>
      </c>
      <c r="Y94" s="215" t="s">
        <v>408</v>
      </c>
    </row>
    <row r="95" spans="2:25" s="228" customFormat="1" x14ac:dyDescent="0.2">
      <c r="B95" s="214" t="s">
        <v>786</v>
      </c>
      <c r="C95" s="214" t="s">
        <v>47</v>
      </c>
      <c r="D95" s="214" t="s">
        <v>594</v>
      </c>
      <c r="E95" s="214" t="s">
        <v>48</v>
      </c>
      <c r="F95" s="214" t="s">
        <v>787</v>
      </c>
      <c r="G95" s="214">
        <v>3033174096</v>
      </c>
      <c r="H95" s="214">
        <v>5183307872</v>
      </c>
      <c r="I95" s="229">
        <v>813</v>
      </c>
      <c r="J95" s="215" t="s">
        <v>832</v>
      </c>
      <c r="K95" s="215" t="s">
        <v>833</v>
      </c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 t="s">
        <v>408</v>
      </c>
    </row>
    <row r="96" spans="2:25" s="228" customFormat="1" x14ac:dyDescent="0.2">
      <c r="B96" s="214" t="s">
        <v>954</v>
      </c>
      <c r="C96" s="214" t="s">
        <v>32</v>
      </c>
      <c r="D96" s="214" t="s">
        <v>33</v>
      </c>
      <c r="E96" s="214" t="s">
        <v>33</v>
      </c>
      <c r="F96" s="214" t="s">
        <v>955</v>
      </c>
      <c r="G96" s="214">
        <v>4156131376</v>
      </c>
      <c r="H96" s="214">
        <v>0</v>
      </c>
      <c r="I96" s="229">
        <v>815</v>
      </c>
      <c r="J96" s="215" t="s">
        <v>832</v>
      </c>
      <c r="K96" s="215" t="s">
        <v>1024</v>
      </c>
      <c r="L96" s="215" t="s">
        <v>585</v>
      </c>
      <c r="M96" s="215" t="s">
        <v>585</v>
      </c>
      <c r="N96" s="215" t="s">
        <v>1025</v>
      </c>
      <c r="O96" s="215">
        <v>3035701794</v>
      </c>
      <c r="P96" s="215">
        <v>3034173905</v>
      </c>
      <c r="Q96" s="215" t="s">
        <v>1026</v>
      </c>
      <c r="R96" s="215" t="s">
        <v>393</v>
      </c>
      <c r="S96" s="215" t="s">
        <v>838</v>
      </c>
      <c r="T96" s="215">
        <v>80304</v>
      </c>
      <c r="U96" s="215" t="s">
        <v>1026</v>
      </c>
      <c r="V96" s="215" t="s">
        <v>393</v>
      </c>
      <c r="W96" s="215" t="s">
        <v>838</v>
      </c>
      <c r="X96" s="215">
        <v>80304</v>
      </c>
      <c r="Y96" s="215" t="s">
        <v>408</v>
      </c>
    </row>
    <row r="97" spans="2:25" s="228" customFormat="1" x14ac:dyDescent="0.2">
      <c r="B97" s="214" t="s">
        <v>954</v>
      </c>
      <c r="C97" s="214" t="s">
        <v>32</v>
      </c>
      <c r="D97" s="214" t="s">
        <v>33</v>
      </c>
      <c r="E97" s="214" t="s">
        <v>33</v>
      </c>
      <c r="F97" s="214" t="s">
        <v>955</v>
      </c>
      <c r="G97" s="214">
        <v>4156131376</v>
      </c>
      <c r="H97" s="214">
        <v>0</v>
      </c>
      <c r="I97" s="229">
        <v>815</v>
      </c>
      <c r="J97" s="215" t="s">
        <v>832</v>
      </c>
      <c r="K97" s="215" t="s">
        <v>833</v>
      </c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 t="s">
        <v>408</v>
      </c>
    </row>
    <row r="98" spans="2:25" s="228" customFormat="1" x14ac:dyDescent="0.2">
      <c r="B98" s="214" t="s">
        <v>786</v>
      </c>
      <c r="C98" s="214" t="s">
        <v>47</v>
      </c>
      <c r="D98" s="214" t="s">
        <v>594</v>
      </c>
      <c r="E98" s="214" t="s">
        <v>48</v>
      </c>
      <c r="F98" s="214" t="s">
        <v>787</v>
      </c>
      <c r="G98" s="214">
        <v>3033174096</v>
      </c>
      <c r="H98" s="214">
        <v>5183307872</v>
      </c>
      <c r="I98" s="229">
        <v>816</v>
      </c>
      <c r="J98" s="215" t="s">
        <v>832</v>
      </c>
      <c r="K98" s="215" t="s">
        <v>1027</v>
      </c>
      <c r="L98" s="215" t="s">
        <v>68</v>
      </c>
      <c r="M98" s="215" t="s">
        <v>68</v>
      </c>
      <c r="N98" s="215" t="s">
        <v>1028</v>
      </c>
      <c r="O98" s="215">
        <v>7202728329</v>
      </c>
      <c r="P98" s="215"/>
      <c r="Q98" s="215" t="s">
        <v>1029</v>
      </c>
      <c r="R98" s="215" t="s">
        <v>393</v>
      </c>
      <c r="S98" s="215" t="s">
        <v>838</v>
      </c>
      <c r="T98" s="215">
        <v>80304</v>
      </c>
      <c r="U98" s="215" t="s">
        <v>1029</v>
      </c>
      <c r="V98" s="215" t="s">
        <v>393</v>
      </c>
      <c r="W98" s="215" t="s">
        <v>838</v>
      </c>
      <c r="X98" s="215">
        <v>80304</v>
      </c>
      <c r="Y98" s="215" t="s">
        <v>408</v>
      </c>
    </row>
    <row r="99" spans="2:25" s="228" customFormat="1" x14ac:dyDescent="0.2">
      <c r="B99" s="214" t="s">
        <v>786</v>
      </c>
      <c r="C99" s="214" t="s">
        <v>47</v>
      </c>
      <c r="D99" s="214" t="s">
        <v>594</v>
      </c>
      <c r="E99" s="214" t="s">
        <v>48</v>
      </c>
      <c r="F99" s="214" t="s">
        <v>787</v>
      </c>
      <c r="G99" s="214">
        <v>3033174096</v>
      </c>
      <c r="H99" s="214">
        <v>5183307872</v>
      </c>
      <c r="I99" s="229">
        <v>816</v>
      </c>
      <c r="J99" s="215" t="s">
        <v>832</v>
      </c>
      <c r="K99" s="215" t="s">
        <v>1030</v>
      </c>
      <c r="L99" s="215" t="s">
        <v>1031</v>
      </c>
      <c r="M99" s="215" t="s">
        <v>1031</v>
      </c>
      <c r="N99" s="215" t="s">
        <v>1032</v>
      </c>
      <c r="O99" s="215">
        <v>3032500115</v>
      </c>
      <c r="P99" s="215"/>
      <c r="Q99" s="215" t="s">
        <v>1033</v>
      </c>
      <c r="R99" s="215" t="s">
        <v>393</v>
      </c>
      <c r="S99" s="215" t="s">
        <v>838</v>
      </c>
      <c r="T99" s="215">
        <v>80304</v>
      </c>
      <c r="U99" s="215" t="s">
        <v>1033</v>
      </c>
      <c r="V99" s="215" t="s">
        <v>393</v>
      </c>
      <c r="W99" s="215" t="s">
        <v>838</v>
      </c>
      <c r="X99" s="215">
        <v>80304</v>
      </c>
      <c r="Y99" s="215" t="s">
        <v>408</v>
      </c>
    </row>
    <row r="100" spans="2:25" s="228" customFormat="1" x14ac:dyDescent="0.2">
      <c r="B100" s="214" t="s">
        <v>788</v>
      </c>
      <c r="C100" s="214" t="s">
        <v>43</v>
      </c>
      <c r="D100" s="214" t="s">
        <v>44</v>
      </c>
      <c r="E100" s="214" t="s">
        <v>44</v>
      </c>
      <c r="F100" s="214" t="s">
        <v>45</v>
      </c>
      <c r="G100" s="214">
        <v>3032492204</v>
      </c>
      <c r="H100" s="214">
        <v>0</v>
      </c>
      <c r="I100" s="229">
        <v>803</v>
      </c>
      <c r="J100" s="215" t="s">
        <v>832</v>
      </c>
      <c r="K100" s="215" t="s">
        <v>1034</v>
      </c>
      <c r="L100" s="215" t="s">
        <v>1035</v>
      </c>
      <c r="M100" s="215" t="s">
        <v>1035</v>
      </c>
      <c r="N100" s="215" t="s">
        <v>1036</v>
      </c>
      <c r="O100" s="215">
        <v>7207719631</v>
      </c>
      <c r="P100" s="215"/>
      <c r="Q100" s="215" t="s">
        <v>1037</v>
      </c>
      <c r="R100" s="215" t="s">
        <v>393</v>
      </c>
      <c r="S100" s="215" t="s">
        <v>838</v>
      </c>
      <c r="T100" s="215">
        <v>80304</v>
      </c>
      <c r="U100" s="215" t="s">
        <v>1037</v>
      </c>
      <c r="V100" s="215" t="s">
        <v>393</v>
      </c>
      <c r="W100" s="215" t="s">
        <v>838</v>
      </c>
      <c r="X100" s="215">
        <v>80304</v>
      </c>
      <c r="Y100" s="215" t="s">
        <v>412</v>
      </c>
    </row>
    <row r="101" spans="2:25" s="228" customFormat="1" x14ac:dyDescent="0.2">
      <c r="B101" s="214" t="s">
        <v>788</v>
      </c>
      <c r="C101" s="214" t="s">
        <v>43</v>
      </c>
      <c r="D101" s="214" t="s">
        <v>44</v>
      </c>
      <c r="E101" s="214" t="s">
        <v>44</v>
      </c>
      <c r="F101" s="214" t="s">
        <v>45</v>
      </c>
      <c r="G101" s="214">
        <v>3032492204</v>
      </c>
      <c r="H101" s="214">
        <v>0</v>
      </c>
      <c r="I101" s="229">
        <v>803</v>
      </c>
      <c r="J101" s="215" t="s">
        <v>832</v>
      </c>
      <c r="K101" s="215" t="s">
        <v>1038</v>
      </c>
      <c r="L101" s="215" t="s">
        <v>1039</v>
      </c>
      <c r="M101" s="215" t="s">
        <v>1039</v>
      </c>
      <c r="N101" s="215" t="s">
        <v>1040</v>
      </c>
      <c r="O101" s="215">
        <v>3038832339</v>
      </c>
      <c r="P101" s="215"/>
      <c r="Q101" s="215" t="s">
        <v>1041</v>
      </c>
      <c r="R101" s="215" t="s">
        <v>393</v>
      </c>
      <c r="S101" s="215" t="s">
        <v>838</v>
      </c>
      <c r="T101" s="215">
        <v>80304</v>
      </c>
      <c r="U101" s="215" t="s">
        <v>1041</v>
      </c>
      <c r="V101" s="215" t="s">
        <v>393</v>
      </c>
      <c r="W101" s="215" t="s">
        <v>838</v>
      </c>
      <c r="X101" s="215">
        <v>80304</v>
      </c>
      <c r="Y101" s="215" t="s">
        <v>412</v>
      </c>
    </row>
    <row r="102" spans="2:25" s="228" customFormat="1" x14ac:dyDescent="0.2">
      <c r="B102" s="214" t="s">
        <v>788</v>
      </c>
      <c r="C102" s="214" t="s">
        <v>43</v>
      </c>
      <c r="D102" s="214" t="s">
        <v>44</v>
      </c>
      <c r="E102" s="214" t="s">
        <v>44</v>
      </c>
      <c r="F102" s="214" t="s">
        <v>45</v>
      </c>
      <c r="G102" s="214">
        <v>3032492204</v>
      </c>
      <c r="H102" s="214">
        <v>0</v>
      </c>
      <c r="I102" s="229">
        <v>804</v>
      </c>
      <c r="J102" s="215" t="s">
        <v>832</v>
      </c>
      <c r="K102" s="215" t="s">
        <v>231</v>
      </c>
      <c r="L102" s="215" t="s">
        <v>998</v>
      </c>
      <c r="M102" s="215" t="s">
        <v>998</v>
      </c>
      <c r="N102" s="215" t="s">
        <v>1042</v>
      </c>
      <c r="O102" s="215">
        <v>3038170306</v>
      </c>
      <c r="P102" s="215"/>
      <c r="Q102" s="215" t="s">
        <v>1043</v>
      </c>
      <c r="R102" s="215" t="s">
        <v>393</v>
      </c>
      <c r="S102" s="215" t="s">
        <v>838</v>
      </c>
      <c r="T102" s="215">
        <v>80304</v>
      </c>
      <c r="U102" s="215" t="s">
        <v>1043</v>
      </c>
      <c r="V102" s="215" t="s">
        <v>393</v>
      </c>
      <c r="W102" s="215" t="s">
        <v>838</v>
      </c>
      <c r="X102" s="215">
        <v>80304</v>
      </c>
      <c r="Y102" s="215" t="s">
        <v>412</v>
      </c>
    </row>
    <row r="103" spans="2:25" s="228" customFormat="1" x14ac:dyDescent="0.2">
      <c r="B103" s="214" t="s">
        <v>788</v>
      </c>
      <c r="C103" s="214" t="s">
        <v>43</v>
      </c>
      <c r="D103" s="214" t="s">
        <v>44</v>
      </c>
      <c r="E103" s="214" t="s">
        <v>44</v>
      </c>
      <c r="F103" s="214" t="s">
        <v>45</v>
      </c>
      <c r="G103" s="214">
        <v>3032492204</v>
      </c>
      <c r="H103" s="214">
        <v>0</v>
      </c>
      <c r="I103" s="229">
        <v>804</v>
      </c>
      <c r="J103" s="215" t="s">
        <v>832</v>
      </c>
      <c r="K103" s="215" t="s">
        <v>833</v>
      </c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 t="s">
        <v>412</v>
      </c>
    </row>
    <row r="104" spans="2:25" s="228" customFormat="1" x14ac:dyDescent="0.2">
      <c r="B104" s="214" t="s">
        <v>788</v>
      </c>
      <c r="C104" s="214" t="s">
        <v>43</v>
      </c>
      <c r="D104" s="214" t="s">
        <v>44</v>
      </c>
      <c r="E104" s="214" t="s">
        <v>44</v>
      </c>
      <c r="F104" s="214" t="s">
        <v>45</v>
      </c>
      <c r="G104" s="214">
        <v>3032492204</v>
      </c>
      <c r="H104" s="214">
        <v>0</v>
      </c>
      <c r="I104" s="229">
        <v>805</v>
      </c>
      <c r="J104" s="215" t="s">
        <v>832</v>
      </c>
      <c r="K104" s="215" t="s">
        <v>1044</v>
      </c>
      <c r="L104" s="215" t="s">
        <v>1045</v>
      </c>
      <c r="M104" s="215" t="s">
        <v>1045</v>
      </c>
      <c r="N104" s="215" t="s">
        <v>1046</v>
      </c>
      <c r="O104" s="215">
        <v>3034472555</v>
      </c>
      <c r="P104" s="215">
        <v>3037484017</v>
      </c>
      <c r="Q104" s="215" t="s">
        <v>1047</v>
      </c>
      <c r="R104" s="215" t="s">
        <v>393</v>
      </c>
      <c r="S104" s="215" t="s">
        <v>838</v>
      </c>
      <c r="T104" s="215">
        <v>80304</v>
      </c>
      <c r="U104" s="215" t="s">
        <v>1047</v>
      </c>
      <c r="V104" s="215" t="s">
        <v>393</v>
      </c>
      <c r="W104" s="215" t="s">
        <v>838</v>
      </c>
      <c r="X104" s="215">
        <v>80304</v>
      </c>
      <c r="Y104" s="215" t="s">
        <v>412</v>
      </c>
    </row>
    <row r="105" spans="2:25" s="228" customFormat="1" x14ac:dyDescent="0.2">
      <c r="B105" s="214" t="s">
        <v>788</v>
      </c>
      <c r="C105" s="214" t="s">
        <v>43</v>
      </c>
      <c r="D105" s="214" t="s">
        <v>44</v>
      </c>
      <c r="E105" s="214" t="s">
        <v>44</v>
      </c>
      <c r="F105" s="214" t="s">
        <v>45</v>
      </c>
      <c r="G105" s="214">
        <v>3032492204</v>
      </c>
      <c r="H105" s="214">
        <v>0</v>
      </c>
      <c r="I105" s="229">
        <v>805</v>
      </c>
      <c r="J105" s="215" t="s">
        <v>832</v>
      </c>
      <c r="K105" s="215" t="s">
        <v>833</v>
      </c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 t="s">
        <v>412</v>
      </c>
    </row>
    <row r="106" spans="2:25" s="228" customFormat="1" x14ac:dyDescent="0.2">
      <c r="B106" s="214" t="s">
        <v>788</v>
      </c>
      <c r="C106" s="214" t="s">
        <v>43</v>
      </c>
      <c r="D106" s="214" t="s">
        <v>44</v>
      </c>
      <c r="E106" s="214" t="s">
        <v>44</v>
      </c>
      <c r="F106" s="214" t="s">
        <v>45</v>
      </c>
      <c r="G106" s="214">
        <v>3032492204</v>
      </c>
      <c r="H106" s="214">
        <v>0</v>
      </c>
      <c r="I106" s="229">
        <v>806</v>
      </c>
      <c r="J106" s="215" t="s">
        <v>832</v>
      </c>
      <c r="K106" s="215" t="s">
        <v>1048</v>
      </c>
      <c r="L106" s="215" t="s">
        <v>947</v>
      </c>
      <c r="M106" s="215" t="s">
        <v>947</v>
      </c>
      <c r="N106" s="215" t="s">
        <v>1049</v>
      </c>
      <c r="O106" s="215">
        <v>7202332142</v>
      </c>
      <c r="P106" s="215">
        <v>3034408454</v>
      </c>
      <c r="Q106" s="215" t="s">
        <v>1050</v>
      </c>
      <c r="R106" s="215" t="s">
        <v>393</v>
      </c>
      <c r="S106" s="215" t="s">
        <v>838</v>
      </c>
      <c r="T106" s="215">
        <v>80304</v>
      </c>
      <c r="U106" s="215" t="s">
        <v>1050</v>
      </c>
      <c r="V106" s="215" t="s">
        <v>393</v>
      </c>
      <c r="W106" s="215" t="s">
        <v>838</v>
      </c>
      <c r="X106" s="215">
        <v>80304</v>
      </c>
      <c r="Y106" s="215" t="s">
        <v>412</v>
      </c>
    </row>
    <row r="107" spans="2:25" s="228" customFormat="1" x14ac:dyDescent="0.2">
      <c r="B107" s="214" t="s">
        <v>788</v>
      </c>
      <c r="C107" s="214" t="s">
        <v>43</v>
      </c>
      <c r="D107" s="214" t="s">
        <v>44</v>
      </c>
      <c r="E107" s="214" t="s">
        <v>44</v>
      </c>
      <c r="F107" s="214" t="s">
        <v>45</v>
      </c>
      <c r="G107" s="214">
        <v>3032492204</v>
      </c>
      <c r="H107" s="214">
        <v>0</v>
      </c>
      <c r="I107" s="229">
        <v>806</v>
      </c>
      <c r="J107" s="215" t="s">
        <v>832</v>
      </c>
      <c r="K107" s="215" t="s">
        <v>833</v>
      </c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 t="s">
        <v>412</v>
      </c>
    </row>
    <row r="108" spans="2:25" s="228" customFormat="1" x14ac:dyDescent="0.2">
      <c r="B108" s="214" t="s">
        <v>788</v>
      </c>
      <c r="C108" s="214" t="s">
        <v>43</v>
      </c>
      <c r="D108" s="214" t="s">
        <v>44</v>
      </c>
      <c r="E108" s="214" t="s">
        <v>44</v>
      </c>
      <c r="F108" s="214" t="s">
        <v>45</v>
      </c>
      <c r="G108" s="214">
        <v>3032492204</v>
      </c>
      <c r="H108" s="214">
        <v>0</v>
      </c>
      <c r="I108" s="229">
        <v>807</v>
      </c>
      <c r="J108" s="215" t="s">
        <v>832</v>
      </c>
      <c r="K108" s="215" t="s">
        <v>1051</v>
      </c>
      <c r="L108" s="215" t="s">
        <v>1052</v>
      </c>
      <c r="M108" s="215" t="s">
        <v>1052</v>
      </c>
      <c r="N108" s="215" t="s">
        <v>1053</v>
      </c>
      <c r="O108" s="215">
        <v>3037753512</v>
      </c>
      <c r="P108" s="215">
        <v>2162975164</v>
      </c>
      <c r="Q108" s="215" t="s">
        <v>1054</v>
      </c>
      <c r="R108" s="215" t="s">
        <v>393</v>
      </c>
      <c r="S108" s="215" t="s">
        <v>838</v>
      </c>
      <c r="T108" s="215">
        <v>80304</v>
      </c>
      <c r="U108" s="215" t="s">
        <v>1054</v>
      </c>
      <c r="V108" s="215" t="s">
        <v>393</v>
      </c>
      <c r="W108" s="215" t="s">
        <v>838</v>
      </c>
      <c r="X108" s="215">
        <v>80304</v>
      </c>
      <c r="Y108" s="215" t="s">
        <v>412</v>
      </c>
    </row>
    <row r="109" spans="2:25" s="228" customFormat="1" x14ac:dyDescent="0.2">
      <c r="B109" s="214" t="s">
        <v>788</v>
      </c>
      <c r="C109" s="214" t="s">
        <v>43</v>
      </c>
      <c r="D109" s="214" t="s">
        <v>44</v>
      </c>
      <c r="E109" s="214" t="s">
        <v>44</v>
      </c>
      <c r="F109" s="214" t="s">
        <v>45</v>
      </c>
      <c r="G109" s="214">
        <v>3032492204</v>
      </c>
      <c r="H109" s="214">
        <v>0</v>
      </c>
      <c r="I109" s="229">
        <v>807</v>
      </c>
      <c r="J109" s="215" t="s">
        <v>832</v>
      </c>
      <c r="K109" s="215" t="s">
        <v>833</v>
      </c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 t="s">
        <v>412</v>
      </c>
    </row>
    <row r="110" spans="2:25" s="228" customFormat="1" x14ac:dyDescent="0.2">
      <c r="B110" s="214" t="s">
        <v>788</v>
      </c>
      <c r="C110" s="214" t="s">
        <v>43</v>
      </c>
      <c r="D110" s="214" t="s">
        <v>44</v>
      </c>
      <c r="E110" s="214" t="s">
        <v>44</v>
      </c>
      <c r="F110" s="214" t="s">
        <v>45</v>
      </c>
      <c r="G110" s="214">
        <v>3032492204</v>
      </c>
      <c r="H110" s="214">
        <v>0</v>
      </c>
      <c r="I110" s="229">
        <v>808</v>
      </c>
      <c r="J110" s="215" t="s">
        <v>832</v>
      </c>
      <c r="K110" s="215" t="s">
        <v>598</v>
      </c>
      <c r="L110" s="215" t="s">
        <v>599</v>
      </c>
      <c r="M110" s="215" t="s">
        <v>599</v>
      </c>
      <c r="N110" s="215" t="s">
        <v>790</v>
      </c>
      <c r="O110" s="215">
        <v>3032291024</v>
      </c>
      <c r="P110" s="215"/>
      <c r="Q110" s="215" t="s">
        <v>1055</v>
      </c>
      <c r="R110" s="215" t="s">
        <v>393</v>
      </c>
      <c r="S110" s="215" t="s">
        <v>838</v>
      </c>
      <c r="T110" s="215">
        <v>80301</v>
      </c>
      <c r="U110" s="215" t="s">
        <v>1055</v>
      </c>
      <c r="V110" s="215" t="s">
        <v>393</v>
      </c>
      <c r="W110" s="215" t="s">
        <v>838</v>
      </c>
      <c r="X110" s="215">
        <v>80301</v>
      </c>
      <c r="Y110" s="215" t="s">
        <v>412</v>
      </c>
    </row>
    <row r="111" spans="2:25" s="228" customFormat="1" x14ac:dyDescent="0.2">
      <c r="B111" s="214" t="s">
        <v>788</v>
      </c>
      <c r="C111" s="214" t="s">
        <v>43</v>
      </c>
      <c r="D111" s="214" t="s">
        <v>44</v>
      </c>
      <c r="E111" s="214" t="s">
        <v>44</v>
      </c>
      <c r="F111" s="214" t="s">
        <v>45</v>
      </c>
      <c r="G111" s="214">
        <v>3032492204</v>
      </c>
      <c r="H111" s="214">
        <v>0</v>
      </c>
      <c r="I111" s="229">
        <v>808</v>
      </c>
      <c r="J111" s="215" t="s">
        <v>832</v>
      </c>
      <c r="K111" s="215" t="s">
        <v>1056</v>
      </c>
      <c r="L111" s="215" t="s">
        <v>1057</v>
      </c>
      <c r="M111" s="215" t="s">
        <v>1057</v>
      </c>
      <c r="N111" s="215" t="s">
        <v>1058</v>
      </c>
      <c r="O111" s="215">
        <v>3038182598</v>
      </c>
      <c r="P111" s="215"/>
      <c r="Q111" s="215" t="s">
        <v>1059</v>
      </c>
      <c r="R111" s="215" t="s">
        <v>393</v>
      </c>
      <c r="S111" s="215" t="s">
        <v>838</v>
      </c>
      <c r="T111" s="215">
        <v>80301</v>
      </c>
      <c r="U111" s="215" t="s">
        <v>1059</v>
      </c>
      <c r="V111" s="215" t="s">
        <v>393</v>
      </c>
      <c r="W111" s="215" t="s">
        <v>838</v>
      </c>
      <c r="X111" s="215">
        <v>80301</v>
      </c>
      <c r="Y111" s="215" t="s">
        <v>412</v>
      </c>
    </row>
    <row r="112" spans="2:25" s="228" customFormat="1" x14ac:dyDescent="0.2">
      <c r="B112" s="214" t="s">
        <v>954</v>
      </c>
      <c r="C112" s="214" t="s">
        <v>32</v>
      </c>
      <c r="D112" s="214" t="s">
        <v>33</v>
      </c>
      <c r="E112" s="214" t="s">
        <v>33</v>
      </c>
      <c r="F112" s="214" t="s">
        <v>955</v>
      </c>
      <c r="G112" s="214">
        <v>4156131376</v>
      </c>
      <c r="H112" s="214">
        <v>0</v>
      </c>
      <c r="I112" s="229">
        <v>814</v>
      </c>
      <c r="J112" s="215" t="s">
        <v>832</v>
      </c>
      <c r="K112" s="215" t="s">
        <v>1060</v>
      </c>
      <c r="L112" s="215" t="s">
        <v>1061</v>
      </c>
      <c r="M112" s="215" t="s">
        <v>1061</v>
      </c>
      <c r="N112" s="215" t="s">
        <v>1062</v>
      </c>
      <c r="O112" s="215">
        <v>3038173307</v>
      </c>
      <c r="P112" s="215"/>
      <c r="Q112" s="215" t="s">
        <v>1063</v>
      </c>
      <c r="R112" s="215" t="s">
        <v>393</v>
      </c>
      <c r="S112" s="215" t="s">
        <v>838</v>
      </c>
      <c r="T112" s="215">
        <v>80304</v>
      </c>
      <c r="U112" s="215" t="s">
        <v>1063</v>
      </c>
      <c r="V112" s="215" t="s">
        <v>393</v>
      </c>
      <c r="W112" s="215" t="s">
        <v>838</v>
      </c>
      <c r="X112" s="215">
        <v>80304</v>
      </c>
      <c r="Y112" s="215" t="s">
        <v>412</v>
      </c>
    </row>
    <row r="113" spans="2:25" s="228" customFormat="1" x14ac:dyDescent="0.2">
      <c r="B113" s="214" t="s">
        <v>954</v>
      </c>
      <c r="C113" s="214" t="s">
        <v>32</v>
      </c>
      <c r="D113" s="214" t="s">
        <v>33</v>
      </c>
      <c r="E113" s="214" t="s">
        <v>33</v>
      </c>
      <c r="F113" s="214" t="s">
        <v>955</v>
      </c>
      <c r="G113" s="214">
        <v>4156131376</v>
      </c>
      <c r="H113" s="214">
        <v>0</v>
      </c>
      <c r="I113" s="229">
        <v>814</v>
      </c>
      <c r="J113" s="215" t="s">
        <v>832</v>
      </c>
      <c r="K113" s="215" t="s">
        <v>833</v>
      </c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 t="s">
        <v>412</v>
      </c>
    </row>
    <row r="114" spans="2:25" s="228" customFormat="1" x14ac:dyDescent="0.2">
      <c r="B114" s="214" t="s">
        <v>789</v>
      </c>
      <c r="C114" s="214" t="s">
        <v>598</v>
      </c>
      <c r="D114" s="214" t="s">
        <v>599</v>
      </c>
      <c r="E114" s="214" t="s">
        <v>599</v>
      </c>
      <c r="F114" s="214" t="s">
        <v>790</v>
      </c>
      <c r="G114" s="214">
        <v>3032291024</v>
      </c>
      <c r="H114" s="214">
        <v>0</v>
      </c>
      <c r="I114" s="229">
        <v>503</v>
      </c>
      <c r="J114" s="215" t="s">
        <v>832</v>
      </c>
      <c r="K114" s="215" t="s">
        <v>833</v>
      </c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 t="s">
        <v>503</v>
      </c>
    </row>
    <row r="115" spans="2:25" s="228" customFormat="1" x14ac:dyDescent="0.2">
      <c r="B115" s="214" t="s">
        <v>789</v>
      </c>
      <c r="C115" s="214" t="s">
        <v>598</v>
      </c>
      <c r="D115" s="214" t="s">
        <v>599</v>
      </c>
      <c r="E115" s="214" t="s">
        <v>599</v>
      </c>
      <c r="F115" s="214" t="s">
        <v>790</v>
      </c>
      <c r="G115" s="214">
        <v>3032291024</v>
      </c>
      <c r="H115" s="214">
        <v>0</v>
      </c>
      <c r="I115" s="229">
        <v>503</v>
      </c>
      <c r="J115" s="215" t="s">
        <v>832</v>
      </c>
      <c r="K115" s="215" t="s">
        <v>833</v>
      </c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 t="s">
        <v>503</v>
      </c>
    </row>
    <row r="116" spans="2:25" s="228" customFormat="1" x14ac:dyDescent="0.2">
      <c r="B116" s="214" t="s">
        <v>789</v>
      </c>
      <c r="C116" s="214" t="s">
        <v>598</v>
      </c>
      <c r="D116" s="214" t="s">
        <v>599</v>
      </c>
      <c r="E116" s="214" t="s">
        <v>599</v>
      </c>
      <c r="F116" s="214" t="s">
        <v>790</v>
      </c>
      <c r="G116" s="214">
        <v>3032291024</v>
      </c>
      <c r="H116" s="214">
        <v>0</v>
      </c>
      <c r="I116" s="229">
        <v>504</v>
      </c>
      <c r="J116" s="215" t="s">
        <v>832</v>
      </c>
      <c r="K116" s="215" t="s">
        <v>67</v>
      </c>
      <c r="L116" s="215" t="s">
        <v>68</v>
      </c>
      <c r="M116" s="215" t="s">
        <v>68</v>
      </c>
      <c r="N116" s="215" t="s">
        <v>69</v>
      </c>
      <c r="O116" s="215">
        <v>3039097201</v>
      </c>
      <c r="P116" s="215"/>
      <c r="Q116" s="215" t="s">
        <v>1064</v>
      </c>
      <c r="R116" s="215" t="s">
        <v>393</v>
      </c>
      <c r="S116" s="215" t="s">
        <v>838</v>
      </c>
      <c r="T116" s="215">
        <v>80301</v>
      </c>
      <c r="U116" s="215" t="s">
        <v>1064</v>
      </c>
      <c r="V116" s="215" t="s">
        <v>393</v>
      </c>
      <c r="W116" s="215" t="s">
        <v>838</v>
      </c>
      <c r="X116" s="215">
        <v>80301</v>
      </c>
      <c r="Y116" s="215" t="s">
        <v>503</v>
      </c>
    </row>
    <row r="117" spans="2:25" s="228" customFormat="1" x14ac:dyDescent="0.2">
      <c r="B117" s="214" t="s">
        <v>789</v>
      </c>
      <c r="C117" s="214" t="s">
        <v>598</v>
      </c>
      <c r="D117" s="214" t="s">
        <v>599</v>
      </c>
      <c r="E117" s="214" t="s">
        <v>599</v>
      </c>
      <c r="F117" s="214" t="s">
        <v>790</v>
      </c>
      <c r="G117" s="214">
        <v>3032291024</v>
      </c>
      <c r="H117" s="214">
        <v>0</v>
      </c>
      <c r="I117" s="229">
        <v>504</v>
      </c>
      <c r="J117" s="215" t="s">
        <v>832</v>
      </c>
      <c r="K117" s="215" t="s">
        <v>1065</v>
      </c>
      <c r="L117" s="215" t="s">
        <v>146</v>
      </c>
      <c r="M117" s="215" t="s">
        <v>146</v>
      </c>
      <c r="N117" s="215" t="s">
        <v>1066</v>
      </c>
      <c r="O117" s="215">
        <v>7205602698</v>
      </c>
      <c r="P117" s="215"/>
      <c r="Q117" s="215" t="s">
        <v>1067</v>
      </c>
      <c r="R117" s="215" t="s">
        <v>393</v>
      </c>
      <c r="S117" s="215" t="s">
        <v>838</v>
      </c>
      <c r="T117" s="215">
        <v>80301</v>
      </c>
      <c r="U117" s="215" t="s">
        <v>1067</v>
      </c>
      <c r="V117" s="215" t="s">
        <v>393</v>
      </c>
      <c r="W117" s="215" t="s">
        <v>838</v>
      </c>
      <c r="X117" s="215">
        <v>80301</v>
      </c>
      <c r="Y117" s="215" t="s">
        <v>503</v>
      </c>
    </row>
    <row r="118" spans="2:25" s="228" customFormat="1" x14ac:dyDescent="0.2">
      <c r="B118" s="214" t="s">
        <v>789</v>
      </c>
      <c r="C118" s="214" t="s">
        <v>598</v>
      </c>
      <c r="D118" s="214" t="s">
        <v>599</v>
      </c>
      <c r="E118" s="214" t="s">
        <v>599</v>
      </c>
      <c r="F118" s="214" t="s">
        <v>790</v>
      </c>
      <c r="G118" s="214">
        <v>3032291024</v>
      </c>
      <c r="H118" s="214">
        <v>0</v>
      </c>
      <c r="I118" s="229">
        <v>505</v>
      </c>
      <c r="J118" s="215" t="s">
        <v>832</v>
      </c>
      <c r="K118" s="215" t="s">
        <v>1068</v>
      </c>
      <c r="L118" s="215" t="s">
        <v>1069</v>
      </c>
      <c r="M118" s="215" t="s">
        <v>1069</v>
      </c>
      <c r="N118" s="215" t="s">
        <v>1070</v>
      </c>
      <c r="O118" s="215">
        <v>3039608982</v>
      </c>
      <c r="P118" s="215"/>
      <c r="Q118" s="215" t="s">
        <v>1071</v>
      </c>
      <c r="R118" s="215" t="s">
        <v>393</v>
      </c>
      <c r="S118" s="215" t="s">
        <v>838</v>
      </c>
      <c r="T118" s="215">
        <v>80301</v>
      </c>
      <c r="U118" s="215"/>
      <c r="V118" s="215"/>
      <c r="W118" s="215"/>
      <c r="X118" s="215">
        <v>80301</v>
      </c>
      <c r="Y118" s="215" t="s">
        <v>503</v>
      </c>
    </row>
    <row r="119" spans="2:25" s="228" customFormat="1" x14ac:dyDescent="0.2">
      <c r="B119" s="214" t="s">
        <v>789</v>
      </c>
      <c r="C119" s="214" t="s">
        <v>598</v>
      </c>
      <c r="D119" s="214" t="s">
        <v>599</v>
      </c>
      <c r="E119" s="214" t="s">
        <v>599</v>
      </c>
      <c r="F119" s="214" t="s">
        <v>790</v>
      </c>
      <c r="G119" s="214">
        <v>3032291024</v>
      </c>
      <c r="H119" s="214">
        <v>0</v>
      </c>
      <c r="I119" s="229">
        <v>505</v>
      </c>
      <c r="J119" s="215" t="s">
        <v>832</v>
      </c>
      <c r="K119" s="215" t="s">
        <v>833</v>
      </c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 t="s">
        <v>503</v>
      </c>
    </row>
    <row r="120" spans="2:25" s="228" customFormat="1" x14ac:dyDescent="0.2">
      <c r="B120" s="214" t="s">
        <v>789</v>
      </c>
      <c r="C120" s="214" t="s">
        <v>598</v>
      </c>
      <c r="D120" s="214" t="s">
        <v>599</v>
      </c>
      <c r="E120" s="214" t="s">
        <v>599</v>
      </c>
      <c r="F120" s="214" t="s">
        <v>790</v>
      </c>
      <c r="G120" s="214">
        <v>3032291024</v>
      </c>
      <c r="H120" s="214">
        <v>0</v>
      </c>
      <c r="I120" s="229">
        <v>802</v>
      </c>
      <c r="J120" s="215" t="s">
        <v>832</v>
      </c>
      <c r="K120" s="215" t="s">
        <v>32</v>
      </c>
      <c r="L120" s="215" t="s">
        <v>1072</v>
      </c>
      <c r="M120" s="215" t="s">
        <v>1072</v>
      </c>
      <c r="N120" s="215"/>
      <c r="O120" s="215">
        <v>7205503572</v>
      </c>
      <c r="P120" s="215">
        <v>7205503572</v>
      </c>
      <c r="Q120" s="215" t="s">
        <v>1073</v>
      </c>
      <c r="R120" s="215" t="s">
        <v>393</v>
      </c>
      <c r="S120" s="215" t="s">
        <v>838</v>
      </c>
      <c r="T120" s="215">
        <v>80301</v>
      </c>
      <c r="U120" s="215" t="s">
        <v>1073</v>
      </c>
      <c r="V120" s="215" t="s">
        <v>393</v>
      </c>
      <c r="W120" s="215" t="s">
        <v>838</v>
      </c>
      <c r="X120" s="215">
        <v>80301</v>
      </c>
      <c r="Y120" s="215" t="s">
        <v>503</v>
      </c>
    </row>
    <row r="121" spans="2:25" s="228" customFormat="1" x14ac:dyDescent="0.2">
      <c r="B121" s="214" t="s">
        <v>789</v>
      </c>
      <c r="C121" s="214" t="s">
        <v>598</v>
      </c>
      <c r="D121" s="214" t="s">
        <v>599</v>
      </c>
      <c r="E121" s="214" t="s">
        <v>599</v>
      </c>
      <c r="F121" s="214" t="s">
        <v>790</v>
      </c>
      <c r="G121" s="214">
        <v>3032291024</v>
      </c>
      <c r="H121" s="214">
        <v>0</v>
      </c>
      <c r="I121" s="229">
        <v>802</v>
      </c>
      <c r="J121" s="215" t="s">
        <v>832</v>
      </c>
      <c r="K121" s="215" t="s">
        <v>833</v>
      </c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 t="s">
        <v>503</v>
      </c>
    </row>
    <row r="122" spans="2:25" s="228" customFormat="1" x14ac:dyDescent="0.2">
      <c r="B122" s="214" t="s">
        <v>789</v>
      </c>
      <c r="C122" s="214" t="s">
        <v>598</v>
      </c>
      <c r="D122" s="214" t="s">
        <v>599</v>
      </c>
      <c r="E122" s="214" t="s">
        <v>599</v>
      </c>
      <c r="F122" s="214" t="s">
        <v>790</v>
      </c>
      <c r="G122" s="214">
        <v>3032291024</v>
      </c>
      <c r="H122" s="214">
        <v>0</v>
      </c>
      <c r="I122" s="229">
        <v>809</v>
      </c>
      <c r="J122" s="215" t="s">
        <v>832</v>
      </c>
      <c r="K122" s="215" t="s">
        <v>1074</v>
      </c>
      <c r="L122" s="215" t="s">
        <v>1075</v>
      </c>
      <c r="M122" s="215" t="s">
        <v>1075</v>
      </c>
      <c r="N122" s="215" t="s">
        <v>1076</v>
      </c>
      <c r="O122" s="215">
        <v>3035017700</v>
      </c>
      <c r="P122" s="215">
        <v>3035191383</v>
      </c>
      <c r="Q122" s="215" t="s">
        <v>1077</v>
      </c>
      <c r="R122" s="215" t="s">
        <v>393</v>
      </c>
      <c r="S122" s="215" t="s">
        <v>838</v>
      </c>
      <c r="T122" s="215">
        <v>80301</v>
      </c>
      <c r="U122" s="215" t="s">
        <v>1077</v>
      </c>
      <c r="V122" s="215" t="s">
        <v>393</v>
      </c>
      <c r="W122" s="215" t="s">
        <v>838</v>
      </c>
      <c r="X122" s="215">
        <v>80301</v>
      </c>
      <c r="Y122" s="215" t="s">
        <v>503</v>
      </c>
    </row>
    <row r="123" spans="2:25" s="228" customFormat="1" x14ac:dyDescent="0.2">
      <c r="B123" s="214" t="s">
        <v>789</v>
      </c>
      <c r="C123" s="214" t="s">
        <v>598</v>
      </c>
      <c r="D123" s="214" t="s">
        <v>599</v>
      </c>
      <c r="E123" s="214" t="s">
        <v>599</v>
      </c>
      <c r="F123" s="214" t="s">
        <v>790</v>
      </c>
      <c r="G123" s="214">
        <v>3032291024</v>
      </c>
      <c r="H123" s="214">
        <v>0</v>
      </c>
      <c r="I123" s="229">
        <v>809</v>
      </c>
      <c r="J123" s="215" t="s">
        <v>832</v>
      </c>
      <c r="K123" s="215" t="s">
        <v>833</v>
      </c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 t="s">
        <v>503</v>
      </c>
    </row>
    <row r="124" spans="2:25" s="228" customFormat="1" x14ac:dyDescent="0.2">
      <c r="B124" s="214" t="s">
        <v>789</v>
      </c>
      <c r="C124" s="214" t="s">
        <v>598</v>
      </c>
      <c r="D124" s="214" t="s">
        <v>599</v>
      </c>
      <c r="E124" s="214" t="s">
        <v>599</v>
      </c>
      <c r="F124" s="214" t="s">
        <v>790</v>
      </c>
      <c r="G124" s="214">
        <v>3032291024</v>
      </c>
      <c r="H124" s="214">
        <v>0</v>
      </c>
      <c r="I124" s="229">
        <v>819</v>
      </c>
      <c r="J124" s="215" t="s">
        <v>832</v>
      </c>
      <c r="K124" s="215" t="s">
        <v>1078</v>
      </c>
      <c r="L124" s="215" t="s">
        <v>1079</v>
      </c>
      <c r="M124" s="215" t="s">
        <v>1079</v>
      </c>
      <c r="N124" s="215" t="s">
        <v>1080</v>
      </c>
      <c r="O124" s="215">
        <v>3032501072</v>
      </c>
      <c r="P124" s="215">
        <v>3035304332</v>
      </c>
      <c r="Q124" s="215" t="s">
        <v>1081</v>
      </c>
      <c r="R124" s="215" t="s">
        <v>393</v>
      </c>
      <c r="S124" s="215" t="s">
        <v>838</v>
      </c>
      <c r="T124" s="215">
        <v>80301</v>
      </c>
      <c r="U124" s="215" t="s">
        <v>1081</v>
      </c>
      <c r="V124" s="215" t="s">
        <v>393</v>
      </c>
      <c r="W124" s="215" t="s">
        <v>838</v>
      </c>
      <c r="X124" s="215">
        <v>80301</v>
      </c>
      <c r="Y124" s="215" t="s">
        <v>503</v>
      </c>
    </row>
    <row r="125" spans="2:25" s="228" customFormat="1" x14ac:dyDescent="0.2">
      <c r="B125" s="214" t="s">
        <v>789</v>
      </c>
      <c r="C125" s="214" t="s">
        <v>598</v>
      </c>
      <c r="D125" s="214" t="s">
        <v>599</v>
      </c>
      <c r="E125" s="214" t="s">
        <v>599</v>
      </c>
      <c r="F125" s="214" t="s">
        <v>790</v>
      </c>
      <c r="G125" s="214">
        <v>3032291024</v>
      </c>
      <c r="H125" s="214">
        <v>0</v>
      </c>
      <c r="I125" s="229">
        <v>819</v>
      </c>
      <c r="J125" s="215" t="s">
        <v>832</v>
      </c>
      <c r="K125" s="215" t="s">
        <v>833</v>
      </c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 t="s">
        <v>503</v>
      </c>
    </row>
    <row r="126" spans="2:25" s="228" customFormat="1" x14ac:dyDescent="0.2">
      <c r="B126" s="214" t="s">
        <v>791</v>
      </c>
      <c r="C126" s="214" t="s">
        <v>616</v>
      </c>
      <c r="D126" s="214" t="s">
        <v>617</v>
      </c>
      <c r="E126" s="214" t="s">
        <v>617</v>
      </c>
      <c r="F126" s="214" t="s">
        <v>619</v>
      </c>
      <c r="G126" s="214">
        <v>2489331107</v>
      </c>
      <c r="H126" s="214">
        <v>0</v>
      </c>
      <c r="I126" s="229">
        <v>400</v>
      </c>
      <c r="J126" s="215" t="s">
        <v>832</v>
      </c>
      <c r="K126" s="215" t="s">
        <v>833</v>
      </c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 t="s">
        <v>427</v>
      </c>
    </row>
    <row r="127" spans="2:25" s="228" customFormat="1" x14ac:dyDescent="0.2">
      <c r="B127" s="214" t="s">
        <v>791</v>
      </c>
      <c r="C127" s="214" t="s">
        <v>616</v>
      </c>
      <c r="D127" s="214" t="s">
        <v>617</v>
      </c>
      <c r="E127" s="214" t="s">
        <v>617</v>
      </c>
      <c r="F127" s="214" t="s">
        <v>619</v>
      </c>
      <c r="G127" s="214">
        <v>2489331107</v>
      </c>
      <c r="H127" s="214">
        <v>0</v>
      </c>
      <c r="I127" s="229">
        <v>400</v>
      </c>
      <c r="J127" s="215" t="s">
        <v>832</v>
      </c>
      <c r="K127" s="215" t="s">
        <v>833</v>
      </c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 t="s">
        <v>427</v>
      </c>
    </row>
    <row r="128" spans="2:25" s="228" customFormat="1" x14ac:dyDescent="0.2">
      <c r="B128" s="214" t="s">
        <v>791</v>
      </c>
      <c r="C128" s="214" t="s">
        <v>616</v>
      </c>
      <c r="D128" s="214" t="s">
        <v>617</v>
      </c>
      <c r="E128" s="214" t="s">
        <v>617</v>
      </c>
      <c r="F128" s="214" t="s">
        <v>619</v>
      </c>
      <c r="G128" s="214">
        <v>2489331107</v>
      </c>
      <c r="H128" s="214">
        <v>0</v>
      </c>
      <c r="I128" s="229">
        <v>401</v>
      </c>
      <c r="J128" s="215" t="s">
        <v>832</v>
      </c>
      <c r="K128" s="215" t="s">
        <v>833</v>
      </c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 t="s">
        <v>427</v>
      </c>
    </row>
    <row r="129" spans="2:25" s="228" customFormat="1" x14ac:dyDescent="0.2">
      <c r="B129" s="214" t="s">
        <v>791</v>
      </c>
      <c r="C129" s="214" t="s">
        <v>616</v>
      </c>
      <c r="D129" s="214" t="s">
        <v>617</v>
      </c>
      <c r="E129" s="214" t="s">
        <v>617</v>
      </c>
      <c r="F129" s="214" t="s">
        <v>619</v>
      </c>
      <c r="G129" s="214">
        <v>2489331107</v>
      </c>
      <c r="H129" s="214">
        <v>0</v>
      </c>
      <c r="I129" s="229">
        <v>401</v>
      </c>
      <c r="J129" s="215" t="s">
        <v>832</v>
      </c>
      <c r="K129" s="215" t="s">
        <v>833</v>
      </c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 t="s">
        <v>427</v>
      </c>
    </row>
    <row r="130" spans="2:25" s="228" customFormat="1" x14ac:dyDescent="0.2">
      <c r="B130" s="214" t="s">
        <v>791</v>
      </c>
      <c r="C130" s="214" t="s">
        <v>616</v>
      </c>
      <c r="D130" s="214" t="s">
        <v>617</v>
      </c>
      <c r="E130" s="214" t="s">
        <v>617</v>
      </c>
      <c r="F130" s="214" t="s">
        <v>619</v>
      </c>
      <c r="G130" s="214">
        <v>2489331107</v>
      </c>
      <c r="H130" s="214">
        <v>0</v>
      </c>
      <c r="I130" s="229">
        <v>402</v>
      </c>
      <c r="J130" s="215" t="s">
        <v>832</v>
      </c>
      <c r="K130" s="215" t="s">
        <v>833</v>
      </c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 t="s">
        <v>427</v>
      </c>
    </row>
    <row r="131" spans="2:25" s="228" customFormat="1" x14ac:dyDescent="0.2">
      <c r="B131" s="214" t="s">
        <v>791</v>
      </c>
      <c r="C131" s="214" t="s">
        <v>616</v>
      </c>
      <c r="D131" s="214" t="s">
        <v>617</v>
      </c>
      <c r="E131" s="214" t="s">
        <v>617</v>
      </c>
      <c r="F131" s="214" t="s">
        <v>619</v>
      </c>
      <c r="G131" s="214">
        <v>2489331107</v>
      </c>
      <c r="H131" s="214">
        <v>0</v>
      </c>
      <c r="I131" s="229">
        <v>402</v>
      </c>
      <c r="J131" s="215" t="s">
        <v>832</v>
      </c>
      <c r="K131" s="215" t="s">
        <v>833</v>
      </c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 t="s">
        <v>427</v>
      </c>
    </row>
    <row r="132" spans="2:25" s="228" customFormat="1" x14ac:dyDescent="0.2">
      <c r="B132" s="214" t="s">
        <v>791</v>
      </c>
      <c r="C132" s="214" t="s">
        <v>616</v>
      </c>
      <c r="D132" s="214" t="s">
        <v>617</v>
      </c>
      <c r="E132" s="214" t="s">
        <v>617</v>
      </c>
      <c r="F132" s="214" t="s">
        <v>619</v>
      </c>
      <c r="G132" s="214">
        <v>2489331107</v>
      </c>
      <c r="H132" s="214">
        <v>0</v>
      </c>
      <c r="I132" s="229">
        <v>403</v>
      </c>
      <c r="J132" s="215" t="s">
        <v>832</v>
      </c>
      <c r="K132" s="215" t="s">
        <v>153</v>
      </c>
      <c r="L132" s="215" t="s">
        <v>154</v>
      </c>
      <c r="M132" s="215" t="s">
        <v>154</v>
      </c>
      <c r="N132" s="215" t="s">
        <v>155</v>
      </c>
      <c r="O132" s="215">
        <v>3036356805</v>
      </c>
      <c r="P132" s="215"/>
      <c r="Q132" s="215" t="s">
        <v>1082</v>
      </c>
      <c r="R132" s="215" t="s">
        <v>425</v>
      </c>
      <c r="S132" s="215" t="s">
        <v>838</v>
      </c>
      <c r="T132" s="215">
        <v>80516</v>
      </c>
      <c r="U132" s="215" t="s">
        <v>1082</v>
      </c>
      <c r="V132" s="215" t="s">
        <v>425</v>
      </c>
      <c r="W132" s="215" t="s">
        <v>838</v>
      </c>
      <c r="X132" s="215">
        <v>80516</v>
      </c>
      <c r="Y132" s="215" t="s">
        <v>427</v>
      </c>
    </row>
    <row r="133" spans="2:25" s="228" customFormat="1" x14ac:dyDescent="0.2">
      <c r="B133" s="214" t="s">
        <v>791</v>
      </c>
      <c r="C133" s="214" t="s">
        <v>616</v>
      </c>
      <c r="D133" s="214" t="s">
        <v>617</v>
      </c>
      <c r="E133" s="214" t="s">
        <v>617</v>
      </c>
      <c r="F133" s="214" t="s">
        <v>619</v>
      </c>
      <c r="G133" s="214">
        <v>2489331107</v>
      </c>
      <c r="H133" s="214">
        <v>0</v>
      </c>
      <c r="I133" s="229">
        <v>403</v>
      </c>
      <c r="J133" s="215" t="s">
        <v>832</v>
      </c>
      <c r="K133" s="215" t="s">
        <v>833</v>
      </c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 t="s">
        <v>427</v>
      </c>
    </row>
    <row r="134" spans="2:25" s="228" customFormat="1" x14ac:dyDescent="0.2">
      <c r="B134" s="214" t="s">
        <v>791</v>
      </c>
      <c r="C134" s="214" t="s">
        <v>616</v>
      </c>
      <c r="D134" s="214" t="s">
        <v>617</v>
      </c>
      <c r="E134" s="214" t="s">
        <v>617</v>
      </c>
      <c r="F134" s="214" t="s">
        <v>619</v>
      </c>
      <c r="G134" s="214">
        <v>2489331107</v>
      </c>
      <c r="H134" s="214">
        <v>0</v>
      </c>
      <c r="I134" s="229">
        <v>404</v>
      </c>
      <c r="J134" s="215" t="s">
        <v>832</v>
      </c>
      <c r="K134" s="215" t="s">
        <v>1083</v>
      </c>
      <c r="L134" s="215" t="s">
        <v>1084</v>
      </c>
      <c r="M134" s="215" t="s">
        <v>1084</v>
      </c>
      <c r="N134" s="215" t="s">
        <v>1085</v>
      </c>
      <c r="O134" s="215">
        <v>3036382562</v>
      </c>
      <c r="P134" s="215"/>
      <c r="Q134" s="215" t="s">
        <v>1086</v>
      </c>
      <c r="R134" s="215" t="s">
        <v>425</v>
      </c>
      <c r="S134" s="215" t="s">
        <v>838</v>
      </c>
      <c r="T134" s="215">
        <v>80516</v>
      </c>
      <c r="U134" s="215" t="s">
        <v>1086</v>
      </c>
      <c r="V134" s="215" t="s">
        <v>425</v>
      </c>
      <c r="W134" s="215" t="s">
        <v>838</v>
      </c>
      <c r="X134" s="215">
        <v>80516</v>
      </c>
      <c r="Y134" s="215" t="s">
        <v>427</v>
      </c>
    </row>
    <row r="135" spans="2:25" s="228" customFormat="1" x14ac:dyDescent="0.2">
      <c r="B135" s="214" t="s">
        <v>791</v>
      </c>
      <c r="C135" s="214" t="s">
        <v>616</v>
      </c>
      <c r="D135" s="214" t="s">
        <v>617</v>
      </c>
      <c r="E135" s="214" t="s">
        <v>617</v>
      </c>
      <c r="F135" s="214" t="s">
        <v>619</v>
      </c>
      <c r="G135" s="214">
        <v>2489331107</v>
      </c>
      <c r="H135" s="214">
        <v>0</v>
      </c>
      <c r="I135" s="229">
        <v>404</v>
      </c>
      <c r="J135" s="215" t="s">
        <v>832</v>
      </c>
      <c r="K135" s="215" t="s">
        <v>833</v>
      </c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 t="s">
        <v>427</v>
      </c>
    </row>
    <row r="136" spans="2:25" s="228" customFormat="1" x14ac:dyDescent="0.2">
      <c r="B136" s="214" t="s">
        <v>791</v>
      </c>
      <c r="C136" s="214" t="s">
        <v>616</v>
      </c>
      <c r="D136" s="214" t="s">
        <v>617</v>
      </c>
      <c r="E136" s="214" t="s">
        <v>617</v>
      </c>
      <c r="F136" s="214" t="s">
        <v>619</v>
      </c>
      <c r="G136" s="214">
        <v>2489331107</v>
      </c>
      <c r="H136" s="214">
        <v>0</v>
      </c>
      <c r="I136" s="229">
        <v>405</v>
      </c>
      <c r="J136" s="215" t="s">
        <v>832</v>
      </c>
      <c r="K136" s="215" t="s">
        <v>1051</v>
      </c>
      <c r="L136" s="215" t="s">
        <v>851</v>
      </c>
      <c r="M136" s="215" t="s">
        <v>851</v>
      </c>
      <c r="N136" s="215" t="s">
        <v>1087</v>
      </c>
      <c r="O136" s="215">
        <v>3038289883</v>
      </c>
      <c r="P136" s="215"/>
      <c r="Q136" s="215" t="s">
        <v>1088</v>
      </c>
      <c r="R136" s="215" t="s">
        <v>446</v>
      </c>
      <c r="S136" s="215" t="s">
        <v>838</v>
      </c>
      <c r="T136" s="215">
        <v>80026</v>
      </c>
      <c r="U136" s="215" t="s">
        <v>1088</v>
      </c>
      <c r="V136" s="215" t="s">
        <v>446</v>
      </c>
      <c r="W136" s="215" t="s">
        <v>838</v>
      </c>
      <c r="X136" s="215">
        <v>80026</v>
      </c>
      <c r="Y136" s="215" t="s">
        <v>427</v>
      </c>
    </row>
    <row r="137" spans="2:25" s="228" customFormat="1" x14ac:dyDescent="0.2">
      <c r="B137" s="214" t="s">
        <v>791</v>
      </c>
      <c r="C137" s="214" t="s">
        <v>616</v>
      </c>
      <c r="D137" s="214" t="s">
        <v>617</v>
      </c>
      <c r="E137" s="214" t="s">
        <v>617</v>
      </c>
      <c r="F137" s="214" t="s">
        <v>619</v>
      </c>
      <c r="G137" s="214">
        <v>2489331107</v>
      </c>
      <c r="H137" s="214">
        <v>0</v>
      </c>
      <c r="I137" s="229">
        <v>405</v>
      </c>
      <c r="J137" s="215" t="s">
        <v>832</v>
      </c>
      <c r="K137" s="215" t="s">
        <v>833</v>
      </c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 t="s">
        <v>427</v>
      </c>
    </row>
    <row r="138" spans="2:25" s="228" customFormat="1" x14ac:dyDescent="0.2">
      <c r="B138" s="214" t="s">
        <v>791</v>
      </c>
      <c r="C138" s="214" t="s">
        <v>616</v>
      </c>
      <c r="D138" s="214" t="s">
        <v>617</v>
      </c>
      <c r="E138" s="214" t="s">
        <v>617</v>
      </c>
      <c r="F138" s="214" t="s">
        <v>619</v>
      </c>
      <c r="G138" s="214">
        <v>2489331107</v>
      </c>
      <c r="H138" s="214">
        <v>0</v>
      </c>
      <c r="I138" s="229">
        <v>406</v>
      </c>
      <c r="J138" s="215" t="s">
        <v>832</v>
      </c>
      <c r="K138" s="215" t="s">
        <v>616</v>
      </c>
      <c r="L138" s="215" t="s">
        <v>617</v>
      </c>
      <c r="M138" s="215" t="s">
        <v>617</v>
      </c>
      <c r="N138" s="215" t="s">
        <v>619</v>
      </c>
      <c r="O138" s="215">
        <v>2489331107</v>
      </c>
      <c r="P138" s="215"/>
      <c r="Q138" s="215" t="s">
        <v>1089</v>
      </c>
      <c r="R138" s="215" t="s">
        <v>425</v>
      </c>
      <c r="S138" s="215" t="s">
        <v>838</v>
      </c>
      <c r="T138" s="215">
        <v>80516</v>
      </c>
      <c r="U138" s="215" t="s">
        <v>1089</v>
      </c>
      <c r="V138" s="215" t="s">
        <v>425</v>
      </c>
      <c r="W138" s="215" t="s">
        <v>838</v>
      </c>
      <c r="X138" s="215">
        <v>80516</v>
      </c>
      <c r="Y138" s="215" t="s">
        <v>427</v>
      </c>
    </row>
    <row r="139" spans="2:25" s="228" customFormat="1" x14ac:dyDescent="0.2">
      <c r="B139" s="214" t="s">
        <v>791</v>
      </c>
      <c r="C139" s="214" t="s">
        <v>616</v>
      </c>
      <c r="D139" s="214" t="s">
        <v>617</v>
      </c>
      <c r="E139" s="214" t="s">
        <v>617</v>
      </c>
      <c r="F139" s="214" t="s">
        <v>619</v>
      </c>
      <c r="G139" s="214">
        <v>2489331107</v>
      </c>
      <c r="H139" s="214">
        <v>0</v>
      </c>
      <c r="I139" s="229">
        <v>406</v>
      </c>
      <c r="J139" s="215" t="s">
        <v>832</v>
      </c>
      <c r="K139" s="215" t="s">
        <v>1090</v>
      </c>
      <c r="L139" s="215" t="s">
        <v>1091</v>
      </c>
      <c r="M139" s="215" t="s">
        <v>1091</v>
      </c>
      <c r="N139" s="215" t="s">
        <v>1092</v>
      </c>
      <c r="O139" s="215">
        <v>3035133434</v>
      </c>
      <c r="P139" s="215"/>
      <c r="Q139" s="215" t="s">
        <v>1093</v>
      </c>
      <c r="R139" s="215" t="s">
        <v>425</v>
      </c>
      <c r="S139" s="215" t="s">
        <v>838</v>
      </c>
      <c r="T139" s="215">
        <v>80516</v>
      </c>
      <c r="U139" s="215" t="s">
        <v>1093</v>
      </c>
      <c r="V139" s="215" t="s">
        <v>425</v>
      </c>
      <c r="W139" s="215" t="s">
        <v>838</v>
      </c>
      <c r="X139" s="215">
        <v>80516</v>
      </c>
      <c r="Y139" s="215" t="s">
        <v>427</v>
      </c>
    </row>
    <row r="140" spans="2:25" s="228" customFormat="1" x14ac:dyDescent="0.2">
      <c r="B140" s="214" t="s">
        <v>791</v>
      </c>
      <c r="C140" s="214" t="s">
        <v>616</v>
      </c>
      <c r="D140" s="214" t="s">
        <v>617</v>
      </c>
      <c r="E140" s="214" t="s">
        <v>617</v>
      </c>
      <c r="F140" s="214" t="s">
        <v>619</v>
      </c>
      <c r="G140" s="214">
        <v>2489331107</v>
      </c>
      <c r="H140" s="214">
        <v>0</v>
      </c>
      <c r="I140" s="229">
        <v>407</v>
      </c>
      <c r="J140" s="215" t="s">
        <v>832</v>
      </c>
      <c r="K140" s="215" t="s">
        <v>1094</v>
      </c>
      <c r="L140" s="215" t="s">
        <v>1095</v>
      </c>
      <c r="M140" s="215" t="s">
        <v>1095</v>
      </c>
      <c r="N140" s="215" t="s">
        <v>1096</v>
      </c>
      <c r="O140" s="215">
        <v>3036016255</v>
      </c>
      <c r="P140" s="215"/>
      <c r="Q140" s="215" t="s">
        <v>1097</v>
      </c>
      <c r="R140" s="215" t="s">
        <v>516</v>
      </c>
      <c r="S140" s="215" t="s">
        <v>838</v>
      </c>
      <c r="T140" s="215">
        <v>80504</v>
      </c>
      <c r="U140" s="215" t="s">
        <v>1097</v>
      </c>
      <c r="V140" s="215" t="s">
        <v>516</v>
      </c>
      <c r="W140" s="215" t="s">
        <v>838</v>
      </c>
      <c r="X140" s="215">
        <v>80504</v>
      </c>
      <c r="Y140" s="215" t="s">
        <v>427</v>
      </c>
    </row>
    <row r="141" spans="2:25" s="228" customFormat="1" x14ac:dyDescent="0.2">
      <c r="B141" s="214" t="s">
        <v>791</v>
      </c>
      <c r="C141" s="214" t="s">
        <v>616</v>
      </c>
      <c r="D141" s="214" t="s">
        <v>617</v>
      </c>
      <c r="E141" s="214" t="s">
        <v>617</v>
      </c>
      <c r="F141" s="214" t="s">
        <v>619</v>
      </c>
      <c r="G141" s="214">
        <v>2489331107</v>
      </c>
      <c r="H141" s="214">
        <v>0</v>
      </c>
      <c r="I141" s="229">
        <v>407</v>
      </c>
      <c r="J141" s="215" t="s">
        <v>832</v>
      </c>
      <c r="K141" s="215" t="s">
        <v>833</v>
      </c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 t="s">
        <v>427</v>
      </c>
    </row>
    <row r="142" spans="2:25" s="228" customFormat="1" x14ac:dyDescent="0.2">
      <c r="B142" s="214" t="s">
        <v>791</v>
      </c>
      <c r="C142" s="214" t="s">
        <v>616</v>
      </c>
      <c r="D142" s="214" t="s">
        <v>617</v>
      </c>
      <c r="E142" s="214" t="s">
        <v>617</v>
      </c>
      <c r="F142" s="214" t="s">
        <v>619</v>
      </c>
      <c r="G142" s="214">
        <v>2489331107</v>
      </c>
      <c r="H142" s="214">
        <v>0</v>
      </c>
      <c r="I142" s="229">
        <v>408</v>
      </c>
      <c r="J142" s="215" t="s">
        <v>832</v>
      </c>
      <c r="K142" s="215" t="s">
        <v>833</v>
      </c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 t="s">
        <v>427</v>
      </c>
    </row>
    <row r="143" spans="2:25" s="228" customFormat="1" x14ac:dyDescent="0.2">
      <c r="B143" s="214" t="s">
        <v>791</v>
      </c>
      <c r="C143" s="214" t="s">
        <v>616</v>
      </c>
      <c r="D143" s="214" t="s">
        <v>617</v>
      </c>
      <c r="E143" s="214" t="s">
        <v>617</v>
      </c>
      <c r="F143" s="214" t="s">
        <v>619</v>
      </c>
      <c r="G143" s="214">
        <v>2489331107</v>
      </c>
      <c r="H143" s="214">
        <v>0</v>
      </c>
      <c r="I143" s="229">
        <v>408</v>
      </c>
      <c r="J143" s="215" t="s">
        <v>832</v>
      </c>
      <c r="K143" s="215" t="s">
        <v>833</v>
      </c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 t="s">
        <v>427</v>
      </c>
    </row>
    <row r="144" spans="2:25" s="228" customFormat="1" x14ac:dyDescent="0.2">
      <c r="B144" s="214" t="s">
        <v>792</v>
      </c>
      <c r="C144" s="214" t="s">
        <v>67</v>
      </c>
      <c r="D144" s="214" t="s">
        <v>68</v>
      </c>
      <c r="E144" s="214" t="s">
        <v>68</v>
      </c>
      <c r="F144" s="214" t="s">
        <v>69</v>
      </c>
      <c r="G144" s="214">
        <v>3039097201</v>
      </c>
      <c r="H144" s="214">
        <v>0</v>
      </c>
      <c r="I144" s="229">
        <v>506</v>
      </c>
      <c r="J144" s="215" t="s">
        <v>832</v>
      </c>
      <c r="K144" s="215" t="s">
        <v>1098</v>
      </c>
      <c r="L144" s="215" t="s">
        <v>1099</v>
      </c>
      <c r="M144" s="215" t="s">
        <v>1099</v>
      </c>
      <c r="N144" s="215" t="s">
        <v>1100</v>
      </c>
      <c r="O144" s="215">
        <v>7202365597</v>
      </c>
      <c r="P144" s="215"/>
      <c r="Q144" s="215" t="s">
        <v>1101</v>
      </c>
      <c r="R144" s="215" t="s">
        <v>393</v>
      </c>
      <c r="S144" s="215" t="s">
        <v>838</v>
      </c>
      <c r="T144" s="215">
        <v>80301</v>
      </c>
      <c r="U144" s="215" t="s">
        <v>1101</v>
      </c>
      <c r="V144" s="215" t="s">
        <v>393</v>
      </c>
      <c r="W144" s="215" t="s">
        <v>838</v>
      </c>
      <c r="X144" s="215">
        <v>80301</v>
      </c>
      <c r="Y144" s="215" t="s">
        <v>494</v>
      </c>
    </row>
    <row r="145" spans="2:25" s="228" customFormat="1" x14ac:dyDescent="0.2">
      <c r="B145" s="214" t="s">
        <v>792</v>
      </c>
      <c r="C145" s="214" t="s">
        <v>67</v>
      </c>
      <c r="D145" s="214" t="s">
        <v>68</v>
      </c>
      <c r="E145" s="214" t="s">
        <v>68</v>
      </c>
      <c r="F145" s="214" t="s">
        <v>69</v>
      </c>
      <c r="G145" s="214">
        <v>3039097201</v>
      </c>
      <c r="H145" s="214">
        <v>0</v>
      </c>
      <c r="I145" s="229">
        <v>506</v>
      </c>
      <c r="J145" s="215" t="s">
        <v>832</v>
      </c>
      <c r="K145" s="215" t="s">
        <v>833</v>
      </c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 t="s">
        <v>494</v>
      </c>
    </row>
    <row r="146" spans="2:25" s="228" customFormat="1" x14ac:dyDescent="0.2">
      <c r="B146" s="214" t="s">
        <v>792</v>
      </c>
      <c r="C146" s="214" t="s">
        <v>67</v>
      </c>
      <c r="D146" s="214" t="s">
        <v>68</v>
      </c>
      <c r="E146" s="214" t="s">
        <v>68</v>
      </c>
      <c r="F146" s="214" t="s">
        <v>69</v>
      </c>
      <c r="G146" s="214">
        <v>3039097201</v>
      </c>
      <c r="H146" s="214">
        <v>0</v>
      </c>
      <c r="I146" s="229">
        <v>507</v>
      </c>
      <c r="J146" s="215" t="s">
        <v>832</v>
      </c>
      <c r="K146" s="215" t="s">
        <v>1102</v>
      </c>
      <c r="L146" s="215" t="s">
        <v>1103</v>
      </c>
      <c r="M146" s="215" t="s">
        <v>1103</v>
      </c>
      <c r="N146" s="215" t="s">
        <v>1104</v>
      </c>
      <c r="O146" s="215">
        <v>3038176737</v>
      </c>
      <c r="P146" s="215"/>
      <c r="Q146" s="215" t="s">
        <v>1105</v>
      </c>
      <c r="R146" s="215" t="s">
        <v>393</v>
      </c>
      <c r="S146" s="215" t="s">
        <v>838</v>
      </c>
      <c r="T146" s="215">
        <v>80301</v>
      </c>
      <c r="U146" s="215" t="s">
        <v>1105</v>
      </c>
      <c r="V146" s="215" t="s">
        <v>393</v>
      </c>
      <c r="W146" s="215" t="s">
        <v>838</v>
      </c>
      <c r="X146" s="215">
        <v>80301</v>
      </c>
      <c r="Y146" s="215" t="s">
        <v>494</v>
      </c>
    </row>
    <row r="147" spans="2:25" s="228" customFormat="1" x14ac:dyDescent="0.2">
      <c r="B147" s="214" t="s">
        <v>792</v>
      </c>
      <c r="C147" s="214" t="s">
        <v>67</v>
      </c>
      <c r="D147" s="214" t="s">
        <v>68</v>
      </c>
      <c r="E147" s="214" t="s">
        <v>68</v>
      </c>
      <c r="F147" s="214" t="s">
        <v>69</v>
      </c>
      <c r="G147" s="214">
        <v>3039097201</v>
      </c>
      <c r="H147" s="214">
        <v>0</v>
      </c>
      <c r="I147" s="229">
        <v>507</v>
      </c>
      <c r="J147" s="215" t="s">
        <v>832</v>
      </c>
      <c r="K147" s="215" t="s">
        <v>833</v>
      </c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 t="s">
        <v>494</v>
      </c>
    </row>
    <row r="148" spans="2:25" s="228" customFormat="1" x14ac:dyDescent="0.2">
      <c r="B148" s="214" t="s">
        <v>792</v>
      </c>
      <c r="C148" s="214" t="s">
        <v>67</v>
      </c>
      <c r="D148" s="214" t="s">
        <v>68</v>
      </c>
      <c r="E148" s="214" t="s">
        <v>68</v>
      </c>
      <c r="F148" s="214" t="s">
        <v>69</v>
      </c>
      <c r="G148" s="214">
        <v>3039097201</v>
      </c>
      <c r="H148" s="214">
        <v>0</v>
      </c>
      <c r="I148" s="229">
        <v>508</v>
      </c>
      <c r="J148" s="215" t="s">
        <v>832</v>
      </c>
      <c r="K148" s="215" t="s">
        <v>1106</v>
      </c>
      <c r="L148" s="215" t="s">
        <v>1107</v>
      </c>
      <c r="M148" s="215" t="s">
        <v>1107</v>
      </c>
      <c r="N148" s="215" t="s">
        <v>1108</v>
      </c>
      <c r="O148" s="215">
        <v>3037755482</v>
      </c>
      <c r="P148" s="215"/>
      <c r="Q148" s="215" t="s">
        <v>1109</v>
      </c>
      <c r="R148" s="215" t="s">
        <v>492</v>
      </c>
      <c r="S148" s="215" t="s">
        <v>838</v>
      </c>
      <c r="T148" s="215">
        <v>80503</v>
      </c>
      <c r="U148" s="215" t="s">
        <v>1109</v>
      </c>
      <c r="V148" s="215" t="s">
        <v>492</v>
      </c>
      <c r="W148" s="215" t="s">
        <v>838</v>
      </c>
      <c r="X148" s="215">
        <v>80503</v>
      </c>
      <c r="Y148" s="215" t="s">
        <v>494</v>
      </c>
    </row>
    <row r="149" spans="2:25" s="228" customFormat="1" x14ac:dyDescent="0.2">
      <c r="B149" s="214" t="s">
        <v>792</v>
      </c>
      <c r="C149" s="214" t="s">
        <v>67</v>
      </c>
      <c r="D149" s="214" t="s">
        <v>68</v>
      </c>
      <c r="E149" s="214" t="s">
        <v>68</v>
      </c>
      <c r="F149" s="214" t="s">
        <v>69</v>
      </c>
      <c r="G149" s="214">
        <v>3039097201</v>
      </c>
      <c r="H149" s="214">
        <v>0</v>
      </c>
      <c r="I149" s="229">
        <v>508</v>
      </c>
      <c r="J149" s="215" t="s">
        <v>832</v>
      </c>
      <c r="K149" s="215" t="s">
        <v>1110</v>
      </c>
      <c r="L149" s="215" t="s">
        <v>76</v>
      </c>
      <c r="M149" s="215" t="s">
        <v>76</v>
      </c>
      <c r="N149" s="215" t="s">
        <v>1111</v>
      </c>
      <c r="O149" s="215">
        <v>3035300507</v>
      </c>
      <c r="P149" s="215">
        <v>3033599236</v>
      </c>
      <c r="Q149" s="215" t="s">
        <v>1112</v>
      </c>
      <c r="R149" s="215" t="s">
        <v>516</v>
      </c>
      <c r="S149" s="215" t="s">
        <v>838</v>
      </c>
      <c r="T149" s="215">
        <v>80503</v>
      </c>
      <c r="U149" s="215" t="s">
        <v>1112</v>
      </c>
      <c r="V149" s="215" t="s">
        <v>516</v>
      </c>
      <c r="W149" s="215" t="s">
        <v>838</v>
      </c>
      <c r="X149" s="215">
        <v>80503</v>
      </c>
      <c r="Y149" s="215" t="s">
        <v>494</v>
      </c>
    </row>
    <row r="150" spans="2:25" s="228" customFormat="1" x14ac:dyDescent="0.2">
      <c r="B150" s="214" t="s">
        <v>792</v>
      </c>
      <c r="C150" s="214" t="s">
        <v>67</v>
      </c>
      <c r="D150" s="214" t="s">
        <v>68</v>
      </c>
      <c r="E150" s="214" t="s">
        <v>68</v>
      </c>
      <c r="F150" s="214" t="s">
        <v>69</v>
      </c>
      <c r="G150" s="214">
        <v>3039097201</v>
      </c>
      <c r="H150" s="214">
        <v>0</v>
      </c>
      <c r="I150" s="229">
        <v>509</v>
      </c>
      <c r="J150" s="215" t="s">
        <v>832</v>
      </c>
      <c r="K150" s="215" t="s">
        <v>1113</v>
      </c>
      <c r="L150" s="215" t="s">
        <v>1114</v>
      </c>
      <c r="M150" s="215" t="s">
        <v>1114</v>
      </c>
      <c r="N150" s="215" t="s">
        <v>1115</v>
      </c>
      <c r="O150" s="215">
        <v>3034786612</v>
      </c>
      <c r="P150" s="215"/>
      <c r="Q150" s="215" t="s">
        <v>1116</v>
      </c>
      <c r="R150" s="215" t="s">
        <v>492</v>
      </c>
      <c r="S150" s="215" t="s">
        <v>838</v>
      </c>
      <c r="T150" s="215">
        <v>80503</v>
      </c>
      <c r="U150" s="215" t="s">
        <v>1116</v>
      </c>
      <c r="V150" s="215" t="s">
        <v>492</v>
      </c>
      <c r="W150" s="215" t="s">
        <v>838</v>
      </c>
      <c r="X150" s="215">
        <v>80503</v>
      </c>
      <c r="Y150" s="215" t="s">
        <v>494</v>
      </c>
    </row>
    <row r="151" spans="2:25" s="228" customFormat="1" x14ac:dyDescent="0.2">
      <c r="B151" s="214" t="s">
        <v>792</v>
      </c>
      <c r="C151" s="214" t="s">
        <v>67</v>
      </c>
      <c r="D151" s="214" t="s">
        <v>68</v>
      </c>
      <c r="E151" s="214" t="s">
        <v>68</v>
      </c>
      <c r="F151" s="214" t="s">
        <v>69</v>
      </c>
      <c r="G151" s="214">
        <v>3039097201</v>
      </c>
      <c r="H151" s="214">
        <v>0</v>
      </c>
      <c r="I151" s="229">
        <v>509</v>
      </c>
      <c r="J151" s="215" t="s">
        <v>832</v>
      </c>
      <c r="K151" s="215" t="s">
        <v>1117</v>
      </c>
      <c r="L151" s="215" t="s">
        <v>1039</v>
      </c>
      <c r="M151" s="215" t="s">
        <v>1118</v>
      </c>
      <c r="N151" s="215" t="s">
        <v>1119</v>
      </c>
      <c r="O151" s="215">
        <v>7192515246</v>
      </c>
      <c r="P151" s="215"/>
      <c r="Q151" s="215" t="s">
        <v>1120</v>
      </c>
      <c r="R151" s="215" t="s">
        <v>492</v>
      </c>
      <c r="S151" s="215" t="s">
        <v>838</v>
      </c>
      <c r="T151" s="215">
        <v>80503</v>
      </c>
      <c r="U151" s="215" t="s">
        <v>1120</v>
      </c>
      <c r="V151" s="215" t="s">
        <v>492</v>
      </c>
      <c r="W151" s="215" t="s">
        <v>838</v>
      </c>
      <c r="X151" s="215">
        <v>80503</v>
      </c>
      <c r="Y151" s="215" t="s">
        <v>494</v>
      </c>
    </row>
    <row r="152" spans="2:25" s="228" customFormat="1" x14ac:dyDescent="0.2">
      <c r="B152" s="214" t="s">
        <v>792</v>
      </c>
      <c r="C152" s="214" t="s">
        <v>67</v>
      </c>
      <c r="D152" s="214" t="s">
        <v>68</v>
      </c>
      <c r="E152" s="214" t="s">
        <v>68</v>
      </c>
      <c r="F152" s="214" t="s">
        <v>69</v>
      </c>
      <c r="G152" s="214">
        <v>3039097201</v>
      </c>
      <c r="H152" s="214">
        <v>0</v>
      </c>
      <c r="I152" s="229">
        <v>510</v>
      </c>
      <c r="J152" s="215" t="s">
        <v>832</v>
      </c>
      <c r="K152" s="215" t="s">
        <v>1121</v>
      </c>
      <c r="L152" s="215" t="s">
        <v>1091</v>
      </c>
      <c r="M152" s="215" t="s">
        <v>1091</v>
      </c>
      <c r="N152" s="215" t="s">
        <v>1122</v>
      </c>
      <c r="O152" s="215">
        <v>3036521199</v>
      </c>
      <c r="P152" s="215"/>
      <c r="Q152" s="215" t="s">
        <v>1123</v>
      </c>
      <c r="R152" s="215" t="s">
        <v>492</v>
      </c>
      <c r="S152" s="215" t="s">
        <v>838</v>
      </c>
      <c r="T152" s="215">
        <v>80503</v>
      </c>
      <c r="U152" s="215" t="s">
        <v>1123</v>
      </c>
      <c r="V152" s="215" t="s">
        <v>492</v>
      </c>
      <c r="W152" s="215" t="s">
        <v>838</v>
      </c>
      <c r="X152" s="215">
        <v>80503</v>
      </c>
      <c r="Y152" s="215" t="s">
        <v>494</v>
      </c>
    </row>
    <row r="153" spans="2:25" s="228" customFormat="1" x14ac:dyDescent="0.2">
      <c r="B153" s="214" t="s">
        <v>792</v>
      </c>
      <c r="C153" s="214" t="s">
        <v>67</v>
      </c>
      <c r="D153" s="214" t="s">
        <v>68</v>
      </c>
      <c r="E153" s="214" t="s">
        <v>68</v>
      </c>
      <c r="F153" s="214" t="s">
        <v>69</v>
      </c>
      <c r="G153" s="214">
        <v>3039097201</v>
      </c>
      <c r="H153" s="214">
        <v>0</v>
      </c>
      <c r="I153" s="229">
        <v>510</v>
      </c>
      <c r="J153" s="215" t="s">
        <v>832</v>
      </c>
      <c r="K153" s="215" t="s">
        <v>833</v>
      </c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 t="s">
        <v>494</v>
      </c>
    </row>
    <row r="154" spans="2:25" s="228" customFormat="1" x14ac:dyDescent="0.2">
      <c r="B154" s="214" t="s">
        <v>792</v>
      </c>
      <c r="C154" s="214" t="s">
        <v>67</v>
      </c>
      <c r="D154" s="214" t="s">
        <v>68</v>
      </c>
      <c r="E154" s="214" t="s">
        <v>68</v>
      </c>
      <c r="F154" s="214" t="s">
        <v>69</v>
      </c>
      <c r="G154" s="214">
        <v>3039097201</v>
      </c>
      <c r="H154" s="214">
        <v>0</v>
      </c>
      <c r="I154" s="229">
        <v>800</v>
      </c>
      <c r="J154" s="215" t="s">
        <v>832</v>
      </c>
      <c r="K154" s="215" t="s">
        <v>1124</v>
      </c>
      <c r="L154" s="215" t="s">
        <v>1125</v>
      </c>
      <c r="M154" s="215" t="s">
        <v>1125</v>
      </c>
      <c r="N154" s="215" t="s">
        <v>1126</v>
      </c>
      <c r="O154" s="215">
        <v>3038753035</v>
      </c>
      <c r="P154" s="215"/>
      <c r="Q154" s="215" t="s">
        <v>1127</v>
      </c>
      <c r="R154" s="215" t="s">
        <v>393</v>
      </c>
      <c r="S154" s="215" t="s">
        <v>838</v>
      </c>
      <c r="T154" s="215">
        <v>80301</v>
      </c>
      <c r="U154" s="215" t="s">
        <v>1127</v>
      </c>
      <c r="V154" s="215" t="s">
        <v>393</v>
      </c>
      <c r="W154" s="215" t="s">
        <v>838</v>
      </c>
      <c r="X154" s="215">
        <v>80301</v>
      </c>
      <c r="Y154" s="215" t="s">
        <v>494</v>
      </c>
    </row>
    <row r="155" spans="2:25" s="228" customFormat="1" x14ac:dyDescent="0.2">
      <c r="B155" s="214" t="s">
        <v>792</v>
      </c>
      <c r="C155" s="214" t="s">
        <v>67</v>
      </c>
      <c r="D155" s="214" t="s">
        <v>68</v>
      </c>
      <c r="E155" s="214" t="s">
        <v>68</v>
      </c>
      <c r="F155" s="214" t="s">
        <v>69</v>
      </c>
      <c r="G155" s="214">
        <v>3039097201</v>
      </c>
      <c r="H155" s="214">
        <v>0</v>
      </c>
      <c r="I155" s="229">
        <v>800</v>
      </c>
      <c r="J155" s="215" t="s">
        <v>832</v>
      </c>
      <c r="K155" s="215" t="s">
        <v>833</v>
      </c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 t="s">
        <v>494</v>
      </c>
    </row>
    <row r="156" spans="2:25" s="228" customFormat="1" x14ac:dyDescent="0.2">
      <c r="B156" s="214" t="s">
        <v>792</v>
      </c>
      <c r="C156" s="214" t="s">
        <v>67</v>
      </c>
      <c r="D156" s="214" t="s">
        <v>68</v>
      </c>
      <c r="E156" s="214" t="s">
        <v>68</v>
      </c>
      <c r="F156" s="214" t="s">
        <v>69</v>
      </c>
      <c r="G156" s="214">
        <v>3039097201</v>
      </c>
      <c r="H156" s="214">
        <v>0</v>
      </c>
      <c r="I156" s="229">
        <v>801</v>
      </c>
      <c r="J156" s="215" t="s">
        <v>832</v>
      </c>
      <c r="K156" s="215" t="s">
        <v>663</v>
      </c>
      <c r="L156" s="215" t="s">
        <v>664</v>
      </c>
      <c r="M156" s="215" t="s">
        <v>664</v>
      </c>
      <c r="N156" s="215" t="s">
        <v>1128</v>
      </c>
      <c r="O156" s="215">
        <v>3035810783</v>
      </c>
      <c r="P156" s="215"/>
      <c r="Q156" s="215" t="s">
        <v>1129</v>
      </c>
      <c r="R156" s="215" t="s">
        <v>393</v>
      </c>
      <c r="S156" s="215" t="s">
        <v>838</v>
      </c>
      <c r="T156" s="215">
        <v>80301</v>
      </c>
      <c r="U156" s="215" t="s">
        <v>1129</v>
      </c>
      <c r="V156" s="215" t="s">
        <v>393</v>
      </c>
      <c r="W156" s="215" t="s">
        <v>838</v>
      </c>
      <c r="X156" s="215">
        <v>80301</v>
      </c>
      <c r="Y156" s="215" t="s">
        <v>494</v>
      </c>
    </row>
    <row r="157" spans="2:25" s="228" customFormat="1" x14ac:dyDescent="0.2">
      <c r="B157" s="214" t="s">
        <v>792</v>
      </c>
      <c r="C157" s="214" t="s">
        <v>67</v>
      </c>
      <c r="D157" s="214" t="s">
        <v>68</v>
      </c>
      <c r="E157" s="214" t="s">
        <v>68</v>
      </c>
      <c r="F157" s="214" t="s">
        <v>69</v>
      </c>
      <c r="G157" s="214">
        <v>3039097201</v>
      </c>
      <c r="H157" s="214">
        <v>0</v>
      </c>
      <c r="I157" s="229">
        <v>801</v>
      </c>
      <c r="J157" s="215" t="s">
        <v>832</v>
      </c>
      <c r="K157" s="215" t="s">
        <v>833</v>
      </c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 t="s">
        <v>494</v>
      </c>
    </row>
    <row r="158" spans="2:25" s="228" customFormat="1" x14ac:dyDescent="0.2">
      <c r="B158" s="214" t="s">
        <v>793</v>
      </c>
      <c r="C158" s="214" t="s">
        <v>81</v>
      </c>
      <c r="D158" s="214">
        <v>0</v>
      </c>
      <c r="E158" s="214">
        <v>0</v>
      </c>
      <c r="F158" s="214">
        <v>0</v>
      </c>
      <c r="G158" s="214">
        <v>0</v>
      </c>
      <c r="H158" s="214">
        <v>0</v>
      </c>
      <c r="I158" s="229">
        <v>300</v>
      </c>
      <c r="J158" s="215" t="s">
        <v>832</v>
      </c>
      <c r="K158" s="215" t="s">
        <v>833</v>
      </c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 t="s">
        <v>448</v>
      </c>
    </row>
    <row r="159" spans="2:25" s="228" customFormat="1" x14ac:dyDescent="0.2">
      <c r="B159" s="214" t="s">
        <v>793</v>
      </c>
      <c r="C159" s="214" t="s">
        <v>81</v>
      </c>
      <c r="D159" s="214">
        <v>0</v>
      </c>
      <c r="E159" s="214">
        <v>0</v>
      </c>
      <c r="F159" s="214">
        <v>0</v>
      </c>
      <c r="G159" s="214">
        <v>0</v>
      </c>
      <c r="H159" s="214">
        <v>0</v>
      </c>
      <c r="I159" s="229">
        <v>300</v>
      </c>
      <c r="J159" s="215" t="s">
        <v>832</v>
      </c>
      <c r="K159" s="215" t="s">
        <v>833</v>
      </c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 t="s">
        <v>448</v>
      </c>
    </row>
    <row r="160" spans="2:25" s="228" customFormat="1" x14ac:dyDescent="0.2">
      <c r="B160" s="214" t="s">
        <v>793</v>
      </c>
      <c r="C160" s="214" t="s">
        <v>81</v>
      </c>
      <c r="D160" s="214">
        <v>0</v>
      </c>
      <c r="E160" s="214">
        <v>0</v>
      </c>
      <c r="F160" s="214">
        <v>0</v>
      </c>
      <c r="G160" s="214">
        <v>0</v>
      </c>
      <c r="H160" s="214">
        <v>0</v>
      </c>
      <c r="I160" s="229">
        <v>301</v>
      </c>
      <c r="J160" s="215" t="s">
        <v>832</v>
      </c>
      <c r="K160" s="215" t="s">
        <v>833</v>
      </c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 t="s">
        <v>448</v>
      </c>
    </row>
    <row r="161" spans="2:25" s="228" customFormat="1" x14ac:dyDescent="0.2">
      <c r="B161" s="214" t="s">
        <v>793</v>
      </c>
      <c r="C161" s="214" t="s">
        <v>81</v>
      </c>
      <c r="D161" s="214">
        <v>0</v>
      </c>
      <c r="E161" s="214">
        <v>0</v>
      </c>
      <c r="F161" s="214">
        <v>0</v>
      </c>
      <c r="G161" s="214">
        <v>0</v>
      </c>
      <c r="H161" s="214">
        <v>0</v>
      </c>
      <c r="I161" s="229">
        <v>301</v>
      </c>
      <c r="J161" s="215" t="s">
        <v>832</v>
      </c>
      <c r="K161" s="215" t="s">
        <v>833</v>
      </c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 t="s">
        <v>448</v>
      </c>
    </row>
    <row r="162" spans="2:25" s="228" customFormat="1" x14ac:dyDescent="0.2">
      <c r="B162" s="214" t="s">
        <v>793</v>
      </c>
      <c r="C162" s="214" t="s">
        <v>81</v>
      </c>
      <c r="D162" s="214">
        <v>0</v>
      </c>
      <c r="E162" s="214">
        <v>0</v>
      </c>
      <c r="F162" s="214">
        <v>0</v>
      </c>
      <c r="G162" s="214">
        <v>0</v>
      </c>
      <c r="H162" s="214">
        <v>0</v>
      </c>
      <c r="I162" s="229">
        <v>302</v>
      </c>
      <c r="J162" s="215" t="s">
        <v>832</v>
      </c>
      <c r="K162" s="215" t="s">
        <v>1130</v>
      </c>
      <c r="L162" s="215" t="s">
        <v>1131</v>
      </c>
      <c r="M162" s="215" t="s">
        <v>1131</v>
      </c>
      <c r="N162" s="215" t="s">
        <v>1132</v>
      </c>
      <c r="O162" s="215">
        <v>3038620789</v>
      </c>
      <c r="P162" s="215"/>
      <c r="Q162" s="215" t="s">
        <v>1133</v>
      </c>
      <c r="R162" s="215" t="s">
        <v>446</v>
      </c>
      <c r="S162" s="215" t="s">
        <v>838</v>
      </c>
      <c r="T162" s="215">
        <v>80026</v>
      </c>
      <c r="U162" s="215" t="s">
        <v>1133</v>
      </c>
      <c r="V162" s="215" t="s">
        <v>446</v>
      </c>
      <c r="W162" s="215" t="s">
        <v>838</v>
      </c>
      <c r="X162" s="215">
        <v>80026</v>
      </c>
      <c r="Y162" s="215" t="s">
        <v>448</v>
      </c>
    </row>
    <row r="163" spans="2:25" s="228" customFormat="1" x14ac:dyDescent="0.2">
      <c r="B163" s="214" t="s">
        <v>793</v>
      </c>
      <c r="C163" s="214" t="s">
        <v>81</v>
      </c>
      <c r="D163" s="214">
        <v>0</v>
      </c>
      <c r="E163" s="214">
        <v>0</v>
      </c>
      <c r="F163" s="214">
        <v>0</v>
      </c>
      <c r="G163" s="214">
        <v>0</v>
      </c>
      <c r="H163" s="214">
        <v>0</v>
      </c>
      <c r="I163" s="229">
        <v>302</v>
      </c>
      <c r="J163" s="215" t="s">
        <v>832</v>
      </c>
      <c r="K163" s="215" t="s">
        <v>1134</v>
      </c>
      <c r="L163" s="215" t="s">
        <v>580</v>
      </c>
      <c r="M163" s="215" t="s">
        <v>580</v>
      </c>
      <c r="N163" s="215" t="s">
        <v>1135</v>
      </c>
      <c r="O163" s="215">
        <v>3038803570</v>
      </c>
      <c r="P163" s="215"/>
      <c r="Q163" s="215" t="s">
        <v>1136</v>
      </c>
      <c r="R163" s="215" t="s">
        <v>446</v>
      </c>
      <c r="S163" s="215" t="s">
        <v>838</v>
      </c>
      <c r="T163" s="215">
        <v>80026</v>
      </c>
      <c r="U163" s="215" t="s">
        <v>1136</v>
      </c>
      <c r="V163" s="215" t="s">
        <v>446</v>
      </c>
      <c r="W163" s="215" t="s">
        <v>838</v>
      </c>
      <c r="X163" s="215">
        <v>80026</v>
      </c>
      <c r="Y163" s="215" t="s">
        <v>448</v>
      </c>
    </row>
    <row r="164" spans="2:25" s="228" customFormat="1" x14ac:dyDescent="0.2">
      <c r="B164" s="214" t="s">
        <v>793</v>
      </c>
      <c r="C164" s="214" t="s">
        <v>81</v>
      </c>
      <c r="D164" s="214">
        <v>0</v>
      </c>
      <c r="E164" s="214">
        <v>0</v>
      </c>
      <c r="F164" s="214">
        <v>0</v>
      </c>
      <c r="G164" s="214">
        <v>0</v>
      </c>
      <c r="H164" s="214">
        <v>0</v>
      </c>
      <c r="I164" s="229">
        <v>303</v>
      </c>
      <c r="J164" s="215" t="s">
        <v>832</v>
      </c>
      <c r="K164" s="215" t="s">
        <v>833</v>
      </c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 t="s">
        <v>448</v>
      </c>
    </row>
    <row r="165" spans="2:25" s="228" customFormat="1" x14ac:dyDescent="0.2">
      <c r="B165" s="214" t="s">
        <v>793</v>
      </c>
      <c r="C165" s="214" t="s">
        <v>81</v>
      </c>
      <c r="D165" s="214">
        <v>0</v>
      </c>
      <c r="E165" s="214">
        <v>0</v>
      </c>
      <c r="F165" s="214">
        <v>0</v>
      </c>
      <c r="G165" s="214">
        <v>0</v>
      </c>
      <c r="H165" s="214">
        <v>0</v>
      </c>
      <c r="I165" s="229">
        <v>303</v>
      </c>
      <c r="J165" s="215" t="s">
        <v>832</v>
      </c>
      <c r="K165" s="215" t="s">
        <v>833</v>
      </c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 t="s">
        <v>448</v>
      </c>
    </row>
    <row r="166" spans="2:25" s="228" customFormat="1" x14ac:dyDescent="0.2">
      <c r="B166" s="214" t="s">
        <v>793</v>
      </c>
      <c r="C166" s="214" t="s">
        <v>81</v>
      </c>
      <c r="D166" s="214">
        <v>0</v>
      </c>
      <c r="E166" s="214">
        <v>0</v>
      </c>
      <c r="F166" s="214">
        <v>0</v>
      </c>
      <c r="G166" s="214">
        <v>0</v>
      </c>
      <c r="H166" s="214">
        <v>0</v>
      </c>
      <c r="I166" s="229">
        <v>304</v>
      </c>
      <c r="J166" s="215" t="s">
        <v>832</v>
      </c>
      <c r="K166" s="215" t="s">
        <v>21</v>
      </c>
      <c r="L166" s="215" t="s">
        <v>22</v>
      </c>
      <c r="M166" s="215" t="s">
        <v>22</v>
      </c>
      <c r="N166" s="215" t="s">
        <v>23</v>
      </c>
      <c r="O166" s="215">
        <v>3039479447</v>
      </c>
      <c r="P166" s="215">
        <v>3036656797</v>
      </c>
      <c r="Q166" s="215" t="s">
        <v>1137</v>
      </c>
      <c r="R166" s="215" t="s">
        <v>446</v>
      </c>
      <c r="S166" s="215" t="s">
        <v>838</v>
      </c>
      <c r="T166" s="215">
        <v>80026</v>
      </c>
      <c r="U166" s="215" t="s">
        <v>1137</v>
      </c>
      <c r="V166" s="215" t="s">
        <v>446</v>
      </c>
      <c r="W166" s="215" t="s">
        <v>838</v>
      </c>
      <c r="X166" s="215">
        <v>80026</v>
      </c>
      <c r="Y166" s="215" t="s">
        <v>448</v>
      </c>
    </row>
    <row r="167" spans="2:25" s="228" customFormat="1" x14ac:dyDescent="0.2">
      <c r="B167" s="214" t="s">
        <v>793</v>
      </c>
      <c r="C167" s="214" t="s">
        <v>81</v>
      </c>
      <c r="D167" s="214">
        <v>0</v>
      </c>
      <c r="E167" s="214">
        <v>0</v>
      </c>
      <c r="F167" s="214">
        <v>0</v>
      </c>
      <c r="G167" s="214">
        <v>0</v>
      </c>
      <c r="H167" s="214">
        <v>0</v>
      </c>
      <c r="I167" s="229">
        <v>304</v>
      </c>
      <c r="J167" s="215" t="s">
        <v>832</v>
      </c>
      <c r="K167" s="215" t="s">
        <v>1138</v>
      </c>
      <c r="L167" s="215" t="s">
        <v>1139</v>
      </c>
      <c r="M167" s="215" t="s">
        <v>1139</v>
      </c>
      <c r="N167" s="215" t="s">
        <v>1140</v>
      </c>
      <c r="O167" s="215">
        <v>3039090014</v>
      </c>
      <c r="P167" s="215"/>
      <c r="Q167" s="215" t="s">
        <v>1137</v>
      </c>
      <c r="R167" s="215" t="s">
        <v>446</v>
      </c>
      <c r="S167" s="215" t="s">
        <v>838</v>
      </c>
      <c r="T167" s="215">
        <v>80026</v>
      </c>
      <c r="U167" s="215" t="s">
        <v>1137</v>
      </c>
      <c r="V167" s="215" t="s">
        <v>446</v>
      </c>
      <c r="W167" s="215" t="s">
        <v>838</v>
      </c>
      <c r="X167" s="215">
        <v>80026</v>
      </c>
      <c r="Y167" s="215" t="s">
        <v>448</v>
      </c>
    </row>
    <row r="168" spans="2:25" s="228" customFormat="1" x14ac:dyDescent="0.2">
      <c r="B168" s="214" t="s">
        <v>793</v>
      </c>
      <c r="C168" s="214" t="s">
        <v>81</v>
      </c>
      <c r="D168" s="214">
        <v>0</v>
      </c>
      <c r="E168" s="214">
        <v>0</v>
      </c>
      <c r="F168" s="214">
        <v>0</v>
      </c>
      <c r="G168" s="214">
        <v>0</v>
      </c>
      <c r="H168" s="214">
        <v>0</v>
      </c>
      <c r="I168" s="229">
        <v>305</v>
      </c>
      <c r="J168" s="215" t="s">
        <v>832</v>
      </c>
      <c r="K168" s="215" t="s">
        <v>1141</v>
      </c>
      <c r="L168" s="215" t="s">
        <v>1142</v>
      </c>
      <c r="M168" s="215" t="s">
        <v>1142</v>
      </c>
      <c r="N168" s="215" t="s">
        <v>1143</v>
      </c>
      <c r="O168" s="215">
        <v>3035893013</v>
      </c>
      <c r="P168" s="215"/>
      <c r="Q168" s="215" t="s">
        <v>1144</v>
      </c>
      <c r="R168" s="215" t="s">
        <v>446</v>
      </c>
      <c r="S168" s="215" t="s">
        <v>838</v>
      </c>
      <c r="T168" s="215">
        <v>80026</v>
      </c>
      <c r="U168" s="215" t="s">
        <v>1144</v>
      </c>
      <c r="V168" s="215" t="s">
        <v>446</v>
      </c>
      <c r="W168" s="215" t="s">
        <v>838</v>
      </c>
      <c r="X168" s="215">
        <v>80026</v>
      </c>
      <c r="Y168" s="215" t="s">
        <v>448</v>
      </c>
    </row>
    <row r="169" spans="2:25" s="228" customFormat="1" x14ac:dyDescent="0.2">
      <c r="B169" s="214" t="s">
        <v>793</v>
      </c>
      <c r="C169" s="214" t="s">
        <v>81</v>
      </c>
      <c r="D169" s="214">
        <v>0</v>
      </c>
      <c r="E169" s="214">
        <v>0</v>
      </c>
      <c r="F169" s="214">
        <v>0</v>
      </c>
      <c r="G169" s="214">
        <v>0</v>
      </c>
      <c r="H169" s="214">
        <v>0</v>
      </c>
      <c r="I169" s="229">
        <v>305</v>
      </c>
      <c r="J169" s="215" t="s">
        <v>832</v>
      </c>
      <c r="K169" s="215" t="s">
        <v>1145</v>
      </c>
      <c r="L169" s="215" t="s">
        <v>863</v>
      </c>
      <c r="M169" s="215" t="s">
        <v>863</v>
      </c>
      <c r="N169" s="215" t="s">
        <v>1146</v>
      </c>
      <c r="O169" s="215">
        <v>8023694140</v>
      </c>
      <c r="P169" s="215"/>
      <c r="Q169" s="215" t="s">
        <v>1147</v>
      </c>
      <c r="R169" s="215" t="s">
        <v>446</v>
      </c>
      <c r="S169" s="215" t="s">
        <v>838</v>
      </c>
      <c r="T169" s="215">
        <v>80026</v>
      </c>
      <c r="U169" s="215" t="s">
        <v>1147</v>
      </c>
      <c r="V169" s="215" t="s">
        <v>446</v>
      </c>
      <c r="W169" s="215" t="s">
        <v>838</v>
      </c>
      <c r="X169" s="215">
        <v>80026</v>
      </c>
      <c r="Y169" s="215" t="s">
        <v>448</v>
      </c>
    </row>
    <row r="170" spans="2:25" s="228" customFormat="1" x14ac:dyDescent="0.2">
      <c r="B170" s="214" t="s">
        <v>793</v>
      </c>
      <c r="C170" s="214" t="s">
        <v>81</v>
      </c>
      <c r="D170" s="214">
        <v>0</v>
      </c>
      <c r="E170" s="214">
        <v>0</v>
      </c>
      <c r="F170" s="214">
        <v>0</v>
      </c>
      <c r="G170" s="214">
        <v>0</v>
      </c>
      <c r="H170" s="214">
        <v>0</v>
      </c>
      <c r="I170" s="229">
        <v>306</v>
      </c>
      <c r="J170" s="215" t="s">
        <v>832</v>
      </c>
      <c r="K170" s="215" t="s">
        <v>833</v>
      </c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 t="s">
        <v>448</v>
      </c>
    </row>
    <row r="171" spans="2:25" s="228" customFormat="1" x14ac:dyDescent="0.2">
      <c r="B171" s="214" t="s">
        <v>793</v>
      </c>
      <c r="C171" s="214" t="s">
        <v>81</v>
      </c>
      <c r="D171" s="214">
        <v>0</v>
      </c>
      <c r="E171" s="214">
        <v>0</v>
      </c>
      <c r="F171" s="214">
        <v>0</v>
      </c>
      <c r="G171" s="214">
        <v>0</v>
      </c>
      <c r="H171" s="214">
        <v>0</v>
      </c>
      <c r="I171" s="229">
        <v>306</v>
      </c>
      <c r="J171" s="215" t="s">
        <v>832</v>
      </c>
      <c r="K171" s="215" t="s">
        <v>833</v>
      </c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 t="s">
        <v>448</v>
      </c>
    </row>
    <row r="172" spans="2:25" s="228" customFormat="1" x14ac:dyDescent="0.2">
      <c r="B172" s="214" t="s">
        <v>793</v>
      </c>
      <c r="C172" s="214" t="s">
        <v>81</v>
      </c>
      <c r="D172" s="214">
        <v>0</v>
      </c>
      <c r="E172" s="214">
        <v>0</v>
      </c>
      <c r="F172" s="214">
        <v>0</v>
      </c>
      <c r="G172" s="214">
        <v>0</v>
      </c>
      <c r="H172" s="214">
        <v>0</v>
      </c>
      <c r="I172" s="229">
        <v>307</v>
      </c>
      <c r="J172" s="215" t="s">
        <v>832</v>
      </c>
      <c r="K172" s="215" t="s">
        <v>833</v>
      </c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 t="s">
        <v>448</v>
      </c>
    </row>
    <row r="173" spans="2:25" s="228" customFormat="1" x14ac:dyDescent="0.2">
      <c r="B173" s="214" t="s">
        <v>793</v>
      </c>
      <c r="C173" s="214" t="s">
        <v>81</v>
      </c>
      <c r="D173" s="214">
        <v>0</v>
      </c>
      <c r="E173" s="214">
        <v>0</v>
      </c>
      <c r="F173" s="214">
        <v>0</v>
      </c>
      <c r="G173" s="214">
        <v>0</v>
      </c>
      <c r="H173" s="214">
        <v>0</v>
      </c>
      <c r="I173" s="229">
        <v>307</v>
      </c>
      <c r="J173" s="215" t="s">
        <v>832</v>
      </c>
      <c r="K173" s="215" t="s">
        <v>833</v>
      </c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 t="s">
        <v>448</v>
      </c>
    </row>
    <row r="174" spans="2:25" s="228" customFormat="1" x14ac:dyDescent="0.2">
      <c r="B174" s="214" t="s">
        <v>793</v>
      </c>
      <c r="C174" s="214" t="s">
        <v>81</v>
      </c>
      <c r="D174" s="214">
        <v>0</v>
      </c>
      <c r="E174" s="214">
        <v>0</v>
      </c>
      <c r="F174" s="214">
        <v>0</v>
      </c>
      <c r="G174" s="214">
        <v>0</v>
      </c>
      <c r="H174" s="214">
        <v>0</v>
      </c>
      <c r="I174" s="229">
        <v>308</v>
      </c>
      <c r="J174" s="215" t="s">
        <v>832</v>
      </c>
      <c r="K174" s="215" t="s">
        <v>110</v>
      </c>
      <c r="L174" s="215" t="s">
        <v>1148</v>
      </c>
      <c r="M174" s="215" t="s">
        <v>1148</v>
      </c>
      <c r="N174" s="215" t="s">
        <v>1149</v>
      </c>
      <c r="O174" s="215">
        <v>3035508913</v>
      </c>
      <c r="P174" s="215"/>
      <c r="Q174" s="215" t="s">
        <v>1150</v>
      </c>
      <c r="R174" s="215" t="s">
        <v>446</v>
      </c>
      <c r="S174" s="215" t="s">
        <v>838</v>
      </c>
      <c r="T174" s="215">
        <v>80026</v>
      </c>
      <c r="U174" s="215" t="s">
        <v>1151</v>
      </c>
      <c r="V174" s="215" t="s">
        <v>446</v>
      </c>
      <c r="W174" s="215" t="s">
        <v>838</v>
      </c>
      <c r="X174" s="215">
        <v>80026</v>
      </c>
      <c r="Y174" s="215" t="s">
        <v>448</v>
      </c>
    </row>
    <row r="175" spans="2:25" s="228" customFormat="1" x14ac:dyDescent="0.2">
      <c r="B175" s="214" t="s">
        <v>793</v>
      </c>
      <c r="C175" s="214" t="s">
        <v>81</v>
      </c>
      <c r="D175" s="214">
        <v>0</v>
      </c>
      <c r="E175" s="214">
        <v>0</v>
      </c>
      <c r="F175" s="214">
        <v>0</v>
      </c>
      <c r="G175" s="214">
        <v>0</v>
      </c>
      <c r="H175" s="214">
        <v>0</v>
      </c>
      <c r="I175" s="229">
        <v>308</v>
      </c>
      <c r="J175" s="215" t="s">
        <v>832</v>
      </c>
      <c r="K175" s="215" t="s">
        <v>110</v>
      </c>
      <c r="L175" s="215" t="s">
        <v>1039</v>
      </c>
      <c r="M175" s="215" t="s">
        <v>1039</v>
      </c>
      <c r="N175" s="215" t="s">
        <v>1152</v>
      </c>
      <c r="O175" s="215">
        <v>3035508982</v>
      </c>
      <c r="P175" s="215">
        <v>3035508982</v>
      </c>
      <c r="Q175" s="215" t="s">
        <v>1150</v>
      </c>
      <c r="R175" s="215" t="s">
        <v>446</v>
      </c>
      <c r="S175" s="215" t="s">
        <v>838</v>
      </c>
      <c r="T175" s="215">
        <v>80026</v>
      </c>
      <c r="U175" s="215" t="s">
        <v>1150</v>
      </c>
      <c r="V175" s="215" t="s">
        <v>446</v>
      </c>
      <c r="W175" s="215" t="s">
        <v>838</v>
      </c>
      <c r="X175" s="215">
        <v>80026</v>
      </c>
      <c r="Y175" s="215" t="s">
        <v>448</v>
      </c>
    </row>
    <row r="176" spans="2:25" s="228" customFormat="1" x14ac:dyDescent="0.2">
      <c r="B176" s="214" t="s">
        <v>795</v>
      </c>
      <c r="C176" s="214" t="s">
        <v>81</v>
      </c>
      <c r="D176" s="214">
        <v>0</v>
      </c>
      <c r="E176" s="214">
        <v>0</v>
      </c>
      <c r="F176" s="214">
        <v>0</v>
      </c>
      <c r="G176" s="214">
        <v>0</v>
      </c>
      <c r="H176" s="214">
        <v>0</v>
      </c>
      <c r="I176" s="229">
        <v>309</v>
      </c>
      <c r="J176" s="215" t="s">
        <v>832</v>
      </c>
      <c r="K176" s="215" t="s">
        <v>833</v>
      </c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 t="s">
        <v>461</v>
      </c>
    </row>
    <row r="177" spans="2:25" s="228" customFormat="1" x14ac:dyDescent="0.2">
      <c r="B177" s="214" t="s">
        <v>795</v>
      </c>
      <c r="C177" s="214" t="s">
        <v>81</v>
      </c>
      <c r="D177" s="214">
        <v>0</v>
      </c>
      <c r="E177" s="214">
        <v>0</v>
      </c>
      <c r="F177" s="214">
        <v>0</v>
      </c>
      <c r="G177" s="214">
        <v>0</v>
      </c>
      <c r="H177" s="214">
        <v>0</v>
      </c>
      <c r="I177" s="229">
        <v>309</v>
      </c>
      <c r="J177" s="215" t="s">
        <v>832</v>
      </c>
      <c r="K177" s="215" t="s">
        <v>833</v>
      </c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 t="s">
        <v>461</v>
      </c>
    </row>
    <row r="178" spans="2:25" s="228" customFormat="1" x14ac:dyDescent="0.2">
      <c r="B178" s="214" t="s">
        <v>795</v>
      </c>
      <c r="C178" s="214" t="s">
        <v>81</v>
      </c>
      <c r="D178" s="214">
        <v>0</v>
      </c>
      <c r="E178" s="214">
        <v>0</v>
      </c>
      <c r="F178" s="214">
        <v>0</v>
      </c>
      <c r="G178" s="214">
        <v>0</v>
      </c>
      <c r="H178" s="214">
        <v>0</v>
      </c>
      <c r="I178" s="229">
        <v>310</v>
      </c>
      <c r="J178" s="215" t="s">
        <v>832</v>
      </c>
      <c r="K178" s="215" t="s">
        <v>1153</v>
      </c>
      <c r="L178" s="215" t="s">
        <v>1154</v>
      </c>
      <c r="M178" s="215" t="s">
        <v>1154</v>
      </c>
      <c r="N178" s="215" t="s">
        <v>1155</v>
      </c>
      <c r="O178" s="215">
        <v>3038080117</v>
      </c>
      <c r="P178" s="215"/>
      <c r="Q178" s="215" t="s">
        <v>1156</v>
      </c>
      <c r="R178" s="215" t="s">
        <v>446</v>
      </c>
      <c r="S178" s="215" t="s">
        <v>838</v>
      </c>
      <c r="T178" s="215">
        <v>80026</v>
      </c>
      <c r="U178" s="215" t="s">
        <v>1157</v>
      </c>
      <c r="V178" s="215" t="s">
        <v>446</v>
      </c>
      <c r="W178" s="215" t="s">
        <v>838</v>
      </c>
      <c r="X178" s="215">
        <v>80026</v>
      </c>
      <c r="Y178" s="215" t="s">
        <v>461</v>
      </c>
    </row>
    <row r="179" spans="2:25" s="228" customFormat="1" x14ac:dyDescent="0.2">
      <c r="B179" s="214" t="s">
        <v>795</v>
      </c>
      <c r="C179" s="214" t="s">
        <v>81</v>
      </c>
      <c r="D179" s="214">
        <v>0</v>
      </c>
      <c r="E179" s="214">
        <v>0</v>
      </c>
      <c r="F179" s="214">
        <v>0</v>
      </c>
      <c r="G179" s="214">
        <v>0</v>
      </c>
      <c r="H179" s="214">
        <v>0</v>
      </c>
      <c r="I179" s="229">
        <v>310</v>
      </c>
      <c r="J179" s="215" t="s">
        <v>832</v>
      </c>
      <c r="K179" s="215" t="s">
        <v>1158</v>
      </c>
      <c r="L179" s="215" t="s">
        <v>1159</v>
      </c>
      <c r="M179" s="215" t="s">
        <v>1159</v>
      </c>
      <c r="N179" s="215" t="s">
        <v>1160</v>
      </c>
      <c r="O179" s="215"/>
      <c r="P179" s="215"/>
      <c r="Q179" s="215" t="s">
        <v>1161</v>
      </c>
      <c r="R179" s="215" t="s">
        <v>446</v>
      </c>
      <c r="S179" s="215" t="s">
        <v>838</v>
      </c>
      <c r="T179" s="215">
        <v>80026</v>
      </c>
      <c r="U179" s="215" t="s">
        <v>1161</v>
      </c>
      <c r="V179" s="215" t="s">
        <v>446</v>
      </c>
      <c r="W179" s="215" t="s">
        <v>838</v>
      </c>
      <c r="X179" s="215">
        <v>80026</v>
      </c>
      <c r="Y179" s="215" t="s">
        <v>461</v>
      </c>
    </row>
    <row r="180" spans="2:25" s="228" customFormat="1" x14ac:dyDescent="0.2">
      <c r="B180" s="214" t="s">
        <v>795</v>
      </c>
      <c r="C180" s="214" t="s">
        <v>81</v>
      </c>
      <c r="D180" s="214">
        <v>0</v>
      </c>
      <c r="E180" s="214">
        <v>0</v>
      </c>
      <c r="F180" s="214">
        <v>0</v>
      </c>
      <c r="G180" s="214">
        <v>0</v>
      </c>
      <c r="H180" s="214">
        <v>0</v>
      </c>
      <c r="I180" s="229">
        <v>311</v>
      </c>
      <c r="J180" s="215" t="s">
        <v>832</v>
      </c>
      <c r="K180" s="215" t="s">
        <v>833</v>
      </c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 t="s">
        <v>461</v>
      </c>
    </row>
    <row r="181" spans="2:25" s="228" customFormat="1" x14ac:dyDescent="0.2">
      <c r="B181" s="214" t="s">
        <v>795</v>
      </c>
      <c r="C181" s="214" t="s">
        <v>81</v>
      </c>
      <c r="D181" s="214">
        <v>0</v>
      </c>
      <c r="E181" s="214">
        <v>0</v>
      </c>
      <c r="F181" s="214">
        <v>0</v>
      </c>
      <c r="G181" s="214">
        <v>0</v>
      </c>
      <c r="H181" s="214">
        <v>0</v>
      </c>
      <c r="I181" s="229">
        <v>311</v>
      </c>
      <c r="J181" s="215" t="s">
        <v>832</v>
      </c>
      <c r="K181" s="215" t="s">
        <v>833</v>
      </c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 t="s">
        <v>461</v>
      </c>
    </row>
    <row r="182" spans="2:25" s="228" customFormat="1" x14ac:dyDescent="0.2">
      <c r="B182" s="214" t="s">
        <v>795</v>
      </c>
      <c r="C182" s="214" t="s">
        <v>81</v>
      </c>
      <c r="D182" s="214">
        <v>0</v>
      </c>
      <c r="E182" s="214">
        <v>0</v>
      </c>
      <c r="F182" s="214">
        <v>0</v>
      </c>
      <c r="G182" s="214">
        <v>0</v>
      </c>
      <c r="H182" s="214">
        <v>0</v>
      </c>
      <c r="I182" s="229">
        <v>312</v>
      </c>
      <c r="J182" s="215" t="s">
        <v>832</v>
      </c>
      <c r="K182" s="215" t="s">
        <v>1162</v>
      </c>
      <c r="L182" s="215" t="s">
        <v>1163</v>
      </c>
      <c r="M182" s="215" t="s">
        <v>1163</v>
      </c>
      <c r="N182" s="215" t="s">
        <v>1164</v>
      </c>
      <c r="O182" s="215">
        <v>3036668684</v>
      </c>
      <c r="P182" s="215">
        <v>7204722070</v>
      </c>
      <c r="Q182" s="215" t="s">
        <v>1165</v>
      </c>
      <c r="R182" s="215" t="s">
        <v>446</v>
      </c>
      <c r="S182" s="215" t="s">
        <v>838</v>
      </c>
      <c r="T182" s="215">
        <v>80026</v>
      </c>
      <c r="U182" s="215"/>
      <c r="V182" s="215"/>
      <c r="W182" s="215"/>
      <c r="X182" s="215">
        <v>80026</v>
      </c>
      <c r="Y182" s="215" t="s">
        <v>461</v>
      </c>
    </row>
    <row r="183" spans="2:25" s="228" customFormat="1" x14ac:dyDescent="0.2">
      <c r="B183" s="214" t="s">
        <v>795</v>
      </c>
      <c r="C183" s="214" t="s">
        <v>81</v>
      </c>
      <c r="D183" s="214">
        <v>0</v>
      </c>
      <c r="E183" s="214">
        <v>0</v>
      </c>
      <c r="F183" s="214">
        <v>0</v>
      </c>
      <c r="G183" s="214">
        <v>0</v>
      </c>
      <c r="H183" s="214">
        <v>0</v>
      </c>
      <c r="I183" s="229">
        <v>312</v>
      </c>
      <c r="J183" s="215" t="s">
        <v>832</v>
      </c>
      <c r="K183" s="215" t="s">
        <v>1166</v>
      </c>
      <c r="L183" s="215" t="s">
        <v>981</v>
      </c>
      <c r="M183" s="215" t="s">
        <v>981</v>
      </c>
      <c r="N183" s="215" t="s">
        <v>1167</v>
      </c>
      <c r="O183" s="215">
        <v>3033257862</v>
      </c>
      <c r="P183" s="215">
        <v>6303360606</v>
      </c>
      <c r="Q183" s="215" t="s">
        <v>1168</v>
      </c>
      <c r="R183" s="215" t="s">
        <v>446</v>
      </c>
      <c r="S183" s="215" t="s">
        <v>838</v>
      </c>
      <c r="T183" s="215">
        <v>80026</v>
      </c>
      <c r="U183" s="215" t="s">
        <v>1168</v>
      </c>
      <c r="V183" s="215" t="s">
        <v>446</v>
      </c>
      <c r="W183" s="215" t="s">
        <v>838</v>
      </c>
      <c r="X183" s="215">
        <v>80026</v>
      </c>
      <c r="Y183" s="215" t="s">
        <v>461</v>
      </c>
    </row>
    <row r="184" spans="2:25" s="228" customFormat="1" x14ac:dyDescent="0.2">
      <c r="B184" s="214" t="s">
        <v>795</v>
      </c>
      <c r="C184" s="214" t="s">
        <v>81</v>
      </c>
      <c r="D184" s="214">
        <v>0</v>
      </c>
      <c r="E184" s="214">
        <v>0</v>
      </c>
      <c r="F184" s="214">
        <v>0</v>
      </c>
      <c r="G184" s="214">
        <v>0</v>
      </c>
      <c r="H184" s="214">
        <v>0</v>
      </c>
      <c r="I184" s="229">
        <v>313</v>
      </c>
      <c r="J184" s="215" t="s">
        <v>832</v>
      </c>
      <c r="K184" s="215" t="s">
        <v>872</v>
      </c>
      <c r="L184" s="215" t="s">
        <v>1169</v>
      </c>
      <c r="M184" s="215" t="s">
        <v>1169</v>
      </c>
      <c r="N184" s="215" t="s">
        <v>1170</v>
      </c>
      <c r="O184" s="215">
        <v>3038193157</v>
      </c>
      <c r="P184" s="215"/>
      <c r="Q184" s="215" t="s">
        <v>1171</v>
      </c>
      <c r="R184" s="215" t="s">
        <v>446</v>
      </c>
      <c r="S184" s="215" t="s">
        <v>838</v>
      </c>
      <c r="T184" s="215">
        <v>80026</v>
      </c>
      <c r="U184" s="215" t="s">
        <v>1171</v>
      </c>
      <c r="V184" s="215" t="s">
        <v>446</v>
      </c>
      <c r="W184" s="215" t="s">
        <v>838</v>
      </c>
      <c r="X184" s="215">
        <v>80026</v>
      </c>
      <c r="Y184" s="215" t="s">
        <v>461</v>
      </c>
    </row>
    <row r="185" spans="2:25" s="228" customFormat="1" x14ac:dyDescent="0.2">
      <c r="B185" s="214" t="s">
        <v>795</v>
      </c>
      <c r="C185" s="214" t="s">
        <v>81</v>
      </c>
      <c r="D185" s="214">
        <v>0</v>
      </c>
      <c r="E185" s="214">
        <v>0</v>
      </c>
      <c r="F185" s="214">
        <v>0</v>
      </c>
      <c r="G185" s="214">
        <v>0</v>
      </c>
      <c r="H185" s="214">
        <v>0</v>
      </c>
      <c r="I185" s="229">
        <v>313</v>
      </c>
      <c r="J185" s="215" t="s">
        <v>832</v>
      </c>
      <c r="K185" s="215" t="s">
        <v>1172</v>
      </c>
      <c r="L185" s="215" t="s">
        <v>1002</v>
      </c>
      <c r="M185" s="215" t="s">
        <v>1002</v>
      </c>
      <c r="N185" s="215" t="s">
        <v>1173</v>
      </c>
      <c r="O185" s="215">
        <v>3034947144</v>
      </c>
      <c r="P185" s="215"/>
      <c r="Q185" s="215" t="s">
        <v>1174</v>
      </c>
      <c r="R185" s="215" t="s">
        <v>446</v>
      </c>
      <c r="S185" s="215" t="s">
        <v>838</v>
      </c>
      <c r="T185" s="215">
        <v>80026</v>
      </c>
      <c r="U185" s="215" t="s">
        <v>1174</v>
      </c>
      <c r="V185" s="215" t="s">
        <v>446</v>
      </c>
      <c r="W185" s="215" t="s">
        <v>838</v>
      </c>
      <c r="X185" s="215">
        <v>80026</v>
      </c>
      <c r="Y185" s="215" t="s">
        <v>461</v>
      </c>
    </row>
    <row r="186" spans="2:25" s="228" customFormat="1" x14ac:dyDescent="0.2">
      <c r="B186" s="214" t="s">
        <v>795</v>
      </c>
      <c r="C186" s="214" t="s">
        <v>81</v>
      </c>
      <c r="D186" s="214">
        <v>0</v>
      </c>
      <c r="E186" s="214">
        <v>0</v>
      </c>
      <c r="F186" s="214">
        <v>0</v>
      </c>
      <c r="G186" s="214">
        <v>0</v>
      </c>
      <c r="H186" s="214">
        <v>0</v>
      </c>
      <c r="I186" s="229">
        <v>314</v>
      </c>
      <c r="J186" s="215" t="s">
        <v>832</v>
      </c>
      <c r="K186" s="215" t="s">
        <v>1175</v>
      </c>
      <c r="L186" s="215" t="s">
        <v>1176</v>
      </c>
      <c r="M186" s="215" t="s">
        <v>1176</v>
      </c>
      <c r="N186" s="215" t="s">
        <v>1177</v>
      </c>
      <c r="O186" s="215">
        <v>3039260546</v>
      </c>
      <c r="P186" s="215"/>
      <c r="Q186" s="215" t="s">
        <v>1178</v>
      </c>
      <c r="R186" s="215" t="s">
        <v>446</v>
      </c>
      <c r="S186" s="215" t="s">
        <v>838</v>
      </c>
      <c r="T186" s="215">
        <v>80026</v>
      </c>
      <c r="U186" s="215" t="s">
        <v>1178</v>
      </c>
      <c r="V186" s="215" t="s">
        <v>446</v>
      </c>
      <c r="W186" s="215" t="s">
        <v>838</v>
      </c>
      <c r="X186" s="215">
        <v>80026</v>
      </c>
      <c r="Y186" s="215" t="s">
        <v>461</v>
      </c>
    </row>
    <row r="187" spans="2:25" s="228" customFormat="1" x14ac:dyDescent="0.2">
      <c r="B187" s="214" t="s">
        <v>795</v>
      </c>
      <c r="C187" s="214" t="s">
        <v>81</v>
      </c>
      <c r="D187" s="214">
        <v>0</v>
      </c>
      <c r="E187" s="214">
        <v>0</v>
      </c>
      <c r="F187" s="214">
        <v>0</v>
      </c>
      <c r="G187" s="214">
        <v>0</v>
      </c>
      <c r="H187" s="214">
        <v>0</v>
      </c>
      <c r="I187" s="229">
        <v>314</v>
      </c>
      <c r="J187" s="215" t="s">
        <v>832</v>
      </c>
      <c r="K187" s="215" t="s">
        <v>833</v>
      </c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 t="s">
        <v>461</v>
      </c>
    </row>
    <row r="188" spans="2:25" s="228" customFormat="1" x14ac:dyDescent="0.2">
      <c r="B188" s="214" t="s">
        <v>795</v>
      </c>
      <c r="C188" s="214" t="s">
        <v>81</v>
      </c>
      <c r="D188" s="214">
        <v>0</v>
      </c>
      <c r="E188" s="214">
        <v>0</v>
      </c>
      <c r="F188" s="214">
        <v>0</v>
      </c>
      <c r="G188" s="214">
        <v>0</v>
      </c>
      <c r="H188" s="214">
        <v>0</v>
      </c>
      <c r="I188" s="229">
        <v>315</v>
      </c>
      <c r="J188" s="215" t="s">
        <v>832</v>
      </c>
      <c r="K188" s="215" t="s">
        <v>1179</v>
      </c>
      <c r="L188" s="215" t="s">
        <v>1180</v>
      </c>
      <c r="M188" s="215" t="s">
        <v>1180</v>
      </c>
      <c r="N188" s="215" t="s">
        <v>1181</v>
      </c>
      <c r="O188" s="215">
        <v>7204802392</v>
      </c>
      <c r="P188" s="215"/>
      <c r="Q188" s="215" t="s">
        <v>1182</v>
      </c>
      <c r="R188" s="215" t="s">
        <v>446</v>
      </c>
      <c r="S188" s="215" t="s">
        <v>838</v>
      </c>
      <c r="T188" s="215">
        <v>80026</v>
      </c>
      <c r="U188" s="215" t="s">
        <v>1182</v>
      </c>
      <c r="V188" s="215" t="s">
        <v>446</v>
      </c>
      <c r="W188" s="215" t="s">
        <v>838</v>
      </c>
      <c r="X188" s="215">
        <v>80026</v>
      </c>
      <c r="Y188" s="215" t="s">
        <v>461</v>
      </c>
    </row>
    <row r="189" spans="2:25" s="228" customFormat="1" x14ac:dyDescent="0.2">
      <c r="B189" s="214" t="s">
        <v>795</v>
      </c>
      <c r="C189" s="214" t="s">
        <v>81</v>
      </c>
      <c r="D189" s="214">
        <v>0</v>
      </c>
      <c r="E189" s="214">
        <v>0</v>
      </c>
      <c r="F189" s="214">
        <v>0</v>
      </c>
      <c r="G189" s="214">
        <v>0</v>
      </c>
      <c r="H189" s="214">
        <v>0</v>
      </c>
      <c r="I189" s="229">
        <v>315</v>
      </c>
      <c r="J189" s="215" t="s">
        <v>832</v>
      </c>
      <c r="K189" s="215" t="s">
        <v>833</v>
      </c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 t="s">
        <v>461</v>
      </c>
    </row>
    <row r="190" spans="2:25" s="228" customFormat="1" x14ac:dyDescent="0.2">
      <c r="B190" s="214" t="s">
        <v>795</v>
      </c>
      <c r="C190" s="214" t="s">
        <v>81</v>
      </c>
      <c r="D190" s="214">
        <v>0</v>
      </c>
      <c r="E190" s="214">
        <v>0</v>
      </c>
      <c r="F190" s="214">
        <v>0</v>
      </c>
      <c r="G190" s="214">
        <v>0</v>
      </c>
      <c r="H190" s="214">
        <v>0</v>
      </c>
      <c r="I190" s="229">
        <v>316</v>
      </c>
      <c r="J190" s="215" t="s">
        <v>832</v>
      </c>
      <c r="K190" s="215" t="s">
        <v>833</v>
      </c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 t="s">
        <v>461</v>
      </c>
    </row>
    <row r="191" spans="2:25" s="228" customFormat="1" x14ac:dyDescent="0.2">
      <c r="B191" s="214" t="s">
        <v>795</v>
      </c>
      <c r="C191" s="214" t="s">
        <v>81</v>
      </c>
      <c r="D191" s="214">
        <v>0</v>
      </c>
      <c r="E191" s="214">
        <v>0</v>
      </c>
      <c r="F191" s="214">
        <v>0</v>
      </c>
      <c r="G191" s="214">
        <v>0</v>
      </c>
      <c r="H191" s="214">
        <v>0</v>
      </c>
      <c r="I191" s="229">
        <v>316</v>
      </c>
      <c r="J191" s="215" t="s">
        <v>832</v>
      </c>
      <c r="K191" s="215" t="s">
        <v>833</v>
      </c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 t="s">
        <v>461</v>
      </c>
    </row>
    <row r="192" spans="2:25" s="228" customFormat="1" x14ac:dyDescent="0.2">
      <c r="B192" s="214" t="s">
        <v>795</v>
      </c>
      <c r="C192" s="214" t="s">
        <v>81</v>
      </c>
      <c r="D192" s="214">
        <v>0</v>
      </c>
      <c r="E192" s="214">
        <v>0</v>
      </c>
      <c r="F192" s="214">
        <v>0</v>
      </c>
      <c r="G192" s="214">
        <v>0</v>
      </c>
      <c r="H192" s="214">
        <v>0</v>
      </c>
      <c r="I192" s="229">
        <v>500</v>
      </c>
      <c r="J192" s="215" t="s">
        <v>832</v>
      </c>
      <c r="K192" s="215" t="s">
        <v>117</v>
      </c>
      <c r="L192" s="215" t="s">
        <v>1183</v>
      </c>
      <c r="M192" s="215" t="s">
        <v>1183</v>
      </c>
      <c r="N192" s="215" t="s">
        <v>1184</v>
      </c>
      <c r="O192" s="215">
        <v>3034948052</v>
      </c>
      <c r="P192" s="215">
        <v>3039035682</v>
      </c>
      <c r="Q192" s="215" t="s">
        <v>1185</v>
      </c>
      <c r="R192" s="215" t="s">
        <v>393</v>
      </c>
      <c r="S192" s="215" t="s">
        <v>838</v>
      </c>
      <c r="T192" s="215">
        <v>80303</v>
      </c>
      <c r="U192" s="215" t="s">
        <v>1185</v>
      </c>
      <c r="V192" s="215" t="s">
        <v>393</v>
      </c>
      <c r="W192" s="215" t="s">
        <v>838</v>
      </c>
      <c r="X192" s="215">
        <v>80303</v>
      </c>
      <c r="Y192" s="215" t="s">
        <v>461</v>
      </c>
    </row>
    <row r="193" spans="2:25" s="228" customFormat="1" x14ac:dyDescent="0.2">
      <c r="B193" s="214" t="s">
        <v>795</v>
      </c>
      <c r="C193" s="214" t="s">
        <v>81</v>
      </c>
      <c r="D193" s="214">
        <v>0</v>
      </c>
      <c r="E193" s="214">
        <v>0</v>
      </c>
      <c r="F193" s="214">
        <v>0</v>
      </c>
      <c r="G193" s="214">
        <v>0</v>
      </c>
      <c r="H193" s="214">
        <v>0</v>
      </c>
      <c r="I193" s="229">
        <v>500</v>
      </c>
      <c r="J193" s="215" t="s">
        <v>832</v>
      </c>
      <c r="K193" s="215" t="s">
        <v>1186</v>
      </c>
      <c r="L193" s="215" t="s">
        <v>1187</v>
      </c>
      <c r="M193" s="215" t="s">
        <v>1187</v>
      </c>
      <c r="N193" s="215" t="s">
        <v>1188</v>
      </c>
      <c r="O193" s="215">
        <v>3036416772</v>
      </c>
      <c r="P193" s="215"/>
      <c r="Q193" s="215" t="s">
        <v>1189</v>
      </c>
      <c r="R193" s="215" t="s">
        <v>393</v>
      </c>
      <c r="S193" s="215" t="s">
        <v>838</v>
      </c>
      <c r="T193" s="215">
        <v>80303</v>
      </c>
      <c r="U193" s="215" t="s">
        <v>1189</v>
      </c>
      <c r="V193" s="215" t="s">
        <v>393</v>
      </c>
      <c r="W193" s="215" t="s">
        <v>838</v>
      </c>
      <c r="X193" s="215">
        <v>80303</v>
      </c>
      <c r="Y193" s="215" t="s">
        <v>461</v>
      </c>
    </row>
    <row r="194" spans="2:25" s="228" customFormat="1" x14ac:dyDescent="0.2">
      <c r="B194" s="214" t="s">
        <v>795</v>
      </c>
      <c r="C194" s="214" t="s">
        <v>81</v>
      </c>
      <c r="D194" s="214">
        <v>0</v>
      </c>
      <c r="E194" s="214">
        <v>0</v>
      </c>
      <c r="F194" s="214">
        <v>0</v>
      </c>
      <c r="G194" s="214">
        <v>0</v>
      </c>
      <c r="H194" s="214">
        <v>0</v>
      </c>
      <c r="I194" s="229">
        <v>501</v>
      </c>
      <c r="J194" s="215" t="s">
        <v>832</v>
      </c>
      <c r="K194" s="215" t="s">
        <v>1190</v>
      </c>
      <c r="L194" s="215" t="s">
        <v>1191</v>
      </c>
      <c r="M194" s="215" t="s">
        <v>1191</v>
      </c>
      <c r="N194" s="215" t="s">
        <v>1192</v>
      </c>
      <c r="O194" s="215">
        <v>3039976277</v>
      </c>
      <c r="P194" s="215"/>
      <c r="Q194" s="215" t="s">
        <v>1193</v>
      </c>
      <c r="R194" s="215" t="s">
        <v>393</v>
      </c>
      <c r="S194" s="215" t="s">
        <v>838</v>
      </c>
      <c r="T194" s="215">
        <v>80303</v>
      </c>
      <c r="U194" s="215" t="s">
        <v>1193</v>
      </c>
      <c r="V194" s="215" t="s">
        <v>393</v>
      </c>
      <c r="W194" s="215" t="s">
        <v>838</v>
      </c>
      <c r="X194" s="215">
        <v>80303</v>
      </c>
      <c r="Y194" s="215" t="s">
        <v>461</v>
      </c>
    </row>
    <row r="195" spans="2:25" s="228" customFormat="1" x14ac:dyDescent="0.2">
      <c r="B195" s="214" t="s">
        <v>795</v>
      </c>
      <c r="C195" s="214" t="s">
        <v>81</v>
      </c>
      <c r="D195" s="214">
        <v>0</v>
      </c>
      <c r="E195" s="214">
        <v>0</v>
      </c>
      <c r="F195" s="214">
        <v>0</v>
      </c>
      <c r="G195" s="214">
        <v>0</v>
      </c>
      <c r="H195" s="214">
        <v>0</v>
      </c>
      <c r="I195" s="229">
        <v>501</v>
      </c>
      <c r="J195" s="215" t="s">
        <v>832</v>
      </c>
      <c r="K195" s="215" t="s">
        <v>833</v>
      </c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 t="s">
        <v>461</v>
      </c>
    </row>
    <row r="196" spans="2:25" s="228" customFormat="1" x14ac:dyDescent="0.2">
      <c r="B196" s="214" t="s">
        <v>795</v>
      </c>
      <c r="C196" s="214" t="s">
        <v>81</v>
      </c>
      <c r="D196" s="214">
        <v>0</v>
      </c>
      <c r="E196" s="214">
        <v>0</v>
      </c>
      <c r="F196" s="214">
        <v>0</v>
      </c>
      <c r="G196" s="214">
        <v>0</v>
      </c>
      <c r="H196" s="214">
        <v>0</v>
      </c>
      <c r="I196" s="229">
        <v>502</v>
      </c>
      <c r="J196" s="215" t="s">
        <v>832</v>
      </c>
      <c r="K196" s="215" t="s">
        <v>833</v>
      </c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 t="s">
        <v>461</v>
      </c>
    </row>
    <row r="197" spans="2:25" s="228" customFormat="1" x14ac:dyDescent="0.2">
      <c r="B197" s="214" t="s">
        <v>795</v>
      </c>
      <c r="C197" s="214" t="s">
        <v>81</v>
      </c>
      <c r="D197" s="214">
        <v>0</v>
      </c>
      <c r="E197" s="214">
        <v>0</v>
      </c>
      <c r="F197" s="214">
        <v>0</v>
      </c>
      <c r="G197" s="214">
        <v>0</v>
      </c>
      <c r="H197" s="214">
        <v>0</v>
      </c>
      <c r="I197" s="229">
        <v>502</v>
      </c>
      <c r="J197" s="215" t="s">
        <v>832</v>
      </c>
      <c r="K197" s="215" t="s">
        <v>833</v>
      </c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 t="s">
        <v>461</v>
      </c>
    </row>
    <row r="198" spans="2:25" s="228" customFormat="1" x14ac:dyDescent="0.2">
      <c r="B198" s="214" t="s">
        <v>796</v>
      </c>
      <c r="C198" s="214" t="s">
        <v>797</v>
      </c>
      <c r="D198" s="214" t="s">
        <v>569</v>
      </c>
      <c r="E198" s="214" t="s">
        <v>569</v>
      </c>
      <c r="F198" s="214" t="s">
        <v>571</v>
      </c>
      <c r="G198" s="214">
        <v>3038273434</v>
      </c>
      <c r="H198" s="214">
        <v>4048226731</v>
      </c>
      <c r="I198" s="229">
        <v>600</v>
      </c>
      <c r="J198" s="215" t="s">
        <v>832</v>
      </c>
      <c r="K198" s="215" t="s">
        <v>1194</v>
      </c>
      <c r="L198" s="215" t="s">
        <v>1131</v>
      </c>
      <c r="M198" s="215" t="s">
        <v>1131</v>
      </c>
      <c r="N198" s="215" t="s">
        <v>1195</v>
      </c>
      <c r="O198" s="215">
        <v>7209844785</v>
      </c>
      <c r="P198" s="215"/>
      <c r="Q198" s="215" t="s">
        <v>1196</v>
      </c>
      <c r="R198" s="215" t="s">
        <v>516</v>
      </c>
      <c r="S198" s="215" t="s">
        <v>838</v>
      </c>
      <c r="T198" s="215">
        <v>80501</v>
      </c>
      <c r="U198" s="215" t="s">
        <v>1196</v>
      </c>
      <c r="V198" s="215" t="s">
        <v>516</v>
      </c>
      <c r="W198" s="215" t="s">
        <v>838</v>
      </c>
      <c r="X198" s="215">
        <v>80501</v>
      </c>
      <c r="Y198" s="215" t="s">
        <v>513</v>
      </c>
    </row>
    <row r="199" spans="2:25" s="228" customFormat="1" x14ac:dyDescent="0.2">
      <c r="B199" s="214" t="s">
        <v>796</v>
      </c>
      <c r="C199" s="214" t="s">
        <v>797</v>
      </c>
      <c r="D199" s="214" t="s">
        <v>569</v>
      </c>
      <c r="E199" s="214" t="s">
        <v>569</v>
      </c>
      <c r="F199" s="214" t="s">
        <v>571</v>
      </c>
      <c r="G199" s="214">
        <v>3038273434</v>
      </c>
      <c r="H199" s="214">
        <v>4048226731</v>
      </c>
      <c r="I199" s="229">
        <v>600</v>
      </c>
      <c r="J199" s="215" t="s">
        <v>832</v>
      </c>
      <c r="K199" s="215" t="s">
        <v>1197</v>
      </c>
      <c r="L199" s="215" t="s">
        <v>596</v>
      </c>
      <c r="M199" s="215" t="s">
        <v>596</v>
      </c>
      <c r="N199" s="215" t="s">
        <v>1198</v>
      </c>
      <c r="O199" s="215">
        <v>8478406457</v>
      </c>
      <c r="P199" s="215"/>
      <c r="Q199" s="215" t="s">
        <v>1199</v>
      </c>
      <c r="R199" s="215" t="s">
        <v>516</v>
      </c>
      <c r="S199" s="215" t="s">
        <v>838</v>
      </c>
      <c r="T199" s="215">
        <v>80501</v>
      </c>
      <c r="U199" s="215" t="s">
        <v>1199</v>
      </c>
      <c r="V199" s="215" t="s">
        <v>516</v>
      </c>
      <c r="W199" s="215" t="s">
        <v>838</v>
      </c>
      <c r="X199" s="215">
        <v>80501</v>
      </c>
      <c r="Y199" s="215" t="s">
        <v>513</v>
      </c>
    </row>
    <row r="200" spans="2:25" s="228" customFormat="1" x14ac:dyDescent="0.2">
      <c r="B200" s="214" t="s">
        <v>796</v>
      </c>
      <c r="C200" s="214" t="s">
        <v>797</v>
      </c>
      <c r="D200" s="214" t="s">
        <v>569</v>
      </c>
      <c r="E200" s="214" t="s">
        <v>569</v>
      </c>
      <c r="F200" s="214" t="s">
        <v>571</v>
      </c>
      <c r="G200" s="214">
        <v>3038273434</v>
      </c>
      <c r="H200" s="214">
        <v>4048226731</v>
      </c>
      <c r="I200" s="229">
        <v>601</v>
      </c>
      <c r="J200" s="215" t="s">
        <v>832</v>
      </c>
      <c r="K200" s="215" t="s">
        <v>833</v>
      </c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 t="s">
        <v>513</v>
      </c>
    </row>
    <row r="201" spans="2:25" s="228" customFormat="1" x14ac:dyDescent="0.2">
      <c r="B201" s="214" t="s">
        <v>796</v>
      </c>
      <c r="C201" s="214" t="s">
        <v>797</v>
      </c>
      <c r="D201" s="214" t="s">
        <v>569</v>
      </c>
      <c r="E201" s="214" t="s">
        <v>569</v>
      </c>
      <c r="F201" s="214" t="s">
        <v>571</v>
      </c>
      <c r="G201" s="214">
        <v>3038273434</v>
      </c>
      <c r="H201" s="214">
        <v>4048226731</v>
      </c>
      <c r="I201" s="229">
        <v>601</v>
      </c>
      <c r="J201" s="215" t="s">
        <v>832</v>
      </c>
      <c r="K201" s="215" t="s">
        <v>833</v>
      </c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 t="s">
        <v>513</v>
      </c>
    </row>
    <row r="202" spans="2:25" s="228" customFormat="1" x14ac:dyDescent="0.2">
      <c r="B202" s="214" t="s">
        <v>796</v>
      </c>
      <c r="C202" s="214" t="s">
        <v>797</v>
      </c>
      <c r="D202" s="214" t="s">
        <v>569</v>
      </c>
      <c r="E202" s="214" t="s">
        <v>569</v>
      </c>
      <c r="F202" s="214" t="s">
        <v>571</v>
      </c>
      <c r="G202" s="214">
        <v>3038273434</v>
      </c>
      <c r="H202" s="214">
        <v>4048226731</v>
      </c>
      <c r="I202" s="229">
        <v>602</v>
      </c>
      <c r="J202" s="215" t="s">
        <v>832</v>
      </c>
      <c r="K202" s="215" t="s">
        <v>1200</v>
      </c>
      <c r="L202" s="215" t="s">
        <v>643</v>
      </c>
      <c r="M202" s="215" t="s">
        <v>643</v>
      </c>
      <c r="N202" s="215" t="s">
        <v>1201</v>
      </c>
      <c r="O202" s="215">
        <v>8184970998</v>
      </c>
      <c r="P202" s="215"/>
      <c r="Q202" s="215" t="s">
        <v>1202</v>
      </c>
      <c r="R202" s="215" t="s">
        <v>516</v>
      </c>
      <c r="S202" s="215" t="s">
        <v>838</v>
      </c>
      <c r="T202" s="215">
        <v>80501</v>
      </c>
      <c r="U202" s="215" t="s">
        <v>1202</v>
      </c>
      <c r="V202" s="215" t="s">
        <v>516</v>
      </c>
      <c r="W202" s="215" t="s">
        <v>838</v>
      </c>
      <c r="X202" s="215">
        <v>80501</v>
      </c>
      <c r="Y202" s="215" t="s">
        <v>513</v>
      </c>
    </row>
    <row r="203" spans="2:25" s="228" customFormat="1" x14ac:dyDescent="0.2">
      <c r="B203" s="214" t="s">
        <v>796</v>
      </c>
      <c r="C203" s="214" t="s">
        <v>797</v>
      </c>
      <c r="D203" s="214" t="s">
        <v>569</v>
      </c>
      <c r="E203" s="214" t="s">
        <v>569</v>
      </c>
      <c r="F203" s="214" t="s">
        <v>571</v>
      </c>
      <c r="G203" s="214">
        <v>3038273434</v>
      </c>
      <c r="H203" s="214">
        <v>4048226731</v>
      </c>
      <c r="I203" s="229">
        <v>602</v>
      </c>
      <c r="J203" s="215" t="s">
        <v>832</v>
      </c>
      <c r="K203" s="215" t="s">
        <v>833</v>
      </c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 t="s">
        <v>513</v>
      </c>
    </row>
    <row r="204" spans="2:25" s="228" customFormat="1" x14ac:dyDescent="0.2">
      <c r="B204" s="214" t="s">
        <v>796</v>
      </c>
      <c r="C204" s="214" t="s">
        <v>797</v>
      </c>
      <c r="D204" s="214" t="s">
        <v>569</v>
      </c>
      <c r="E204" s="214" t="s">
        <v>569</v>
      </c>
      <c r="F204" s="214" t="s">
        <v>571</v>
      </c>
      <c r="G204" s="214">
        <v>3038273434</v>
      </c>
      <c r="H204" s="214">
        <v>4048226731</v>
      </c>
      <c r="I204" s="229">
        <v>603</v>
      </c>
      <c r="J204" s="215" t="s">
        <v>832</v>
      </c>
      <c r="K204" s="215" t="s">
        <v>1203</v>
      </c>
      <c r="L204" s="215" t="s">
        <v>1204</v>
      </c>
      <c r="M204" s="215" t="s">
        <v>1204</v>
      </c>
      <c r="N204" s="215" t="s">
        <v>1205</v>
      </c>
      <c r="O204" s="215"/>
      <c r="P204" s="215"/>
      <c r="Q204" s="215" t="s">
        <v>1206</v>
      </c>
      <c r="R204" s="215" t="s">
        <v>516</v>
      </c>
      <c r="S204" s="215" t="s">
        <v>838</v>
      </c>
      <c r="T204" s="215">
        <v>80504</v>
      </c>
      <c r="U204" s="215" t="s">
        <v>1206</v>
      </c>
      <c r="V204" s="215" t="s">
        <v>516</v>
      </c>
      <c r="W204" s="215" t="s">
        <v>838</v>
      </c>
      <c r="X204" s="215">
        <v>80504</v>
      </c>
      <c r="Y204" s="215" t="s">
        <v>513</v>
      </c>
    </row>
    <row r="205" spans="2:25" s="228" customFormat="1" x14ac:dyDescent="0.2">
      <c r="B205" s="214" t="s">
        <v>796</v>
      </c>
      <c r="C205" s="214" t="s">
        <v>797</v>
      </c>
      <c r="D205" s="214" t="s">
        <v>569</v>
      </c>
      <c r="E205" s="214" t="s">
        <v>569</v>
      </c>
      <c r="F205" s="214" t="s">
        <v>571</v>
      </c>
      <c r="G205" s="214">
        <v>3038273434</v>
      </c>
      <c r="H205" s="214">
        <v>4048226731</v>
      </c>
      <c r="I205" s="229">
        <v>603</v>
      </c>
      <c r="J205" s="215" t="s">
        <v>832</v>
      </c>
      <c r="K205" s="215" t="s">
        <v>1207</v>
      </c>
      <c r="L205" s="215" t="s">
        <v>1051</v>
      </c>
      <c r="M205" s="215" t="s">
        <v>1051</v>
      </c>
      <c r="N205" s="215" t="s">
        <v>1208</v>
      </c>
      <c r="O205" s="215">
        <v>9703713047</v>
      </c>
      <c r="P205" s="215"/>
      <c r="Q205" s="215" t="s">
        <v>1209</v>
      </c>
      <c r="R205" s="215" t="s">
        <v>516</v>
      </c>
      <c r="S205" s="215" t="s">
        <v>838</v>
      </c>
      <c r="T205" s="215">
        <v>80504</v>
      </c>
      <c r="U205" s="215" t="s">
        <v>1209</v>
      </c>
      <c r="V205" s="215" t="s">
        <v>516</v>
      </c>
      <c r="W205" s="215" t="s">
        <v>838</v>
      </c>
      <c r="X205" s="215">
        <v>80504</v>
      </c>
      <c r="Y205" s="215" t="s">
        <v>513</v>
      </c>
    </row>
    <row r="206" spans="2:25" s="228" customFormat="1" x14ac:dyDescent="0.2">
      <c r="B206" s="214" t="s">
        <v>796</v>
      </c>
      <c r="C206" s="214" t="s">
        <v>797</v>
      </c>
      <c r="D206" s="214" t="s">
        <v>569</v>
      </c>
      <c r="E206" s="214" t="s">
        <v>569</v>
      </c>
      <c r="F206" s="214" t="s">
        <v>571</v>
      </c>
      <c r="G206" s="214">
        <v>3038273434</v>
      </c>
      <c r="H206" s="214">
        <v>4048226731</v>
      </c>
      <c r="I206" s="229">
        <v>604</v>
      </c>
      <c r="J206" s="215" t="s">
        <v>832</v>
      </c>
      <c r="K206" s="215" t="s">
        <v>591</v>
      </c>
      <c r="L206" s="215" t="s">
        <v>592</v>
      </c>
      <c r="M206" s="215" t="s">
        <v>592</v>
      </c>
      <c r="N206" s="215" t="s">
        <v>593</v>
      </c>
      <c r="O206" s="215">
        <v>3038273434</v>
      </c>
      <c r="P206" s="215"/>
      <c r="Q206" s="215" t="s">
        <v>1210</v>
      </c>
      <c r="R206" s="215" t="s">
        <v>516</v>
      </c>
      <c r="S206" s="215" t="s">
        <v>838</v>
      </c>
      <c r="T206" s="215">
        <v>80504</v>
      </c>
      <c r="U206" s="215" t="s">
        <v>1210</v>
      </c>
      <c r="V206" s="215" t="s">
        <v>516</v>
      </c>
      <c r="W206" s="215" t="s">
        <v>838</v>
      </c>
      <c r="X206" s="215">
        <v>80504</v>
      </c>
      <c r="Y206" s="215" t="s">
        <v>513</v>
      </c>
    </row>
    <row r="207" spans="2:25" s="228" customFormat="1" x14ac:dyDescent="0.2">
      <c r="B207" s="214" t="s">
        <v>796</v>
      </c>
      <c r="C207" s="214" t="s">
        <v>797</v>
      </c>
      <c r="D207" s="214" t="s">
        <v>569</v>
      </c>
      <c r="E207" s="214" t="s">
        <v>569</v>
      </c>
      <c r="F207" s="214" t="s">
        <v>571</v>
      </c>
      <c r="G207" s="214">
        <v>3038273434</v>
      </c>
      <c r="H207" s="214">
        <v>4048226731</v>
      </c>
      <c r="I207" s="229">
        <v>604</v>
      </c>
      <c r="J207" s="215" t="s">
        <v>832</v>
      </c>
      <c r="K207" s="215" t="s">
        <v>591</v>
      </c>
      <c r="L207" s="215" t="s">
        <v>1211</v>
      </c>
      <c r="M207" s="215" t="s">
        <v>1211</v>
      </c>
      <c r="N207" s="215" t="s">
        <v>1212</v>
      </c>
      <c r="O207" s="215">
        <v>4048226731</v>
      </c>
      <c r="P207" s="215">
        <v>3038273434</v>
      </c>
      <c r="Q207" s="215" t="s">
        <v>1213</v>
      </c>
      <c r="R207" s="215" t="s">
        <v>516</v>
      </c>
      <c r="S207" s="215" t="s">
        <v>838</v>
      </c>
      <c r="T207" s="215">
        <v>80504</v>
      </c>
      <c r="U207" s="215" t="s">
        <v>1213</v>
      </c>
      <c r="V207" s="215" t="s">
        <v>516</v>
      </c>
      <c r="W207" s="215" t="s">
        <v>838</v>
      </c>
      <c r="X207" s="215">
        <v>80504</v>
      </c>
      <c r="Y207" s="215" t="s">
        <v>513</v>
      </c>
    </row>
    <row r="208" spans="2:25" s="228" customFormat="1" x14ac:dyDescent="0.2">
      <c r="B208" s="214" t="s">
        <v>796</v>
      </c>
      <c r="C208" s="214" t="s">
        <v>797</v>
      </c>
      <c r="D208" s="214" t="s">
        <v>569</v>
      </c>
      <c r="E208" s="214" t="s">
        <v>569</v>
      </c>
      <c r="F208" s="214" t="s">
        <v>571</v>
      </c>
      <c r="G208" s="214">
        <v>3038273434</v>
      </c>
      <c r="H208" s="214">
        <v>4048226731</v>
      </c>
      <c r="I208" s="229">
        <v>612</v>
      </c>
      <c r="J208" s="215" t="s">
        <v>832</v>
      </c>
      <c r="K208" s="215" t="s">
        <v>1214</v>
      </c>
      <c r="L208" s="215" t="s">
        <v>1215</v>
      </c>
      <c r="M208" s="215" t="s">
        <v>1215</v>
      </c>
      <c r="N208" s="215" t="s">
        <v>1216</v>
      </c>
      <c r="O208" s="215">
        <v>7202803949</v>
      </c>
      <c r="P208" s="215"/>
      <c r="Q208" s="215" t="s">
        <v>1217</v>
      </c>
      <c r="R208" s="215" t="s">
        <v>516</v>
      </c>
      <c r="S208" s="215" t="s">
        <v>838</v>
      </c>
      <c r="T208" s="215">
        <v>80501</v>
      </c>
      <c r="U208" s="215" t="s">
        <v>1217</v>
      </c>
      <c r="V208" s="215" t="s">
        <v>516</v>
      </c>
      <c r="W208" s="215" t="s">
        <v>838</v>
      </c>
      <c r="X208" s="215">
        <v>80501</v>
      </c>
      <c r="Y208" s="215" t="s">
        <v>513</v>
      </c>
    </row>
    <row r="209" spans="2:25" s="228" customFormat="1" x14ac:dyDescent="0.2">
      <c r="B209" s="214" t="s">
        <v>796</v>
      </c>
      <c r="C209" s="214" t="s">
        <v>797</v>
      </c>
      <c r="D209" s="214" t="s">
        <v>569</v>
      </c>
      <c r="E209" s="214" t="s">
        <v>569</v>
      </c>
      <c r="F209" s="214" t="s">
        <v>571</v>
      </c>
      <c r="G209" s="214">
        <v>3038273434</v>
      </c>
      <c r="H209" s="214">
        <v>4048226731</v>
      </c>
      <c r="I209" s="229">
        <v>612</v>
      </c>
      <c r="J209" s="215" t="s">
        <v>832</v>
      </c>
      <c r="K209" s="215" t="s">
        <v>833</v>
      </c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 t="s">
        <v>513</v>
      </c>
    </row>
    <row r="210" spans="2:25" s="228" customFormat="1" x14ac:dyDescent="0.2">
      <c r="B210" s="214" t="s">
        <v>796</v>
      </c>
      <c r="C210" s="214" t="s">
        <v>797</v>
      </c>
      <c r="D210" s="214" t="s">
        <v>569</v>
      </c>
      <c r="E210" s="214" t="s">
        <v>569</v>
      </c>
      <c r="F210" s="214" t="s">
        <v>571</v>
      </c>
      <c r="G210" s="214">
        <v>3038273434</v>
      </c>
      <c r="H210" s="214">
        <v>4048226731</v>
      </c>
      <c r="I210" s="229">
        <v>613</v>
      </c>
      <c r="J210" s="215" t="s">
        <v>832</v>
      </c>
      <c r="K210" s="215" t="s">
        <v>833</v>
      </c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 t="s">
        <v>513</v>
      </c>
    </row>
    <row r="211" spans="2:25" s="228" customFormat="1" x14ac:dyDescent="0.2">
      <c r="B211" s="214" t="s">
        <v>796</v>
      </c>
      <c r="C211" s="214" t="s">
        <v>797</v>
      </c>
      <c r="D211" s="214" t="s">
        <v>569</v>
      </c>
      <c r="E211" s="214" t="s">
        <v>569</v>
      </c>
      <c r="F211" s="214" t="s">
        <v>571</v>
      </c>
      <c r="G211" s="214">
        <v>3038273434</v>
      </c>
      <c r="H211" s="214">
        <v>4048226731</v>
      </c>
      <c r="I211" s="229">
        <v>613</v>
      </c>
      <c r="J211" s="215" t="s">
        <v>832</v>
      </c>
      <c r="K211" s="215" t="s">
        <v>833</v>
      </c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 t="s">
        <v>513</v>
      </c>
    </row>
    <row r="212" spans="2:25" s="228" customFormat="1" x14ac:dyDescent="0.2">
      <c r="B212" s="214" t="s">
        <v>798</v>
      </c>
      <c r="C212" s="214" t="s">
        <v>185</v>
      </c>
      <c r="D212" s="214" t="s">
        <v>186</v>
      </c>
      <c r="E212" s="214" t="s">
        <v>186</v>
      </c>
      <c r="F212" s="214" t="s">
        <v>187</v>
      </c>
      <c r="G212" s="214">
        <v>3603897915</v>
      </c>
      <c r="H212" s="214">
        <v>3607151412</v>
      </c>
      <c r="I212" s="229">
        <v>605</v>
      </c>
      <c r="J212" s="215" t="s">
        <v>832</v>
      </c>
      <c r="K212" s="215" t="s">
        <v>1218</v>
      </c>
      <c r="L212" s="215" t="s">
        <v>1219</v>
      </c>
      <c r="M212" s="215" t="s">
        <v>1219</v>
      </c>
      <c r="N212" s="215" t="s">
        <v>1220</v>
      </c>
      <c r="O212" s="215">
        <v>3039104787</v>
      </c>
      <c r="P212" s="215"/>
      <c r="Q212" s="215" t="s">
        <v>1221</v>
      </c>
      <c r="R212" s="215" t="s">
        <v>516</v>
      </c>
      <c r="S212" s="215" t="s">
        <v>838</v>
      </c>
      <c r="T212" s="215">
        <v>80503</v>
      </c>
      <c r="U212" s="215" t="s">
        <v>1221</v>
      </c>
      <c r="V212" s="215" t="s">
        <v>516</v>
      </c>
      <c r="W212" s="215" t="s">
        <v>838</v>
      </c>
      <c r="X212" s="215">
        <v>80503</v>
      </c>
      <c r="Y212" s="215" t="s">
        <v>521</v>
      </c>
    </row>
    <row r="213" spans="2:25" s="228" customFormat="1" x14ac:dyDescent="0.2">
      <c r="B213" s="214" t="s">
        <v>798</v>
      </c>
      <c r="C213" s="214" t="s">
        <v>185</v>
      </c>
      <c r="D213" s="214" t="s">
        <v>186</v>
      </c>
      <c r="E213" s="214" t="s">
        <v>186</v>
      </c>
      <c r="F213" s="214" t="s">
        <v>187</v>
      </c>
      <c r="G213" s="214">
        <v>3603897915</v>
      </c>
      <c r="H213" s="214">
        <v>3607151412</v>
      </c>
      <c r="I213" s="229">
        <v>605</v>
      </c>
      <c r="J213" s="215" t="s">
        <v>832</v>
      </c>
      <c r="K213" s="215" t="s">
        <v>833</v>
      </c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 t="s">
        <v>521</v>
      </c>
    </row>
    <row r="214" spans="2:25" s="228" customFormat="1" x14ac:dyDescent="0.2">
      <c r="B214" s="214" t="s">
        <v>798</v>
      </c>
      <c r="C214" s="214" t="s">
        <v>185</v>
      </c>
      <c r="D214" s="214" t="s">
        <v>186</v>
      </c>
      <c r="E214" s="214" t="s">
        <v>186</v>
      </c>
      <c r="F214" s="214" t="s">
        <v>187</v>
      </c>
      <c r="G214" s="214">
        <v>3603897915</v>
      </c>
      <c r="H214" s="214">
        <v>3607151412</v>
      </c>
      <c r="I214" s="229">
        <v>606</v>
      </c>
      <c r="J214" s="215" t="s">
        <v>832</v>
      </c>
      <c r="K214" s="215" t="s">
        <v>1222</v>
      </c>
      <c r="L214" s="215" t="s">
        <v>898</v>
      </c>
      <c r="M214" s="215" t="s">
        <v>898</v>
      </c>
      <c r="N214" s="215" t="s">
        <v>1223</v>
      </c>
      <c r="O214" s="215">
        <v>8158143384</v>
      </c>
      <c r="P214" s="215">
        <v>3038349392</v>
      </c>
      <c r="Q214" s="215" t="s">
        <v>1224</v>
      </c>
      <c r="R214" s="215" t="s">
        <v>516</v>
      </c>
      <c r="S214" s="215" t="s">
        <v>838</v>
      </c>
      <c r="T214" s="215">
        <v>80503</v>
      </c>
      <c r="U214" s="215" t="s">
        <v>1224</v>
      </c>
      <c r="V214" s="215" t="s">
        <v>516</v>
      </c>
      <c r="W214" s="215" t="s">
        <v>838</v>
      </c>
      <c r="X214" s="215">
        <v>80503</v>
      </c>
      <c r="Y214" s="215" t="s">
        <v>521</v>
      </c>
    </row>
    <row r="215" spans="2:25" s="228" customFormat="1" x14ac:dyDescent="0.2">
      <c r="B215" s="214" t="s">
        <v>798</v>
      </c>
      <c r="C215" s="214" t="s">
        <v>185</v>
      </c>
      <c r="D215" s="214" t="s">
        <v>186</v>
      </c>
      <c r="E215" s="214" t="s">
        <v>186</v>
      </c>
      <c r="F215" s="214" t="s">
        <v>187</v>
      </c>
      <c r="G215" s="214">
        <v>3603897915</v>
      </c>
      <c r="H215" s="214">
        <v>3607151412</v>
      </c>
      <c r="I215" s="229">
        <v>606</v>
      </c>
      <c r="J215" s="215" t="s">
        <v>832</v>
      </c>
      <c r="K215" s="215" t="s">
        <v>833</v>
      </c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 t="s">
        <v>521</v>
      </c>
    </row>
    <row r="216" spans="2:25" s="228" customFormat="1" x14ac:dyDescent="0.2">
      <c r="B216" s="214" t="s">
        <v>798</v>
      </c>
      <c r="C216" s="214" t="s">
        <v>185</v>
      </c>
      <c r="D216" s="214" t="s">
        <v>186</v>
      </c>
      <c r="E216" s="214" t="s">
        <v>186</v>
      </c>
      <c r="F216" s="214" t="s">
        <v>187</v>
      </c>
      <c r="G216" s="214">
        <v>3603897915</v>
      </c>
      <c r="H216" s="214">
        <v>3607151412</v>
      </c>
      <c r="I216" s="229">
        <v>607</v>
      </c>
      <c r="J216" s="215" t="s">
        <v>832</v>
      </c>
      <c r="K216" s="215" t="s">
        <v>1225</v>
      </c>
      <c r="L216" s="215" t="s">
        <v>1226</v>
      </c>
      <c r="M216" s="215" t="s">
        <v>1226</v>
      </c>
      <c r="N216" s="215" t="s">
        <v>1227</v>
      </c>
      <c r="O216" s="215">
        <v>7207599021</v>
      </c>
      <c r="P216" s="215"/>
      <c r="Q216" s="215" t="s">
        <v>1228</v>
      </c>
      <c r="R216" s="215" t="s">
        <v>516</v>
      </c>
      <c r="S216" s="215" t="s">
        <v>838</v>
      </c>
      <c r="T216" s="215">
        <v>80503</v>
      </c>
      <c r="U216" s="215" t="s">
        <v>1229</v>
      </c>
      <c r="V216" s="215" t="s">
        <v>516</v>
      </c>
      <c r="W216" s="215" t="s">
        <v>838</v>
      </c>
      <c r="X216" s="215">
        <v>80503</v>
      </c>
      <c r="Y216" s="215" t="s">
        <v>521</v>
      </c>
    </row>
    <row r="217" spans="2:25" s="228" customFormat="1" x14ac:dyDescent="0.2">
      <c r="B217" s="214" t="s">
        <v>798</v>
      </c>
      <c r="C217" s="214" t="s">
        <v>185</v>
      </c>
      <c r="D217" s="214" t="s">
        <v>186</v>
      </c>
      <c r="E217" s="214" t="s">
        <v>186</v>
      </c>
      <c r="F217" s="214" t="s">
        <v>187</v>
      </c>
      <c r="G217" s="214">
        <v>3603897915</v>
      </c>
      <c r="H217" s="214">
        <v>3607151412</v>
      </c>
      <c r="I217" s="229">
        <v>607</v>
      </c>
      <c r="J217" s="215" t="s">
        <v>832</v>
      </c>
      <c r="K217" s="215" t="s">
        <v>833</v>
      </c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 t="s">
        <v>521</v>
      </c>
    </row>
    <row r="218" spans="2:25" s="228" customFormat="1" x14ac:dyDescent="0.2">
      <c r="B218" s="214" t="s">
        <v>798</v>
      </c>
      <c r="C218" s="214" t="s">
        <v>185</v>
      </c>
      <c r="D218" s="214" t="s">
        <v>186</v>
      </c>
      <c r="E218" s="214" t="s">
        <v>186</v>
      </c>
      <c r="F218" s="214" t="s">
        <v>187</v>
      </c>
      <c r="G218" s="214">
        <v>3603897915</v>
      </c>
      <c r="H218" s="214">
        <v>3607151412</v>
      </c>
      <c r="I218" s="229">
        <v>608</v>
      </c>
      <c r="J218" s="215" t="s">
        <v>832</v>
      </c>
      <c r="K218" s="215" t="s">
        <v>185</v>
      </c>
      <c r="L218" s="215" t="s">
        <v>186</v>
      </c>
      <c r="M218" s="215" t="s">
        <v>186</v>
      </c>
      <c r="N218" s="215" t="s">
        <v>187</v>
      </c>
      <c r="O218" s="215">
        <v>3603897915</v>
      </c>
      <c r="P218" s="215">
        <v>3607151412</v>
      </c>
      <c r="Q218" s="215" t="s">
        <v>1230</v>
      </c>
      <c r="R218" s="215" t="s">
        <v>516</v>
      </c>
      <c r="S218" s="215" t="s">
        <v>838</v>
      </c>
      <c r="T218" s="215">
        <v>80503</v>
      </c>
      <c r="U218" s="215" t="s">
        <v>1230</v>
      </c>
      <c r="V218" s="215" t="s">
        <v>516</v>
      </c>
      <c r="W218" s="215" t="s">
        <v>838</v>
      </c>
      <c r="X218" s="215">
        <v>80503</v>
      </c>
      <c r="Y218" s="215" t="s">
        <v>521</v>
      </c>
    </row>
    <row r="219" spans="2:25" s="228" customFormat="1" x14ac:dyDescent="0.2">
      <c r="B219" s="214" t="s">
        <v>798</v>
      </c>
      <c r="C219" s="214" t="s">
        <v>185</v>
      </c>
      <c r="D219" s="214" t="s">
        <v>186</v>
      </c>
      <c r="E219" s="214" t="s">
        <v>186</v>
      </c>
      <c r="F219" s="214" t="s">
        <v>187</v>
      </c>
      <c r="G219" s="214">
        <v>3603897915</v>
      </c>
      <c r="H219" s="214">
        <v>3607151412</v>
      </c>
      <c r="I219" s="229">
        <v>608</v>
      </c>
      <c r="J219" s="215" t="s">
        <v>832</v>
      </c>
      <c r="K219" s="215" t="s">
        <v>833</v>
      </c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 t="s">
        <v>521</v>
      </c>
    </row>
    <row r="220" spans="2:25" s="228" customFormat="1" x14ac:dyDescent="0.2">
      <c r="B220" s="214" t="s">
        <v>798</v>
      </c>
      <c r="C220" s="214" t="s">
        <v>185</v>
      </c>
      <c r="D220" s="214" t="s">
        <v>186</v>
      </c>
      <c r="E220" s="214" t="s">
        <v>186</v>
      </c>
      <c r="F220" s="214" t="s">
        <v>187</v>
      </c>
      <c r="G220" s="214">
        <v>3603897915</v>
      </c>
      <c r="H220" s="214">
        <v>3607151412</v>
      </c>
      <c r="I220" s="229">
        <v>609</v>
      </c>
      <c r="J220" s="215" t="s">
        <v>832</v>
      </c>
      <c r="K220" s="215" t="s">
        <v>833</v>
      </c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 t="s">
        <v>521</v>
      </c>
    </row>
    <row r="221" spans="2:25" s="228" customFormat="1" x14ac:dyDescent="0.2">
      <c r="B221" s="214" t="s">
        <v>798</v>
      </c>
      <c r="C221" s="214" t="s">
        <v>185</v>
      </c>
      <c r="D221" s="214" t="s">
        <v>186</v>
      </c>
      <c r="E221" s="214" t="s">
        <v>186</v>
      </c>
      <c r="F221" s="214" t="s">
        <v>187</v>
      </c>
      <c r="G221" s="214">
        <v>3603897915</v>
      </c>
      <c r="H221" s="214">
        <v>3607151412</v>
      </c>
      <c r="I221" s="229">
        <v>609</v>
      </c>
      <c r="J221" s="215" t="s">
        <v>832</v>
      </c>
      <c r="K221" s="215" t="s">
        <v>833</v>
      </c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 t="s">
        <v>521</v>
      </c>
    </row>
    <row r="222" spans="2:25" s="228" customFormat="1" x14ac:dyDescent="0.2">
      <c r="B222" s="214" t="s">
        <v>798</v>
      </c>
      <c r="C222" s="214" t="s">
        <v>185</v>
      </c>
      <c r="D222" s="214" t="s">
        <v>186</v>
      </c>
      <c r="E222" s="214" t="s">
        <v>186</v>
      </c>
      <c r="F222" s="214" t="s">
        <v>187</v>
      </c>
      <c r="G222" s="214">
        <v>3603897915</v>
      </c>
      <c r="H222" s="214">
        <v>3607151412</v>
      </c>
      <c r="I222" s="229">
        <v>610</v>
      </c>
      <c r="J222" s="215" t="s">
        <v>832</v>
      </c>
      <c r="K222" s="215" t="s">
        <v>1231</v>
      </c>
      <c r="L222" s="215" t="s">
        <v>1232</v>
      </c>
      <c r="M222" s="215" t="s">
        <v>1232</v>
      </c>
      <c r="N222" s="215" t="s">
        <v>1233</v>
      </c>
      <c r="O222" s="215">
        <v>3033288583</v>
      </c>
      <c r="P222" s="215"/>
      <c r="Q222" s="215" t="s">
        <v>1234</v>
      </c>
      <c r="R222" s="215" t="s">
        <v>516</v>
      </c>
      <c r="S222" s="215" t="s">
        <v>838</v>
      </c>
      <c r="T222" s="215">
        <v>80503</v>
      </c>
      <c r="U222" s="215" t="s">
        <v>1234</v>
      </c>
      <c r="V222" s="215" t="s">
        <v>516</v>
      </c>
      <c r="W222" s="215" t="s">
        <v>838</v>
      </c>
      <c r="X222" s="215">
        <v>80503</v>
      </c>
      <c r="Y222" s="215" t="s">
        <v>521</v>
      </c>
    </row>
    <row r="223" spans="2:25" s="228" customFormat="1" x14ac:dyDescent="0.2">
      <c r="B223" s="214" t="s">
        <v>798</v>
      </c>
      <c r="C223" s="214" t="s">
        <v>185</v>
      </c>
      <c r="D223" s="214" t="s">
        <v>186</v>
      </c>
      <c r="E223" s="214" t="s">
        <v>186</v>
      </c>
      <c r="F223" s="214" t="s">
        <v>187</v>
      </c>
      <c r="G223" s="214">
        <v>3603897915</v>
      </c>
      <c r="H223" s="214">
        <v>3607151412</v>
      </c>
      <c r="I223" s="229">
        <v>610</v>
      </c>
      <c r="J223" s="215" t="s">
        <v>832</v>
      </c>
      <c r="K223" s="215" t="s">
        <v>833</v>
      </c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 t="s">
        <v>521</v>
      </c>
    </row>
    <row r="224" spans="2:25" s="228" customFormat="1" x14ac:dyDescent="0.2">
      <c r="B224" s="214" t="s">
        <v>798</v>
      </c>
      <c r="C224" s="214" t="s">
        <v>185</v>
      </c>
      <c r="D224" s="214" t="s">
        <v>186</v>
      </c>
      <c r="E224" s="214" t="s">
        <v>186</v>
      </c>
      <c r="F224" s="214" t="s">
        <v>187</v>
      </c>
      <c r="G224" s="214">
        <v>3603897915</v>
      </c>
      <c r="H224" s="214">
        <v>3607151412</v>
      </c>
      <c r="I224" s="229">
        <v>611</v>
      </c>
      <c r="J224" s="215" t="s">
        <v>832</v>
      </c>
      <c r="K224" s="215" t="s">
        <v>1235</v>
      </c>
      <c r="L224" s="215" t="s">
        <v>1236</v>
      </c>
      <c r="M224" s="215" t="s">
        <v>1236</v>
      </c>
      <c r="N224" s="215" t="s">
        <v>1237</v>
      </c>
      <c r="O224" s="215">
        <v>3036781397</v>
      </c>
      <c r="P224" s="215">
        <v>7209793202</v>
      </c>
      <c r="Q224" s="215" t="s">
        <v>1238</v>
      </c>
      <c r="R224" s="215" t="s">
        <v>516</v>
      </c>
      <c r="S224" s="215" t="s">
        <v>838</v>
      </c>
      <c r="T224" s="215">
        <v>80501</v>
      </c>
      <c r="U224" s="215" t="s">
        <v>1238</v>
      </c>
      <c r="V224" s="215" t="s">
        <v>516</v>
      </c>
      <c r="W224" s="215" t="s">
        <v>838</v>
      </c>
      <c r="X224" s="215">
        <v>80501</v>
      </c>
      <c r="Y224" s="215" t="s">
        <v>521</v>
      </c>
    </row>
    <row r="225" spans="2:25" s="228" customFormat="1" x14ac:dyDescent="0.2">
      <c r="B225" s="214" t="s">
        <v>798</v>
      </c>
      <c r="C225" s="214" t="s">
        <v>185</v>
      </c>
      <c r="D225" s="214" t="s">
        <v>186</v>
      </c>
      <c r="E225" s="214" t="s">
        <v>186</v>
      </c>
      <c r="F225" s="214" t="s">
        <v>187</v>
      </c>
      <c r="G225" s="214">
        <v>3603897915</v>
      </c>
      <c r="H225" s="214">
        <v>3607151412</v>
      </c>
      <c r="I225" s="229">
        <v>611</v>
      </c>
      <c r="J225" s="215" t="s">
        <v>832</v>
      </c>
      <c r="K225" s="215" t="s">
        <v>833</v>
      </c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 t="s">
        <v>521</v>
      </c>
    </row>
    <row r="226" spans="2:25" s="228" customFormat="1" x14ac:dyDescent="0.2">
      <c r="B226" s="214" t="s">
        <v>799</v>
      </c>
      <c r="C226" s="214" t="s">
        <v>160</v>
      </c>
      <c r="D226" s="214" t="s">
        <v>161</v>
      </c>
      <c r="E226" s="214" t="s">
        <v>800</v>
      </c>
      <c r="F226" s="214" t="s">
        <v>625</v>
      </c>
      <c r="G226" s="214">
        <v>3035884452</v>
      </c>
      <c r="H226" s="214">
        <v>0</v>
      </c>
      <c r="I226" s="229">
        <v>614</v>
      </c>
      <c r="J226" s="215" t="s">
        <v>832</v>
      </c>
      <c r="K226" s="215" t="s">
        <v>833</v>
      </c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 t="s">
        <v>528</v>
      </c>
    </row>
    <row r="227" spans="2:25" s="228" customFormat="1" x14ac:dyDescent="0.2">
      <c r="B227" s="214" t="s">
        <v>799</v>
      </c>
      <c r="C227" s="214" t="s">
        <v>160</v>
      </c>
      <c r="D227" s="214" t="s">
        <v>161</v>
      </c>
      <c r="E227" s="214" t="s">
        <v>800</v>
      </c>
      <c r="F227" s="214" t="s">
        <v>625</v>
      </c>
      <c r="G227" s="214">
        <v>3035884452</v>
      </c>
      <c r="H227" s="214">
        <v>0</v>
      </c>
      <c r="I227" s="229">
        <v>614</v>
      </c>
      <c r="J227" s="215" t="s">
        <v>832</v>
      </c>
      <c r="K227" s="215" t="s">
        <v>833</v>
      </c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 t="s">
        <v>528</v>
      </c>
    </row>
    <row r="228" spans="2:25" s="228" customFormat="1" x14ac:dyDescent="0.2">
      <c r="B228" s="214" t="s">
        <v>799</v>
      </c>
      <c r="C228" s="214" t="s">
        <v>160</v>
      </c>
      <c r="D228" s="214" t="s">
        <v>161</v>
      </c>
      <c r="E228" s="214" t="s">
        <v>800</v>
      </c>
      <c r="F228" s="214" t="s">
        <v>625</v>
      </c>
      <c r="G228" s="214">
        <v>3035884452</v>
      </c>
      <c r="H228" s="214">
        <v>0</v>
      </c>
      <c r="I228" s="229">
        <v>615</v>
      </c>
      <c r="J228" s="215" t="s">
        <v>832</v>
      </c>
      <c r="K228" s="215" t="s">
        <v>1239</v>
      </c>
      <c r="L228" s="215" t="s">
        <v>664</v>
      </c>
      <c r="M228" s="215" t="s">
        <v>664</v>
      </c>
      <c r="N228" s="215" t="s">
        <v>1240</v>
      </c>
      <c r="O228" s="215">
        <v>7204838133</v>
      </c>
      <c r="P228" s="215">
        <v>3038349213</v>
      </c>
      <c r="Q228" s="215" t="s">
        <v>1241</v>
      </c>
      <c r="R228" s="215" t="s">
        <v>516</v>
      </c>
      <c r="S228" s="215" t="s">
        <v>838</v>
      </c>
      <c r="T228" s="215">
        <v>80501</v>
      </c>
      <c r="U228" s="215" t="s">
        <v>1241</v>
      </c>
      <c r="V228" s="215" t="s">
        <v>516</v>
      </c>
      <c r="W228" s="215" t="s">
        <v>838</v>
      </c>
      <c r="X228" s="215">
        <v>80501</v>
      </c>
      <c r="Y228" s="215" t="s">
        <v>528</v>
      </c>
    </row>
    <row r="229" spans="2:25" s="228" customFormat="1" x14ac:dyDescent="0.2">
      <c r="B229" s="214" t="s">
        <v>799</v>
      </c>
      <c r="C229" s="214" t="s">
        <v>160</v>
      </c>
      <c r="D229" s="214" t="s">
        <v>161</v>
      </c>
      <c r="E229" s="214" t="s">
        <v>800</v>
      </c>
      <c r="F229" s="214" t="s">
        <v>625</v>
      </c>
      <c r="G229" s="214">
        <v>3035884452</v>
      </c>
      <c r="H229" s="214">
        <v>0</v>
      </c>
      <c r="I229" s="229">
        <v>615</v>
      </c>
      <c r="J229" s="215" t="s">
        <v>832</v>
      </c>
      <c r="K229" s="215" t="s">
        <v>614</v>
      </c>
      <c r="L229" s="215" t="s">
        <v>197</v>
      </c>
      <c r="M229" s="215" t="s">
        <v>197</v>
      </c>
      <c r="N229" s="215" t="s">
        <v>1242</v>
      </c>
      <c r="O229" s="215">
        <v>3037724812</v>
      </c>
      <c r="P229" s="215">
        <v>3038810816</v>
      </c>
      <c r="Q229" s="215" t="s">
        <v>1243</v>
      </c>
      <c r="R229" s="215" t="s">
        <v>516</v>
      </c>
      <c r="S229" s="215" t="s">
        <v>838</v>
      </c>
      <c r="T229" s="215">
        <v>80501</v>
      </c>
      <c r="U229" s="215" t="s">
        <v>1243</v>
      </c>
      <c r="V229" s="215" t="s">
        <v>516</v>
      </c>
      <c r="W229" s="215" t="s">
        <v>838</v>
      </c>
      <c r="X229" s="215">
        <v>80501</v>
      </c>
      <c r="Y229" s="215" t="s">
        <v>528</v>
      </c>
    </row>
    <row r="230" spans="2:25" s="228" customFormat="1" x14ac:dyDescent="0.2">
      <c r="B230" s="214" t="s">
        <v>799</v>
      </c>
      <c r="C230" s="214" t="s">
        <v>160</v>
      </c>
      <c r="D230" s="214" t="s">
        <v>161</v>
      </c>
      <c r="E230" s="214" t="s">
        <v>800</v>
      </c>
      <c r="F230" s="214" t="s">
        <v>625</v>
      </c>
      <c r="G230" s="214">
        <v>3035884452</v>
      </c>
      <c r="H230" s="214">
        <v>0</v>
      </c>
      <c r="I230" s="229">
        <v>616</v>
      </c>
      <c r="J230" s="215" t="s">
        <v>832</v>
      </c>
      <c r="K230" s="215" t="s">
        <v>1244</v>
      </c>
      <c r="L230" s="215" t="s">
        <v>1245</v>
      </c>
      <c r="M230" s="215" t="s">
        <v>1245</v>
      </c>
      <c r="N230" s="215" t="s">
        <v>1246</v>
      </c>
      <c r="O230" s="215">
        <v>7203416284</v>
      </c>
      <c r="P230" s="215"/>
      <c r="Q230" s="215" t="s">
        <v>1247</v>
      </c>
      <c r="R230" s="215" t="s">
        <v>516</v>
      </c>
      <c r="S230" s="215" t="s">
        <v>838</v>
      </c>
      <c r="T230" s="215">
        <v>80501</v>
      </c>
      <c r="U230" s="215" t="s">
        <v>1247</v>
      </c>
      <c r="V230" s="215" t="s">
        <v>516</v>
      </c>
      <c r="W230" s="215" t="s">
        <v>838</v>
      </c>
      <c r="X230" s="215">
        <v>80501</v>
      </c>
      <c r="Y230" s="215" t="s">
        <v>528</v>
      </c>
    </row>
    <row r="231" spans="2:25" s="228" customFormat="1" x14ac:dyDescent="0.2">
      <c r="B231" s="214" t="s">
        <v>799</v>
      </c>
      <c r="C231" s="214" t="s">
        <v>160</v>
      </c>
      <c r="D231" s="214" t="s">
        <v>161</v>
      </c>
      <c r="E231" s="214" t="s">
        <v>800</v>
      </c>
      <c r="F231" s="214" t="s">
        <v>625</v>
      </c>
      <c r="G231" s="214">
        <v>3035884452</v>
      </c>
      <c r="H231" s="214">
        <v>0</v>
      </c>
      <c r="I231" s="229">
        <v>616</v>
      </c>
      <c r="J231" s="215" t="s">
        <v>832</v>
      </c>
      <c r="K231" s="215" t="s">
        <v>68</v>
      </c>
      <c r="L231" s="215" t="s">
        <v>1248</v>
      </c>
      <c r="M231" s="215" t="s">
        <v>1248</v>
      </c>
      <c r="N231" s="215" t="s">
        <v>1249</v>
      </c>
      <c r="O231" s="215">
        <v>9132718163</v>
      </c>
      <c r="P231" s="215"/>
      <c r="Q231" s="215" t="s">
        <v>1250</v>
      </c>
      <c r="R231" s="215" t="s">
        <v>516</v>
      </c>
      <c r="S231" s="215" t="s">
        <v>838</v>
      </c>
      <c r="T231" s="215">
        <v>80501</v>
      </c>
      <c r="U231" s="215" t="s">
        <v>1250</v>
      </c>
      <c r="V231" s="215" t="s">
        <v>516</v>
      </c>
      <c r="W231" s="215" t="s">
        <v>838</v>
      </c>
      <c r="X231" s="215">
        <v>80501</v>
      </c>
      <c r="Y231" s="215" t="s">
        <v>528</v>
      </c>
    </row>
    <row r="232" spans="2:25" s="228" customFormat="1" x14ac:dyDescent="0.2">
      <c r="B232" s="214" t="s">
        <v>799</v>
      </c>
      <c r="C232" s="214" t="s">
        <v>160</v>
      </c>
      <c r="D232" s="214" t="s">
        <v>161</v>
      </c>
      <c r="E232" s="214" t="s">
        <v>800</v>
      </c>
      <c r="F232" s="214" t="s">
        <v>625</v>
      </c>
      <c r="G232" s="214">
        <v>3035884452</v>
      </c>
      <c r="H232" s="214">
        <v>0</v>
      </c>
      <c r="I232" s="229">
        <v>624</v>
      </c>
      <c r="J232" s="215" t="s">
        <v>832</v>
      </c>
      <c r="K232" s="215" t="s">
        <v>1251</v>
      </c>
      <c r="L232" s="215" t="s">
        <v>1252</v>
      </c>
      <c r="M232" s="215" t="s">
        <v>1252</v>
      </c>
      <c r="N232" s="215" t="s">
        <v>1253</v>
      </c>
      <c r="O232" s="215">
        <v>7205441741</v>
      </c>
      <c r="P232" s="215"/>
      <c r="Q232" s="215" t="s">
        <v>1254</v>
      </c>
      <c r="R232" s="215" t="s">
        <v>516</v>
      </c>
      <c r="S232" s="215" t="s">
        <v>838</v>
      </c>
      <c r="T232" s="215">
        <v>80501</v>
      </c>
      <c r="U232" s="215" t="s">
        <v>1254</v>
      </c>
      <c r="V232" s="215" t="s">
        <v>516</v>
      </c>
      <c r="W232" s="215" t="s">
        <v>838</v>
      </c>
      <c r="X232" s="215">
        <v>80501</v>
      </c>
      <c r="Y232" s="215" t="s">
        <v>528</v>
      </c>
    </row>
    <row r="233" spans="2:25" s="228" customFormat="1" x14ac:dyDescent="0.2">
      <c r="B233" s="214" t="s">
        <v>799</v>
      </c>
      <c r="C233" s="214" t="s">
        <v>160</v>
      </c>
      <c r="D233" s="214" t="s">
        <v>161</v>
      </c>
      <c r="E233" s="214" t="s">
        <v>800</v>
      </c>
      <c r="F233" s="214" t="s">
        <v>625</v>
      </c>
      <c r="G233" s="214">
        <v>3035884452</v>
      </c>
      <c r="H233" s="214">
        <v>0</v>
      </c>
      <c r="I233" s="229">
        <v>624</v>
      </c>
      <c r="J233" s="215" t="s">
        <v>832</v>
      </c>
      <c r="K233" s="215" t="s">
        <v>1255</v>
      </c>
      <c r="L233" s="215" t="s">
        <v>1256</v>
      </c>
      <c r="M233" s="215" t="s">
        <v>1256</v>
      </c>
      <c r="N233" s="215" t="s">
        <v>1257</v>
      </c>
      <c r="O233" s="215">
        <v>7203639269</v>
      </c>
      <c r="P233" s="215"/>
      <c r="Q233" s="215" t="s">
        <v>1258</v>
      </c>
      <c r="R233" s="215" t="s">
        <v>516</v>
      </c>
      <c r="S233" s="215" t="s">
        <v>838</v>
      </c>
      <c r="T233" s="215">
        <v>80501</v>
      </c>
      <c r="U233" s="215" t="s">
        <v>1258</v>
      </c>
      <c r="V233" s="215" t="s">
        <v>516</v>
      </c>
      <c r="W233" s="215" t="s">
        <v>838</v>
      </c>
      <c r="X233" s="215">
        <v>80501</v>
      </c>
      <c r="Y233" s="215" t="s">
        <v>528</v>
      </c>
    </row>
    <row r="234" spans="2:25" s="228" customFormat="1" x14ac:dyDescent="0.2">
      <c r="B234" s="214" t="s">
        <v>799</v>
      </c>
      <c r="C234" s="214" t="s">
        <v>160</v>
      </c>
      <c r="D234" s="214" t="s">
        <v>161</v>
      </c>
      <c r="E234" s="214" t="s">
        <v>800</v>
      </c>
      <c r="F234" s="214" t="s">
        <v>625</v>
      </c>
      <c r="G234" s="214">
        <v>3035884452</v>
      </c>
      <c r="H234" s="214">
        <v>0</v>
      </c>
      <c r="I234" s="229">
        <v>625</v>
      </c>
      <c r="J234" s="215" t="s">
        <v>832</v>
      </c>
      <c r="K234" s="215" t="s">
        <v>1259</v>
      </c>
      <c r="L234" s="215" t="s">
        <v>1260</v>
      </c>
      <c r="M234" s="215" t="s">
        <v>1260</v>
      </c>
      <c r="N234" s="215" t="s">
        <v>1261</v>
      </c>
      <c r="O234" s="215">
        <v>7206008145</v>
      </c>
      <c r="P234" s="215">
        <v>3038814637</v>
      </c>
      <c r="Q234" s="215" t="s">
        <v>1262</v>
      </c>
      <c r="R234" s="215" t="s">
        <v>516</v>
      </c>
      <c r="S234" s="215" t="s">
        <v>838</v>
      </c>
      <c r="T234" s="215">
        <v>80501</v>
      </c>
      <c r="U234" s="215" t="s">
        <v>1262</v>
      </c>
      <c r="V234" s="215" t="s">
        <v>516</v>
      </c>
      <c r="W234" s="215" t="s">
        <v>838</v>
      </c>
      <c r="X234" s="215">
        <v>80501</v>
      </c>
      <c r="Y234" s="215" t="s">
        <v>528</v>
      </c>
    </row>
    <row r="235" spans="2:25" s="228" customFormat="1" x14ac:dyDescent="0.2">
      <c r="B235" s="214" t="s">
        <v>799</v>
      </c>
      <c r="C235" s="214" t="s">
        <v>160</v>
      </c>
      <c r="D235" s="214" t="s">
        <v>161</v>
      </c>
      <c r="E235" s="214" t="s">
        <v>800</v>
      </c>
      <c r="F235" s="214" t="s">
        <v>625</v>
      </c>
      <c r="G235" s="214">
        <v>3035884452</v>
      </c>
      <c r="H235" s="214">
        <v>0</v>
      </c>
      <c r="I235" s="229">
        <v>625</v>
      </c>
      <c r="J235" s="215" t="s">
        <v>832</v>
      </c>
      <c r="K235" s="215" t="s">
        <v>1263</v>
      </c>
      <c r="L235" s="215" t="s">
        <v>1264</v>
      </c>
      <c r="M235" s="215" t="s">
        <v>1264</v>
      </c>
      <c r="N235" s="215" t="s">
        <v>1265</v>
      </c>
      <c r="O235" s="215">
        <v>5167240028</v>
      </c>
      <c r="P235" s="215"/>
      <c r="Q235" s="215" t="s">
        <v>1266</v>
      </c>
      <c r="R235" s="215" t="s">
        <v>516</v>
      </c>
      <c r="S235" s="215" t="s">
        <v>838</v>
      </c>
      <c r="T235" s="215">
        <v>80501</v>
      </c>
      <c r="U235" s="215" t="s">
        <v>1266</v>
      </c>
      <c r="V235" s="215" t="s">
        <v>516</v>
      </c>
      <c r="W235" s="215" t="s">
        <v>838</v>
      </c>
      <c r="X235" s="215">
        <v>80501</v>
      </c>
      <c r="Y235" s="215" t="s">
        <v>528</v>
      </c>
    </row>
    <row r="236" spans="2:25" s="228" customFormat="1" x14ac:dyDescent="0.2">
      <c r="B236" s="214" t="s">
        <v>799</v>
      </c>
      <c r="C236" s="214" t="s">
        <v>160</v>
      </c>
      <c r="D236" s="214" t="s">
        <v>161</v>
      </c>
      <c r="E236" s="214" t="s">
        <v>800</v>
      </c>
      <c r="F236" s="214" t="s">
        <v>625</v>
      </c>
      <c r="G236" s="214">
        <v>3035884452</v>
      </c>
      <c r="H236" s="214">
        <v>0</v>
      </c>
      <c r="I236" s="229">
        <v>630</v>
      </c>
      <c r="J236" s="215" t="s">
        <v>832</v>
      </c>
      <c r="K236" s="215" t="s">
        <v>1267</v>
      </c>
      <c r="L236" s="215" t="s">
        <v>1268</v>
      </c>
      <c r="M236" s="215" t="s">
        <v>1268</v>
      </c>
      <c r="N236" s="215" t="s">
        <v>1269</v>
      </c>
      <c r="O236" s="215">
        <v>3035256296</v>
      </c>
      <c r="P236" s="215">
        <v>3034473005</v>
      </c>
      <c r="Q236" s="215" t="s">
        <v>1270</v>
      </c>
      <c r="R236" s="215" t="s">
        <v>516</v>
      </c>
      <c r="S236" s="215" t="s">
        <v>838</v>
      </c>
      <c r="T236" s="215">
        <v>80501</v>
      </c>
      <c r="U236" s="215" t="s">
        <v>1270</v>
      </c>
      <c r="V236" s="215" t="s">
        <v>516</v>
      </c>
      <c r="W236" s="215" t="s">
        <v>838</v>
      </c>
      <c r="X236" s="215">
        <v>80501</v>
      </c>
      <c r="Y236" s="215" t="s">
        <v>528</v>
      </c>
    </row>
    <row r="237" spans="2:25" s="228" customFormat="1" x14ac:dyDescent="0.2">
      <c r="B237" s="214" t="s">
        <v>799</v>
      </c>
      <c r="C237" s="214" t="s">
        <v>160</v>
      </c>
      <c r="D237" s="214" t="s">
        <v>161</v>
      </c>
      <c r="E237" s="214" t="s">
        <v>800</v>
      </c>
      <c r="F237" s="214" t="s">
        <v>625</v>
      </c>
      <c r="G237" s="214">
        <v>3035884452</v>
      </c>
      <c r="H237" s="214">
        <v>0</v>
      </c>
      <c r="I237" s="229">
        <v>630</v>
      </c>
      <c r="J237" s="215" t="s">
        <v>832</v>
      </c>
      <c r="K237" s="215" t="s">
        <v>833</v>
      </c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 t="s">
        <v>528</v>
      </c>
    </row>
    <row r="238" spans="2:25" s="228" customFormat="1" x14ac:dyDescent="0.2">
      <c r="B238" s="214" t="s">
        <v>799</v>
      </c>
      <c r="C238" s="214" t="s">
        <v>160</v>
      </c>
      <c r="D238" s="214" t="s">
        <v>161</v>
      </c>
      <c r="E238" s="214" t="s">
        <v>800</v>
      </c>
      <c r="F238" s="214" t="s">
        <v>625</v>
      </c>
      <c r="G238" s="214">
        <v>3035884452</v>
      </c>
      <c r="H238" s="214">
        <v>0</v>
      </c>
      <c r="I238" s="229">
        <v>631</v>
      </c>
      <c r="J238" s="215" t="s">
        <v>832</v>
      </c>
      <c r="K238" s="215" t="s">
        <v>833</v>
      </c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 t="s">
        <v>528</v>
      </c>
    </row>
    <row r="239" spans="2:25" s="228" customFormat="1" x14ac:dyDescent="0.2">
      <c r="B239" s="214" t="s">
        <v>799</v>
      </c>
      <c r="C239" s="214" t="s">
        <v>160</v>
      </c>
      <c r="D239" s="214" t="s">
        <v>161</v>
      </c>
      <c r="E239" s="214" t="s">
        <v>800</v>
      </c>
      <c r="F239" s="214" t="s">
        <v>625</v>
      </c>
      <c r="G239" s="214">
        <v>3035884452</v>
      </c>
      <c r="H239" s="214">
        <v>0</v>
      </c>
      <c r="I239" s="229">
        <v>631</v>
      </c>
      <c r="J239" s="215" t="s">
        <v>832</v>
      </c>
      <c r="K239" s="215" t="s">
        <v>833</v>
      </c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 t="s">
        <v>528</v>
      </c>
    </row>
    <row r="240" spans="2:25" s="228" customFormat="1" x14ac:dyDescent="0.2">
      <c r="B240" s="214" t="s">
        <v>801</v>
      </c>
      <c r="C240" s="214" t="s">
        <v>633</v>
      </c>
      <c r="D240" s="214" t="s">
        <v>634</v>
      </c>
      <c r="E240" s="214" t="s">
        <v>634</v>
      </c>
      <c r="F240" s="214" t="s">
        <v>802</v>
      </c>
      <c r="G240" s="214">
        <v>4108187383</v>
      </c>
      <c r="H240" s="214">
        <v>0</v>
      </c>
      <c r="I240" s="229">
        <v>2</v>
      </c>
      <c r="J240" s="215" t="s">
        <v>832</v>
      </c>
      <c r="K240" s="215" t="s">
        <v>833</v>
      </c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 t="s">
        <v>544</v>
      </c>
    </row>
    <row r="241" spans="2:25" s="228" customFormat="1" x14ac:dyDescent="0.2">
      <c r="B241" s="214" t="s">
        <v>801</v>
      </c>
      <c r="C241" s="214" t="s">
        <v>633</v>
      </c>
      <c r="D241" s="214" t="s">
        <v>634</v>
      </c>
      <c r="E241" s="214" t="s">
        <v>634</v>
      </c>
      <c r="F241" s="214" t="s">
        <v>802</v>
      </c>
      <c r="G241" s="214">
        <v>4108187383</v>
      </c>
      <c r="H241" s="214">
        <v>0</v>
      </c>
      <c r="I241" s="229">
        <v>2</v>
      </c>
      <c r="J241" s="215" t="s">
        <v>832</v>
      </c>
      <c r="K241" s="215" t="s">
        <v>833</v>
      </c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 t="s">
        <v>544</v>
      </c>
    </row>
    <row r="242" spans="2:25" s="228" customFormat="1" x14ac:dyDescent="0.2">
      <c r="B242" s="214" t="s">
        <v>801</v>
      </c>
      <c r="C242" s="214" t="s">
        <v>633</v>
      </c>
      <c r="D242" s="214" t="s">
        <v>634</v>
      </c>
      <c r="E242" s="214" t="s">
        <v>634</v>
      </c>
      <c r="F242" s="214" t="s">
        <v>802</v>
      </c>
      <c r="G242" s="214">
        <v>4108187383</v>
      </c>
      <c r="H242" s="214">
        <v>0</v>
      </c>
      <c r="I242" s="229">
        <v>618</v>
      </c>
      <c r="J242" s="215" t="s">
        <v>832</v>
      </c>
      <c r="K242" s="215" t="s">
        <v>1271</v>
      </c>
      <c r="L242" s="215" t="s">
        <v>1272</v>
      </c>
      <c r="M242" s="215" t="s">
        <v>1272</v>
      </c>
      <c r="N242" s="215" t="s">
        <v>1273</v>
      </c>
      <c r="O242" s="215">
        <v>7203230570</v>
      </c>
      <c r="P242" s="215"/>
      <c r="Q242" s="215" t="s">
        <v>1274</v>
      </c>
      <c r="R242" s="215" t="s">
        <v>516</v>
      </c>
      <c r="S242" s="215" t="s">
        <v>838</v>
      </c>
      <c r="T242" s="215">
        <v>80504</v>
      </c>
      <c r="U242" s="215" t="s">
        <v>1274</v>
      </c>
      <c r="V242" s="215" t="s">
        <v>516</v>
      </c>
      <c r="W242" s="215" t="s">
        <v>838</v>
      </c>
      <c r="X242" s="215">
        <v>80504</v>
      </c>
      <c r="Y242" s="215" t="s">
        <v>544</v>
      </c>
    </row>
    <row r="243" spans="2:25" s="228" customFormat="1" x14ac:dyDescent="0.2">
      <c r="B243" s="214" t="s">
        <v>801</v>
      </c>
      <c r="C243" s="214" t="s">
        <v>633</v>
      </c>
      <c r="D243" s="214" t="s">
        <v>634</v>
      </c>
      <c r="E243" s="214" t="s">
        <v>634</v>
      </c>
      <c r="F243" s="214" t="s">
        <v>802</v>
      </c>
      <c r="G243" s="214">
        <v>4108187383</v>
      </c>
      <c r="H243" s="214">
        <v>0</v>
      </c>
      <c r="I243" s="229">
        <v>618</v>
      </c>
      <c r="J243" s="215" t="s">
        <v>832</v>
      </c>
      <c r="K243" s="215" t="s">
        <v>833</v>
      </c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 t="s">
        <v>544</v>
      </c>
    </row>
    <row r="244" spans="2:25" s="228" customFormat="1" x14ac:dyDescent="0.2">
      <c r="B244" s="214" t="s">
        <v>801</v>
      </c>
      <c r="C244" s="214" t="s">
        <v>633</v>
      </c>
      <c r="D244" s="214" t="s">
        <v>634</v>
      </c>
      <c r="E244" s="214" t="s">
        <v>634</v>
      </c>
      <c r="F244" s="214" t="s">
        <v>802</v>
      </c>
      <c r="G244" s="214">
        <v>4108187383</v>
      </c>
      <c r="H244" s="214">
        <v>0</v>
      </c>
      <c r="I244" s="229">
        <v>619</v>
      </c>
      <c r="J244" s="215" t="s">
        <v>832</v>
      </c>
      <c r="K244" s="215" t="s">
        <v>575</v>
      </c>
      <c r="L244" s="215" t="s">
        <v>576</v>
      </c>
      <c r="M244" s="215" t="s">
        <v>576</v>
      </c>
      <c r="N244" s="215" t="s">
        <v>577</v>
      </c>
      <c r="O244" s="215">
        <v>9134493752</v>
      </c>
      <c r="P244" s="215">
        <v>9134848434</v>
      </c>
      <c r="Q244" s="215" t="s">
        <v>1275</v>
      </c>
      <c r="R244" s="215" t="s">
        <v>516</v>
      </c>
      <c r="S244" s="215" t="s">
        <v>838</v>
      </c>
      <c r="T244" s="215">
        <v>80504</v>
      </c>
      <c r="U244" s="215" t="s">
        <v>1275</v>
      </c>
      <c r="V244" s="215" t="s">
        <v>516</v>
      </c>
      <c r="W244" s="215" t="s">
        <v>838</v>
      </c>
      <c r="X244" s="215">
        <v>80504</v>
      </c>
      <c r="Y244" s="215" t="s">
        <v>544</v>
      </c>
    </row>
    <row r="245" spans="2:25" s="228" customFormat="1" x14ac:dyDescent="0.2">
      <c r="B245" s="214" t="s">
        <v>801</v>
      </c>
      <c r="C245" s="214" t="s">
        <v>633</v>
      </c>
      <c r="D245" s="214" t="s">
        <v>634</v>
      </c>
      <c r="E245" s="214" t="s">
        <v>634</v>
      </c>
      <c r="F245" s="214" t="s">
        <v>802</v>
      </c>
      <c r="G245" s="214">
        <v>4108187383</v>
      </c>
      <c r="H245" s="214">
        <v>0</v>
      </c>
      <c r="I245" s="229">
        <v>619</v>
      </c>
      <c r="J245" s="215" t="s">
        <v>832</v>
      </c>
      <c r="K245" s="215" t="s">
        <v>1276</v>
      </c>
      <c r="L245" s="215" t="s">
        <v>1039</v>
      </c>
      <c r="M245" s="215" t="s">
        <v>1039</v>
      </c>
      <c r="N245" s="215" t="s">
        <v>1277</v>
      </c>
      <c r="O245" s="215">
        <v>3038172022</v>
      </c>
      <c r="P245" s="215"/>
      <c r="Q245" s="215" t="s">
        <v>1278</v>
      </c>
      <c r="R245" s="215" t="s">
        <v>516</v>
      </c>
      <c r="S245" s="215" t="s">
        <v>838</v>
      </c>
      <c r="T245" s="215">
        <v>80504</v>
      </c>
      <c r="U245" s="215" t="s">
        <v>1278</v>
      </c>
      <c r="V245" s="215" t="s">
        <v>516</v>
      </c>
      <c r="W245" s="215" t="s">
        <v>838</v>
      </c>
      <c r="X245" s="215">
        <v>80504</v>
      </c>
      <c r="Y245" s="215" t="s">
        <v>544</v>
      </c>
    </row>
    <row r="246" spans="2:25" s="228" customFormat="1" x14ac:dyDescent="0.2">
      <c r="B246" s="214" t="s">
        <v>801</v>
      </c>
      <c r="C246" s="214" t="s">
        <v>633</v>
      </c>
      <c r="D246" s="214" t="s">
        <v>634</v>
      </c>
      <c r="E246" s="214" t="s">
        <v>634</v>
      </c>
      <c r="F246" s="214" t="s">
        <v>802</v>
      </c>
      <c r="G246" s="214">
        <v>4108187383</v>
      </c>
      <c r="H246" s="214">
        <v>0</v>
      </c>
      <c r="I246" s="229">
        <v>620</v>
      </c>
      <c r="J246" s="215" t="s">
        <v>832</v>
      </c>
      <c r="K246" s="215" t="s">
        <v>833</v>
      </c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 t="s">
        <v>544</v>
      </c>
    </row>
    <row r="247" spans="2:25" s="228" customFormat="1" x14ac:dyDescent="0.2">
      <c r="B247" s="214" t="s">
        <v>801</v>
      </c>
      <c r="C247" s="214" t="s">
        <v>633</v>
      </c>
      <c r="D247" s="214" t="s">
        <v>634</v>
      </c>
      <c r="E247" s="214" t="s">
        <v>634</v>
      </c>
      <c r="F247" s="214" t="s">
        <v>802</v>
      </c>
      <c r="G247" s="214">
        <v>4108187383</v>
      </c>
      <c r="H247" s="214">
        <v>0</v>
      </c>
      <c r="I247" s="229">
        <v>620</v>
      </c>
      <c r="J247" s="215" t="s">
        <v>832</v>
      </c>
      <c r="K247" s="215" t="s">
        <v>833</v>
      </c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 t="s">
        <v>544</v>
      </c>
    </row>
    <row r="248" spans="2:25" s="228" customFormat="1" x14ac:dyDescent="0.2">
      <c r="B248" s="214" t="s">
        <v>801</v>
      </c>
      <c r="C248" s="214" t="s">
        <v>633</v>
      </c>
      <c r="D248" s="214" t="s">
        <v>634</v>
      </c>
      <c r="E248" s="214" t="s">
        <v>634</v>
      </c>
      <c r="F248" s="214" t="s">
        <v>802</v>
      </c>
      <c r="G248" s="214">
        <v>4108187383</v>
      </c>
      <c r="H248" s="214">
        <v>0</v>
      </c>
      <c r="I248" s="229">
        <v>621</v>
      </c>
      <c r="J248" s="215" t="s">
        <v>832</v>
      </c>
      <c r="K248" s="215" t="s">
        <v>210</v>
      </c>
      <c r="L248" s="215" t="s">
        <v>22</v>
      </c>
      <c r="M248" s="215" t="s">
        <v>22</v>
      </c>
      <c r="N248" s="215" t="s">
        <v>211</v>
      </c>
      <c r="O248" s="215">
        <v>3034850046</v>
      </c>
      <c r="P248" s="215"/>
      <c r="Q248" s="215" t="s">
        <v>1279</v>
      </c>
      <c r="R248" s="215" t="s">
        <v>516</v>
      </c>
      <c r="S248" s="215" t="s">
        <v>838</v>
      </c>
      <c r="T248" s="215">
        <v>80504</v>
      </c>
      <c r="U248" s="215" t="s">
        <v>1279</v>
      </c>
      <c r="V248" s="215" t="s">
        <v>516</v>
      </c>
      <c r="W248" s="215" t="s">
        <v>838</v>
      </c>
      <c r="X248" s="215">
        <v>80504</v>
      </c>
      <c r="Y248" s="215" t="s">
        <v>544</v>
      </c>
    </row>
    <row r="249" spans="2:25" s="228" customFormat="1" x14ac:dyDescent="0.2">
      <c r="B249" s="214" t="s">
        <v>801</v>
      </c>
      <c r="C249" s="214" t="s">
        <v>633</v>
      </c>
      <c r="D249" s="214" t="s">
        <v>634</v>
      </c>
      <c r="E249" s="214" t="s">
        <v>634</v>
      </c>
      <c r="F249" s="214" t="s">
        <v>802</v>
      </c>
      <c r="G249" s="214">
        <v>4108187383</v>
      </c>
      <c r="H249" s="214">
        <v>0</v>
      </c>
      <c r="I249" s="229">
        <v>621</v>
      </c>
      <c r="J249" s="215" t="s">
        <v>832</v>
      </c>
      <c r="K249" s="215" t="s">
        <v>833</v>
      </c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 t="s">
        <v>544</v>
      </c>
    </row>
    <row r="250" spans="2:25" s="228" customFormat="1" x14ac:dyDescent="0.2">
      <c r="B250" s="214" t="s">
        <v>801</v>
      </c>
      <c r="C250" s="214" t="s">
        <v>633</v>
      </c>
      <c r="D250" s="214" t="s">
        <v>634</v>
      </c>
      <c r="E250" s="214" t="s">
        <v>634</v>
      </c>
      <c r="F250" s="214" t="s">
        <v>802</v>
      </c>
      <c r="G250" s="214">
        <v>4108187383</v>
      </c>
      <c r="H250" s="214">
        <v>0</v>
      </c>
      <c r="I250" s="229">
        <v>622</v>
      </c>
      <c r="J250" s="215" t="s">
        <v>832</v>
      </c>
      <c r="K250" s="215" t="s">
        <v>1280</v>
      </c>
      <c r="L250" s="215" t="s">
        <v>581</v>
      </c>
      <c r="M250" s="215" t="s">
        <v>1281</v>
      </c>
      <c r="N250" s="215" t="s">
        <v>1282</v>
      </c>
      <c r="O250" s="215">
        <v>7203533612</v>
      </c>
      <c r="P250" s="215">
        <v>3037721848</v>
      </c>
      <c r="Q250" s="215" t="s">
        <v>1283</v>
      </c>
      <c r="R250" s="215" t="s">
        <v>516</v>
      </c>
      <c r="S250" s="215" t="s">
        <v>838</v>
      </c>
      <c r="T250" s="215">
        <v>80504</v>
      </c>
      <c r="U250" s="215" t="s">
        <v>1283</v>
      </c>
      <c r="V250" s="215" t="s">
        <v>516</v>
      </c>
      <c r="W250" s="215" t="s">
        <v>838</v>
      </c>
      <c r="X250" s="215">
        <v>80504</v>
      </c>
      <c r="Y250" s="215" t="s">
        <v>544</v>
      </c>
    </row>
    <row r="251" spans="2:25" s="228" customFormat="1" x14ac:dyDescent="0.2">
      <c r="B251" s="214" t="s">
        <v>801</v>
      </c>
      <c r="C251" s="214" t="s">
        <v>633</v>
      </c>
      <c r="D251" s="214" t="s">
        <v>634</v>
      </c>
      <c r="E251" s="214" t="s">
        <v>634</v>
      </c>
      <c r="F251" s="214" t="s">
        <v>802</v>
      </c>
      <c r="G251" s="214">
        <v>4108187383</v>
      </c>
      <c r="H251" s="214">
        <v>0</v>
      </c>
      <c r="I251" s="229">
        <v>622</v>
      </c>
      <c r="J251" s="215" t="s">
        <v>832</v>
      </c>
      <c r="K251" s="215" t="s">
        <v>833</v>
      </c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 t="s">
        <v>544</v>
      </c>
    </row>
    <row r="252" spans="2:25" s="228" customFormat="1" x14ac:dyDescent="0.2">
      <c r="B252" s="214" t="s">
        <v>801</v>
      </c>
      <c r="C252" s="214" t="s">
        <v>633</v>
      </c>
      <c r="D252" s="214" t="s">
        <v>634</v>
      </c>
      <c r="E252" s="214" t="s">
        <v>634</v>
      </c>
      <c r="F252" s="214" t="s">
        <v>802</v>
      </c>
      <c r="G252" s="214">
        <v>4108187383</v>
      </c>
      <c r="H252" s="214">
        <v>0</v>
      </c>
      <c r="I252" s="229">
        <v>635</v>
      </c>
      <c r="J252" s="215" t="s">
        <v>832</v>
      </c>
      <c r="K252" s="215" t="s">
        <v>833</v>
      </c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 t="s">
        <v>544</v>
      </c>
    </row>
    <row r="253" spans="2:25" s="228" customFormat="1" x14ac:dyDescent="0.2">
      <c r="B253" s="214" t="s">
        <v>801</v>
      </c>
      <c r="C253" s="214" t="s">
        <v>633</v>
      </c>
      <c r="D253" s="214" t="s">
        <v>634</v>
      </c>
      <c r="E253" s="214" t="s">
        <v>634</v>
      </c>
      <c r="F253" s="214" t="s">
        <v>802</v>
      </c>
      <c r="G253" s="214">
        <v>4108187383</v>
      </c>
      <c r="H253" s="214">
        <v>0</v>
      </c>
      <c r="I253" s="229">
        <v>635</v>
      </c>
      <c r="J253" s="215" t="s">
        <v>832</v>
      </c>
      <c r="K253" s="215" t="s">
        <v>833</v>
      </c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 t="s">
        <v>544</v>
      </c>
    </row>
    <row r="254" spans="2:25" s="228" customFormat="1" x14ac:dyDescent="0.2">
      <c r="B254" s="214" t="s">
        <v>801</v>
      </c>
      <c r="C254" s="214" t="s">
        <v>633</v>
      </c>
      <c r="D254" s="214" t="s">
        <v>634</v>
      </c>
      <c r="E254" s="214" t="s">
        <v>634</v>
      </c>
      <c r="F254" s="214" t="s">
        <v>802</v>
      </c>
      <c r="G254" s="214">
        <v>4108187383</v>
      </c>
      <c r="H254" s="214">
        <v>0</v>
      </c>
      <c r="I254" s="229">
        <v>636</v>
      </c>
      <c r="J254" s="215" t="s">
        <v>832</v>
      </c>
      <c r="K254" s="215" t="s">
        <v>1284</v>
      </c>
      <c r="L254" s="215" t="s">
        <v>182</v>
      </c>
      <c r="M254" s="215" t="s">
        <v>182</v>
      </c>
      <c r="N254" s="215" t="s">
        <v>1285</v>
      </c>
      <c r="O254" s="215">
        <v>7206529150</v>
      </c>
      <c r="P254" s="215">
        <v>3038865283</v>
      </c>
      <c r="Q254" s="215" t="s">
        <v>1286</v>
      </c>
      <c r="R254" s="215" t="s">
        <v>516</v>
      </c>
      <c r="S254" s="215" t="s">
        <v>838</v>
      </c>
      <c r="T254" s="215">
        <v>80504</v>
      </c>
      <c r="U254" s="215" t="s">
        <v>1286</v>
      </c>
      <c r="V254" s="215" t="s">
        <v>516</v>
      </c>
      <c r="W254" s="215" t="s">
        <v>838</v>
      </c>
      <c r="X254" s="215">
        <v>80504</v>
      </c>
      <c r="Y254" s="215" t="s">
        <v>544</v>
      </c>
    </row>
    <row r="255" spans="2:25" s="228" customFormat="1" x14ac:dyDescent="0.2">
      <c r="B255" s="214" t="s">
        <v>801</v>
      </c>
      <c r="C255" s="214" t="s">
        <v>633</v>
      </c>
      <c r="D255" s="214" t="s">
        <v>634</v>
      </c>
      <c r="E255" s="214" t="s">
        <v>634</v>
      </c>
      <c r="F255" s="214" t="s">
        <v>802</v>
      </c>
      <c r="G255" s="214">
        <v>4108187383</v>
      </c>
      <c r="H255" s="214">
        <v>0</v>
      </c>
      <c r="I255" s="229">
        <v>636</v>
      </c>
      <c r="J255" s="215" t="s">
        <v>832</v>
      </c>
      <c r="K255" s="215" t="s">
        <v>833</v>
      </c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 t="s">
        <v>544</v>
      </c>
    </row>
    <row r="256" spans="2:25" s="228" customFormat="1" x14ac:dyDescent="0.2">
      <c r="B256" s="214" t="s">
        <v>801</v>
      </c>
      <c r="C256" s="214" t="s">
        <v>633</v>
      </c>
      <c r="D256" s="214" t="s">
        <v>634</v>
      </c>
      <c r="E256" s="214" t="s">
        <v>634</v>
      </c>
      <c r="F256" s="214" t="s">
        <v>802</v>
      </c>
      <c r="G256" s="214">
        <v>4108187383</v>
      </c>
      <c r="H256" s="214">
        <v>0</v>
      </c>
      <c r="I256" s="229">
        <v>637</v>
      </c>
      <c r="J256" s="215" t="s">
        <v>832</v>
      </c>
      <c r="K256" s="215" t="s">
        <v>1287</v>
      </c>
      <c r="L256" s="215" t="s">
        <v>1183</v>
      </c>
      <c r="M256" s="215" t="s">
        <v>1183</v>
      </c>
      <c r="N256" s="215" t="s">
        <v>1288</v>
      </c>
      <c r="O256" s="215">
        <v>3038828389</v>
      </c>
      <c r="P256" s="215"/>
      <c r="Q256" s="215" t="s">
        <v>1289</v>
      </c>
      <c r="R256" s="215" t="s">
        <v>516</v>
      </c>
      <c r="S256" s="215" t="s">
        <v>838</v>
      </c>
      <c r="T256" s="215">
        <v>80504</v>
      </c>
      <c r="U256" s="215" t="s">
        <v>1289</v>
      </c>
      <c r="V256" s="215" t="s">
        <v>516</v>
      </c>
      <c r="W256" s="215" t="s">
        <v>838</v>
      </c>
      <c r="X256" s="215">
        <v>80504</v>
      </c>
      <c r="Y256" s="215" t="s">
        <v>544</v>
      </c>
    </row>
    <row r="257" spans="2:25" s="228" customFormat="1" x14ac:dyDescent="0.2">
      <c r="B257" s="214" t="s">
        <v>801</v>
      </c>
      <c r="C257" s="214" t="s">
        <v>633</v>
      </c>
      <c r="D257" s="214" t="s">
        <v>634</v>
      </c>
      <c r="E257" s="214" t="s">
        <v>634</v>
      </c>
      <c r="F257" s="214" t="s">
        <v>802</v>
      </c>
      <c r="G257" s="214">
        <v>4108187383</v>
      </c>
      <c r="H257" s="214">
        <v>0</v>
      </c>
      <c r="I257" s="229">
        <v>637</v>
      </c>
      <c r="J257" s="215" t="s">
        <v>832</v>
      </c>
      <c r="K257" s="215" t="s">
        <v>833</v>
      </c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 t="s">
        <v>544</v>
      </c>
    </row>
    <row r="258" spans="2:25" s="228" customFormat="1" x14ac:dyDescent="0.2">
      <c r="B258" s="214" t="s">
        <v>803</v>
      </c>
      <c r="C258" s="214" t="s">
        <v>213</v>
      </c>
      <c r="D258" s="214" t="s">
        <v>214</v>
      </c>
      <c r="E258" s="214" t="s">
        <v>214</v>
      </c>
      <c r="F258" s="214" t="s">
        <v>215</v>
      </c>
      <c r="G258" s="214">
        <v>3036817722</v>
      </c>
      <c r="H258" s="214">
        <v>0</v>
      </c>
      <c r="I258" s="229">
        <v>623</v>
      </c>
      <c r="J258" s="215" t="s">
        <v>832</v>
      </c>
      <c r="K258" s="215" t="s">
        <v>1290</v>
      </c>
      <c r="L258" s="215" t="s">
        <v>981</v>
      </c>
      <c r="M258" s="215" t="s">
        <v>981</v>
      </c>
      <c r="N258" s="215" t="s">
        <v>1291</v>
      </c>
      <c r="O258" s="215">
        <v>3039315904</v>
      </c>
      <c r="P258" s="215"/>
      <c r="Q258" s="215" t="s">
        <v>1292</v>
      </c>
      <c r="R258" s="215" t="s">
        <v>516</v>
      </c>
      <c r="S258" s="215" t="s">
        <v>838</v>
      </c>
      <c r="T258" s="215">
        <v>80504</v>
      </c>
      <c r="U258" s="215" t="s">
        <v>1292</v>
      </c>
      <c r="V258" s="215" t="s">
        <v>516</v>
      </c>
      <c r="W258" s="215" t="s">
        <v>838</v>
      </c>
      <c r="X258" s="215">
        <v>80504</v>
      </c>
      <c r="Y258" s="215" t="s">
        <v>533</v>
      </c>
    </row>
    <row r="259" spans="2:25" s="228" customFormat="1" x14ac:dyDescent="0.2">
      <c r="B259" s="214" t="s">
        <v>803</v>
      </c>
      <c r="C259" s="214" t="s">
        <v>213</v>
      </c>
      <c r="D259" s="214" t="s">
        <v>214</v>
      </c>
      <c r="E259" s="214" t="s">
        <v>214</v>
      </c>
      <c r="F259" s="214" t="s">
        <v>215</v>
      </c>
      <c r="G259" s="214">
        <v>3036817722</v>
      </c>
      <c r="H259" s="214">
        <v>0</v>
      </c>
      <c r="I259" s="229">
        <v>623</v>
      </c>
      <c r="J259" s="215" t="s">
        <v>832</v>
      </c>
      <c r="K259" s="215" t="s">
        <v>833</v>
      </c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 t="s">
        <v>533</v>
      </c>
    </row>
    <row r="260" spans="2:25" s="228" customFormat="1" x14ac:dyDescent="0.2">
      <c r="B260" s="214" t="s">
        <v>803</v>
      </c>
      <c r="C260" s="214" t="s">
        <v>213</v>
      </c>
      <c r="D260" s="214" t="s">
        <v>214</v>
      </c>
      <c r="E260" s="214" t="s">
        <v>214</v>
      </c>
      <c r="F260" s="214" t="s">
        <v>215</v>
      </c>
      <c r="G260" s="214">
        <v>3036817722</v>
      </c>
      <c r="H260" s="214">
        <v>0</v>
      </c>
      <c r="I260" s="229">
        <v>633</v>
      </c>
      <c r="J260" s="215" t="s">
        <v>832</v>
      </c>
      <c r="K260" s="215" t="s">
        <v>833</v>
      </c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 t="s">
        <v>533</v>
      </c>
    </row>
    <row r="261" spans="2:25" s="228" customFormat="1" x14ac:dyDescent="0.2">
      <c r="B261" s="214" t="s">
        <v>803</v>
      </c>
      <c r="C261" s="214" t="s">
        <v>213</v>
      </c>
      <c r="D261" s="214" t="s">
        <v>214</v>
      </c>
      <c r="E261" s="214" t="s">
        <v>214</v>
      </c>
      <c r="F261" s="214" t="s">
        <v>215</v>
      </c>
      <c r="G261" s="214">
        <v>3036817722</v>
      </c>
      <c r="H261" s="214">
        <v>0</v>
      </c>
      <c r="I261" s="229">
        <v>633</v>
      </c>
      <c r="J261" s="215" t="s">
        <v>832</v>
      </c>
      <c r="K261" s="215" t="s">
        <v>833</v>
      </c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 t="s">
        <v>533</v>
      </c>
    </row>
    <row r="262" spans="2:25" s="228" customFormat="1" x14ac:dyDescent="0.2">
      <c r="B262" s="214" t="s">
        <v>803</v>
      </c>
      <c r="C262" s="214" t="s">
        <v>213</v>
      </c>
      <c r="D262" s="214" t="s">
        <v>214</v>
      </c>
      <c r="E262" s="214" t="s">
        <v>214</v>
      </c>
      <c r="F262" s="214" t="s">
        <v>215</v>
      </c>
      <c r="G262" s="214">
        <v>3036817722</v>
      </c>
      <c r="H262" s="214">
        <v>0</v>
      </c>
      <c r="I262" s="229">
        <v>634</v>
      </c>
      <c r="J262" s="215" t="s">
        <v>832</v>
      </c>
      <c r="K262" s="215" t="s">
        <v>833</v>
      </c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 t="s">
        <v>533</v>
      </c>
    </row>
    <row r="263" spans="2:25" s="228" customFormat="1" x14ac:dyDescent="0.2">
      <c r="B263" s="214" t="s">
        <v>803</v>
      </c>
      <c r="C263" s="214" t="s">
        <v>213</v>
      </c>
      <c r="D263" s="214" t="s">
        <v>214</v>
      </c>
      <c r="E263" s="214" t="s">
        <v>214</v>
      </c>
      <c r="F263" s="214" t="s">
        <v>215</v>
      </c>
      <c r="G263" s="214">
        <v>3036817722</v>
      </c>
      <c r="H263" s="214">
        <v>0</v>
      </c>
      <c r="I263" s="229">
        <v>634</v>
      </c>
      <c r="J263" s="215" t="s">
        <v>832</v>
      </c>
      <c r="K263" s="215" t="s">
        <v>833</v>
      </c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 t="s">
        <v>533</v>
      </c>
    </row>
    <row r="264" spans="2:25" s="228" customFormat="1" x14ac:dyDescent="0.2">
      <c r="B264" s="214" t="s">
        <v>803</v>
      </c>
      <c r="C264" s="214" t="s">
        <v>213</v>
      </c>
      <c r="D264" s="214" t="s">
        <v>214</v>
      </c>
      <c r="E264" s="214" t="s">
        <v>214</v>
      </c>
      <c r="F264" s="214" t="s">
        <v>215</v>
      </c>
      <c r="G264" s="214">
        <v>3036817722</v>
      </c>
      <c r="H264" s="214">
        <v>0</v>
      </c>
      <c r="I264" s="229">
        <v>638</v>
      </c>
      <c r="J264" s="215" t="s">
        <v>832</v>
      </c>
      <c r="K264" s="215" t="s">
        <v>833</v>
      </c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 t="s">
        <v>533</v>
      </c>
    </row>
    <row r="265" spans="2:25" s="228" customFormat="1" x14ac:dyDescent="0.2">
      <c r="B265" s="214" t="s">
        <v>803</v>
      </c>
      <c r="C265" s="214" t="s">
        <v>213</v>
      </c>
      <c r="D265" s="214" t="s">
        <v>214</v>
      </c>
      <c r="E265" s="214" t="s">
        <v>214</v>
      </c>
      <c r="F265" s="214" t="s">
        <v>215</v>
      </c>
      <c r="G265" s="214">
        <v>3036817722</v>
      </c>
      <c r="H265" s="214">
        <v>0</v>
      </c>
      <c r="I265" s="229">
        <v>638</v>
      </c>
      <c r="J265" s="215" t="s">
        <v>832</v>
      </c>
      <c r="K265" s="215" t="s">
        <v>833</v>
      </c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 t="s">
        <v>533</v>
      </c>
    </row>
    <row r="266" spans="2:25" s="228" customFormat="1" x14ac:dyDescent="0.2">
      <c r="B266" s="214" t="s">
        <v>803</v>
      </c>
      <c r="C266" s="214" t="s">
        <v>213</v>
      </c>
      <c r="D266" s="214" t="s">
        <v>214</v>
      </c>
      <c r="E266" s="214" t="s">
        <v>214</v>
      </c>
      <c r="F266" s="214" t="s">
        <v>215</v>
      </c>
      <c r="G266" s="214">
        <v>3036817722</v>
      </c>
      <c r="H266" s="214">
        <v>0</v>
      </c>
      <c r="I266" s="229">
        <v>639</v>
      </c>
      <c r="J266" s="215" t="s">
        <v>832</v>
      </c>
      <c r="K266" s="215" t="s">
        <v>579</v>
      </c>
      <c r="L266" s="215" t="s">
        <v>580</v>
      </c>
      <c r="M266" s="215" t="s">
        <v>580</v>
      </c>
      <c r="N266" s="215" t="s">
        <v>582</v>
      </c>
      <c r="O266" s="215">
        <v>7203082474</v>
      </c>
      <c r="P266" s="215"/>
      <c r="Q266" s="215" t="s">
        <v>1293</v>
      </c>
      <c r="R266" s="215" t="s">
        <v>516</v>
      </c>
      <c r="S266" s="215" t="s">
        <v>838</v>
      </c>
      <c r="T266" s="215">
        <v>80504</v>
      </c>
      <c r="U266" s="215" t="s">
        <v>1293</v>
      </c>
      <c r="V266" s="215" t="s">
        <v>516</v>
      </c>
      <c r="W266" s="215" t="s">
        <v>838</v>
      </c>
      <c r="X266" s="215">
        <v>80504</v>
      </c>
      <c r="Y266" s="215" t="s">
        <v>533</v>
      </c>
    </row>
    <row r="267" spans="2:25" s="228" customFormat="1" x14ac:dyDescent="0.2">
      <c r="B267" s="214" t="s">
        <v>803</v>
      </c>
      <c r="C267" s="214" t="s">
        <v>213</v>
      </c>
      <c r="D267" s="214" t="s">
        <v>214</v>
      </c>
      <c r="E267" s="214" t="s">
        <v>214</v>
      </c>
      <c r="F267" s="214" t="s">
        <v>215</v>
      </c>
      <c r="G267" s="214">
        <v>3036817722</v>
      </c>
      <c r="H267" s="214">
        <v>0</v>
      </c>
      <c r="I267" s="229">
        <v>639</v>
      </c>
      <c r="J267" s="215" t="s">
        <v>832</v>
      </c>
      <c r="K267" s="215" t="s">
        <v>1294</v>
      </c>
      <c r="L267" s="215" t="s">
        <v>1295</v>
      </c>
      <c r="M267" s="215" t="s">
        <v>1295</v>
      </c>
      <c r="N267" s="215" t="s">
        <v>1296</v>
      </c>
      <c r="O267" s="215">
        <v>3038158881</v>
      </c>
      <c r="P267" s="215">
        <v>3039069469</v>
      </c>
      <c r="Q267" s="215" t="s">
        <v>1297</v>
      </c>
      <c r="R267" s="215" t="s">
        <v>516</v>
      </c>
      <c r="S267" s="215" t="s">
        <v>838</v>
      </c>
      <c r="T267" s="215">
        <v>80504</v>
      </c>
      <c r="U267" s="215" t="s">
        <v>1297</v>
      </c>
      <c r="V267" s="215" t="s">
        <v>516</v>
      </c>
      <c r="W267" s="215" t="s">
        <v>838</v>
      </c>
      <c r="X267" s="215">
        <v>80504</v>
      </c>
      <c r="Y267" s="215" t="s">
        <v>533</v>
      </c>
    </row>
    <row r="268" spans="2:25" s="228" customFormat="1" x14ac:dyDescent="0.2">
      <c r="B268" s="214" t="s">
        <v>803</v>
      </c>
      <c r="C268" s="214" t="s">
        <v>213</v>
      </c>
      <c r="D268" s="214" t="s">
        <v>214</v>
      </c>
      <c r="E268" s="214" t="s">
        <v>214</v>
      </c>
      <c r="F268" s="214" t="s">
        <v>215</v>
      </c>
      <c r="G268" s="214">
        <v>3036817722</v>
      </c>
      <c r="H268" s="214">
        <v>0</v>
      </c>
      <c r="I268" s="229">
        <v>640</v>
      </c>
      <c r="J268" s="215" t="s">
        <v>832</v>
      </c>
      <c r="K268" s="215" t="s">
        <v>1298</v>
      </c>
      <c r="L268" s="215" t="s">
        <v>1103</v>
      </c>
      <c r="M268" s="215" t="s">
        <v>1103</v>
      </c>
      <c r="N268" s="215" t="s">
        <v>1299</v>
      </c>
      <c r="O268" s="215">
        <v>8452391147</v>
      </c>
      <c r="P268" s="215">
        <v>9703371452</v>
      </c>
      <c r="Q268" s="215" t="s">
        <v>1300</v>
      </c>
      <c r="R268" s="215" t="s">
        <v>516</v>
      </c>
      <c r="S268" s="215" t="s">
        <v>838</v>
      </c>
      <c r="T268" s="215">
        <v>80501</v>
      </c>
      <c r="U268" s="215" t="s">
        <v>1300</v>
      </c>
      <c r="V268" s="215" t="s">
        <v>516</v>
      </c>
      <c r="W268" s="215" t="s">
        <v>838</v>
      </c>
      <c r="X268" s="215">
        <v>80501</v>
      </c>
      <c r="Y268" s="215" t="s">
        <v>533</v>
      </c>
    </row>
    <row r="269" spans="2:25" s="228" customFormat="1" x14ac:dyDescent="0.2">
      <c r="B269" s="214" t="s">
        <v>803</v>
      </c>
      <c r="C269" s="214" t="s">
        <v>213</v>
      </c>
      <c r="D269" s="214" t="s">
        <v>214</v>
      </c>
      <c r="E269" s="214" t="s">
        <v>214</v>
      </c>
      <c r="F269" s="214" t="s">
        <v>215</v>
      </c>
      <c r="G269" s="214">
        <v>3036817722</v>
      </c>
      <c r="H269" s="214">
        <v>0</v>
      </c>
      <c r="I269" s="229">
        <v>640</v>
      </c>
      <c r="J269" s="215" t="s">
        <v>832</v>
      </c>
      <c r="K269" s="215" t="s">
        <v>1301</v>
      </c>
      <c r="L269" s="215" t="s">
        <v>657</v>
      </c>
      <c r="M269" s="215" t="s">
        <v>657</v>
      </c>
      <c r="N269" s="215" t="s">
        <v>1302</v>
      </c>
      <c r="O269" s="215">
        <v>7602673610</v>
      </c>
      <c r="P269" s="215"/>
      <c r="Q269" s="215" t="s">
        <v>1303</v>
      </c>
      <c r="R269" s="215" t="s">
        <v>516</v>
      </c>
      <c r="S269" s="215" t="s">
        <v>838</v>
      </c>
      <c r="T269" s="215">
        <v>80501</v>
      </c>
      <c r="U269" s="215" t="s">
        <v>1303</v>
      </c>
      <c r="V269" s="215" t="s">
        <v>516</v>
      </c>
      <c r="W269" s="215" t="s">
        <v>838</v>
      </c>
      <c r="X269" s="215">
        <v>80501</v>
      </c>
      <c r="Y269" s="215" t="s">
        <v>533</v>
      </c>
    </row>
    <row r="270" spans="2:25" s="228" customFormat="1" x14ac:dyDescent="0.2">
      <c r="B270" s="214" t="s">
        <v>803</v>
      </c>
      <c r="C270" s="214" t="s">
        <v>213</v>
      </c>
      <c r="D270" s="214" t="s">
        <v>214</v>
      </c>
      <c r="E270" s="214" t="s">
        <v>214</v>
      </c>
      <c r="F270" s="214" t="s">
        <v>215</v>
      </c>
      <c r="G270" s="214">
        <v>3036817722</v>
      </c>
      <c r="H270" s="214">
        <v>0</v>
      </c>
      <c r="I270" s="229">
        <v>650</v>
      </c>
      <c r="J270" s="215" t="s">
        <v>832</v>
      </c>
      <c r="K270" s="215" t="s">
        <v>833</v>
      </c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 t="s">
        <v>533</v>
      </c>
    </row>
    <row r="271" spans="2:25" s="228" customFormat="1" x14ac:dyDescent="0.2">
      <c r="B271" s="214" t="s">
        <v>803</v>
      </c>
      <c r="C271" s="214" t="s">
        <v>213</v>
      </c>
      <c r="D271" s="214" t="s">
        <v>214</v>
      </c>
      <c r="E271" s="214" t="s">
        <v>214</v>
      </c>
      <c r="F271" s="214" t="s">
        <v>215</v>
      </c>
      <c r="G271" s="214">
        <v>3036817722</v>
      </c>
      <c r="H271" s="214">
        <v>0</v>
      </c>
      <c r="I271" s="229">
        <v>650</v>
      </c>
      <c r="J271" s="215" t="s">
        <v>832</v>
      </c>
      <c r="K271" s="215" t="s">
        <v>833</v>
      </c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 t="s">
        <v>533</v>
      </c>
    </row>
    <row r="272" spans="2:25" s="228" customFormat="1" x14ac:dyDescent="0.2">
      <c r="B272" s="214" t="s">
        <v>803</v>
      </c>
      <c r="C272" s="214" t="s">
        <v>213</v>
      </c>
      <c r="D272" s="214" t="s">
        <v>214</v>
      </c>
      <c r="E272" s="214" t="s">
        <v>214</v>
      </c>
      <c r="F272" s="214" t="s">
        <v>215</v>
      </c>
      <c r="G272" s="214">
        <v>3036817722</v>
      </c>
      <c r="H272" s="214">
        <v>0</v>
      </c>
      <c r="I272" s="229">
        <v>651</v>
      </c>
      <c r="J272" s="215" t="s">
        <v>832</v>
      </c>
      <c r="K272" s="215" t="s">
        <v>1304</v>
      </c>
      <c r="L272" s="215" t="s">
        <v>76</v>
      </c>
      <c r="M272" s="215" t="s">
        <v>76</v>
      </c>
      <c r="N272" s="215" t="s">
        <v>1305</v>
      </c>
      <c r="O272" s="215">
        <v>7203258470</v>
      </c>
      <c r="P272" s="215"/>
      <c r="Q272" s="215" t="s">
        <v>1306</v>
      </c>
      <c r="R272" s="215" t="s">
        <v>516</v>
      </c>
      <c r="S272" s="215" t="s">
        <v>838</v>
      </c>
      <c r="T272" s="215">
        <v>80504</v>
      </c>
      <c r="U272" s="215" t="s">
        <v>1306</v>
      </c>
      <c r="V272" s="215" t="s">
        <v>516</v>
      </c>
      <c r="W272" s="215" t="s">
        <v>838</v>
      </c>
      <c r="X272" s="215">
        <v>80504</v>
      </c>
      <c r="Y272" s="215" t="s">
        <v>533</v>
      </c>
    </row>
    <row r="273" spans="2:25" s="228" customFormat="1" x14ac:dyDescent="0.2">
      <c r="B273" s="214" t="s">
        <v>803</v>
      </c>
      <c r="C273" s="214" t="s">
        <v>213</v>
      </c>
      <c r="D273" s="214" t="s">
        <v>214</v>
      </c>
      <c r="E273" s="214" t="s">
        <v>214</v>
      </c>
      <c r="F273" s="214" t="s">
        <v>215</v>
      </c>
      <c r="G273" s="214">
        <v>3036817722</v>
      </c>
      <c r="H273" s="214">
        <v>0</v>
      </c>
      <c r="I273" s="229">
        <v>651</v>
      </c>
      <c r="J273" s="215" t="s">
        <v>832</v>
      </c>
      <c r="K273" s="215" t="s">
        <v>833</v>
      </c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 t="s">
        <v>533</v>
      </c>
    </row>
    <row r="274" spans="2:25" s="228" customFormat="1" x14ac:dyDescent="0.2">
      <c r="B274" s="214" t="s">
        <v>804</v>
      </c>
      <c r="C274" s="214" t="s">
        <v>164</v>
      </c>
      <c r="D274" s="214" t="s">
        <v>640</v>
      </c>
      <c r="E274" s="214" t="s">
        <v>640</v>
      </c>
      <c r="F274" s="214" t="s">
        <v>166</v>
      </c>
      <c r="G274" s="214">
        <v>3035946434</v>
      </c>
      <c r="H274" s="214">
        <v>0</v>
      </c>
      <c r="I274" s="229">
        <v>626</v>
      </c>
      <c r="J274" s="215" t="s">
        <v>832</v>
      </c>
      <c r="K274" s="215" t="s">
        <v>583</v>
      </c>
      <c r="L274" s="215" t="s">
        <v>584</v>
      </c>
      <c r="M274" s="215" t="s">
        <v>584</v>
      </c>
      <c r="N274" s="215" t="s">
        <v>1307</v>
      </c>
      <c r="O274" s="215">
        <v>3038950174</v>
      </c>
      <c r="P274" s="215"/>
      <c r="Q274" s="215" t="s">
        <v>1308</v>
      </c>
      <c r="R274" s="215" t="s">
        <v>516</v>
      </c>
      <c r="S274" s="215" t="s">
        <v>838</v>
      </c>
      <c r="T274" s="215">
        <v>80503</v>
      </c>
      <c r="U274" s="215" t="s">
        <v>1308</v>
      </c>
      <c r="V274" s="215" t="s">
        <v>516</v>
      </c>
      <c r="W274" s="215" t="s">
        <v>838</v>
      </c>
      <c r="X274" s="215">
        <v>80503</v>
      </c>
      <c r="Y274" s="215" t="s">
        <v>539</v>
      </c>
    </row>
    <row r="275" spans="2:25" s="228" customFormat="1" x14ac:dyDescent="0.2">
      <c r="B275" s="214" t="s">
        <v>804</v>
      </c>
      <c r="C275" s="214" t="s">
        <v>164</v>
      </c>
      <c r="D275" s="214" t="s">
        <v>640</v>
      </c>
      <c r="E275" s="214" t="s">
        <v>640</v>
      </c>
      <c r="F275" s="214" t="s">
        <v>166</v>
      </c>
      <c r="G275" s="214">
        <v>3035946434</v>
      </c>
      <c r="H275" s="214">
        <v>0</v>
      </c>
      <c r="I275" s="229">
        <v>626</v>
      </c>
      <c r="J275" s="215" t="s">
        <v>832</v>
      </c>
      <c r="K275" s="215" t="s">
        <v>1309</v>
      </c>
      <c r="L275" s="215" t="s">
        <v>1310</v>
      </c>
      <c r="M275" s="215" t="s">
        <v>1310</v>
      </c>
      <c r="N275" s="215" t="s">
        <v>1311</v>
      </c>
      <c r="O275" s="215">
        <v>5757709848</v>
      </c>
      <c r="P275" s="215"/>
      <c r="Q275" s="215" t="s">
        <v>1312</v>
      </c>
      <c r="R275" s="215" t="s">
        <v>516</v>
      </c>
      <c r="S275" s="215" t="s">
        <v>838</v>
      </c>
      <c r="T275" s="215">
        <v>80503</v>
      </c>
      <c r="U275" s="215" t="s">
        <v>1312</v>
      </c>
      <c r="V275" s="215" t="s">
        <v>516</v>
      </c>
      <c r="W275" s="215" t="s">
        <v>838</v>
      </c>
      <c r="X275" s="215">
        <v>80503</v>
      </c>
      <c r="Y275" s="215" t="s">
        <v>539</v>
      </c>
    </row>
    <row r="276" spans="2:25" s="228" customFormat="1" x14ac:dyDescent="0.2">
      <c r="B276" s="214" t="s">
        <v>804</v>
      </c>
      <c r="C276" s="214" t="s">
        <v>164</v>
      </c>
      <c r="D276" s="214" t="s">
        <v>640</v>
      </c>
      <c r="E276" s="214" t="s">
        <v>640</v>
      </c>
      <c r="F276" s="214" t="s">
        <v>166</v>
      </c>
      <c r="G276" s="214">
        <v>3035946434</v>
      </c>
      <c r="H276" s="214">
        <v>0</v>
      </c>
      <c r="I276" s="229">
        <v>627</v>
      </c>
      <c r="J276" s="215" t="s">
        <v>832</v>
      </c>
      <c r="K276" s="215" t="s">
        <v>1313</v>
      </c>
      <c r="L276" s="215" t="s">
        <v>76</v>
      </c>
      <c r="M276" s="215" t="s">
        <v>76</v>
      </c>
      <c r="N276" s="215" t="s">
        <v>1314</v>
      </c>
      <c r="O276" s="215">
        <v>2252290720</v>
      </c>
      <c r="P276" s="215"/>
      <c r="Q276" s="215" t="s">
        <v>1315</v>
      </c>
      <c r="R276" s="215" t="s">
        <v>516</v>
      </c>
      <c r="S276" s="215" t="s">
        <v>838</v>
      </c>
      <c r="T276" s="215">
        <v>80503</v>
      </c>
      <c r="U276" s="215" t="s">
        <v>1315</v>
      </c>
      <c r="V276" s="215" t="s">
        <v>516</v>
      </c>
      <c r="W276" s="215" t="s">
        <v>838</v>
      </c>
      <c r="X276" s="215">
        <v>80503</v>
      </c>
      <c r="Y276" s="215" t="s">
        <v>539</v>
      </c>
    </row>
    <row r="277" spans="2:25" s="228" customFormat="1" x14ac:dyDescent="0.2">
      <c r="B277" s="214" t="s">
        <v>804</v>
      </c>
      <c r="C277" s="214" t="s">
        <v>164</v>
      </c>
      <c r="D277" s="214" t="s">
        <v>640</v>
      </c>
      <c r="E277" s="214" t="s">
        <v>640</v>
      </c>
      <c r="F277" s="214" t="s">
        <v>166</v>
      </c>
      <c r="G277" s="214">
        <v>3035946434</v>
      </c>
      <c r="H277" s="214">
        <v>0</v>
      </c>
      <c r="I277" s="229">
        <v>627</v>
      </c>
      <c r="J277" s="215" t="s">
        <v>832</v>
      </c>
      <c r="K277" s="215" t="s">
        <v>833</v>
      </c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 t="s">
        <v>539</v>
      </c>
    </row>
    <row r="278" spans="2:25" s="228" customFormat="1" x14ac:dyDescent="0.2">
      <c r="B278" s="214" t="s">
        <v>804</v>
      </c>
      <c r="C278" s="214" t="s">
        <v>164</v>
      </c>
      <c r="D278" s="214" t="s">
        <v>640</v>
      </c>
      <c r="E278" s="214" t="s">
        <v>640</v>
      </c>
      <c r="F278" s="214" t="s">
        <v>166</v>
      </c>
      <c r="G278" s="214">
        <v>3035946434</v>
      </c>
      <c r="H278" s="214">
        <v>0</v>
      </c>
      <c r="I278" s="229">
        <v>628</v>
      </c>
      <c r="J278" s="215" t="s">
        <v>832</v>
      </c>
      <c r="K278" s="215" t="s">
        <v>833</v>
      </c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 t="s">
        <v>539</v>
      </c>
    </row>
    <row r="279" spans="2:25" s="228" customFormat="1" x14ac:dyDescent="0.2">
      <c r="B279" s="214" t="s">
        <v>804</v>
      </c>
      <c r="C279" s="214" t="s">
        <v>164</v>
      </c>
      <c r="D279" s="214" t="s">
        <v>640</v>
      </c>
      <c r="E279" s="214" t="s">
        <v>640</v>
      </c>
      <c r="F279" s="214" t="s">
        <v>166</v>
      </c>
      <c r="G279" s="214">
        <v>3035946434</v>
      </c>
      <c r="H279" s="214">
        <v>0</v>
      </c>
      <c r="I279" s="229">
        <v>628</v>
      </c>
      <c r="J279" s="215" t="s">
        <v>832</v>
      </c>
      <c r="K279" s="215" t="s">
        <v>833</v>
      </c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 t="s">
        <v>539</v>
      </c>
    </row>
    <row r="280" spans="2:25" s="228" customFormat="1" x14ac:dyDescent="0.2">
      <c r="B280" s="214" t="s">
        <v>804</v>
      </c>
      <c r="C280" s="214" t="s">
        <v>164</v>
      </c>
      <c r="D280" s="214" t="s">
        <v>640</v>
      </c>
      <c r="E280" s="214" t="s">
        <v>640</v>
      </c>
      <c r="F280" s="214" t="s">
        <v>166</v>
      </c>
      <c r="G280" s="214">
        <v>3035946434</v>
      </c>
      <c r="H280" s="214">
        <v>0</v>
      </c>
      <c r="I280" s="229">
        <v>629</v>
      </c>
      <c r="J280" s="215" t="s">
        <v>832</v>
      </c>
      <c r="K280" s="215" t="s">
        <v>164</v>
      </c>
      <c r="L280" s="215" t="s">
        <v>640</v>
      </c>
      <c r="M280" s="215" t="s">
        <v>640</v>
      </c>
      <c r="N280" s="215" t="s">
        <v>166</v>
      </c>
      <c r="O280" s="215">
        <v>3035946434</v>
      </c>
      <c r="P280" s="215"/>
      <c r="Q280" s="215" t="s">
        <v>1316</v>
      </c>
      <c r="R280" s="215" t="s">
        <v>516</v>
      </c>
      <c r="S280" s="215" t="s">
        <v>838</v>
      </c>
      <c r="T280" s="215">
        <v>80503</v>
      </c>
      <c r="U280" s="215" t="s">
        <v>1316</v>
      </c>
      <c r="V280" s="215" t="s">
        <v>516</v>
      </c>
      <c r="W280" s="215" t="s">
        <v>838</v>
      </c>
      <c r="X280" s="215">
        <v>80503</v>
      </c>
      <c r="Y280" s="215" t="s">
        <v>539</v>
      </c>
    </row>
    <row r="281" spans="2:25" s="228" customFormat="1" x14ac:dyDescent="0.2">
      <c r="B281" s="214" t="s">
        <v>804</v>
      </c>
      <c r="C281" s="214" t="s">
        <v>164</v>
      </c>
      <c r="D281" s="214" t="s">
        <v>640</v>
      </c>
      <c r="E281" s="214" t="s">
        <v>640</v>
      </c>
      <c r="F281" s="214" t="s">
        <v>166</v>
      </c>
      <c r="G281" s="214">
        <v>3035946434</v>
      </c>
      <c r="H281" s="214">
        <v>0</v>
      </c>
      <c r="I281" s="229">
        <v>629</v>
      </c>
      <c r="J281" s="215" t="s">
        <v>832</v>
      </c>
      <c r="K281" s="215" t="s">
        <v>350</v>
      </c>
      <c r="L281" s="215" t="s">
        <v>1031</v>
      </c>
      <c r="M281" s="215" t="s">
        <v>1031</v>
      </c>
      <c r="N281" s="215" t="s">
        <v>1317</v>
      </c>
      <c r="O281" s="215">
        <v>3038754727</v>
      </c>
      <c r="P281" s="215"/>
      <c r="Q281" s="215" t="s">
        <v>1318</v>
      </c>
      <c r="R281" s="215" t="s">
        <v>516</v>
      </c>
      <c r="S281" s="215" t="s">
        <v>838</v>
      </c>
      <c r="T281" s="215">
        <v>80503</v>
      </c>
      <c r="U281" s="215" t="s">
        <v>1318</v>
      </c>
      <c r="V281" s="215" t="s">
        <v>516</v>
      </c>
      <c r="W281" s="215" t="s">
        <v>838</v>
      </c>
      <c r="X281" s="215">
        <v>80503</v>
      </c>
      <c r="Y281" s="215" t="s">
        <v>539</v>
      </c>
    </row>
    <row r="282" spans="2:25" s="228" customFormat="1" x14ac:dyDescent="0.2">
      <c r="B282" s="214" t="s">
        <v>804</v>
      </c>
      <c r="C282" s="214" t="s">
        <v>164</v>
      </c>
      <c r="D282" s="214" t="s">
        <v>640</v>
      </c>
      <c r="E282" s="214" t="s">
        <v>640</v>
      </c>
      <c r="F282" s="214" t="s">
        <v>166</v>
      </c>
      <c r="G282" s="214">
        <v>3035946434</v>
      </c>
      <c r="H282" s="214">
        <v>0</v>
      </c>
      <c r="I282" s="229">
        <v>643</v>
      </c>
      <c r="J282" s="215" t="s">
        <v>832</v>
      </c>
      <c r="K282" s="215" t="s">
        <v>1319</v>
      </c>
      <c r="L282" s="215" t="s">
        <v>1320</v>
      </c>
      <c r="M282" s="215" t="s">
        <v>1320</v>
      </c>
      <c r="N282" s="215" t="s">
        <v>1321</v>
      </c>
      <c r="O282" s="215">
        <v>3037027301</v>
      </c>
      <c r="P282" s="215"/>
      <c r="Q282" s="215" t="s">
        <v>1322</v>
      </c>
      <c r="R282" s="215" t="s">
        <v>516</v>
      </c>
      <c r="S282" s="215" t="s">
        <v>838</v>
      </c>
      <c r="T282" s="215">
        <v>80503</v>
      </c>
      <c r="U282" s="215" t="s">
        <v>1322</v>
      </c>
      <c r="V282" s="215" t="s">
        <v>516</v>
      </c>
      <c r="W282" s="215" t="s">
        <v>838</v>
      </c>
      <c r="X282" s="215">
        <v>80503</v>
      </c>
      <c r="Y282" s="215" t="s">
        <v>539</v>
      </c>
    </row>
    <row r="283" spans="2:25" s="228" customFormat="1" x14ac:dyDescent="0.2">
      <c r="B283" s="214" t="s">
        <v>804</v>
      </c>
      <c r="C283" s="214" t="s">
        <v>164</v>
      </c>
      <c r="D283" s="214" t="s">
        <v>640</v>
      </c>
      <c r="E283" s="214" t="s">
        <v>640</v>
      </c>
      <c r="F283" s="214" t="s">
        <v>166</v>
      </c>
      <c r="G283" s="214">
        <v>3035946434</v>
      </c>
      <c r="H283" s="214">
        <v>0</v>
      </c>
      <c r="I283" s="229">
        <v>643</v>
      </c>
      <c r="J283" s="215" t="s">
        <v>832</v>
      </c>
      <c r="K283" s="215" t="s">
        <v>1323</v>
      </c>
      <c r="L283" s="215" t="s">
        <v>1324</v>
      </c>
      <c r="M283" s="215" t="s">
        <v>1324</v>
      </c>
      <c r="N283" s="215" t="s">
        <v>1325</v>
      </c>
      <c r="O283" s="215">
        <v>6123259192</v>
      </c>
      <c r="P283" s="215"/>
      <c r="Q283" s="215" t="s">
        <v>1326</v>
      </c>
      <c r="R283" s="215" t="s">
        <v>516</v>
      </c>
      <c r="S283" s="215" t="s">
        <v>838</v>
      </c>
      <c r="T283" s="215">
        <v>80503</v>
      </c>
      <c r="U283" s="215" t="s">
        <v>1326</v>
      </c>
      <c r="V283" s="215" t="s">
        <v>516</v>
      </c>
      <c r="W283" s="215" t="s">
        <v>838</v>
      </c>
      <c r="X283" s="215">
        <v>80503</v>
      </c>
      <c r="Y283" s="215" t="s">
        <v>539</v>
      </c>
    </row>
    <row r="284" spans="2:25" s="228" customFormat="1" x14ac:dyDescent="0.2">
      <c r="B284" s="214" t="s">
        <v>804</v>
      </c>
      <c r="C284" s="214" t="s">
        <v>164</v>
      </c>
      <c r="D284" s="214" t="s">
        <v>640</v>
      </c>
      <c r="E284" s="214" t="s">
        <v>640</v>
      </c>
      <c r="F284" s="214" t="s">
        <v>166</v>
      </c>
      <c r="G284" s="214">
        <v>3035946434</v>
      </c>
      <c r="H284" s="214">
        <v>0</v>
      </c>
      <c r="I284" s="229">
        <v>644</v>
      </c>
      <c r="J284" s="215" t="s">
        <v>832</v>
      </c>
      <c r="K284" s="215" t="s">
        <v>1327</v>
      </c>
      <c r="L284" s="215" t="s">
        <v>780</v>
      </c>
      <c r="M284" s="215" t="s">
        <v>780</v>
      </c>
      <c r="N284" s="215" t="s">
        <v>1328</v>
      </c>
      <c r="O284" s="215">
        <v>7204943064</v>
      </c>
      <c r="P284" s="215">
        <v>7203400436</v>
      </c>
      <c r="Q284" s="215" t="s">
        <v>1329</v>
      </c>
      <c r="R284" s="215" t="s">
        <v>516</v>
      </c>
      <c r="S284" s="215" t="s">
        <v>838</v>
      </c>
      <c r="T284" s="215">
        <v>80503</v>
      </c>
      <c r="U284" s="215" t="s">
        <v>1329</v>
      </c>
      <c r="V284" s="215" t="s">
        <v>516</v>
      </c>
      <c r="W284" s="215" t="s">
        <v>838</v>
      </c>
      <c r="X284" s="215">
        <v>80503</v>
      </c>
      <c r="Y284" s="215" t="s">
        <v>539</v>
      </c>
    </row>
    <row r="285" spans="2:25" s="228" customFormat="1" x14ac:dyDescent="0.2">
      <c r="B285" s="214" t="s">
        <v>804</v>
      </c>
      <c r="C285" s="214" t="s">
        <v>164</v>
      </c>
      <c r="D285" s="214" t="s">
        <v>640</v>
      </c>
      <c r="E285" s="214" t="s">
        <v>640</v>
      </c>
      <c r="F285" s="214" t="s">
        <v>166</v>
      </c>
      <c r="G285" s="214">
        <v>3035946434</v>
      </c>
      <c r="H285" s="214">
        <v>0</v>
      </c>
      <c r="I285" s="229">
        <v>644</v>
      </c>
      <c r="J285" s="215" t="s">
        <v>832</v>
      </c>
      <c r="K285" s="215" t="s">
        <v>833</v>
      </c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 t="s">
        <v>539</v>
      </c>
    </row>
    <row r="286" spans="2:25" s="228" customFormat="1" x14ac:dyDescent="0.2">
      <c r="B286" s="214" t="s">
        <v>804</v>
      </c>
      <c r="C286" s="214" t="s">
        <v>164</v>
      </c>
      <c r="D286" s="214" t="s">
        <v>640</v>
      </c>
      <c r="E286" s="214" t="s">
        <v>640</v>
      </c>
      <c r="F286" s="214" t="s">
        <v>166</v>
      </c>
      <c r="G286" s="214">
        <v>3035946434</v>
      </c>
      <c r="H286" s="214">
        <v>0</v>
      </c>
      <c r="I286" s="229">
        <v>645</v>
      </c>
      <c r="J286" s="215" t="s">
        <v>832</v>
      </c>
      <c r="K286" s="215" t="s">
        <v>1330</v>
      </c>
      <c r="L286" s="215" t="s">
        <v>607</v>
      </c>
      <c r="M286" s="215" t="s">
        <v>607</v>
      </c>
      <c r="N286" s="215" t="s">
        <v>1331</v>
      </c>
      <c r="O286" s="215">
        <v>8144098071</v>
      </c>
      <c r="P286" s="215"/>
      <c r="Q286" s="215" t="s">
        <v>1332</v>
      </c>
      <c r="R286" s="215" t="s">
        <v>516</v>
      </c>
      <c r="S286" s="215" t="s">
        <v>838</v>
      </c>
      <c r="T286" s="215">
        <v>80503</v>
      </c>
      <c r="U286" s="215" t="s">
        <v>1332</v>
      </c>
      <c r="V286" s="215" t="s">
        <v>516</v>
      </c>
      <c r="W286" s="215" t="s">
        <v>838</v>
      </c>
      <c r="X286" s="215">
        <v>80503</v>
      </c>
      <c r="Y286" s="215" t="s">
        <v>539</v>
      </c>
    </row>
    <row r="287" spans="2:25" s="228" customFormat="1" x14ac:dyDescent="0.2">
      <c r="B287" s="214" t="s">
        <v>804</v>
      </c>
      <c r="C287" s="214" t="s">
        <v>164</v>
      </c>
      <c r="D287" s="214" t="s">
        <v>640</v>
      </c>
      <c r="E287" s="214" t="s">
        <v>640</v>
      </c>
      <c r="F287" s="214" t="s">
        <v>166</v>
      </c>
      <c r="G287" s="214">
        <v>3035946434</v>
      </c>
      <c r="H287" s="214">
        <v>0</v>
      </c>
      <c r="I287" s="229">
        <v>645</v>
      </c>
      <c r="J287" s="215" t="s">
        <v>832</v>
      </c>
      <c r="K287" s="215" t="s">
        <v>833</v>
      </c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 t="s">
        <v>539</v>
      </c>
    </row>
    <row r="288" spans="2:25" s="228" customFormat="1" x14ac:dyDescent="0.2">
      <c r="B288" s="214" t="s">
        <v>804</v>
      </c>
      <c r="C288" s="214" t="s">
        <v>164</v>
      </c>
      <c r="D288" s="214" t="s">
        <v>640</v>
      </c>
      <c r="E288" s="214" t="s">
        <v>640</v>
      </c>
      <c r="F288" s="214" t="s">
        <v>166</v>
      </c>
      <c r="G288" s="214">
        <v>3035946434</v>
      </c>
      <c r="H288" s="214">
        <v>0</v>
      </c>
      <c r="I288" s="229">
        <v>646</v>
      </c>
      <c r="J288" s="215" t="s">
        <v>832</v>
      </c>
      <c r="K288" s="215" t="s">
        <v>833</v>
      </c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 t="s">
        <v>539</v>
      </c>
    </row>
    <row r="289" spans="2:25" s="228" customFormat="1" x14ac:dyDescent="0.2">
      <c r="B289" s="214" t="s">
        <v>804</v>
      </c>
      <c r="C289" s="214" t="s">
        <v>164</v>
      </c>
      <c r="D289" s="214" t="s">
        <v>640</v>
      </c>
      <c r="E289" s="214" t="s">
        <v>640</v>
      </c>
      <c r="F289" s="214" t="s">
        <v>166</v>
      </c>
      <c r="G289" s="214">
        <v>3035946434</v>
      </c>
      <c r="H289" s="214">
        <v>0</v>
      </c>
      <c r="I289" s="229">
        <v>646</v>
      </c>
      <c r="J289" s="215" t="s">
        <v>832</v>
      </c>
      <c r="K289" s="215" t="s">
        <v>833</v>
      </c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 t="s">
        <v>539</v>
      </c>
    </row>
    <row r="290" spans="2:25" s="228" customFormat="1" x14ac:dyDescent="0.2">
      <c r="B290" s="214" t="s">
        <v>805</v>
      </c>
      <c r="C290" s="214" t="s">
        <v>203</v>
      </c>
      <c r="D290" s="214" t="s">
        <v>204</v>
      </c>
      <c r="E290" s="214" t="s">
        <v>204</v>
      </c>
      <c r="F290" s="214" t="s">
        <v>806</v>
      </c>
      <c r="G290" s="214">
        <v>3037757400</v>
      </c>
      <c r="H290" s="214">
        <v>0</v>
      </c>
      <c r="I290" s="229">
        <v>617</v>
      </c>
      <c r="J290" s="215" t="s">
        <v>832</v>
      </c>
      <c r="K290" s="215" t="s">
        <v>833</v>
      </c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 t="s">
        <v>551</v>
      </c>
    </row>
    <row r="291" spans="2:25" s="228" customFormat="1" x14ac:dyDescent="0.2">
      <c r="B291" s="214" t="s">
        <v>805</v>
      </c>
      <c r="C291" s="214" t="s">
        <v>203</v>
      </c>
      <c r="D291" s="214" t="s">
        <v>204</v>
      </c>
      <c r="E291" s="214" t="s">
        <v>204</v>
      </c>
      <c r="F291" s="214" t="s">
        <v>806</v>
      </c>
      <c r="G291" s="214">
        <v>3037757400</v>
      </c>
      <c r="H291" s="214">
        <v>0</v>
      </c>
      <c r="I291" s="229">
        <v>617</v>
      </c>
      <c r="J291" s="215" t="s">
        <v>832</v>
      </c>
      <c r="K291" s="215" t="s">
        <v>833</v>
      </c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 t="s">
        <v>551</v>
      </c>
    </row>
    <row r="292" spans="2:25" s="228" customFormat="1" x14ac:dyDescent="0.2">
      <c r="B292" s="214" t="s">
        <v>805</v>
      </c>
      <c r="C292" s="214" t="s">
        <v>203</v>
      </c>
      <c r="D292" s="214" t="s">
        <v>204</v>
      </c>
      <c r="E292" s="214" t="s">
        <v>204</v>
      </c>
      <c r="F292" s="214" t="s">
        <v>806</v>
      </c>
      <c r="G292" s="214">
        <v>3037757400</v>
      </c>
      <c r="H292" s="214">
        <v>0</v>
      </c>
      <c r="I292" s="229">
        <v>632</v>
      </c>
      <c r="J292" s="215" t="s">
        <v>832</v>
      </c>
      <c r="K292" s="215" t="s">
        <v>833</v>
      </c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 t="s">
        <v>551</v>
      </c>
    </row>
    <row r="293" spans="2:25" s="228" customFormat="1" x14ac:dyDescent="0.2">
      <c r="B293" s="214" t="s">
        <v>805</v>
      </c>
      <c r="C293" s="214" t="s">
        <v>203</v>
      </c>
      <c r="D293" s="214" t="s">
        <v>204</v>
      </c>
      <c r="E293" s="214" t="s">
        <v>204</v>
      </c>
      <c r="F293" s="214" t="s">
        <v>806</v>
      </c>
      <c r="G293" s="214">
        <v>3037757400</v>
      </c>
      <c r="H293" s="214">
        <v>0</v>
      </c>
      <c r="I293" s="229">
        <v>632</v>
      </c>
      <c r="J293" s="215" t="s">
        <v>832</v>
      </c>
      <c r="K293" s="215" t="s">
        <v>833</v>
      </c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 t="s">
        <v>551</v>
      </c>
    </row>
    <row r="294" spans="2:25" s="228" customFormat="1" x14ac:dyDescent="0.2">
      <c r="B294" s="214" t="s">
        <v>805</v>
      </c>
      <c r="C294" s="214" t="s">
        <v>203</v>
      </c>
      <c r="D294" s="214" t="s">
        <v>204</v>
      </c>
      <c r="E294" s="214" t="s">
        <v>204</v>
      </c>
      <c r="F294" s="214" t="s">
        <v>806</v>
      </c>
      <c r="G294" s="214">
        <v>3037757400</v>
      </c>
      <c r="H294" s="214">
        <v>0</v>
      </c>
      <c r="I294" s="229">
        <v>641</v>
      </c>
      <c r="J294" s="215" t="s">
        <v>832</v>
      </c>
      <c r="K294" s="215" t="s">
        <v>1333</v>
      </c>
      <c r="L294" s="215" t="s">
        <v>1334</v>
      </c>
      <c r="M294" s="215" t="s">
        <v>1334</v>
      </c>
      <c r="N294" s="215" t="s">
        <v>1335</v>
      </c>
      <c r="O294" s="215">
        <v>3036849087</v>
      </c>
      <c r="P294" s="215">
        <v>9048740432</v>
      </c>
      <c r="Q294" s="215" t="s">
        <v>1336</v>
      </c>
      <c r="R294" s="215" t="s">
        <v>516</v>
      </c>
      <c r="S294" s="215" t="s">
        <v>838</v>
      </c>
      <c r="T294" s="215">
        <v>80501</v>
      </c>
      <c r="U294" s="215" t="s">
        <v>1336</v>
      </c>
      <c r="V294" s="215" t="s">
        <v>516</v>
      </c>
      <c r="W294" s="215" t="s">
        <v>838</v>
      </c>
      <c r="X294" s="215">
        <v>80501</v>
      </c>
      <c r="Y294" s="215" t="s">
        <v>551</v>
      </c>
    </row>
    <row r="295" spans="2:25" s="228" customFormat="1" x14ac:dyDescent="0.2">
      <c r="B295" s="214" t="s">
        <v>805</v>
      </c>
      <c r="C295" s="214" t="s">
        <v>203</v>
      </c>
      <c r="D295" s="214" t="s">
        <v>204</v>
      </c>
      <c r="E295" s="214" t="s">
        <v>204</v>
      </c>
      <c r="F295" s="214" t="s">
        <v>806</v>
      </c>
      <c r="G295" s="214">
        <v>3037757400</v>
      </c>
      <c r="H295" s="214">
        <v>0</v>
      </c>
      <c r="I295" s="229">
        <v>641</v>
      </c>
      <c r="J295" s="215" t="s">
        <v>832</v>
      </c>
      <c r="K295" s="215" t="s">
        <v>833</v>
      </c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 t="s">
        <v>551</v>
      </c>
    </row>
    <row r="296" spans="2:25" s="228" customFormat="1" x14ac:dyDescent="0.2">
      <c r="B296" s="214" t="s">
        <v>805</v>
      </c>
      <c r="C296" s="214" t="s">
        <v>203</v>
      </c>
      <c r="D296" s="214" t="s">
        <v>204</v>
      </c>
      <c r="E296" s="214" t="s">
        <v>204</v>
      </c>
      <c r="F296" s="214" t="s">
        <v>806</v>
      </c>
      <c r="G296" s="214">
        <v>3037757400</v>
      </c>
      <c r="H296" s="214">
        <v>0</v>
      </c>
      <c r="I296" s="229">
        <v>642</v>
      </c>
      <c r="J296" s="215" t="s">
        <v>832</v>
      </c>
      <c r="K296" s="215" t="s">
        <v>1051</v>
      </c>
      <c r="L296" s="215" t="s">
        <v>840</v>
      </c>
      <c r="M296" s="215" t="s">
        <v>840</v>
      </c>
      <c r="N296" s="215" t="s">
        <v>1337</v>
      </c>
      <c r="O296" s="215">
        <v>3038754047</v>
      </c>
      <c r="P296" s="215"/>
      <c r="Q296" s="215" t="s">
        <v>1338</v>
      </c>
      <c r="R296" s="215" t="s">
        <v>516</v>
      </c>
      <c r="S296" s="215" t="s">
        <v>838</v>
      </c>
      <c r="T296" s="215">
        <v>80501</v>
      </c>
      <c r="U296" s="215" t="s">
        <v>1338</v>
      </c>
      <c r="V296" s="215" t="s">
        <v>516</v>
      </c>
      <c r="W296" s="215" t="s">
        <v>838</v>
      </c>
      <c r="X296" s="215">
        <v>80501</v>
      </c>
      <c r="Y296" s="215" t="s">
        <v>551</v>
      </c>
    </row>
    <row r="297" spans="2:25" s="228" customFormat="1" x14ac:dyDescent="0.2">
      <c r="B297" s="214" t="s">
        <v>805</v>
      </c>
      <c r="C297" s="214" t="s">
        <v>203</v>
      </c>
      <c r="D297" s="214" t="s">
        <v>204</v>
      </c>
      <c r="E297" s="214" t="s">
        <v>204</v>
      </c>
      <c r="F297" s="214" t="s">
        <v>806</v>
      </c>
      <c r="G297" s="214">
        <v>3037757400</v>
      </c>
      <c r="H297" s="214">
        <v>0</v>
      </c>
      <c r="I297" s="229">
        <v>642</v>
      </c>
      <c r="J297" s="215" t="s">
        <v>832</v>
      </c>
      <c r="K297" s="215" t="s">
        <v>833</v>
      </c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 t="s">
        <v>551</v>
      </c>
    </row>
    <row r="298" spans="2:25" s="228" customFormat="1" x14ac:dyDescent="0.2">
      <c r="B298" s="214" t="s">
        <v>805</v>
      </c>
      <c r="C298" s="214" t="s">
        <v>203</v>
      </c>
      <c r="D298" s="214" t="s">
        <v>204</v>
      </c>
      <c r="E298" s="214" t="s">
        <v>204</v>
      </c>
      <c r="F298" s="214" t="s">
        <v>806</v>
      </c>
      <c r="G298" s="214">
        <v>3037757400</v>
      </c>
      <c r="H298" s="214">
        <v>0</v>
      </c>
      <c r="I298" s="229">
        <v>647</v>
      </c>
      <c r="J298" s="215" t="s">
        <v>832</v>
      </c>
      <c r="K298" s="215" t="s">
        <v>833</v>
      </c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 t="s">
        <v>551</v>
      </c>
    </row>
    <row r="299" spans="2:25" s="228" customFormat="1" x14ac:dyDescent="0.2">
      <c r="B299" s="214" t="s">
        <v>805</v>
      </c>
      <c r="C299" s="214" t="s">
        <v>203</v>
      </c>
      <c r="D299" s="214" t="s">
        <v>204</v>
      </c>
      <c r="E299" s="214" t="s">
        <v>204</v>
      </c>
      <c r="F299" s="214" t="s">
        <v>806</v>
      </c>
      <c r="G299" s="214">
        <v>3037757400</v>
      </c>
      <c r="H299" s="214">
        <v>0</v>
      </c>
      <c r="I299" s="229">
        <v>647</v>
      </c>
      <c r="J299" s="215" t="s">
        <v>832</v>
      </c>
      <c r="K299" s="215" t="s">
        <v>833</v>
      </c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 t="s">
        <v>551</v>
      </c>
    </row>
    <row r="300" spans="2:25" s="228" customFormat="1" x14ac:dyDescent="0.2">
      <c r="B300" s="214" t="s">
        <v>805</v>
      </c>
      <c r="C300" s="214" t="s">
        <v>203</v>
      </c>
      <c r="D300" s="214" t="s">
        <v>204</v>
      </c>
      <c r="E300" s="214" t="s">
        <v>204</v>
      </c>
      <c r="F300" s="214" t="s">
        <v>806</v>
      </c>
      <c r="G300" s="214">
        <v>3037757400</v>
      </c>
      <c r="H300" s="214">
        <v>0</v>
      </c>
      <c r="I300" s="229">
        <v>648</v>
      </c>
      <c r="J300" s="215" t="s">
        <v>832</v>
      </c>
      <c r="K300" s="215" t="s">
        <v>1339</v>
      </c>
      <c r="L300" s="215" t="s">
        <v>1211</v>
      </c>
      <c r="M300" s="215" t="s">
        <v>1211</v>
      </c>
      <c r="N300" s="215" t="s">
        <v>1340</v>
      </c>
      <c r="O300" s="215">
        <v>3036510439</v>
      </c>
      <c r="P300" s="215"/>
      <c r="Q300" s="215" t="s">
        <v>1341</v>
      </c>
      <c r="R300" s="215" t="s">
        <v>516</v>
      </c>
      <c r="S300" s="215" t="s">
        <v>838</v>
      </c>
      <c r="T300" s="215">
        <v>80501</v>
      </c>
      <c r="U300" s="215" t="s">
        <v>1341</v>
      </c>
      <c r="V300" s="215" t="s">
        <v>516</v>
      </c>
      <c r="W300" s="215" t="s">
        <v>838</v>
      </c>
      <c r="X300" s="215">
        <v>80501</v>
      </c>
      <c r="Y300" s="215" t="s">
        <v>551</v>
      </c>
    </row>
    <row r="301" spans="2:25" s="228" customFormat="1" x14ac:dyDescent="0.2">
      <c r="B301" s="214" t="s">
        <v>805</v>
      </c>
      <c r="C301" s="214" t="s">
        <v>203</v>
      </c>
      <c r="D301" s="214" t="s">
        <v>204</v>
      </c>
      <c r="E301" s="214" t="s">
        <v>204</v>
      </c>
      <c r="F301" s="214" t="s">
        <v>806</v>
      </c>
      <c r="G301" s="214">
        <v>3037757400</v>
      </c>
      <c r="H301" s="214">
        <v>0</v>
      </c>
      <c r="I301" s="229">
        <v>648</v>
      </c>
      <c r="J301" s="215" t="s">
        <v>832</v>
      </c>
      <c r="K301" s="215" t="s">
        <v>833</v>
      </c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 t="s">
        <v>551</v>
      </c>
    </row>
    <row r="302" spans="2:25" s="228" customFormat="1" x14ac:dyDescent="0.2">
      <c r="B302" s="214" t="s">
        <v>805</v>
      </c>
      <c r="C302" s="214" t="s">
        <v>203</v>
      </c>
      <c r="D302" s="214" t="s">
        <v>204</v>
      </c>
      <c r="E302" s="214" t="s">
        <v>204</v>
      </c>
      <c r="F302" s="214" t="s">
        <v>806</v>
      </c>
      <c r="G302" s="214">
        <v>3037757400</v>
      </c>
      <c r="H302" s="214">
        <v>0</v>
      </c>
      <c r="I302" s="229">
        <v>649</v>
      </c>
      <c r="J302" s="215" t="s">
        <v>832</v>
      </c>
      <c r="K302" s="215" t="s">
        <v>603</v>
      </c>
      <c r="L302" s="215" t="s">
        <v>1342</v>
      </c>
      <c r="M302" s="215" t="s">
        <v>604</v>
      </c>
      <c r="N302" s="215" t="s">
        <v>606</v>
      </c>
      <c r="O302" s="215">
        <v>3038236728</v>
      </c>
      <c r="P302" s="215"/>
      <c r="Q302" s="215" t="s">
        <v>1343</v>
      </c>
      <c r="R302" s="215" t="s">
        <v>516</v>
      </c>
      <c r="S302" s="215" t="s">
        <v>838</v>
      </c>
      <c r="T302" s="215">
        <v>80501</v>
      </c>
      <c r="U302" s="215" t="s">
        <v>1343</v>
      </c>
      <c r="V302" s="215" t="s">
        <v>516</v>
      </c>
      <c r="W302" s="215" t="s">
        <v>838</v>
      </c>
      <c r="X302" s="215">
        <v>80501</v>
      </c>
      <c r="Y302" s="215" t="s">
        <v>551</v>
      </c>
    </row>
    <row r="303" spans="2:25" s="228" customFormat="1" x14ac:dyDescent="0.2">
      <c r="B303" s="214" t="s">
        <v>805</v>
      </c>
      <c r="C303" s="214" t="s">
        <v>203</v>
      </c>
      <c r="D303" s="214" t="s">
        <v>204</v>
      </c>
      <c r="E303" s="214" t="s">
        <v>204</v>
      </c>
      <c r="F303" s="214" t="s">
        <v>806</v>
      </c>
      <c r="G303" s="214">
        <v>3037757400</v>
      </c>
      <c r="H303" s="214">
        <v>0</v>
      </c>
      <c r="I303" s="229">
        <v>649</v>
      </c>
      <c r="J303" s="215" t="s">
        <v>832</v>
      </c>
      <c r="K303" s="215" t="s">
        <v>655</v>
      </c>
      <c r="L303" s="215" t="s">
        <v>656</v>
      </c>
      <c r="M303" s="215" t="s">
        <v>656</v>
      </c>
      <c r="N303" s="215" t="s">
        <v>659</v>
      </c>
      <c r="O303" s="215">
        <v>3034859427</v>
      </c>
      <c r="P303" s="215"/>
      <c r="Q303" s="215" t="s">
        <v>1343</v>
      </c>
      <c r="R303" s="215" t="s">
        <v>516</v>
      </c>
      <c r="S303" s="215" t="s">
        <v>838</v>
      </c>
      <c r="T303" s="215">
        <v>80501</v>
      </c>
      <c r="U303" s="215" t="s">
        <v>1343</v>
      </c>
      <c r="V303" s="215" t="s">
        <v>516</v>
      </c>
      <c r="W303" s="215" t="s">
        <v>838</v>
      </c>
      <c r="X303" s="215">
        <v>80501</v>
      </c>
      <c r="Y303" s="215" t="s">
        <v>551</v>
      </c>
    </row>
    <row r="304" spans="2:25" s="228" customFormat="1" x14ac:dyDescent="0.2">
      <c r="B304" s="214" t="s">
        <v>805</v>
      </c>
      <c r="C304" s="214" t="s">
        <v>203</v>
      </c>
      <c r="D304" s="214" t="s">
        <v>204</v>
      </c>
      <c r="E304" s="214" t="s">
        <v>204</v>
      </c>
      <c r="F304" s="214" t="s">
        <v>806</v>
      </c>
      <c r="G304" s="214">
        <v>3037757400</v>
      </c>
      <c r="H304" s="214">
        <v>0</v>
      </c>
      <c r="I304" s="229">
        <v>703</v>
      </c>
      <c r="J304" s="215" t="s">
        <v>832</v>
      </c>
      <c r="K304" s="215" t="s">
        <v>1344</v>
      </c>
      <c r="L304" s="215" t="s">
        <v>981</v>
      </c>
      <c r="M304" s="215" t="s">
        <v>981</v>
      </c>
      <c r="N304" s="215" t="s">
        <v>1345</v>
      </c>
      <c r="O304" s="215">
        <v>3036788249</v>
      </c>
      <c r="P304" s="215"/>
      <c r="Q304" s="215" t="s">
        <v>1346</v>
      </c>
      <c r="R304" s="215" t="s">
        <v>516</v>
      </c>
      <c r="S304" s="215" t="s">
        <v>838</v>
      </c>
      <c r="T304" s="215">
        <v>80503</v>
      </c>
      <c r="U304" s="215" t="s">
        <v>1346</v>
      </c>
      <c r="V304" s="215" t="s">
        <v>516</v>
      </c>
      <c r="W304" s="215" t="s">
        <v>838</v>
      </c>
      <c r="X304" s="215">
        <v>80503</v>
      </c>
      <c r="Y304" s="215" t="s">
        <v>551</v>
      </c>
    </row>
    <row r="305" spans="2:25" s="228" customFormat="1" x14ac:dyDescent="0.2">
      <c r="B305" s="214" t="s">
        <v>805</v>
      </c>
      <c r="C305" s="214" t="s">
        <v>203</v>
      </c>
      <c r="D305" s="214" t="s">
        <v>204</v>
      </c>
      <c r="E305" s="214" t="s">
        <v>204</v>
      </c>
      <c r="F305" s="214" t="s">
        <v>806</v>
      </c>
      <c r="G305" s="214">
        <v>3037757400</v>
      </c>
      <c r="H305" s="214">
        <v>0</v>
      </c>
      <c r="I305" s="229">
        <v>703</v>
      </c>
      <c r="J305" s="215" t="s">
        <v>832</v>
      </c>
      <c r="K305" s="215" t="s">
        <v>833</v>
      </c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 t="s">
        <v>551</v>
      </c>
    </row>
    <row r="306" spans="2:25" s="228" customFormat="1" x14ac:dyDescent="0.2">
      <c r="B306" s="214" t="s">
        <v>805</v>
      </c>
      <c r="C306" s="214" t="s">
        <v>203</v>
      </c>
      <c r="D306" s="214" t="s">
        <v>204</v>
      </c>
      <c r="E306" s="214" t="s">
        <v>204</v>
      </c>
      <c r="F306" s="214" t="s">
        <v>806</v>
      </c>
      <c r="G306" s="214">
        <v>3037757400</v>
      </c>
      <c r="H306" s="214">
        <v>0</v>
      </c>
      <c r="I306" s="229">
        <v>704</v>
      </c>
      <c r="J306" s="215" t="s">
        <v>832</v>
      </c>
      <c r="K306" s="215" t="s">
        <v>1347</v>
      </c>
      <c r="L306" s="215" t="s">
        <v>1091</v>
      </c>
      <c r="M306" s="215" t="s">
        <v>1091</v>
      </c>
      <c r="N306" s="215" t="s">
        <v>1348</v>
      </c>
      <c r="O306" s="215">
        <v>3035891976</v>
      </c>
      <c r="P306" s="215">
        <v>3035706948</v>
      </c>
      <c r="Q306" s="215" t="s">
        <v>1349</v>
      </c>
      <c r="R306" s="215" t="s">
        <v>516</v>
      </c>
      <c r="S306" s="215" t="s">
        <v>838</v>
      </c>
      <c r="T306" s="215">
        <v>80503</v>
      </c>
      <c r="U306" s="215" t="s">
        <v>1349</v>
      </c>
      <c r="V306" s="215" t="s">
        <v>516</v>
      </c>
      <c r="W306" s="215" t="s">
        <v>838</v>
      </c>
      <c r="X306" s="215">
        <v>80503</v>
      </c>
      <c r="Y306" s="215" t="s">
        <v>551</v>
      </c>
    </row>
    <row r="307" spans="2:25" s="228" customFormat="1" x14ac:dyDescent="0.2">
      <c r="B307" s="214" t="s">
        <v>805</v>
      </c>
      <c r="C307" s="214" t="s">
        <v>203</v>
      </c>
      <c r="D307" s="214" t="s">
        <v>204</v>
      </c>
      <c r="E307" s="214" t="s">
        <v>204</v>
      </c>
      <c r="F307" s="214" t="s">
        <v>806</v>
      </c>
      <c r="G307" s="214">
        <v>3037757400</v>
      </c>
      <c r="H307" s="214">
        <v>0</v>
      </c>
      <c r="I307" s="229">
        <v>704</v>
      </c>
      <c r="J307" s="215" t="s">
        <v>832</v>
      </c>
      <c r="K307" s="215" t="s">
        <v>833</v>
      </c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 t="s">
        <v>551</v>
      </c>
    </row>
    <row r="308" spans="2:25" s="228" customFormat="1" x14ac:dyDescent="0.2">
      <c r="B308" s="214" t="s">
        <v>805</v>
      </c>
      <c r="C308" s="214" t="s">
        <v>203</v>
      </c>
      <c r="D308" s="214" t="s">
        <v>204</v>
      </c>
      <c r="E308" s="214" t="s">
        <v>204</v>
      </c>
      <c r="F308" s="214" t="s">
        <v>806</v>
      </c>
      <c r="G308" s="214">
        <v>3037757400</v>
      </c>
      <c r="H308" s="214">
        <v>0</v>
      </c>
      <c r="I308" s="229">
        <v>705</v>
      </c>
      <c r="J308" s="215" t="s">
        <v>832</v>
      </c>
      <c r="K308" s="215" t="s">
        <v>203</v>
      </c>
      <c r="L308" s="215" t="s">
        <v>204</v>
      </c>
      <c r="M308" s="215" t="s">
        <v>204</v>
      </c>
      <c r="N308" s="215" t="s">
        <v>1350</v>
      </c>
      <c r="O308" s="215">
        <v>3037757400</v>
      </c>
      <c r="P308" s="215"/>
      <c r="Q308" s="215" t="s">
        <v>1351</v>
      </c>
      <c r="R308" s="215" t="s">
        <v>516</v>
      </c>
      <c r="S308" s="215" t="s">
        <v>838</v>
      </c>
      <c r="T308" s="215">
        <v>80504</v>
      </c>
      <c r="U308" s="215"/>
      <c r="V308" s="215"/>
      <c r="W308" s="215"/>
      <c r="X308" s="215">
        <v>80504</v>
      </c>
      <c r="Y308" s="215" t="s">
        <v>551</v>
      </c>
    </row>
    <row r="309" spans="2:25" s="228" customFormat="1" x14ac:dyDescent="0.2">
      <c r="B309" s="214" t="s">
        <v>805</v>
      </c>
      <c r="C309" s="214" t="s">
        <v>203</v>
      </c>
      <c r="D309" s="214" t="s">
        <v>204</v>
      </c>
      <c r="E309" s="214" t="s">
        <v>204</v>
      </c>
      <c r="F309" s="214" t="s">
        <v>806</v>
      </c>
      <c r="G309" s="214">
        <v>3037757400</v>
      </c>
      <c r="H309" s="214">
        <v>0</v>
      </c>
      <c r="I309" s="229">
        <v>705</v>
      </c>
      <c r="J309" s="215" t="s">
        <v>832</v>
      </c>
      <c r="K309" s="215" t="s">
        <v>1352</v>
      </c>
      <c r="L309" s="215" t="s">
        <v>876</v>
      </c>
      <c r="M309" s="215" t="s">
        <v>876</v>
      </c>
      <c r="N309" s="215" t="s">
        <v>1353</v>
      </c>
      <c r="O309" s="215">
        <v>3037253647</v>
      </c>
      <c r="P309" s="215"/>
      <c r="Q309" s="215" t="s">
        <v>1354</v>
      </c>
      <c r="R309" s="215" t="s">
        <v>516</v>
      </c>
      <c r="S309" s="215" t="s">
        <v>838</v>
      </c>
      <c r="T309" s="215">
        <v>80504</v>
      </c>
      <c r="U309" s="215" t="s">
        <v>1354</v>
      </c>
      <c r="V309" s="215" t="s">
        <v>516</v>
      </c>
      <c r="W309" s="215" t="s">
        <v>838</v>
      </c>
      <c r="X309" s="215">
        <v>80504</v>
      </c>
      <c r="Y309" s="215" t="s">
        <v>551</v>
      </c>
    </row>
    <row r="310" spans="2:25" s="228" customFormat="1" x14ac:dyDescent="0.2">
      <c r="B310" s="214" t="s">
        <v>807</v>
      </c>
      <c r="C310" s="214" t="s">
        <v>110</v>
      </c>
      <c r="D310" s="214" t="s">
        <v>111</v>
      </c>
      <c r="E310" s="214" t="s">
        <v>111</v>
      </c>
      <c r="F310" s="214" t="s">
        <v>112</v>
      </c>
      <c r="G310" s="214">
        <v>3033497421</v>
      </c>
      <c r="H310" s="214">
        <v>3036516523</v>
      </c>
      <c r="I310" s="229">
        <v>200</v>
      </c>
      <c r="J310" s="215" t="s">
        <v>832</v>
      </c>
      <c r="K310" s="215" t="s">
        <v>1355</v>
      </c>
      <c r="L310" s="215" t="s">
        <v>1356</v>
      </c>
      <c r="M310" s="215" t="s">
        <v>1356</v>
      </c>
      <c r="N310" s="215" t="s">
        <v>1357</v>
      </c>
      <c r="O310" s="215">
        <v>7208901212</v>
      </c>
      <c r="P310" s="215"/>
      <c r="Q310" s="215" t="s">
        <v>1358</v>
      </c>
      <c r="R310" s="215" t="s">
        <v>471</v>
      </c>
      <c r="S310" s="215" t="s">
        <v>838</v>
      </c>
      <c r="T310" s="215">
        <v>80027</v>
      </c>
      <c r="U310" s="215" t="s">
        <v>1358</v>
      </c>
      <c r="V310" s="215" t="s">
        <v>471</v>
      </c>
      <c r="W310" s="215" t="s">
        <v>838</v>
      </c>
      <c r="X310" s="215">
        <v>80027</v>
      </c>
      <c r="Y310" s="215" t="s">
        <v>473</v>
      </c>
    </row>
    <row r="311" spans="2:25" s="228" customFormat="1" x14ac:dyDescent="0.2">
      <c r="B311" s="214" t="s">
        <v>807</v>
      </c>
      <c r="C311" s="214" t="s">
        <v>110</v>
      </c>
      <c r="D311" s="214" t="s">
        <v>111</v>
      </c>
      <c r="E311" s="214" t="s">
        <v>111</v>
      </c>
      <c r="F311" s="214" t="s">
        <v>112</v>
      </c>
      <c r="G311" s="214">
        <v>3033497421</v>
      </c>
      <c r="H311" s="214">
        <v>3036516523</v>
      </c>
      <c r="I311" s="229">
        <v>200</v>
      </c>
      <c r="J311" s="215" t="s">
        <v>832</v>
      </c>
      <c r="K311" s="215" t="s">
        <v>219</v>
      </c>
      <c r="L311" s="215" t="s">
        <v>1359</v>
      </c>
      <c r="M311" s="215" t="s">
        <v>1359</v>
      </c>
      <c r="N311" s="215" t="s">
        <v>1360</v>
      </c>
      <c r="O311" s="215">
        <v>7204224755</v>
      </c>
      <c r="P311" s="215"/>
      <c r="Q311" s="215" t="s">
        <v>1361</v>
      </c>
      <c r="R311" s="215" t="s">
        <v>471</v>
      </c>
      <c r="S311" s="215" t="s">
        <v>838</v>
      </c>
      <c r="T311" s="215">
        <v>80027</v>
      </c>
      <c r="U311" s="215" t="s">
        <v>1361</v>
      </c>
      <c r="V311" s="215" t="s">
        <v>471</v>
      </c>
      <c r="W311" s="215" t="s">
        <v>838</v>
      </c>
      <c r="X311" s="215">
        <v>80027</v>
      </c>
      <c r="Y311" s="215" t="s">
        <v>473</v>
      </c>
    </row>
    <row r="312" spans="2:25" s="228" customFormat="1" x14ac:dyDescent="0.2">
      <c r="B312" s="214" t="s">
        <v>807</v>
      </c>
      <c r="C312" s="214" t="s">
        <v>110</v>
      </c>
      <c r="D312" s="214" t="s">
        <v>111</v>
      </c>
      <c r="E312" s="214" t="s">
        <v>111</v>
      </c>
      <c r="F312" s="214" t="s">
        <v>112</v>
      </c>
      <c r="G312" s="214">
        <v>3033497421</v>
      </c>
      <c r="H312" s="214">
        <v>3036516523</v>
      </c>
      <c r="I312" s="229">
        <v>201</v>
      </c>
      <c r="J312" s="215" t="s">
        <v>832</v>
      </c>
      <c r="K312" s="215" t="s">
        <v>1362</v>
      </c>
      <c r="L312" s="215" t="s">
        <v>1363</v>
      </c>
      <c r="M312" s="215" t="s">
        <v>1363</v>
      </c>
      <c r="N312" s="215" t="s">
        <v>1364</v>
      </c>
      <c r="O312" s="215">
        <v>7192109151</v>
      </c>
      <c r="P312" s="215">
        <v>3036652201</v>
      </c>
      <c r="Q312" s="215" t="s">
        <v>1365</v>
      </c>
      <c r="R312" s="215" t="s">
        <v>471</v>
      </c>
      <c r="S312" s="215" t="s">
        <v>838</v>
      </c>
      <c r="T312" s="215">
        <v>80027</v>
      </c>
      <c r="U312" s="215" t="s">
        <v>1365</v>
      </c>
      <c r="V312" s="215" t="s">
        <v>471</v>
      </c>
      <c r="W312" s="215" t="s">
        <v>838</v>
      </c>
      <c r="X312" s="215">
        <v>80027</v>
      </c>
      <c r="Y312" s="215" t="s">
        <v>473</v>
      </c>
    </row>
    <row r="313" spans="2:25" s="228" customFormat="1" x14ac:dyDescent="0.2">
      <c r="B313" s="214" t="s">
        <v>807</v>
      </c>
      <c r="C313" s="214" t="s">
        <v>110</v>
      </c>
      <c r="D313" s="214" t="s">
        <v>111</v>
      </c>
      <c r="E313" s="214" t="s">
        <v>111</v>
      </c>
      <c r="F313" s="214" t="s">
        <v>112</v>
      </c>
      <c r="G313" s="214">
        <v>3033497421</v>
      </c>
      <c r="H313" s="214">
        <v>3036516523</v>
      </c>
      <c r="I313" s="229">
        <v>201</v>
      </c>
      <c r="J313" s="215" t="s">
        <v>832</v>
      </c>
      <c r="K313" s="215" t="s">
        <v>833</v>
      </c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 t="s">
        <v>473</v>
      </c>
    </row>
    <row r="314" spans="2:25" s="228" customFormat="1" x14ac:dyDescent="0.2">
      <c r="B314" s="214" t="s">
        <v>807</v>
      </c>
      <c r="C314" s="214" t="s">
        <v>110</v>
      </c>
      <c r="D314" s="214" t="s">
        <v>111</v>
      </c>
      <c r="E314" s="214" t="s">
        <v>111</v>
      </c>
      <c r="F314" s="214" t="s">
        <v>112</v>
      </c>
      <c r="G314" s="214">
        <v>3033497421</v>
      </c>
      <c r="H314" s="214">
        <v>3036516523</v>
      </c>
      <c r="I314" s="229">
        <v>202</v>
      </c>
      <c r="J314" s="215" t="s">
        <v>832</v>
      </c>
      <c r="K314" s="215" t="s">
        <v>833</v>
      </c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 t="s">
        <v>473</v>
      </c>
    </row>
    <row r="315" spans="2:25" s="228" customFormat="1" x14ac:dyDescent="0.2">
      <c r="B315" s="214" t="s">
        <v>807</v>
      </c>
      <c r="C315" s="214" t="s">
        <v>110</v>
      </c>
      <c r="D315" s="214" t="s">
        <v>111</v>
      </c>
      <c r="E315" s="214" t="s">
        <v>111</v>
      </c>
      <c r="F315" s="214" t="s">
        <v>112</v>
      </c>
      <c r="G315" s="214">
        <v>3033497421</v>
      </c>
      <c r="H315" s="214">
        <v>3036516523</v>
      </c>
      <c r="I315" s="229">
        <v>202</v>
      </c>
      <c r="J315" s="215" t="s">
        <v>832</v>
      </c>
      <c r="K315" s="215" t="s">
        <v>833</v>
      </c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 t="s">
        <v>473</v>
      </c>
    </row>
    <row r="316" spans="2:25" s="228" customFormat="1" x14ac:dyDescent="0.2">
      <c r="B316" s="214" t="s">
        <v>807</v>
      </c>
      <c r="C316" s="214" t="s">
        <v>110</v>
      </c>
      <c r="D316" s="214" t="s">
        <v>111</v>
      </c>
      <c r="E316" s="214" t="s">
        <v>111</v>
      </c>
      <c r="F316" s="214" t="s">
        <v>112</v>
      </c>
      <c r="G316" s="214">
        <v>3033497421</v>
      </c>
      <c r="H316" s="214">
        <v>3036516523</v>
      </c>
      <c r="I316" s="229">
        <v>203</v>
      </c>
      <c r="J316" s="215" t="s">
        <v>832</v>
      </c>
      <c r="K316" s="215" t="s">
        <v>1366</v>
      </c>
      <c r="L316" s="215" t="s">
        <v>1367</v>
      </c>
      <c r="M316" s="215" t="s">
        <v>1367</v>
      </c>
      <c r="N316" s="215" t="s">
        <v>1368</v>
      </c>
      <c r="O316" s="215">
        <v>7202335223</v>
      </c>
      <c r="P316" s="215"/>
      <c r="Q316" s="215" t="s">
        <v>1369</v>
      </c>
      <c r="R316" s="215" t="s">
        <v>471</v>
      </c>
      <c r="S316" s="215" t="s">
        <v>838</v>
      </c>
      <c r="T316" s="215">
        <v>80027</v>
      </c>
      <c r="U316" s="215" t="s">
        <v>1369</v>
      </c>
      <c r="V316" s="215" t="s">
        <v>471</v>
      </c>
      <c r="W316" s="215" t="s">
        <v>838</v>
      </c>
      <c r="X316" s="215">
        <v>80027</v>
      </c>
      <c r="Y316" s="215" t="s">
        <v>473</v>
      </c>
    </row>
    <row r="317" spans="2:25" s="228" customFormat="1" x14ac:dyDescent="0.2">
      <c r="B317" s="214" t="s">
        <v>807</v>
      </c>
      <c r="C317" s="214" t="s">
        <v>110</v>
      </c>
      <c r="D317" s="214" t="s">
        <v>111</v>
      </c>
      <c r="E317" s="214" t="s">
        <v>111</v>
      </c>
      <c r="F317" s="214" t="s">
        <v>112</v>
      </c>
      <c r="G317" s="214">
        <v>3033497421</v>
      </c>
      <c r="H317" s="214">
        <v>3036516523</v>
      </c>
      <c r="I317" s="229">
        <v>203</v>
      </c>
      <c r="J317" s="215" t="s">
        <v>832</v>
      </c>
      <c r="K317" s="215" t="s">
        <v>833</v>
      </c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 t="s">
        <v>473</v>
      </c>
    </row>
    <row r="318" spans="2:25" s="228" customFormat="1" x14ac:dyDescent="0.2">
      <c r="B318" s="214" t="s">
        <v>807</v>
      </c>
      <c r="C318" s="214" t="s">
        <v>110</v>
      </c>
      <c r="D318" s="214" t="s">
        <v>111</v>
      </c>
      <c r="E318" s="214" t="s">
        <v>111</v>
      </c>
      <c r="F318" s="214" t="s">
        <v>112</v>
      </c>
      <c r="G318" s="214">
        <v>3033497421</v>
      </c>
      <c r="H318" s="214">
        <v>3036516523</v>
      </c>
      <c r="I318" s="229">
        <v>204</v>
      </c>
      <c r="J318" s="215" t="s">
        <v>832</v>
      </c>
      <c r="K318" s="215" t="s">
        <v>1370</v>
      </c>
      <c r="L318" s="215" t="s">
        <v>1371</v>
      </c>
      <c r="M318" s="215" t="s">
        <v>1371</v>
      </c>
      <c r="N318" s="215" t="s">
        <v>1372</v>
      </c>
      <c r="O318" s="215">
        <v>7209368210</v>
      </c>
      <c r="P318" s="215"/>
      <c r="Q318" s="215" t="s">
        <v>1373</v>
      </c>
      <c r="R318" s="215" t="s">
        <v>471</v>
      </c>
      <c r="S318" s="215" t="s">
        <v>838</v>
      </c>
      <c r="T318" s="215">
        <v>80027</v>
      </c>
      <c r="U318" s="215" t="s">
        <v>1373</v>
      </c>
      <c r="V318" s="215" t="s">
        <v>471</v>
      </c>
      <c r="W318" s="215" t="s">
        <v>838</v>
      </c>
      <c r="X318" s="215">
        <v>80027</v>
      </c>
      <c r="Y318" s="215" t="s">
        <v>473</v>
      </c>
    </row>
    <row r="319" spans="2:25" s="228" customFormat="1" x14ac:dyDescent="0.2">
      <c r="B319" s="214" t="s">
        <v>807</v>
      </c>
      <c r="C319" s="214" t="s">
        <v>110</v>
      </c>
      <c r="D319" s="214" t="s">
        <v>111</v>
      </c>
      <c r="E319" s="214" t="s">
        <v>111</v>
      </c>
      <c r="F319" s="214" t="s">
        <v>112</v>
      </c>
      <c r="G319" s="214">
        <v>3033497421</v>
      </c>
      <c r="H319" s="214">
        <v>3036516523</v>
      </c>
      <c r="I319" s="229">
        <v>204</v>
      </c>
      <c r="J319" s="215" t="s">
        <v>832</v>
      </c>
      <c r="K319" s="215" t="s">
        <v>1374</v>
      </c>
      <c r="L319" s="215" t="s">
        <v>643</v>
      </c>
      <c r="M319" s="215" t="s">
        <v>643</v>
      </c>
      <c r="N319" s="215" t="s">
        <v>1375</v>
      </c>
      <c r="O319" s="215">
        <v>3035037209</v>
      </c>
      <c r="P319" s="215"/>
      <c r="Q319" s="215" t="s">
        <v>1376</v>
      </c>
      <c r="R319" s="215" t="s">
        <v>471</v>
      </c>
      <c r="S319" s="215" t="s">
        <v>838</v>
      </c>
      <c r="T319" s="215">
        <v>80027</v>
      </c>
      <c r="U319" s="215" t="s">
        <v>1376</v>
      </c>
      <c r="V319" s="215" t="s">
        <v>471</v>
      </c>
      <c r="W319" s="215" t="s">
        <v>838</v>
      </c>
      <c r="X319" s="215">
        <v>80027</v>
      </c>
      <c r="Y319" s="215" t="s">
        <v>473</v>
      </c>
    </row>
    <row r="320" spans="2:25" s="228" customFormat="1" x14ac:dyDescent="0.2">
      <c r="B320" s="214" t="s">
        <v>807</v>
      </c>
      <c r="C320" s="214" t="s">
        <v>110</v>
      </c>
      <c r="D320" s="214" t="s">
        <v>111</v>
      </c>
      <c r="E320" s="214" t="s">
        <v>111</v>
      </c>
      <c r="F320" s="214" t="s">
        <v>112</v>
      </c>
      <c r="G320" s="214">
        <v>3033497421</v>
      </c>
      <c r="H320" s="214">
        <v>3036516523</v>
      </c>
      <c r="I320" s="229">
        <v>206</v>
      </c>
      <c r="J320" s="215" t="s">
        <v>832</v>
      </c>
      <c r="K320" s="215" t="s">
        <v>1377</v>
      </c>
      <c r="L320" s="215" t="s">
        <v>1378</v>
      </c>
      <c r="M320" s="215" t="s">
        <v>1378</v>
      </c>
      <c r="N320" s="215" t="s">
        <v>1379</v>
      </c>
      <c r="O320" s="215">
        <v>6199875434</v>
      </c>
      <c r="P320" s="215"/>
      <c r="Q320" s="215" t="s">
        <v>1380</v>
      </c>
      <c r="R320" s="215" t="s">
        <v>471</v>
      </c>
      <c r="S320" s="215" t="s">
        <v>838</v>
      </c>
      <c r="T320" s="215">
        <v>80027</v>
      </c>
      <c r="U320" s="215" t="s">
        <v>1380</v>
      </c>
      <c r="V320" s="215" t="s">
        <v>471</v>
      </c>
      <c r="W320" s="215" t="s">
        <v>838</v>
      </c>
      <c r="X320" s="215">
        <v>80027</v>
      </c>
      <c r="Y320" s="215" t="s">
        <v>473</v>
      </c>
    </row>
    <row r="321" spans="2:25" s="228" customFormat="1" x14ac:dyDescent="0.2">
      <c r="B321" s="214" t="s">
        <v>807</v>
      </c>
      <c r="C321" s="214" t="s">
        <v>110</v>
      </c>
      <c r="D321" s="214" t="s">
        <v>111</v>
      </c>
      <c r="E321" s="214" t="s">
        <v>111</v>
      </c>
      <c r="F321" s="214" t="s">
        <v>112</v>
      </c>
      <c r="G321" s="214">
        <v>3033497421</v>
      </c>
      <c r="H321" s="214">
        <v>3036516523</v>
      </c>
      <c r="I321" s="229">
        <v>206</v>
      </c>
      <c r="J321" s="215" t="s">
        <v>832</v>
      </c>
      <c r="K321" s="215" t="s">
        <v>833</v>
      </c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 t="s">
        <v>473</v>
      </c>
    </row>
    <row r="322" spans="2:25" s="228" customFormat="1" x14ac:dyDescent="0.2">
      <c r="B322" s="214" t="s">
        <v>807</v>
      </c>
      <c r="C322" s="214" t="s">
        <v>110</v>
      </c>
      <c r="D322" s="214" t="s">
        <v>111</v>
      </c>
      <c r="E322" s="214" t="s">
        <v>111</v>
      </c>
      <c r="F322" s="214" t="s">
        <v>112</v>
      </c>
      <c r="G322" s="214">
        <v>3033497421</v>
      </c>
      <c r="H322" s="214">
        <v>3036516523</v>
      </c>
      <c r="I322" s="229">
        <v>207</v>
      </c>
      <c r="J322" s="215" t="s">
        <v>832</v>
      </c>
      <c r="K322" s="215" t="s">
        <v>833</v>
      </c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 t="s">
        <v>473</v>
      </c>
    </row>
    <row r="323" spans="2:25" s="228" customFormat="1" x14ac:dyDescent="0.2">
      <c r="B323" s="214" t="s">
        <v>807</v>
      </c>
      <c r="C323" s="214" t="s">
        <v>110</v>
      </c>
      <c r="D323" s="214" t="s">
        <v>111</v>
      </c>
      <c r="E323" s="214" t="s">
        <v>111</v>
      </c>
      <c r="F323" s="214" t="s">
        <v>112</v>
      </c>
      <c r="G323" s="214">
        <v>3033497421</v>
      </c>
      <c r="H323" s="214">
        <v>3036516523</v>
      </c>
      <c r="I323" s="229">
        <v>207</v>
      </c>
      <c r="J323" s="215" t="s">
        <v>832</v>
      </c>
      <c r="K323" s="215" t="s">
        <v>833</v>
      </c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 t="s">
        <v>473</v>
      </c>
    </row>
    <row r="324" spans="2:25" s="228" customFormat="1" x14ac:dyDescent="0.2">
      <c r="B324" s="214" t="s">
        <v>808</v>
      </c>
      <c r="C324" s="214" t="s">
        <v>102</v>
      </c>
      <c r="D324" s="214" t="s">
        <v>103</v>
      </c>
      <c r="E324" s="214" t="s">
        <v>809</v>
      </c>
      <c r="F324" s="214" t="s">
        <v>104</v>
      </c>
      <c r="G324" s="214">
        <v>7209349497</v>
      </c>
      <c r="H324" s="214">
        <v>0</v>
      </c>
      <c r="I324" s="229">
        <v>205</v>
      </c>
      <c r="J324" s="215" t="s">
        <v>832</v>
      </c>
      <c r="K324" s="215" t="s">
        <v>1381</v>
      </c>
      <c r="L324" s="215" t="s">
        <v>907</v>
      </c>
      <c r="M324" s="215" t="s">
        <v>907</v>
      </c>
      <c r="N324" s="215" t="s">
        <v>1382</v>
      </c>
      <c r="O324" s="215">
        <v>3035899823</v>
      </c>
      <c r="P324" s="215"/>
      <c r="Q324" s="215" t="s">
        <v>1383</v>
      </c>
      <c r="R324" s="215" t="s">
        <v>471</v>
      </c>
      <c r="S324" s="215" t="s">
        <v>838</v>
      </c>
      <c r="T324" s="215">
        <v>80027</v>
      </c>
      <c r="U324" s="215" t="s">
        <v>1383</v>
      </c>
      <c r="V324" s="215" t="s">
        <v>471</v>
      </c>
      <c r="W324" s="215" t="s">
        <v>838</v>
      </c>
      <c r="X324" s="215">
        <v>80027</v>
      </c>
      <c r="Y324" s="215" t="s">
        <v>476</v>
      </c>
    </row>
    <row r="325" spans="2:25" s="228" customFormat="1" x14ac:dyDescent="0.2">
      <c r="B325" s="214" t="s">
        <v>808</v>
      </c>
      <c r="C325" s="214" t="s">
        <v>102</v>
      </c>
      <c r="D325" s="214" t="s">
        <v>103</v>
      </c>
      <c r="E325" s="214" t="s">
        <v>809</v>
      </c>
      <c r="F325" s="214" t="s">
        <v>104</v>
      </c>
      <c r="G325" s="214">
        <v>7209349497</v>
      </c>
      <c r="H325" s="214">
        <v>0</v>
      </c>
      <c r="I325" s="229">
        <v>205</v>
      </c>
      <c r="J325" s="215" t="s">
        <v>832</v>
      </c>
      <c r="K325" s="215" t="s">
        <v>1384</v>
      </c>
      <c r="L325" s="215" t="s">
        <v>1385</v>
      </c>
      <c r="M325" s="215" t="s">
        <v>1385</v>
      </c>
      <c r="N325" s="215" t="s">
        <v>1386</v>
      </c>
      <c r="O325" s="215">
        <v>7203523679</v>
      </c>
      <c r="P325" s="215"/>
      <c r="Q325" s="215" t="s">
        <v>1387</v>
      </c>
      <c r="R325" s="215" t="s">
        <v>471</v>
      </c>
      <c r="S325" s="215" t="s">
        <v>838</v>
      </c>
      <c r="T325" s="215">
        <v>80027</v>
      </c>
      <c r="U325" s="215" t="s">
        <v>1387</v>
      </c>
      <c r="V325" s="215" t="s">
        <v>471</v>
      </c>
      <c r="W325" s="215" t="s">
        <v>838</v>
      </c>
      <c r="X325" s="215">
        <v>80027</v>
      </c>
      <c r="Y325" s="215" t="s">
        <v>476</v>
      </c>
    </row>
    <row r="326" spans="2:25" s="228" customFormat="1" x14ac:dyDescent="0.2">
      <c r="B326" s="214" t="s">
        <v>808</v>
      </c>
      <c r="C326" s="214" t="s">
        <v>102</v>
      </c>
      <c r="D326" s="214" t="s">
        <v>103</v>
      </c>
      <c r="E326" s="214" t="s">
        <v>809</v>
      </c>
      <c r="F326" s="214" t="s">
        <v>104</v>
      </c>
      <c r="G326" s="214">
        <v>7209349497</v>
      </c>
      <c r="H326" s="214">
        <v>0</v>
      </c>
      <c r="I326" s="229">
        <v>208</v>
      </c>
      <c r="J326" s="215" t="s">
        <v>832</v>
      </c>
      <c r="K326" s="215" t="s">
        <v>1388</v>
      </c>
      <c r="L326" s="215" t="s">
        <v>947</v>
      </c>
      <c r="M326" s="215" t="s">
        <v>947</v>
      </c>
      <c r="N326" s="215" t="s">
        <v>1389</v>
      </c>
      <c r="O326" s="215">
        <v>3039289762</v>
      </c>
      <c r="P326" s="215">
        <v>3036730429</v>
      </c>
      <c r="Q326" s="215" t="s">
        <v>1390</v>
      </c>
      <c r="R326" s="215" t="s">
        <v>471</v>
      </c>
      <c r="S326" s="215" t="s">
        <v>838</v>
      </c>
      <c r="T326" s="215">
        <v>80027</v>
      </c>
      <c r="U326" s="215" t="s">
        <v>1390</v>
      </c>
      <c r="V326" s="215" t="s">
        <v>471</v>
      </c>
      <c r="W326" s="215" t="s">
        <v>838</v>
      </c>
      <c r="X326" s="215">
        <v>80027</v>
      </c>
      <c r="Y326" s="215" t="s">
        <v>476</v>
      </c>
    </row>
    <row r="327" spans="2:25" s="228" customFormat="1" x14ac:dyDescent="0.2">
      <c r="B327" s="214" t="s">
        <v>808</v>
      </c>
      <c r="C327" s="214" t="s">
        <v>102</v>
      </c>
      <c r="D327" s="214" t="s">
        <v>103</v>
      </c>
      <c r="E327" s="214" t="s">
        <v>809</v>
      </c>
      <c r="F327" s="214" t="s">
        <v>104</v>
      </c>
      <c r="G327" s="214">
        <v>7209349497</v>
      </c>
      <c r="H327" s="214">
        <v>0</v>
      </c>
      <c r="I327" s="229">
        <v>208</v>
      </c>
      <c r="J327" s="215" t="s">
        <v>832</v>
      </c>
      <c r="K327" s="215" t="s">
        <v>1391</v>
      </c>
      <c r="L327" s="215" t="s">
        <v>135</v>
      </c>
      <c r="M327" s="215" t="s">
        <v>135</v>
      </c>
      <c r="N327" s="215" t="s">
        <v>1392</v>
      </c>
      <c r="O327" s="215">
        <v>3037253483</v>
      </c>
      <c r="P327" s="215"/>
      <c r="Q327" s="215" t="s">
        <v>1393</v>
      </c>
      <c r="R327" s="215" t="s">
        <v>471</v>
      </c>
      <c r="S327" s="215" t="s">
        <v>838</v>
      </c>
      <c r="T327" s="215">
        <v>80027</v>
      </c>
      <c r="U327" s="215" t="s">
        <v>1393</v>
      </c>
      <c r="V327" s="215" t="s">
        <v>471</v>
      </c>
      <c r="W327" s="215" t="s">
        <v>838</v>
      </c>
      <c r="X327" s="215">
        <v>80027</v>
      </c>
      <c r="Y327" s="215" t="s">
        <v>476</v>
      </c>
    </row>
    <row r="328" spans="2:25" s="228" customFormat="1" x14ac:dyDescent="0.2">
      <c r="B328" s="214" t="s">
        <v>808</v>
      </c>
      <c r="C328" s="214" t="s">
        <v>102</v>
      </c>
      <c r="D328" s="214" t="s">
        <v>103</v>
      </c>
      <c r="E328" s="214" t="s">
        <v>809</v>
      </c>
      <c r="F328" s="214" t="s">
        <v>104</v>
      </c>
      <c r="G328" s="214">
        <v>7209349497</v>
      </c>
      <c r="H328" s="214">
        <v>0</v>
      </c>
      <c r="I328" s="229">
        <v>209</v>
      </c>
      <c r="J328" s="215" t="s">
        <v>832</v>
      </c>
      <c r="K328" s="215" t="s">
        <v>1394</v>
      </c>
      <c r="L328" s="215" t="s">
        <v>1395</v>
      </c>
      <c r="M328" s="215" t="s">
        <v>1396</v>
      </c>
      <c r="N328" s="215" t="s">
        <v>1397</v>
      </c>
      <c r="O328" s="215">
        <v>3035485482</v>
      </c>
      <c r="P328" s="215"/>
      <c r="Q328" s="215" t="s">
        <v>1398</v>
      </c>
      <c r="R328" s="215" t="s">
        <v>471</v>
      </c>
      <c r="S328" s="215" t="s">
        <v>838</v>
      </c>
      <c r="T328" s="215">
        <v>80027</v>
      </c>
      <c r="U328" s="215" t="s">
        <v>1398</v>
      </c>
      <c r="V328" s="215" t="s">
        <v>471</v>
      </c>
      <c r="W328" s="215" t="s">
        <v>838</v>
      </c>
      <c r="X328" s="215">
        <v>80027</v>
      </c>
      <c r="Y328" s="215" t="s">
        <v>476</v>
      </c>
    </row>
    <row r="329" spans="2:25" s="228" customFormat="1" x14ac:dyDescent="0.2">
      <c r="B329" s="214" t="s">
        <v>808</v>
      </c>
      <c r="C329" s="214" t="s">
        <v>102</v>
      </c>
      <c r="D329" s="214" t="s">
        <v>103</v>
      </c>
      <c r="E329" s="214" t="s">
        <v>809</v>
      </c>
      <c r="F329" s="214" t="s">
        <v>104</v>
      </c>
      <c r="G329" s="214">
        <v>7209349497</v>
      </c>
      <c r="H329" s="214">
        <v>0</v>
      </c>
      <c r="I329" s="229">
        <v>209</v>
      </c>
      <c r="J329" s="215" t="s">
        <v>832</v>
      </c>
      <c r="K329" s="215" t="s">
        <v>833</v>
      </c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 t="s">
        <v>476</v>
      </c>
    </row>
    <row r="330" spans="2:25" s="228" customFormat="1" x14ac:dyDescent="0.2">
      <c r="B330" s="214" t="s">
        <v>808</v>
      </c>
      <c r="C330" s="214" t="s">
        <v>102</v>
      </c>
      <c r="D330" s="214" t="s">
        <v>103</v>
      </c>
      <c r="E330" s="214" t="s">
        <v>809</v>
      </c>
      <c r="F330" s="214" t="s">
        <v>104</v>
      </c>
      <c r="G330" s="214">
        <v>7209349497</v>
      </c>
      <c r="H330" s="214">
        <v>0</v>
      </c>
      <c r="I330" s="229">
        <v>210</v>
      </c>
      <c r="J330" s="215" t="s">
        <v>832</v>
      </c>
      <c r="K330" s="215" t="s">
        <v>833</v>
      </c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 t="s">
        <v>476</v>
      </c>
    </row>
    <row r="331" spans="2:25" s="228" customFormat="1" x14ac:dyDescent="0.2">
      <c r="B331" s="214" t="s">
        <v>808</v>
      </c>
      <c r="C331" s="214" t="s">
        <v>102</v>
      </c>
      <c r="D331" s="214" t="s">
        <v>103</v>
      </c>
      <c r="E331" s="214" t="s">
        <v>809</v>
      </c>
      <c r="F331" s="214" t="s">
        <v>104</v>
      </c>
      <c r="G331" s="214">
        <v>7209349497</v>
      </c>
      <c r="H331" s="214">
        <v>0</v>
      </c>
      <c r="I331" s="229">
        <v>210</v>
      </c>
      <c r="J331" s="215" t="s">
        <v>832</v>
      </c>
      <c r="K331" s="215" t="s">
        <v>833</v>
      </c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 t="s">
        <v>476</v>
      </c>
    </row>
    <row r="332" spans="2:25" s="228" customFormat="1" x14ac:dyDescent="0.2">
      <c r="B332" s="214" t="s">
        <v>808</v>
      </c>
      <c r="C332" s="214" t="s">
        <v>102</v>
      </c>
      <c r="D332" s="214" t="s">
        <v>103</v>
      </c>
      <c r="E332" s="214" t="s">
        <v>809</v>
      </c>
      <c r="F332" s="214" t="s">
        <v>104</v>
      </c>
      <c r="G332" s="214">
        <v>7209349497</v>
      </c>
      <c r="H332" s="214">
        <v>0</v>
      </c>
      <c r="I332" s="229">
        <v>211</v>
      </c>
      <c r="J332" s="215" t="s">
        <v>832</v>
      </c>
      <c r="K332" s="215" t="s">
        <v>833</v>
      </c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 t="s">
        <v>476</v>
      </c>
    </row>
    <row r="333" spans="2:25" s="228" customFormat="1" x14ac:dyDescent="0.2">
      <c r="B333" s="214" t="s">
        <v>808</v>
      </c>
      <c r="C333" s="214" t="s">
        <v>102</v>
      </c>
      <c r="D333" s="214" t="s">
        <v>103</v>
      </c>
      <c r="E333" s="214" t="s">
        <v>809</v>
      </c>
      <c r="F333" s="214" t="s">
        <v>104</v>
      </c>
      <c r="G333" s="214">
        <v>7209349497</v>
      </c>
      <c r="H333" s="214">
        <v>0</v>
      </c>
      <c r="I333" s="229">
        <v>211</v>
      </c>
      <c r="J333" s="215" t="s">
        <v>832</v>
      </c>
      <c r="K333" s="215" t="s">
        <v>833</v>
      </c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 t="s">
        <v>476</v>
      </c>
    </row>
    <row r="334" spans="2:25" s="228" customFormat="1" x14ac:dyDescent="0.2">
      <c r="B334" s="214" t="s">
        <v>808</v>
      </c>
      <c r="C334" s="214" t="s">
        <v>102</v>
      </c>
      <c r="D334" s="214" t="s">
        <v>103</v>
      </c>
      <c r="E334" s="214" t="s">
        <v>809</v>
      </c>
      <c r="F334" s="214" t="s">
        <v>104</v>
      </c>
      <c r="G334" s="214">
        <v>7209349497</v>
      </c>
      <c r="H334" s="214">
        <v>0</v>
      </c>
      <c r="I334" s="229">
        <v>212</v>
      </c>
      <c r="J334" s="215" t="s">
        <v>832</v>
      </c>
      <c r="K334" s="215" t="s">
        <v>1399</v>
      </c>
      <c r="L334" s="215" t="s">
        <v>1400</v>
      </c>
      <c r="M334" s="215" t="s">
        <v>1400</v>
      </c>
      <c r="N334" s="215" t="s">
        <v>1401</v>
      </c>
      <c r="O334" s="215">
        <v>3035790389</v>
      </c>
      <c r="P334" s="215"/>
      <c r="Q334" s="215" t="s">
        <v>1402</v>
      </c>
      <c r="R334" s="215" t="s">
        <v>471</v>
      </c>
      <c r="S334" s="215" t="s">
        <v>838</v>
      </c>
      <c r="T334" s="215">
        <v>80027</v>
      </c>
      <c r="U334" s="215" t="s">
        <v>1402</v>
      </c>
      <c r="V334" s="215" t="s">
        <v>471</v>
      </c>
      <c r="W334" s="215" t="s">
        <v>838</v>
      </c>
      <c r="X334" s="215">
        <v>80027</v>
      </c>
      <c r="Y334" s="215" t="s">
        <v>476</v>
      </c>
    </row>
    <row r="335" spans="2:25" s="228" customFormat="1" x14ac:dyDescent="0.2">
      <c r="B335" s="214" t="s">
        <v>808</v>
      </c>
      <c r="C335" s="214" t="s">
        <v>102</v>
      </c>
      <c r="D335" s="214" t="s">
        <v>103</v>
      </c>
      <c r="E335" s="214" t="s">
        <v>809</v>
      </c>
      <c r="F335" s="214" t="s">
        <v>104</v>
      </c>
      <c r="G335" s="214">
        <v>7209349497</v>
      </c>
      <c r="H335" s="214">
        <v>0</v>
      </c>
      <c r="I335" s="229">
        <v>212</v>
      </c>
      <c r="J335" s="215" t="s">
        <v>832</v>
      </c>
      <c r="K335" s="215" t="s">
        <v>833</v>
      </c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 t="s">
        <v>476</v>
      </c>
    </row>
    <row r="336" spans="2:25" s="228" customFormat="1" x14ac:dyDescent="0.2">
      <c r="B336" s="214" t="s">
        <v>810</v>
      </c>
      <c r="C336" s="214" t="s">
        <v>116</v>
      </c>
      <c r="D336" s="214" t="s">
        <v>117</v>
      </c>
      <c r="E336" s="214" t="s">
        <v>117</v>
      </c>
      <c r="F336" s="214" t="s">
        <v>118</v>
      </c>
      <c r="G336" s="214">
        <v>3032583745</v>
      </c>
      <c r="H336" s="214">
        <v>0</v>
      </c>
      <c r="I336" s="229">
        <v>901</v>
      </c>
      <c r="J336" s="215" t="s">
        <v>832</v>
      </c>
      <c r="K336" s="215" t="s">
        <v>833</v>
      </c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 t="s">
        <v>487</v>
      </c>
    </row>
    <row r="337" spans="2:25" s="228" customFormat="1" x14ac:dyDescent="0.2">
      <c r="B337" s="214" t="s">
        <v>810</v>
      </c>
      <c r="C337" s="214" t="s">
        <v>116</v>
      </c>
      <c r="D337" s="214" t="s">
        <v>117</v>
      </c>
      <c r="E337" s="214" t="s">
        <v>117</v>
      </c>
      <c r="F337" s="214" t="s">
        <v>118</v>
      </c>
      <c r="G337" s="214">
        <v>3032583745</v>
      </c>
      <c r="H337" s="214">
        <v>0</v>
      </c>
      <c r="I337" s="229">
        <v>901</v>
      </c>
      <c r="J337" s="215" t="s">
        <v>832</v>
      </c>
      <c r="K337" s="215" t="s">
        <v>833</v>
      </c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 t="s">
        <v>487</v>
      </c>
    </row>
    <row r="338" spans="2:25" s="228" customFormat="1" x14ac:dyDescent="0.2">
      <c r="B338" s="214" t="s">
        <v>810</v>
      </c>
      <c r="C338" s="214" t="s">
        <v>116</v>
      </c>
      <c r="D338" s="214" t="s">
        <v>117</v>
      </c>
      <c r="E338" s="214" t="s">
        <v>117</v>
      </c>
      <c r="F338" s="214" t="s">
        <v>118</v>
      </c>
      <c r="G338" s="214">
        <v>3032583745</v>
      </c>
      <c r="H338" s="214">
        <v>0</v>
      </c>
      <c r="I338" s="229">
        <v>902</v>
      </c>
      <c r="J338" s="215" t="s">
        <v>832</v>
      </c>
      <c r="K338" s="215" t="s">
        <v>833</v>
      </c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 t="s">
        <v>487</v>
      </c>
    </row>
    <row r="339" spans="2:25" s="228" customFormat="1" x14ac:dyDescent="0.2">
      <c r="B339" s="214" t="s">
        <v>810</v>
      </c>
      <c r="C339" s="214" t="s">
        <v>116</v>
      </c>
      <c r="D339" s="214" t="s">
        <v>117</v>
      </c>
      <c r="E339" s="214" t="s">
        <v>117</v>
      </c>
      <c r="F339" s="214" t="s">
        <v>118</v>
      </c>
      <c r="G339" s="214">
        <v>3032583745</v>
      </c>
      <c r="H339" s="214">
        <v>0</v>
      </c>
      <c r="I339" s="229">
        <v>902</v>
      </c>
      <c r="J339" s="215" t="s">
        <v>832</v>
      </c>
      <c r="K339" s="215" t="s">
        <v>833</v>
      </c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 t="s">
        <v>487</v>
      </c>
    </row>
    <row r="340" spans="2:25" s="228" customFormat="1" x14ac:dyDescent="0.2">
      <c r="B340" s="214" t="s">
        <v>810</v>
      </c>
      <c r="C340" s="214" t="s">
        <v>116</v>
      </c>
      <c r="D340" s="214" t="s">
        <v>117</v>
      </c>
      <c r="E340" s="214" t="s">
        <v>117</v>
      </c>
      <c r="F340" s="214" t="s">
        <v>118</v>
      </c>
      <c r="G340" s="214">
        <v>3032583745</v>
      </c>
      <c r="H340" s="214">
        <v>0</v>
      </c>
      <c r="I340" s="229">
        <v>903</v>
      </c>
      <c r="J340" s="215" t="s">
        <v>832</v>
      </c>
      <c r="K340" s="215" t="s">
        <v>1403</v>
      </c>
      <c r="L340" s="215" t="s">
        <v>1404</v>
      </c>
      <c r="M340" s="215" t="s">
        <v>1404</v>
      </c>
      <c r="N340" s="215" t="s">
        <v>1405</v>
      </c>
      <c r="O340" s="215">
        <v>7202274416</v>
      </c>
      <c r="P340" s="215"/>
      <c r="Q340" s="215" t="s">
        <v>1406</v>
      </c>
      <c r="R340" s="215" t="s">
        <v>485</v>
      </c>
      <c r="S340" s="215" t="s">
        <v>838</v>
      </c>
      <c r="T340" s="215">
        <v>80466</v>
      </c>
      <c r="U340" s="215" t="s">
        <v>1406</v>
      </c>
      <c r="V340" s="215" t="s">
        <v>485</v>
      </c>
      <c r="W340" s="215" t="s">
        <v>838</v>
      </c>
      <c r="X340" s="215">
        <v>80466</v>
      </c>
      <c r="Y340" s="215" t="s">
        <v>487</v>
      </c>
    </row>
    <row r="341" spans="2:25" s="228" customFormat="1" x14ac:dyDescent="0.2">
      <c r="B341" s="214" t="s">
        <v>810</v>
      </c>
      <c r="C341" s="214" t="s">
        <v>116</v>
      </c>
      <c r="D341" s="214" t="s">
        <v>117</v>
      </c>
      <c r="E341" s="214" t="s">
        <v>117</v>
      </c>
      <c r="F341" s="214" t="s">
        <v>118</v>
      </c>
      <c r="G341" s="214">
        <v>3032583745</v>
      </c>
      <c r="H341" s="214">
        <v>0</v>
      </c>
      <c r="I341" s="229">
        <v>903</v>
      </c>
      <c r="J341" s="215" t="s">
        <v>832</v>
      </c>
      <c r="K341" s="215" t="s">
        <v>116</v>
      </c>
      <c r="L341" s="215" t="s">
        <v>117</v>
      </c>
      <c r="M341" s="215" t="s">
        <v>117</v>
      </c>
      <c r="N341" s="215" t="s">
        <v>118</v>
      </c>
      <c r="O341" s="215">
        <v>3032583745</v>
      </c>
      <c r="P341" s="215"/>
      <c r="Q341" s="215" t="s">
        <v>1407</v>
      </c>
      <c r="R341" s="215" t="s">
        <v>485</v>
      </c>
      <c r="S341" s="215" t="s">
        <v>838</v>
      </c>
      <c r="T341" s="215">
        <v>80466</v>
      </c>
      <c r="U341" s="215" t="s">
        <v>1407</v>
      </c>
      <c r="V341" s="215" t="s">
        <v>485</v>
      </c>
      <c r="W341" s="215" t="s">
        <v>838</v>
      </c>
      <c r="X341" s="215">
        <v>80466</v>
      </c>
      <c r="Y341" s="215" t="s">
        <v>487</v>
      </c>
    </row>
    <row r="342" spans="2:25" s="228" customFormat="1" x14ac:dyDescent="0.2">
      <c r="B342" s="214" t="s">
        <v>810</v>
      </c>
      <c r="C342" s="214" t="s">
        <v>116</v>
      </c>
      <c r="D342" s="214" t="s">
        <v>117</v>
      </c>
      <c r="E342" s="214" t="s">
        <v>117</v>
      </c>
      <c r="F342" s="214" t="s">
        <v>118</v>
      </c>
      <c r="G342" s="214">
        <v>3032583745</v>
      </c>
      <c r="H342" s="214">
        <v>0</v>
      </c>
      <c r="I342" s="229">
        <v>904</v>
      </c>
      <c r="J342" s="215" t="s">
        <v>832</v>
      </c>
      <c r="K342" s="215" t="s">
        <v>1408</v>
      </c>
      <c r="L342" s="215" t="s">
        <v>1409</v>
      </c>
      <c r="M342" s="215" t="s">
        <v>1409</v>
      </c>
      <c r="N342" s="215" t="s">
        <v>1410</v>
      </c>
      <c r="O342" s="215">
        <v>3039492843</v>
      </c>
      <c r="P342" s="215">
        <v>3035706948</v>
      </c>
      <c r="Q342" s="215" t="s">
        <v>1411</v>
      </c>
      <c r="R342" s="215" t="s">
        <v>485</v>
      </c>
      <c r="S342" s="215" t="s">
        <v>838</v>
      </c>
      <c r="T342" s="215">
        <v>80466</v>
      </c>
      <c r="U342" s="215" t="s">
        <v>1412</v>
      </c>
      <c r="V342" s="215" t="s">
        <v>485</v>
      </c>
      <c r="W342" s="215" t="s">
        <v>838</v>
      </c>
      <c r="X342" s="215">
        <v>80466</v>
      </c>
      <c r="Y342" s="215" t="s">
        <v>487</v>
      </c>
    </row>
    <row r="343" spans="2:25" s="228" customFormat="1" x14ac:dyDescent="0.2">
      <c r="B343" s="214" t="s">
        <v>810</v>
      </c>
      <c r="C343" s="214" t="s">
        <v>116</v>
      </c>
      <c r="D343" s="214" t="s">
        <v>117</v>
      </c>
      <c r="E343" s="214" t="s">
        <v>117</v>
      </c>
      <c r="F343" s="214" t="s">
        <v>118</v>
      </c>
      <c r="G343" s="214">
        <v>3032583745</v>
      </c>
      <c r="H343" s="214">
        <v>0</v>
      </c>
      <c r="I343" s="229">
        <v>904</v>
      </c>
      <c r="J343" s="215" t="s">
        <v>832</v>
      </c>
      <c r="K343" s="215" t="s">
        <v>833</v>
      </c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 t="s">
        <v>487</v>
      </c>
    </row>
    <row r="344" spans="2:25" s="228" customFormat="1" x14ac:dyDescent="0.2">
      <c r="B344" s="214" t="s">
        <v>810</v>
      </c>
      <c r="C344" s="214" t="s">
        <v>116</v>
      </c>
      <c r="D344" s="214" t="s">
        <v>117</v>
      </c>
      <c r="E344" s="214" t="s">
        <v>117</v>
      </c>
      <c r="F344" s="214" t="s">
        <v>118</v>
      </c>
      <c r="G344" s="214">
        <v>3032583745</v>
      </c>
      <c r="H344" s="214">
        <v>0</v>
      </c>
      <c r="I344" s="229">
        <v>905</v>
      </c>
      <c r="J344" s="215" t="s">
        <v>832</v>
      </c>
      <c r="K344" s="215" t="s">
        <v>833</v>
      </c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 t="s">
        <v>487</v>
      </c>
    </row>
    <row r="345" spans="2:25" s="228" customFormat="1" x14ac:dyDescent="0.2">
      <c r="B345" s="214" t="s">
        <v>810</v>
      </c>
      <c r="C345" s="214" t="s">
        <v>116</v>
      </c>
      <c r="D345" s="214" t="s">
        <v>117</v>
      </c>
      <c r="E345" s="214" t="s">
        <v>117</v>
      </c>
      <c r="F345" s="214" t="s">
        <v>118</v>
      </c>
      <c r="G345" s="214">
        <v>3032583745</v>
      </c>
      <c r="H345" s="214">
        <v>0</v>
      </c>
      <c r="I345" s="229">
        <v>905</v>
      </c>
      <c r="J345" s="215" t="s">
        <v>832</v>
      </c>
      <c r="K345" s="215" t="s">
        <v>833</v>
      </c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 t="s">
        <v>487</v>
      </c>
    </row>
    <row r="346" spans="2:25" s="228" customFormat="1" x14ac:dyDescent="0.2">
      <c r="B346" s="214" t="s">
        <v>810</v>
      </c>
      <c r="C346" s="214" t="s">
        <v>116</v>
      </c>
      <c r="D346" s="214" t="s">
        <v>117</v>
      </c>
      <c r="E346" s="214" t="s">
        <v>117</v>
      </c>
      <c r="F346" s="214" t="s">
        <v>118</v>
      </c>
      <c r="G346" s="214">
        <v>3032583745</v>
      </c>
      <c r="H346" s="214">
        <v>0</v>
      </c>
      <c r="I346" s="229">
        <v>907</v>
      </c>
      <c r="J346" s="215" t="s">
        <v>832</v>
      </c>
      <c r="K346" s="215" t="s">
        <v>622</v>
      </c>
      <c r="L346" s="215" t="s">
        <v>623</v>
      </c>
      <c r="M346" s="215" t="s">
        <v>623</v>
      </c>
      <c r="N346" s="215" t="s">
        <v>1413</v>
      </c>
      <c r="O346" s="215">
        <v>2144977899</v>
      </c>
      <c r="P346" s="215"/>
      <c r="Q346" s="215" t="s">
        <v>1414</v>
      </c>
      <c r="R346" s="215" t="s">
        <v>393</v>
      </c>
      <c r="S346" s="215" t="s">
        <v>838</v>
      </c>
      <c r="T346" s="215">
        <v>80302</v>
      </c>
      <c r="U346" s="215" t="s">
        <v>1414</v>
      </c>
      <c r="V346" s="215" t="s">
        <v>393</v>
      </c>
      <c r="W346" s="215" t="s">
        <v>838</v>
      </c>
      <c r="X346" s="215">
        <v>80302</v>
      </c>
      <c r="Y346" s="215" t="s">
        <v>487</v>
      </c>
    </row>
    <row r="347" spans="2:25" s="228" customFormat="1" x14ac:dyDescent="0.2">
      <c r="B347" s="214" t="s">
        <v>810</v>
      </c>
      <c r="C347" s="214" t="s">
        <v>116</v>
      </c>
      <c r="D347" s="214" t="s">
        <v>117</v>
      </c>
      <c r="E347" s="214" t="s">
        <v>117</v>
      </c>
      <c r="F347" s="214" t="s">
        <v>118</v>
      </c>
      <c r="G347" s="214">
        <v>3032583745</v>
      </c>
      <c r="H347" s="214">
        <v>0</v>
      </c>
      <c r="I347" s="229">
        <v>907</v>
      </c>
      <c r="J347" s="215" t="s">
        <v>832</v>
      </c>
      <c r="K347" s="215" t="s">
        <v>833</v>
      </c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 t="s">
        <v>487</v>
      </c>
    </row>
    <row r="348" spans="2:25" s="228" customFormat="1" x14ac:dyDescent="0.2">
      <c r="B348" s="214" t="s">
        <v>811</v>
      </c>
      <c r="C348" s="214" t="s">
        <v>60</v>
      </c>
      <c r="D348" s="214" t="s">
        <v>61</v>
      </c>
      <c r="E348" s="214" t="s">
        <v>61</v>
      </c>
      <c r="F348" s="214" t="s">
        <v>62</v>
      </c>
      <c r="G348" s="214">
        <v>3034423847</v>
      </c>
      <c r="H348" s="214">
        <v>3039479477</v>
      </c>
      <c r="I348" s="229">
        <v>908</v>
      </c>
      <c r="J348" s="215" t="s">
        <v>832</v>
      </c>
      <c r="K348" s="215" t="s">
        <v>1415</v>
      </c>
      <c r="L348" s="215" t="s">
        <v>1416</v>
      </c>
      <c r="M348" s="215" t="s">
        <v>1416</v>
      </c>
      <c r="N348" s="215" t="s">
        <v>1417</v>
      </c>
      <c r="O348" s="215">
        <v>7206330253</v>
      </c>
      <c r="P348" s="215"/>
      <c r="Q348" s="215" t="s">
        <v>1418</v>
      </c>
      <c r="R348" s="215" t="s">
        <v>1419</v>
      </c>
      <c r="S348" s="215" t="s">
        <v>838</v>
      </c>
      <c r="T348" s="215">
        <v>80481</v>
      </c>
      <c r="U348" s="215" t="s">
        <v>1420</v>
      </c>
      <c r="V348" s="215" t="s">
        <v>1419</v>
      </c>
      <c r="W348" s="215" t="s">
        <v>838</v>
      </c>
      <c r="X348" s="215">
        <v>80481</v>
      </c>
      <c r="Y348" s="215" t="s">
        <v>405</v>
      </c>
    </row>
    <row r="349" spans="2:25" s="228" customFormat="1" x14ac:dyDescent="0.2">
      <c r="B349" s="214" t="s">
        <v>811</v>
      </c>
      <c r="C349" s="214" t="s">
        <v>60</v>
      </c>
      <c r="D349" s="214" t="s">
        <v>61</v>
      </c>
      <c r="E349" s="214" t="s">
        <v>61</v>
      </c>
      <c r="F349" s="214" t="s">
        <v>62</v>
      </c>
      <c r="G349" s="214">
        <v>3034423847</v>
      </c>
      <c r="H349" s="214">
        <v>3039479477</v>
      </c>
      <c r="I349" s="229">
        <v>908</v>
      </c>
      <c r="J349" s="215" t="s">
        <v>832</v>
      </c>
      <c r="K349" s="215" t="s">
        <v>630</v>
      </c>
      <c r="L349" s="215" t="s">
        <v>631</v>
      </c>
      <c r="M349" s="215" t="s">
        <v>631</v>
      </c>
      <c r="N349" s="215" t="s">
        <v>1421</v>
      </c>
      <c r="O349" s="215">
        <v>3033191169</v>
      </c>
      <c r="P349" s="215">
        <v>3034593333</v>
      </c>
      <c r="Q349" s="215" t="s">
        <v>1422</v>
      </c>
      <c r="R349" s="215" t="s">
        <v>445</v>
      </c>
      <c r="S349" s="215" t="s">
        <v>838</v>
      </c>
      <c r="T349" s="215">
        <v>80455</v>
      </c>
      <c r="U349" s="215" t="s">
        <v>1422</v>
      </c>
      <c r="V349" s="215" t="s">
        <v>445</v>
      </c>
      <c r="W349" s="215" t="s">
        <v>838</v>
      </c>
      <c r="X349" s="215">
        <v>80455</v>
      </c>
      <c r="Y349" s="215" t="s">
        <v>405</v>
      </c>
    </row>
    <row r="350" spans="2:25" s="228" customFormat="1" x14ac:dyDescent="0.2">
      <c r="B350" s="214" t="s">
        <v>811</v>
      </c>
      <c r="C350" s="214" t="s">
        <v>60</v>
      </c>
      <c r="D350" s="214" t="s">
        <v>61</v>
      </c>
      <c r="E350" s="214" t="s">
        <v>61</v>
      </c>
      <c r="F350" s="214" t="s">
        <v>62</v>
      </c>
      <c r="G350" s="214">
        <v>3034423847</v>
      </c>
      <c r="H350" s="214">
        <v>3039479477</v>
      </c>
      <c r="I350" s="229">
        <v>909</v>
      </c>
      <c r="J350" s="215" t="s">
        <v>832</v>
      </c>
      <c r="K350" s="215" t="s">
        <v>60</v>
      </c>
      <c r="L350" s="215" t="s">
        <v>61</v>
      </c>
      <c r="M350" s="215" t="s">
        <v>61</v>
      </c>
      <c r="N350" s="215" t="s">
        <v>62</v>
      </c>
      <c r="O350" s="215">
        <v>2035255261</v>
      </c>
      <c r="P350" s="215"/>
      <c r="Q350" s="215" t="s">
        <v>1423</v>
      </c>
      <c r="R350" s="215" t="s">
        <v>393</v>
      </c>
      <c r="S350" s="215" t="s">
        <v>838</v>
      </c>
      <c r="T350" s="215">
        <v>80302</v>
      </c>
      <c r="U350" s="215" t="s">
        <v>1423</v>
      </c>
      <c r="V350" s="215" t="s">
        <v>393</v>
      </c>
      <c r="W350" s="215" t="s">
        <v>838</v>
      </c>
      <c r="X350" s="215">
        <v>80302</v>
      </c>
      <c r="Y350" s="215" t="s">
        <v>405</v>
      </c>
    </row>
    <row r="351" spans="2:25" s="228" customFormat="1" x14ac:dyDescent="0.2">
      <c r="B351" s="214" t="s">
        <v>811</v>
      </c>
      <c r="C351" s="214" t="s">
        <v>60</v>
      </c>
      <c r="D351" s="214" t="s">
        <v>61</v>
      </c>
      <c r="E351" s="214" t="s">
        <v>61</v>
      </c>
      <c r="F351" s="214" t="s">
        <v>62</v>
      </c>
      <c r="G351" s="214">
        <v>3034423847</v>
      </c>
      <c r="H351" s="214">
        <v>3039479477</v>
      </c>
      <c r="I351" s="229">
        <v>909</v>
      </c>
      <c r="J351" s="215" t="s">
        <v>832</v>
      </c>
      <c r="K351" s="215" t="s">
        <v>833</v>
      </c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 t="s">
        <v>405</v>
      </c>
    </row>
    <row r="352" spans="2:25" s="228" customFormat="1" x14ac:dyDescent="0.2">
      <c r="B352" s="214" t="s">
        <v>811</v>
      </c>
      <c r="C352" s="214" t="s">
        <v>60</v>
      </c>
      <c r="D352" s="214" t="s">
        <v>61</v>
      </c>
      <c r="E352" s="214" t="s">
        <v>61</v>
      </c>
      <c r="F352" s="214" t="s">
        <v>62</v>
      </c>
      <c r="G352" s="214">
        <v>3034423847</v>
      </c>
      <c r="H352" s="214">
        <v>3039479477</v>
      </c>
      <c r="I352" s="229">
        <v>910</v>
      </c>
      <c r="J352" s="215" t="s">
        <v>832</v>
      </c>
      <c r="K352" s="215" t="s">
        <v>1424</v>
      </c>
      <c r="L352" s="215" t="s">
        <v>146</v>
      </c>
      <c r="M352" s="215" t="s">
        <v>146</v>
      </c>
      <c r="N352" s="215" t="s">
        <v>1425</v>
      </c>
      <c r="O352" s="215">
        <v>6094575268</v>
      </c>
      <c r="P352" s="215"/>
      <c r="Q352" s="215" t="s">
        <v>1426</v>
      </c>
      <c r="R352" s="215" t="s">
        <v>393</v>
      </c>
      <c r="S352" s="215" t="s">
        <v>838</v>
      </c>
      <c r="T352" s="215">
        <v>80302</v>
      </c>
      <c r="U352" s="215" t="s">
        <v>1426</v>
      </c>
      <c r="V352" s="215" t="s">
        <v>393</v>
      </c>
      <c r="W352" s="215" t="s">
        <v>838</v>
      </c>
      <c r="X352" s="215">
        <v>80302</v>
      </c>
      <c r="Y352" s="215" t="s">
        <v>405</v>
      </c>
    </row>
    <row r="353" spans="2:25" s="228" customFormat="1" x14ac:dyDescent="0.2">
      <c r="B353" s="214" t="s">
        <v>811</v>
      </c>
      <c r="C353" s="214" t="s">
        <v>60</v>
      </c>
      <c r="D353" s="214" t="s">
        <v>61</v>
      </c>
      <c r="E353" s="214" t="s">
        <v>61</v>
      </c>
      <c r="F353" s="214" t="s">
        <v>62</v>
      </c>
      <c r="G353" s="214">
        <v>3034423847</v>
      </c>
      <c r="H353" s="214">
        <v>3039479477</v>
      </c>
      <c r="I353" s="229">
        <v>910</v>
      </c>
      <c r="J353" s="215" t="s">
        <v>832</v>
      </c>
      <c r="K353" s="215" t="s">
        <v>833</v>
      </c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 t="s">
        <v>405</v>
      </c>
    </row>
    <row r="354" spans="2:25" s="228" customFormat="1" x14ac:dyDescent="0.2">
      <c r="B354" s="214" t="s">
        <v>811</v>
      </c>
      <c r="C354" s="214" t="s">
        <v>60</v>
      </c>
      <c r="D354" s="214" t="s">
        <v>61</v>
      </c>
      <c r="E354" s="214" t="s">
        <v>61</v>
      </c>
      <c r="F354" s="214" t="s">
        <v>62</v>
      </c>
      <c r="G354" s="214">
        <v>3034423847</v>
      </c>
      <c r="H354" s="214">
        <v>3039479477</v>
      </c>
      <c r="I354" s="229">
        <v>911</v>
      </c>
      <c r="J354" s="215" t="s">
        <v>832</v>
      </c>
      <c r="K354" s="215" t="s">
        <v>1427</v>
      </c>
      <c r="L354" s="215" t="s">
        <v>1045</v>
      </c>
      <c r="M354" s="215" t="s">
        <v>1045</v>
      </c>
      <c r="N354" s="215" t="s">
        <v>1428</v>
      </c>
      <c r="O354" s="215">
        <v>3034422133</v>
      </c>
      <c r="P354" s="215"/>
      <c r="Q354" s="215" t="s">
        <v>1429</v>
      </c>
      <c r="R354" s="215" t="s">
        <v>393</v>
      </c>
      <c r="S354" s="215" t="s">
        <v>838</v>
      </c>
      <c r="T354" s="215">
        <v>80304</v>
      </c>
      <c r="U354" s="215" t="s">
        <v>1429</v>
      </c>
      <c r="V354" s="215" t="s">
        <v>393</v>
      </c>
      <c r="W354" s="215" t="s">
        <v>838</v>
      </c>
      <c r="X354" s="215">
        <v>80304</v>
      </c>
      <c r="Y354" s="215" t="s">
        <v>405</v>
      </c>
    </row>
    <row r="355" spans="2:25" s="228" customFormat="1" x14ac:dyDescent="0.2">
      <c r="B355" s="214" t="s">
        <v>811</v>
      </c>
      <c r="C355" s="214" t="s">
        <v>60</v>
      </c>
      <c r="D355" s="214" t="s">
        <v>61</v>
      </c>
      <c r="E355" s="214" t="s">
        <v>61</v>
      </c>
      <c r="F355" s="214" t="s">
        <v>62</v>
      </c>
      <c r="G355" s="214">
        <v>3034423847</v>
      </c>
      <c r="H355" s="214">
        <v>3039479477</v>
      </c>
      <c r="I355" s="229">
        <v>911</v>
      </c>
      <c r="J355" s="215" t="s">
        <v>832</v>
      </c>
      <c r="K355" s="215" t="s">
        <v>1430</v>
      </c>
      <c r="L355" s="215" t="s">
        <v>968</v>
      </c>
      <c r="M355" s="215" t="s">
        <v>968</v>
      </c>
      <c r="N355" s="215" t="s">
        <v>1431</v>
      </c>
      <c r="O355" s="215">
        <v>6509068422</v>
      </c>
      <c r="P355" s="215"/>
      <c r="Q355" s="215" t="s">
        <v>1432</v>
      </c>
      <c r="R355" s="215" t="s">
        <v>393</v>
      </c>
      <c r="S355" s="215" t="s">
        <v>838</v>
      </c>
      <c r="T355" s="215">
        <v>80305</v>
      </c>
      <c r="U355" s="215" t="s">
        <v>1432</v>
      </c>
      <c r="V355" s="215" t="s">
        <v>393</v>
      </c>
      <c r="W355" s="215" t="s">
        <v>838</v>
      </c>
      <c r="X355" s="215">
        <v>80305</v>
      </c>
      <c r="Y355" s="215" t="s">
        <v>405</v>
      </c>
    </row>
    <row r="356" spans="2:25" s="228" customFormat="1" x14ac:dyDescent="0.2">
      <c r="B356" s="214" t="s">
        <v>811</v>
      </c>
      <c r="C356" s="214" t="s">
        <v>60</v>
      </c>
      <c r="D356" s="214" t="s">
        <v>61</v>
      </c>
      <c r="E356" s="214" t="s">
        <v>61</v>
      </c>
      <c r="F356" s="214" t="s">
        <v>62</v>
      </c>
      <c r="G356" s="214">
        <v>3034423847</v>
      </c>
      <c r="H356" s="214">
        <v>3039479477</v>
      </c>
      <c r="I356" s="229">
        <v>912</v>
      </c>
      <c r="J356" s="215" t="s">
        <v>832</v>
      </c>
      <c r="K356" s="215" t="s">
        <v>1433</v>
      </c>
      <c r="L356" s="215" t="s">
        <v>1256</v>
      </c>
      <c r="M356" s="215" t="s">
        <v>1434</v>
      </c>
      <c r="N356" s="215" t="s">
        <v>1435</v>
      </c>
      <c r="O356" s="215">
        <v>7206664631</v>
      </c>
      <c r="P356" s="215"/>
      <c r="Q356" s="215" t="s">
        <v>1436</v>
      </c>
      <c r="R356" s="215" t="s">
        <v>393</v>
      </c>
      <c r="S356" s="215" t="s">
        <v>838</v>
      </c>
      <c r="T356" s="215">
        <v>80302</v>
      </c>
      <c r="U356" s="215" t="s">
        <v>1436</v>
      </c>
      <c r="V356" s="215" t="s">
        <v>393</v>
      </c>
      <c r="W356" s="215" t="s">
        <v>838</v>
      </c>
      <c r="X356" s="215">
        <v>80302</v>
      </c>
      <c r="Y356" s="215" t="s">
        <v>405</v>
      </c>
    </row>
    <row r="357" spans="2:25" s="228" customFormat="1" x14ac:dyDescent="0.2">
      <c r="B357" s="214" t="s">
        <v>811</v>
      </c>
      <c r="C357" s="214" t="s">
        <v>60</v>
      </c>
      <c r="D357" s="214" t="s">
        <v>61</v>
      </c>
      <c r="E357" s="214" t="s">
        <v>61</v>
      </c>
      <c r="F357" s="214" t="s">
        <v>62</v>
      </c>
      <c r="G357" s="214">
        <v>3034423847</v>
      </c>
      <c r="H357" s="214">
        <v>3039479477</v>
      </c>
      <c r="I357" s="229">
        <v>912</v>
      </c>
      <c r="J357" s="215" t="s">
        <v>832</v>
      </c>
      <c r="K357" s="215" t="s">
        <v>833</v>
      </c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 t="s">
        <v>405</v>
      </c>
    </row>
    <row r="358" spans="2:25" s="228" customFormat="1" x14ac:dyDescent="0.2">
      <c r="B358" s="214" t="s">
        <v>811</v>
      </c>
      <c r="C358" s="214" t="s">
        <v>60</v>
      </c>
      <c r="D358" s="214" t="s">
        <v>61</v>
      </c>
      <c r="E358" s="214" t="s">
        <v>61</v>
      </c>
      <c r="F358" s="214" t="s">
        <v>62</v>
      </c>
      <c r="G358" s="214">
        <v>3034423847</v>
      </c>
      <c r="H358" s="214">
        <v>3039479477</v>
      </c>
      <c r="I358" s="229">
        <v>913</v>
      </c>
      <c r="J358" s="215" t="s">
        <v>832</v>
      </c>
      <c r="K358" s="215" t="s">
        <v>833</v>
      </c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 t="s">
        <v>405</v>
      </c>
    </row>
    <row r="359" spans="2:25" s="228" customFormat="1" x14ac:dyDescent="0.2">
      <c r="B359" s="214" t="s">
        <v>811</v>
      </c>
      <c r="C359" s="214" t="s">
        <v>60</v>
      </c>
      <c r="D359" s="214" t="s">
        <v>61</v>
      </c>
      <c r="E359" s="214" t="s">
        <v>61</v>
      </c>
      <c r="F359" s="214" t="s">
        <v>62</v>
      </c>
      <c r="G359" s="214">
        <v>3034423847</v>
      </c>
      <c r="H359" s="214">
        <v>3039479477</v>
      </c>
      <c r="I359" s="229">
        <v>913</v>
      </c>
      <c r="J359" s="215" t="s">
        <v>832</v>
      </c>
      <c r="K359" s="215" t="s">
        <v>833</v>
      </c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 t="s">
        <v>405</v>
      </c>
    </row>
    <row r="360" spans="2:25" s="228" customFormat="1" x14ac:dyDescent="0.2">
      <c r="B360" s="214" t="s">
        <v>812</v>
      </c>
      <c r="C360" s="214" t="s">
        <v>175</v>
      </c>
      <c r="D360" s="214" t="s">
        <v>661</v>
      </c>
      <c r="E360" s="214" t="s">
        <v>661</v>
      </c>
      <c r="F360" s="214" t="s">
        <v>176</v>
      </c>
      <c r="G360" s="214">
        <v>3038232448</v>
      </c>
      <c r="H360" s="214">
        <v>0</v>
      </c>
      <c r="I360" s="229">
        <v>700</v>
      </c>
      <c r="J360" s="215" t="s">
        <v>832</v>
      </c>
      <c r="K360" s="215" t="s">
        <v>833</v>
      </c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 t="s">
        <v>381</v>
      </c>
    </row>
    <row r="361" spans="2:25" s="228" customFormat="1" x14ac:dyDescent="0.2">
      <c r="B361" s="214" t="s">
        <v>812</v>
      </c>
      <c r="C361" s="214" t="s">
        <v>175</v>
      </c>
      <c r="D361" s="214" t="s">
        <v>661</v>
      </c>
      <c r="E361" s="214" t="s">
        <v>661</v>
      </c>
      <c r="F361" s="214" t="s">
        <v>176</v>
      </c>
      <c r="G361" s="214">
        <v>3038232448</v>
      </c>
      <c r="H361" s="214">
        <v>0</v>
      </c>
      <c r="I361" s="229">
        <v>700</v>
      </c>
      <c r="J361" s="215" t="s">
        <v>832</v>
      </c>
      <c r="K361" s="215" t="s">
        <v>833</v>
      </c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 t="s">
        <v>381</v>
      </c>
    </row>
    <row r="362" spans="2:25" s="228" customFormat="1" x14ac:dyDescent="0.2">
      <c r="B362" s="214" t="s">
        <v>812</v>
      </c>
      <c r="C362" s="214" t="s">
        <v>175</v>
      </c>
      <c r="D362" s="214" t="s">
        <v>661</v>
      </c>
      <c r="E362" s="214" t="s">
        <v>661</v>
      </c>
      <c r="F362" s="214" t="s">
        <v>176</v>
      </c>
      <c r="G362" s="214">
        <v>3038232448</v>
      </c>
      <c r="H362" s="214">
        <v>0</v>
      </c>
      <c r="I362" s="229">
        <v>701</v>
      </c>
      <c r="J362" s="215" t="s">
        <v>832</v>
      </c>
      <c r="K362" s="215" t="s">
        <v>833</v>
      </c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 t="s">
        <v>381</v>
      </c>
    </row>
    <row r="363" spans="2:25" s="228" customFormat="1" x14ac:dyDescent="0.2">
      <c r="B363" s="214" t="s">
        <v>812</v>
      </c>
      <c r="C363" s="214" t="s">
        <v>175</v>
      </c>
      <c r="D363" s="214" t="s">
        <v>661</v>
      </c>
      <c r="E363" s="214" t="s">
        <v>661</v>
      </c>
      <c r="F363" s="214" t="s">
        <v>176</v>
      </c>
      <c r="G363" s="214">
        <v>3038232448</v>
      </c>
      <c r="H363" s="214">
        <v>0</v>
      </c>
      <c r="I363" s="229">
        <v>701</v>
      </c>
      <c r="J363" s="215" t="s">
        <v>832</v>
      </c>
      <c r="K363" s="215" t="s">
        <v>833</v>
      </c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 t="s">
        <v>381</v>
      </c>
    </row>
    <row r="364" spans="2:25" s="228" customFormat="1" x14ac:dyDescent="0.2">
      <c r="B364" s="214" t="s">
        <v>812</v>
      </c>
      <c r="C364" s="214" t="s">
        <v>175</v>
      </c>
      <c r="D364" s="214" t="s">
        <v>661</v>
      </c>
      <c r="E364" s="214" t="s">
        <v>661</v>
      </c>
      <c r="F364" s="214" t="s">
        <v>176</v>
      </c>
      <c r="G364" s="214">
        <v>3038232448</v>
      </c>
      <c r="H364" s="214">
        <v>0</v>
      </c>
      <c r="I364" s="229">
        <v>702</v>
      </c>
      <c r="J364" s="215" t="s">
        <v>832</v>
      </c>
      <c r="K364" s="215" t="s">
        <v>833</v>
      </c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 t="s">
        <v>381</v>
      </c>
    </row>
    <row r="365" spans="2:25" s="228" customFormat="1" x14ac:dyDescent="0.2">
      <c r="B365" s="214" t="s">
        <v>812</v>
      </c>
      <c r="C365" s="214" t="s">
        <v>175</v>
      </c>
      <c r="D365" s="214" t="s">
        <v>661</v>
      </c>
      <c r="E365" s="214" t="s">
        <v>661</v>
      </c>
      <c r="F365" s="214" t="s">
        <v>176</v>
      </c>
      <c r="G365" s="214">
        <v>3038232448</v>
      </c>
      <c r="H365" s="214">
        <v>0</v>
      </c>
      <c r="I365" s="229">
        <v>702</v>
      </c>
      <c r="J365" s="215" t="s">
        <v>832</v>
      </c>
      <c r="K365" s="215" t="s">
        <v>833</v>
      </c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 t="s">
        <v>381</v>
      </c>
    </row>
    <row r="366" spans="2:25" s="228" customFormat="1" x14ac:dyDescent="0.2">
      <c r="B366" s="214" t="s">
        <v>812</v>
      </c>
      <c r="C366" s="214" t="s">
        <v>175</v>
      </c>
      <c r="D366" s="214" t="s">
        <v>661</v>
      </c>
      <c r="E366" s="214" t="s">
        <v>661</v>
      </c>
      <c r="F366" s="214" t="s">
        <v>176</v>
      </c>
      <c r="G366" s="214">
        <v>3038232448</v>
      </c>
      <c r="H366" s="214">
        <v>0</v>
      </c>
      <c r="I366" s="229">
        <v>914</v>
      </c>
      <c r="J366" s="215" t="s">
        <v>832</v>
      </c>
      <c r="K366" s="215" t="s">
        <v>611</v>
      </c>
      <c r="L366" s="215" t="s">
        <v>612</v>
      </c>
      <c r="M366" s="215" t="s">
        <v>612</v>
      </c>
      <c r="N366" s="215" t="s">
        <v>613</v>
      </c>
      <c r="O366" s="215">
        <v>5127450823</v>
      </c>
      <c r="P366" s="215"/>
      <c r="Q366" s="215" t="s">
        <v>1437</v>
      </c>
      <c r="R366" s="215" t="s">
        <v>379</v>
      </c>
      <c r="S366" s="215" t="s">
        <v>838</v>
      </c>
      <c r="T366" s="215">
        <v>80510</v>
      </c>
      <c r="U366" s="215" t="s">
        <v>1438</v>
      </c>
      <c r="V366" s="215" t="s">
        <v>379</v>
      </c>
      <c r="W366" s="215" t="s">
        <v>838</v>
      </c>
      <c r="X366" s="215">
        <v>80510</v>
      </c>
      <c r="Y366" s="215" t="s">
        <v>381</v>
      </c>
    </row>
    <row r="367" spans="2:25" s="228" customFormat="1" x14ac:dyDescent="0.2">
      <c r="B367" s="214" t="s">
        <v>812</v>
      </c>
      <c r="C367" s="214" t="s">
        <v>175</v>
      </c>
      <c r="D367" s="214" t="s">
        <v>661</v>
      </c>
      <c r="E367" s="214" t="s">
        <v>661</v>
      </c>
      <c r="F367" s="214" t="s">
        <v>176</v>
      </c>
      <c r="G367" s="214">
        <v>3038232448</v>
      </c>
      <c r="H367" s="214">
        <v>0</v>
      </c>
      <c r="I367" s="229">
        <v>914</v>
      </c>
      <c r="J367" s="215" t="s">
        <v>832</v>
      </c>
      <c r="K367" s="215" t="s">
        <v>833</v>
      </c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 t="s">
        <v>381</v>
      </c>
    </row>
    <row r="368" spans="2:25" s="228" customFormat="1" x14ac:dyDescent="0.2">
      <c r="B368" s="214" t="s">
        <v>812</v>
      </c>
      <c r="C368" s="214" t="s">
        <v>175</v>
      </c>
      <c r="D368" s="214" t="s">
        <v>661</v>
      </c>
      <c r="E368" s="214" t="s">
        <v>661</v>
      </c>
      <c r="F368" s="214" t="s">
        <v>176</v>
      </c>
      <c r="G368" s="214">
        <v>3038232448</v>
      </c>
      <c r="H368" s="214">
        <v>0</v>
      </c>
      <c r="I368" s="229">
        <v>915</v>
      </c>
      <c r="J368" s="215" t="s">
        <v>832</v>
      </c>
      <c r="K368" s="215" t="s">
        <v>1439</v>
      </c>
      <c r="L368" s="215" t="s">
        <v>1035</v>
      </c>
      <c r="M368" s="215" t="s">
        <v>1035</v>
      </c>
      <c r="N368" s="215" t="s">
        <v>1440</v>
      </c>
      <c r="O368" s="215">
        <v>3035892210</v>
      </c>
      <c r="P368" s="215"/>
      <c r="Q368" s="215" t="s">
        <v>1441</v>
      </c>
      <c r="R368" s="215" t="s">
        <v>477</v>
      </c>
      <c r="S368" s="215" t="s">
        <v>838</v>
      </c>
      <c r="T368" s="215">
        <v>80540</v>
      </c>
      <c r="U368" s="215" t="s">
        <v>1442</v>
      </c>
      <c r="V368" s="215" t="s">
        <v>477</v>
      </c>
      <c r="W368" s="215" t="s">
        <v>838</v>
      </c>
      <c r="X368" s="215">
        <v>80540</v>
      </c>
      <c r="Y368" s="215" t="s">
        <v>381</v>
      </c>
    </row>
    <row r="369" spans="2:25" s="228" customFormat="1" x14ac:dyDescent="0.2">
      <c r="B369" s="214" t="s">
        <v>812</v>
      </c>
      <c r="C369" s="214" t="s">
        <v>175</v>
      </c>
      <c r="D369" s="214" t="s">
        <v>661</v>
      </c>
      <c r="E369" s="214" t="s">
        <v>661</v>
      </c>
      <c r="F369" s="214" t="s">
        <v>176</v>
      </c>
      <c r="G369" s="214">
        <v>3038232448</v>
      </c>
      <c r="H369" s="214">
        <v>0</v>
      </c>
      <c r="I369" s="229">
        <v>915</v>
      </c>
      <c r="J369" s="215" t="s">
        <v>832</v>
      </c>
      <c r="K369" s="215" t="s">
        <v>175</v>
      </c>
      <c r="L369" s="215" t="s">
        <v>661</v>
      </c>
      <c r="M369" s="215" t="s">
        <v>661</v>
      </c>
      <c r="N369" s="215" t="s">
        <v>176</v>
      </c>
      <c r="O369" s="215">
        <v>3038232448</v>
      </c>
      <c r="P369" s="215"/>
      <c r="Q369" s="215" t="s">
        <v>1443</v>
      </c>
      <c r="R369" s="215" t="s">
        <v>477</v>
      </c>
      <c r="S369" s="215" t="s">
        <v>838</v>
      </c>
      <c r="T369" s="215">
        <v>80540</v>
      </c>
      <c r="U369" s="215" t="s">
        <v>1444</v>
      </c>
      <c r="V369" s="215" t="s">
        <v>477</v>
      </c>
      <c r="W369" s="215" t="s">
        <v>838</v>
      </c>
      <c r="X369" s="215">
        <v>80540</v>
      </c>
      <c r="Y369" s="215" t="s">
        <v>381</v>
      </c>
    </row>
    <row r="370" spans="2:25" s="228" customFormat="1" x14ac:dyDescent="0.2">
      <c r="B370" s="214" t="s">
        <v>812</v>
      </c>
      <c r="C370" s="214" t="s">
        <v>175</v>
      </c>
      <c r="D370" s="214" t="s">
        <v>661</v>
      </c>
      <c r="E370" s="214" t="s">
        <v>661</v>
      </c>
      <c r="F370" s="214" t="s">
        <v>176</v>
      </c>
      <c r="G370" s="214">
        <v>3038232448</v>
      </c>
      <c r="H370" s="214">
        <v>0</v>
      </c>
      <c r="I370" s="229">
        <v>916</v>
      </c>
      <c r="J370" s="215" t="s">
        <v>832</v>
      </c>
      <c r="K370" s="215" t="s">
        <v>1445</v>
      </c>
      <c r="L370" s="215" t="s">
        <v>947</v>
      </c>
      <c r="M370" s="215" t="s">
        <v>947</v>
      </c>
      <c r="N370" s="215" t="s">
        <v>1446</v>
      </c>
      <c r="O370" s="215">
        <v>7203527976</v>
      </c>
      <c r="P370" s="215">
        <v>7192146692</v>
      </c>
      <c r="Q370" s="215" t="s">
        <v>1447</v>
      </c>
      <c r="R370" s="215" t="s">
        <v>477</v>
      </c>
      <c r="S370" s="215" t="s">
        <v>838</v>
      </c>
      <c r="T370" s="215">
        <v>80540</v>
      </c>
      <c r="U370" s="215" t="s">
        <v>1448</v>
      </c>
      <c r="V370" s="215" t="s">
        <v>477</v>
      </c>
      <c r="W370" s="215" t="s">
        <v>838</v>
      </c>
      <c r="X370" s="215">
        <v>80540</v>
      </c>
      <c r="Y370" s="215" t="s">
        <v>381</v>
      </c>
    </row>
    <row r="371" spans="2:25" s="228" customFormat="1" x14ac:dyDescent="0.2">
      <c r="B371" s="214" t="s">
        <v>812</v>
      </c>
      <c r="C371" s="214" t="s">
        <v>175</v>
      </c>
      <c r="D371" s="214" t="s">
        <v>661</v>
      </c>
      <c r="E371" s="214" t="s">
        <v>661</v>
      </c>
      <c r="F371" s="214" t="s">
        <v>176</v>
      </c>
      <c r="G371" s="214">
        <v>3038232448</v>
      </c>
      <c r="H371" s="214">
        <v>0</v>
      </c>
      <c r="I371" s="229">
        <v>916</v>
      </c>
      <c r="J371" s="215" t="s">
        <v>832</v>
      </c>
      <c r="K371" s="215" t="s">
        <v>1449</v>
      </c>
      <c r="L371" s="215" t="s">
        <v>623</v>
      </c>
      <c r="M371" s="215" t="s">
        <v>623</v>
      </c>
      <c r="N371" s="215" t="s">
        <v>1450</v>
      </c>
      <c r="O371" s="215">
        <v>5709541672</v>
      </c>
      <c r="P371" s="215"/>
      <c r="Q371" s="215" t="s">
        <v>1451</v>
      </c>
      <c r="R371" s="215" t="s">
        <v>477</v>
      </c>
      <c r="S371" s="215" t="s">
        <v>838</v>
      </c>
      <c r="T371" s="215">
        <v>80540</v>
      </c>
      <c r="U371" s="215" t="s">
        <v>1452</v>
      </c>
      <c r="V371" s="215" t="s">
        <v>477</v>
      </c>
      <c r="W371" s="215" t="s">
        <v>838</v>
      </c>
      <c r="X371" s="215">
        <v>80540</v>
      </c>
      <c r="Y371" s="215" t="s">
        <v>381</v>
      </c>
    </row>
    <row r="372" spans="2:25" s="228" customFormat="1" x14ac:dyDescent="0.2">
      <c r="B372" s="214" t="s">
        <v>813</v>
      </c>
      <c r="C372" s="214" t="s">
        <v>642</v>
      </c>
      <c r="D372" s="214" t="s">
        <v>643</v>
      </c>
      <c r="E372" s="214" t="s">
        <v>643</v>
      </c>
      <c r="F372" s="214" t="s">
        <v>644</v>
      </c>
      <c r="G372" s="214">
        <v>7205938405</v>
      </c>
      <c r="H372" s="214">
        <v>0</v>
      </c>
      <c r="I372" s="229">
        <v>3</v>
      </c>
      <c r="J372" s="215" t="s">
        <v>832</v>
      </c>
      <c r="K372" s="215" t="s">
        <v>833</v>
      </c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 t="s">
        <v>421</v>
      </c>
    </row>
    <row r="373" spans="2:25" s="228" customFormat="1" x14ac:dyDescent="0.2">
      <c r="B373" s="214" t="s">
        <v>813</v>
      </c>
      <c r="C373" s="214" t="s">
        <v>642</v>
      </c>
      <c r="D373" s="214" t="s">
        <v>643</v>
      </c>
      <c r="E373" s="214" t="s">
        <v>643</v>
      </c>
      <c r="F373" s="214" t="s">
        <v>644</v>
      </c>
      <c r="G373" s="214">
        <v>7205938405</v>
      </c>
      <c r="H373" s="214">
        <v>0</v>
      </c>
      <c r="I373" s="229">
        <v>3</v>
      </c>
      <c r="J373" s="215" t="s">
        <v>832</v>
      </c>
      <c r="K373" s="215" t="s">
        <v>833</v>
      </c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 t="s">
        <v>421</v>
      </c>
    </row>
    <row r="374" spans="2:25" s="228" customFormat="1" x14ac:dyDescent="0.2">
      <c r="B374" s="214" t="s">
        <v>813</v>
      </c>
      <c r="C374" s="214" t="s">
        <v>642</v>
      </c>
      <c r="D374" s="214" t="s">
        <v>643</v>
      </c>
      <c r="E374" s="214" t="s">
        <v>643</v>
      </c>
      <c r="F374" s="214" t="s">
        <v>644</v>
      </c>
      <c r="G374" s="214">
        <v>7205938405</v>
      </c>
      <c r="H374" s="214">
        <v>0</v>
      </c>
      <c r="I374" s="229">
        <v>100</v>
      </c>
      <c r="J374" s="215" t="s">
        <v>832</v>
      </c>
      <c r="K374" s="215" t="s">
        <v>642</v>
      </c>
      <c r="L374" s="215" t="s">
        <v>643</v>
      </c>
      <c r="M374" s="215" t="s">
        <v>643</v>
      </c>
      <c r="N374" s="215" t="s">
        <v>644</v>
      </c>
      <c r="O374" s="215">
        <v>7205938405</v>
      </c>
      <c r="P374" s="215"/>
      <c r="Q374" s="215" t="s">
        <v>1453</v>
      </c>
      <c r="R374" s="215" t="s">
        <v>423</v>
      </c>
      <c r="S374" s="215" t="s">
        <v>838</v>
      </c>
      <c r="T374" s="215">
        <v>80027</v>
      </c>
      <c r="U374" s="215" t="s">
        <v>1453</v>
      </c>
      <c r="V374" s="215" t="s">
        <v>423</v>
      </c>
      <c r="W374" s="215" t="s">
        <v>838</v>
      </c>
      <c r="X374" s="215">
        <v>80027</v>
      </c>
      <c r="Y374" s="215" t="s">
        <v>421</v>
      </c>
    </row>
    <row r="375" spans="2:25" s="228" customFormat="1" x14ac:dyDescent="0.2">
      <c r="B375" s="214" t="s">
        <v>813</v>
      </c>
      <c r="C375" s="214" t="s">
        <v>642</v>
      </c>
      <c r="D375" s="214" t="s">
        <v>643</v>
      </c>
      <c r="E375" s="214" t="s">
        <v>643</v>
      </c>
      <c r="F375" s="214" t="s">
        <v>644</v>
      </c>
      <c r="G375" s="214">
        <v>7205938405</v>
      </c>
      <c r="H375" s="214">
        <v>0</v>
      </c>
      <c r="I375" s="229">
        <v>100</v>
      </c>
      <c r="J375" s="215" t="s">
        <v>832</v>
      </c>
      <c r="K375" s="215" t="s">
        <v>833</v>
      </c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 t="s">
        <v>421</v>
      </c>
    </row>
    <row r="376" spans="2:25" s="228" customFormat="1" x14ac:dyDescent="0.2">
      <c r="B376" s="214" t="s">
        <v>813</v>
      </c>
      <c r="C376" s="214" t="s">
        <v>642</v>
      </c>
      <c r="D376" s="214" t="s">
        <v>643</v>
      </c>
      <c r="E376" s="214" t="s">
        <v>643</v>
      </c>
      <c r="F376" s="214" t="s">
        <v>644</v>
      </c>
      <c r="G376" s="214">
        <v>7205938405</v>
      </c>
      <c r="H376" s="214">
        <v>0</v>
      </c>
      <c r="I376" s="229">
        <v>101</v>
      </c>
      <c r="J376" s="215" t="s">
        <v>832</v>
      </c>
      <c r="K376" s="215" t="s">
        <v>833</v>
      </c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 t="s">
        <v>421</v>
      </c>
    </row>
    <row r="377" spans="2:25" s="228" customFormat="1" x14ac:dyDescent="0.2">
      <c r="B377" s="214" t="s">
        <v>813</v>
      </c>
      <c r="C377" s="214" t="s">
        <v>642</v>
      </c>
      <c r="D377" s="214" t="s">
        <v>643</v>
      </c>
      <c r="E377" s="214" t="s">
        <v>643</v>
      </c>
      <c r="F377" s="214" t="s">
        <v>644</v>
      </c>
      <c r="G377" s="214">
        <v>7205938405</v>
      </c>
      <c r="H377" s="214">
        <v>0</v>
      </c>
      <c r="I377" s="229">
        <v>101</v>
      </c>
      <c r="J377" s="215" t="s">
        <v>832</v>
      </c>
      <c r="K377" s="215" t="s">
        <v>833</v>
      </c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 t="s">
        <v>421</v>
      </c>
    </row>
    <row r="378" spans="2:25" s="228" customFormat="1" x14ac:dyDescent="0.2">
      <c r="B378" s="214" t="s">
        <v>813</v>
      </c>
      <c r="C378" s="214" t="s">
        <v>642</v>
      </c>
      <c r="D378" s="214" t="s">
        <v>643</v>
      </c>
      <c r="E378" s="214" t="s">
        <v>643</v>
      </c>
      <c r="F378" s="214" t="s">
        <v>644</v>
      </c>
      <c r="G378" s="214">
        <v>7205938405</v>
      </c>
      <c r="H378" s="214">
        <v>0</v>
      </c>
      <c r="I378" s="229">
        <v>102</v>
      </c>
      <c r="J378" s="215" t="s">
        <v>832</v>
      </c>
      <c r="K378" s="215" t="s">
        <v>1454</v>
      </c>
      <c r="L378" s="215" t="s">
        <v>146</v>
      </c>
      <c r="M378" s="215" t="s">
        <v>146</v>
      </c>
      <c r="N378" s="215" t="s">
        <v>1455</v>
      </c>
      <c r="O378" s="215">
        <v>7202723069</v>
      </c>
      <c r="P378" s="215">
        <v>3034940439</v>
      </c>
      <c r="Q378" s="215" t="s">
        <v>1456</v>
      </c>
      <c r="R378" s="215" t="s">
        <v>423</v>
      </c>
      <c r="S378" s="215" t="s">
        <v>838</v>
      </c>
      <c r="T378" s="215">
        <v>80027</v>
      </c>
      <c r="U378" s="215" t="s">
        <v>1456</v>
      </c>
      <c r="V378" s="215" t="s">
        <v>423</v>
      </c>
      <c r="W378" s="215" t="s">
        <v>838</v>
      </c>
      <c r="X378" s="215">
        <v>80027</v>
      </c>
      <c r="Y378" s="215" t="s">
        <v>421</v>
      </c>
    </row>
    <row r="379" spans="2:25" s="228" customFormat="1" x14ac:dyDescent="0.2">
      <c r="B379" s="214" t="s">
        <v>813</v>
      </c>
      <c r="C379" s="214" t="s">
        <v>642</v>
      </c>
      <c r="D379" s="214" t="s">
        <v>643</v>
      </c>
      <c r="E379" s="214" t="s">
        <v>643</v>
      </c>
      <c r="F379" s="214" t="s">
        <v>644</v>
      </c>
      <c r="G379" s="214">
        <v>7205938405</v>
      </c>
      <c r="H379" s="214">
        <v>0</v>
      </c>
      <c r="I379" s="229">
        <v>102</v>
      </c>
      <c r="J379" s="215" t="s">
        <v>832</v>
      </c>
      <c r="K379" s="215" t="s">
        <v>833</v>
      </c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 t="s">
        <v>421</v>
      </c>
    </row>
    <row r="380" spans="2:25" s="228" customFormat="1" x14ac:dyDescent="0.2">
      <c r="B380" s="214" t="s">
        <v>813</v>
      </c>
      <c r="C380" s="214" t="s">
        <v>642</v>
      </c>
      <c r="D380" s="214" t="s">
        <v>643</v>
      </c>
      <c r="E380" s="214" t="s">
        <v>643</v>
      </c>
      <c r="F380" s="214" t="s">
        <v>644</v>
      </c>
      <c r="G380" s="214">
        <v>7205938405</v>
      </c>
      <c r="H380" s="214">
        <v>0</v>
      </c>
      <c r="I380" s="229">
        <v>103</v>
      </c>
      <c r="J380" s="215" t="s">
        <v>832</v>
      </c>
      <c r="K380" s="215" t="s">
        <v>1457</v>
      </c>
      <c r="L380" s="215" t="s">
        <v>1458</v>
      </c>
      <c r="M380" s="215" t="s">
        <v>1458</v>
      </c>
      <c r="N380" s="215" t="s">
        <v>1459</v>
      </c>
      <c r="O380" s="215">
        <v>3038883686</v>
      </c>
      <c r="P380" s="215"/>
      <c r="Q380" s="215" t="s">
        <v>1460</v>
      </c>
      <c r="R380" s="215" t="s">
        <v>423</v>
      </c>
      <c r="S380" s="215" t="s">
        <v>838</v>
      </c>
      <c r="T380" s="215">
        <v>80027</v>
      </c>
      <c r="U380" s="215" t="s">
        <v>1460</v>
      </c>
      <c r="V380" s="215" t="s">
        <v>423</v>
      </c>
      <c r="W380" s="215" t="s">
        <v>838</v>
      </c>
      <c r="X380" s="215">
        <v>80027</v>
      </c>
      <c r="Y380" s="215" t="s">
        <v>421</v>
      </c>
    </row>
    <row r="381" spans="2:25" s="228" customFormat="1" x14ac:dyDescent="0.2">
      <c r="B381" s="214" t="s">
        <v>813</v>
      </c>
      <c r="C381" s="214" t="s">
        <v>642</v>
      </c>
      <c r="D381" s="214" t="s">
        <v>643</v>
      </c>
      <c r="E381" s="214" t="s">
        <v>643</v>
      </c>
      <c r="F381" s="214" t="s">
        <v>644</v>
      </c>
      <c r="G381" s="214">
        <v>7205938405</v>
      </c>
      <c r="H381" s="214">
        <v>0</v>
      </c>
      <c r="I381" s="229">
        <v>103</v>
      </c>
      <c r="J381" s="215" t="s">
        <v>832</v>
      </c>
      <c r="K381" s="215" t="s">
        <v>833</v>
      </c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 t="s">
        <v>421</v>
      </c>
    </row>
    <row r="382" spans="2:25" s="228" customFormat="1" x14ac:dyDescent="0.2">
      <c r="B382" s="214" t="s">
        <v>813</v>
      </c>
      <c r="C382" s="214" t="s">
        <v>642</v>
      </c>
      <c r="D382" s="214" t="s">
        <v>643</v>
      </c>
      <c r="E382" s="214" t="s">
        <v>643</v>
      </c>
      <c r="F382" s="214" t="s">
        <v>644</v>
      </c>
      <c r="G382" s="214">
        <v>7205938405</v>
      </c>
      <c r="H382" s="214">
        <v>0</v>
      </c>
      <c r="I382" s="229">
        <v>104</v>
      </c>
      <c r="J382" s="215" t="s">
        <v>832</v>
      </c>
      <c r="K382" s="215" t="s">
        <v>1461</v>
      </c>
      <c r="L382" s="215" t="s">
        <v>1462</v>
      </c>
      <c r="M382" s="215" t="s">
        <v>1462</v>
      </c>
      <c r="N382" s="215" t="s">
        <v>1463</v>
      </c>
      <c r="O382" s="215">
        <v>7209365017</v>
      </c>
      <c r="P382" s="215"/>
      <c r="Q382" s="215" t="s">
        <v>1464</v>
      </c>
      <c r="R382" s="215" t="s">
        <v>423</v>
      </c>
      <c r="S382" s="215" t="s">
        <v>838</v>
      </c>
      <c r="T382" s="215">
        <v>80027</v>
      </c>
      <c r="U382" s="215" t="s">
        <v>1464</v>
      </c>
      <c r="V382" s="215" t="s">
        <v>423</v>
      </c>
      <c r="W382" s="215" t="s">
        <v>838</v>
      </c>
      <c r="X382" s="215">
        <v>80027</v>
      </c>
      <c r="Y382" s="215" t="s">
        <v>421</v>
      </c>
    </row>
    <row r="383" spans="2:25" s="228" customFormat="1" x14ac:dyDescent="0.2">
      <c r="B383" s="214" t="s">
        <v>813</v>
      </c>
      <c r="C383" s="214" t="s">
        <v>642</v>
      </c>
      <c r="D383" s="214" t="s">
        <v>643</v>
      </c>
      <c r="E383" s="214" t="s">
        <v>643</v>
      </c>
      <c r="F383" s="214" t="s">
        <v>644</v>
      </c>
      <c r="G383" s="214">
        <v>7205938405</v>
      </c>
      <c r="H383" s="214">
        <v>0</v>
      </c>
      <c r="I383" s="229">
        <v>104</v>
      </c>
      <c r="J383" s="215" t="s">
        <v>832</v>
      </c>
      <c r="K383" s="215" t="s">
        <v>833</v>
      </c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 t="s">
        <v>421</v>
      </c>
    </row>
    <row r="384" spans="2:25" s="228" customFormat="1" x14ac:dyDescent="0.2">
      <c r="B384" s="214" t="s">
        <v>813</v>
      </c>
      <c r="C384" s="214" t="s">
        <v>642</v>
      </c>
      <c r="D384" s="214" t="s">
        <v>643</v>
      </c>
      <c r="E384" s="214" t="s">
        <v>643</v>
      </c>
      <c r="F384" s="214" t="s">
        <v>644</v>
      </c>
      <c r="G384" s="214">
        <v>7205938405</v>
      </c>
      <c r="H384" s="214">
        <v>0</v>
      </c>
      <c r="I384" s="229">
        <v>105</v>
      </c>
      <c r="J384" s="215" t="s">
        <v>832</v>
      </c>
      <c r="K384" s="215" t="s">
        <v>1465</v>
      </c>
      <c r="L384" s="215" t="s">
        <v>1245</v>
      </c>
      <c r="M384" s="215" t="s">
        <v>1245</v>
      </c>
      <c r="N384" s="215" t="s">
        <v>1466</v>
      </c>
      <c r="O384" s="215">
        <v>7192101632</v>
      </c>
      <c r="P384" s="215">
        <v>8474772363</v>
      </c>
      <c r="Q384" s="215" t="s">
        <v>1467</v>
      </c>
      <c r="R384" s="215" t="s">
        <v>423</v>
      </c>
      <c r="S384" s="215" t="s">
        <v>838</v>
      </c>
      <c r="T384" s="215">
        <v>80027</v>
      </c>
      <c r="U384" s="215" t="s">
        <v>1467</v>
      </c>
      <c r="V384" s="215" t="s">
        <v>423</v>
      </c>
      <c r="W384" s="215" t="s">
        <v>838</v>
      </c>
      <c r="X384" s="215">
        <v>80027</v>
      </c>
      <c r="Y384" s="215" t="s">
        <v>421</v>
      </c>
    </row>
    <row r="385" spans="2:25" s="228" customFormat="1" x14ac:dyDescent="0.2">
      <c r="B385" s="214" t="s">
        <v>813</v>
      </c>
      <c r="C385" s="214" t="s">
        <v>642</v>
      </c>
      <c r="D385" s="214" t="s">
        <v>643</v>
      </c>
      <c r="E385" s="214" t="s">
        <v>643</v>
      </c>
      <c r="F385" s="214" t="s">
        <v>644</v>
      </c>
      <c r="G385" s="214">
        <v>7205938405</v>
      </c>
      <c r="H385" s="214">
        <v>0</v>
      </c>
      <c r="I385" s="229">
        <v>105</v>
      </c>
      <c r="J385" s="215" t="s">
        <v>832</v>
      </c>
      <c r="K385" s="215" t="s">
        <v>833</v>
      </c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 t="s">
        <v>421</v>
      </c>
    </row>
    <row r="386" spans="2:25" s="228" customFormat="1" x14ac:dyDescent="0.2">
      <c r="B386" s="214" t="s">
        <v>813</v>
      </c>
      <c r="C386" s="214" t="s">
        <v>642</v>
      </c>
      <c r="D386" s="214" t="s">
        <v>643</v>
      </c>
      <c r="E386" s="214" t="s">
        <v>643</v>
      </c>
      <c r="F386" s="214" t="s">
        <v>644</v>
      </c>
      <c r="G386" s="214">
        <v>7205938405</v>
      </c>
      <c r="H386" s="214">
        <v>0</v>
      </c>
      <c r="I386" s="229">
        <v>106</v>
      </c>
      <c r="J386" s="215" t="s">
        <v>832</v>
      </c>
      <c r="K386" s="215" t="s">
        <v>833</v>
      </c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 t="s">
        <v>421</v>
      </c>
    </row>
    <row r="387" spans="2:25" s="228" customFormat="1" x14ac:dyDescent="0.2">
      <c r="B387" s="214" t="s">
        <v>813</v>
      </c>
      <c r="C387" s="214" t="s">
        <v>642</v>
      </c>
      <c r="D387" s="214" t="s">
        <v>643</v>
      </c>
      <c r="E387" s="214" t="s">
        <v>643</v>
      </c>
      <c r="F387" s="214" t="s">
        <v>644</v>
      </c>
      <c r="G387" s="214">
        <v>7205938405</v>
      </c>
      <c r="H387" s="214">
        <v>0</v>
      </c>
      <c r="I387" s="229">
        <v>106</v>
      </c>
      <c r="J387" s="215" t="s">
        <v>832</v>
      </c>
      <c r="K387" s="215" t="s">
        <v>833</v>
      </c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 t="s">
        <v>421</v>
      </c>
    </row>
    <row r="388" spans="2:25" x14ac:dyDescent="0.2">
      <c r="B388" s="216"/>
      <c r="C388" s="216"/>
      <c r="D388" s="216"/>
      <c r="E388" s="216"/>
      <c r="F388" s="216"/>
      <c r="G388" s="216"/>
      <c r="H388" s="216"/>
      <c r="I388" s="217"/>
      <c r="J388" s="218"/>
      <c r="K388" s="219"/>
      <c r="L388" s="218"/>
      <c r="M388" s="219"/>
      <c r="N388" s="219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9" t="s">
        <v>1468</v>
      </c>
    </row>
    <row r="389" spans="2:25" x14ac:dyDescent="0.2">
      <c r="B389" s="216"/>
      <c r="C389" s="216"/>
      <c r="D389" s="216"/>
      <c r="E389" s="216"/>
      <c r="F389" s="216"/>
      <c r="G389" s="216"/>
      <c r="H389" s="216"/>
      <c r="I389" s="220"/>
      <c r="J389" s="216"/>
      <c r="K389" s="216"/>
      <c r="L389" s="216"/>
      <c r="M389" s="216"/>
      <c r="N389" s="216"/>
      <c r="O389" s="216"/>
      <c r="P389" s="216"/>
      <c r="Q389" s="216"/>
      <c r="R389" s="216"/>
      <c r="S389" s="216"/>
      <c r="T389" s="216"/>
      <c r="U389" s="216"/>
      <c r="V389" s="216"/>
      <c r="W389" s="216"/>
      <c r="X389" s="216"/>
      <c r="Y389" s="216"/>
    </row>
    <row r="390" spans="2:25" x14ac:dyDescent="0.2">
      <c r="B390" s="216"/>
      <c r="C390" s="216"/>
      <c r="D390" s="216"/>
      <c r="E390" s="216"/>
      <c r="F390" s="216"/>
      <c r="G390" s="216"/>
      <c r="H390" s="216"/>
      <c r="I390" s="220"/>
      <c r="J390" s="216"/>
      <c r="K390" s="216"/>
      <c r="L390" s="216"/>
      <c r="M390" s="216"/>
      <c r="N390" s="216"/>
      <c r="O390" s="216"/>
      <c r="P390" s="216"/>
      <c r="Q390" s="216"/>
      <c r="R390" s="216"/>
      <c r="S390" s="216"/>
      <c r="T390" s="216"/>
      <c r="U390" s="216"/>
      <c r="V390" s="216"/>
      <c r="W390" s="216"/>
      <c r="X390" s="216"/>
      <c r="Y390" s="216"/>
    </row>
    <row r="391" spans="2:25" x14ac:dyDescent="0.2">
      <c r="B391" s="216"/>
      <c r="C391" s="216"/>
      <c r="D391" s="216"/>
      <c r="E391" s="216"/>
      <c r="F391" s="216"/>
      <c r="G391" s="216"/>
      <c r="H391" s="216"/>
      <c r="I391" s="220"/>
      <c r="J391" s="216"/>
      <c r="K391" s="216"/>
      <c r="L391" s="216"/>
      <c r="M391" s="216"/>
      <c r="N391" s="216"/>
      <c r="O391" s="216"/>
      <c r="P391" s="216"/>
      <c r="Q391" s="216"/>
      <c r="R391" s="216"/>
      <c r="S391" s="216"/>
      <c r="T391" s="216"/>
      <c r="U391" s="216"/>
      <c r="V391" s="216"/>
      <c r="W391" s="216"/>
      <c r="X391" s="216"/>
      <c r="Y391" s="216"/>
    </row>
    <row r="392" spans="2:25" x14ac:dyDescent="0.2">
      <c r="B392" s="216"/>
      <c r="C392" s="216"/>
      <c r="D392" s="216"/>
      <c r="E392" s="216"/>
      <c r="F392" s="216"/>
      <c r="G392" s="216"/>
      <c r="H392" s="216"/>
      <c r="I392" s="220"/>
      <c r="J392" s="216"/>
      <c r="K392" s="216"/>
      <c r="L392" s="216"/>
      <c r="M392" s="216"/>
      <c r="N392" s="216"/>
      <c r="O392" s="216"/>
      <c r="P392" s="216"/>
      <c r="Q392" s="216"/>
      <c r="R392" s="216"/>
      <c r="S392" s="216"/>
      <c r="T392" s="216"/>
      <c r="U392" s="216"/>
      <c r="V392" s="216"/>
      <c r="W392" s="216"/>
      <c r="X392" s="216"/>
      <c r="Y392" s="216"/>
    </row>
    <row r="393" spans="2:25" x14ac:dyDescent="0.2">
      <c r="B393" s="216"/>
      <c r="C393" s="216"/>
      <c r="D393" s="216"/>
      <c r="E393" s="216"/>
      <c r="F393" s="216"/>
      <c r="G393" s="216"/>
      <c r="H393" s="216"/>
      <c r="I393" s="220"/>
      <c r="J393" s="216"/>
      <c r="K393" s="216"/>
      <c r="L393" s="216"/>
      <c r="M393" s="216"/>
      <c r="N393" s="216"/>
      <c r="O393" s="216"/>
      <c r="P393" s="216"/>
      <c r="Q393" s="216"/>
      <c r="R393" s="216"/>
      <c r="S393" s="216"/>
      <c r="T393" s="216"/>
      <c r="U393" s="216"/>
      <c r="V393" s="216"/>
      <c r="W393" s="216"/>
      <c r="X393" s="216"/>
      <c r="Y393" s="216"/>
    </row>
    <row r="394" spans="2:25" x14ac:dyDescent="0.2">
      <c r="B394" s="216"/>
      <c r="C394" s="216"/>
      <c r="D394" s="216"/>
      <c r="E394" s="216"/>
      <c r="F394" s="216"/>
      <c r="G394" s="216"/>
      <c r="H394" s="216"/>
      <c r="I394" s="220"/>
      <c r="J394" s="216"/>
      <c r="K394" s="216"/>
      <c r="L394" s="216"/>
      <c r="M394" s="216"/>
      <c r="N394" s="216"/>
      <c r="O394" s="216"/>
      <c r="P394" s="216"/>
      <c r="Q394" s="216"/>
      <c r="R394" s="216"/>
      <c r="S394" s="216"/>
      <c r="T394" s="216"/>
      <c r="U394" s="216"/>
      <c r="V394" s="216"/>
      <c r="W394" s="216"/>
      <c r="X394" s="216"/>
      <c r="Y394" s="216"/>
    </row>
    <row r="395" spans="2:25" x14ac:dyDescent="0.2">
      <c r="B395" s="216"/>
      <c r="C395" s="216"/>
      <c r="D395" s="216"/>
      <c r="E395" s="216"/>
      <c r="F395" s="216"/>
      <c r="G395" s="216"/>
      <c r="H395" s="216"/>
      <c r="I395" s="220"/>
      <c r="J395" s="216"/>
      <c r="K395" s="216"/>
      <c r="L395" s="216"/>
      <c r="M395" s="216"/>
      <c r="N395" s="216"/>
      <c r="O395" s="216"/>
      <c r="P395" s="216"/>
      <c r="Q395" s="216"/>
      <c r="R395" s="216"/>
      <c r="S395" s="216"/>
      <c r="T395" s="216"/>
      <c r="U395" s="216"/>
      <c r="V395" s="216"/>
      <c r="W395" s="216"/>
      <c r="X395" s="216"/>
      <c r="Y395" s="216"/>
    </row>
    <row r="396" spans="2:25" x14ac:dyDescent="0.2">
      <c r="B396" s="216"/>
      <c r="C396" s="216"/>
      <c r="D396" s="216"/>
      <c r="E396" s="216"/>
      <c r="F396" s="216"/>
      <c r="G396" s="216"/>
      <c r="H396" s="216"/>
      <c r="I396" s="220"/>
      <c r="J396" s="216"/>
      <c r="K396" s="216"/>
      <c r="L396" s="216"/>
      <c r="M396" s="216"/>
      <c r="N396" s="216"/>
      <c r="O396" s="216"/>
      <c r="P396" s="216"/>
      <c r="Q396" s="216"/>
      <c r="R396" s="216"/>
      <c r="S396" s="216"/>
      <c r="T396" s="216"/>
      <c r="U396" s="216"/>
      <c r="V396" s="216"/>
      <c r="W396" s="216"/>
      <c r="X396" s="216"/>
      <c r="Y396" s="216"/>
    </row>
    <row r="397" spans="2:25" x14ac:dyDescent="0.2">
      <c r="B397" s="216"/>
      <c r="C397" s="216"/>
      <c r="D397" s="216"/>
      <c r="E397" s="216"/>
      <c r="F397" s="216"/>
      <c r="G397" s="216"/>
      <c r="H397" s="216"/>
      <c r="I397" s="220"/>
      <c r="J397" s="216"/>
      <c r="K397" s="216"/>
      <c r="L397" s="216"/>
      <c r="M397" s="216"/>
      <c r="N397" s="216"/>
      <c r="O397" s="216"/>
      <c r="P397" s="216"/>
      <c r="Q397" s="216"/>
      <c r="R397" s="216"/>
      <c r="S397" s="216"/>
      <c r="T397" s="216"/>
      <c r="U397" s="216"/>
      <c r="V397" s="216"/>
      <c r="W397" s="216"/>
      <c r="X397" s="216"/>
      <c r="Y397" s="216"/>
    </row>
    <row r="398" spans="2:25" x14ac:dyDescent="0.2">
      <c r="B398" s="216"/>
      <c r="C398" s="216"/>
      <c r="D398" s="216"/>
      <c r="E398" s="216"/>
      <c r="F398" s="216"/>
      <c r="G398" s="216"/>
      <c r="H398" s="216"/>
      <c r="I398" s="220"/>
      <c r="J398" s="216"/>
      <c r="K398" s="216"/>
      <c r="L398" s="216"/>
      <c r="M398" s="216"/>
      <c r="N398" s="216"/>
      <c r="O398" s="216"/>
      <c r="P398" s="216"/>
      <c r="Q398" s="216"/>
      <c r="R398" s="216"/>
      <c r="S398" s="216"/>
      <c r="T398" s="216"/>
      <c r="U398" s="216"/>
      <c r="V398" s="216"/>
      <c r="W398" s="216"/>
      <c r="X398" s="216"/>
      <c r="Y398" s="216"/>
    </row>
    <row r="399" spans="2:25" x14ac:dyDescent="0.2">
      <c r="B399" s="216"/>
      <c r="C399" s="216"/>
      <c r="D399" s="216"/>
      <c r="E399" s="216"/>
      <c r="F399" s="216"/>
      <c r="G399" s="216"/>
      <c r="H399" s="216"/>
      <c r="I399" s="220"/>
      <c r="J399" s="216"/>
      <c r="K399" s="216"/>
      <c r="L399" s="216"/>
      <c r="M399" s="216"/>
      <c r="N399" s="216"/>
      <c r="O399" s="216"/>
      <c r="P399" s="216"/>
      <c r="Q399" s="216"/>
      <c r="R399" s="216"/>
      <c r="S399" s="216"/>
      <c r="T399" s="216"/>
      <c r="U399" s="216"/>
      <c r="V399" s="216"/>
      <c r="W399" s="216"/>
      <c r="X399" s="216"/>
      <c r="Y399" s="216"/>
    </row>
    <row r="400" spans="2:25" x14ac:dyDescent="0.2">
      <c r="B400" s="216"/>
      <c r="C400" s="216"/>
      <c r="D400" s="216"/>
      <c r="E400" s="216"/>
      <c r="F400" s="216"/>
      <c r="G400" s="216"/>
      <c r="H400" s="216"/>
      <c r="I400" s="220"/>
      <c r="J400" s="216"/>
      <c r="K400" s="216"/>
      <c r="L400" s="216"/>
      <c r="M400" s="216"/>
      <c r="N400" s="216"/>
      <c r="O400" s="216"/>
      <c r="P400" s="216"/>
      <c r="Q400" s="216"/>
      <c r="R400" s="216"/>
      <c r="S400" s="216"/>
      <c r="T400" s="216"/>
      <c r="U400" s="216"/>
      <c r="V400" s="216"/>
      <c r="W400" s="216"/>
      <c r="X400" s="216"/>
      <c r="Y400" s="216"/>
    </row>
    <row r="401" spans="2:25" x14ac:dyDescent="0.2">
      <c r="B401" s="216"/>
      <c r="C401" s="216"/>
      <c r="D401" s="216"/>
      <c r="E401" s="216"/>
      <c r="F401" s="216"/>
      <c r="G401" s="216"/>
      <c r="H401" s="216"/>
      <c r="I401" s="220"/>
      <c r="J401" s="216"/>
      <c r="K401" s="216"/>
      <c r="L401" s="216"/>
      <c r="M401" s="216"/>
      <c r="N401" s="216"/>
      <c r="O401" s="216"/>
      <c r="P401" s="216"/>
      <c r="Q401" s="216"/>
      <c r="R401" s="216"/>
      <c r="S401" s="216"/>
      <c r="T401" s="216"/>
      <c r="U401" s="216"/>
      <c r="V401" s="216"/>
      <c r="W401" s="216"/>
      <c r="X401" s="216"/>
      <c r="Y401" s="216"/>
    </row>
    <row r="402" spans="2:25" x14ac:dyDescent="0.2">
      <c r="B402" s="216"/>
      <c r="C402" s="216"/>
      <c r="D402" s="216"/>
      <c r="E402" s="216"/>
      <c r="F402" s="216"/>
      <c r="G402" s="216"/>
      <c r="H402" s="216"/>
      <c r="I402" s="220"/>
      <c r="J402" s="216"/>
      <c r="K402" s="216"/>
      <c r="L402" s="216"/>
      <c r="M402" s="216"/>
      <c r="N402" s="216"/>
      <c r="O402" s="216"/>
      <c r="P402" s="216"/>
      <c r="Q402" s="216"/>
      <c r="R402" s="216"/>
      <c r="S402" s="216"/>
      <c r="T402" s="216"/>
      <c r="U402" s="216"/>
      <c r="V402" s="216"/>
      <c r="W402" s="216"/>
      <c r="X402" s="216"/>
      <c r="Y402" s="216"/>
    </row>
    <row r="403" spans="2:25" x14ac:dyDescent="0.2">
      <c r="B403" s="216"/>
      <c r="C403" s="216"/>
      <c r="D403" s="216"/>
      <c r="E403" s="216"/>
      <c r="F403" s="216"/>
      <c r="G403" s="216"/>
      <c r="H403" s="216"/>
      <c r="I403" s="220"/>
      <c r="J403" s="216"/>
      <c r="K403" s="216"/>
      <c r="L403" s="216"/>
      <c r="M403" s="216"/>
      <c r="N403" s="216"/>
      <c r="O403" s="216"/>
      <c r="P403" s="216"/>
      <c r="Q403" s="216"/>
      <c r="R403" s="216"/>
      <c r="S403" s="216"/>
      <c r="T403" s="216"/>
      <c r="U403" s="216"/>
      <c r="V403" s="216"/>
      <c r="W403" s="216"/>
      <c r="X403" s="216"/>
      <c r="Y403" s="216"/>
    </row>
    <row r="404" spans="2:25" x14ac:dyDescent="0.2">
      <c r="B404" s="216"/>
      <c r="C404" s="216"/>
      <c r="D404" s="216"/>
      <c r="E404" s="216"/>
      <c r="F404" s="216"/>
      <c r="G404" s="216"/>
      <c r="H404" s="216"/>
      <c r="I404" s="220"/>
      <c r="J404" s="216"/>
      <c r="K404" s="216"/>
      <c r="L404" s="216"/>
      <c r="M404" s="216"/>
      <c r="N404" s="216"/>
      <c r="O404" s="216"/>
      <c r="P404" s="216"/>
      <c r="Q404" s="216"/>
      <c r="R404" s="216"/>
      <c r="S404" s="216"/>
      <c r="T404" s="216"/>
      <c r="U404" s="216"/>
      <c r="V404" s="216"/>
      <c r="W404" s="216"/>
      <c r="X404" s="216"/>
      <c r="Y404" s="216"/>
    </row>
    <row r="405" spans="2:25" x14ac:dyDescent="0.2">
      <c r="B405" s="216"/>
      <c r="C405" s="216"/>
      <c r="D405" s="216"/>
      <c r="E405" s="216"/>
      <c r="F405" s="216"/>
      <c r="G405" s="216"/>
      <c r="H405" s="216"/>
      <c r="I405" s="220"/>
      <c r="J405" s="216"/>
      <c r="K405" s="216"/>
      <c r="L405" s="216"/>
      <c r="M405" s="216"/>
      <c r="N405" s="216"/>
      <c r="O405" s="216"/>
      <c r="P405" s="216"/>
      <c r="Q405" s="216"/>
      <c r="R405" s="216"/>
      <c r="S405" s="216"/>
      <c r="T405" s="216"/>
      <c r="U405" s="216"/>
      <c r="V405" s="216"/>
      <c r="W405" s="216"/>
      <c r="X405" s="216"/>
      <c r="Y405" s="216"/>
    </row>
    <row r="406" spans="2:25" x14ac:dyDescent="0.2">
      <c r="B406" s="216"/>
      <c r="C406" s="216"/>
      <c r="D406" s="216"/>
      <c r="E406" s="216"/>
      <c r="F406" s="216"/>
      <c r="G406" s="216"/>
      <c r="H406" s="216"/>
      <c r="I406" s="220"/>
      <c r="J406" s="216"/>
      <c r="K406" s="216"/>
      <c r="L406" s="216"/>
      <c r="M406" s="216"/>
      <c r="N406" s="216"/>
      <c r="O406" s="216"/>
      <c r="P406" s="216"/>
      <c r="Q406" s="216"/>
      <c r="R406" s="216"/>
      <c r="S406" s="216"/>
      <c r="T406" s="216"/>
      <c r="U406" s="216"/>
      <c r="V406" s="216"/>
      <c r="W406" s="216"/>
      <c r="X406" s="216"/>
      <c r="Y406" s="216"/>
    </row>
    <row r="407" spans="2:25" x14ac:dyDescent="0.2">
      <c r="B407" s="216"/>
      <c r="C407" s="216"/>
      <c r="D407" s="216"/>
      <c r="E407" s="216"/>
      <c r="F407" s="216"/>
      <c r="G407" s="216"/>
      <c r="H407" s="216"/>
      <c r="I407" s="220"/>
      <c r="J407" s="216"/>
      <c r="K407" s="216"/>
      <c r="L407" s="216"/>
      <c r="M407" s="216"/>
      <c r="N407" s="216"/>
      <c r="O407" s="216"/>
      <c r="P407" s="216"/>
      <c r="Q407" s="216"/>
      <c r="R407" s="216"/>
      <c r="S407" s="216"/>
      <c r="T407" s="216"/>
      <c r="U407" s="216"/>
      <c r="V407" s="216"/>
      <c r="W407" s="216"/>
      <c r="X407" s="216"/>
      <c r="Y407" s="216"/>
    </row>
    <row r="408" spans="2:25" x14ac:dyDescent="0.2">
      <c r="B408" s="216"/>
      <c r="C408" s="216"/>
      <c r="D408" s="216"/>
      <c r="E408" s="216"/>
      <c r="F408" s="216"/>
      <c r="G408" s="216"/>
      <c r="H408" s="216"/>
      <c r="I408" s="220"/>
      <c r="J408" s="216"/>
      <c r="K408" s="216"/>
      <c r="L408" s="216"/>
      <c r="M408" s="216"/>
      <c r="N408" s="216"/>
      <c r="O408" s="216"/>
      <c r="P408" s="216"/>
      <c r="Q408" s="216"/>
      <c r="R408" s="216"/>
      <c r="S408" s="216"/>
      <c r="T408" s="216"/>
      <c r="U408" s="216"/>
      <c r="V408" s="216"/>
      <c r="W408" s="216"/>
      <c r="X408" s="216"/>
      <c r="Y408" s="216"/>
    </row>
    <row r="409" spans="2:25" x14ac:dyDescent="0.2">
      <c r="B409" s="216"/>
      <c r="C409" s="216"/>
      <c r="D409" s="216"/>
      <c r="E409" s="216"/>
      <c r="F409" s="216"/>
      <c r="G409" s="216"/>
      <c r="H409" s="216"/>
      <c r="I409" s="220"/>
      <c r="J409" s="216"/>
      <c r="K409" s="216"/>
      <c r="L409" s="216"/>
      <c r="M409" s="216"/>
      <c r="N409" s="216"/>
      <c r="O409" s="216"/>
      <c r="P409" s="216"/>
      <c r="Q409" s="216"/>
      <c r="R409" s="216"/>
      <c r="S409" s="216"/>
      <c r="T409" s="216"/>
      <c r="U409" s="216"/>
      <c r="V409" s="216"/>
      <c r="W409" s="216"/>
      <c r="X409" s="216"/>
      <c r="Y409" s="216"/>
    </row>
    <row r="410" spans="2:25" x14ac:dyDescent="0.2">
      <c r="B410" s="216"/>
      <c r="C410" s="216"/>
      <c r="D410" s="216"/>
      <c r="E410" s="216"/>
      <c r="F410" s="216"/>
      <c r="G410" s="216"/>
      <c r="H410" s="216"/>
      <c r="I410" s="220"/>
      <c r="J410" s="216"/>
      <c r="K410" s="216"/>
      <c r="L410" s="216"/>
      <c r="M410" s="216"/>
      <c r="N410" s="216"/>
      <c r="O410" s="216"/>
      <c r="P410" s="216"/>
      <c r="Q410" s="216"/>
      <c r="R410" s="216"/>
      <c r="S410" s="216"/>
      <c r="T410" s="216"/>
      <c r="U410" s="216"/>
      <c r="V410" s="216"/>
      <c r="W410" s="216"/>
      <c r="X410" s="216"/>
      <c r="Y410" s="216"/>
    </row>
    <row r="411" spans="2:25" x14ac:dyDescent="0.2">
      <c r="B411" s="216"/>
      <c r="C411" s="216"/>
      <c r="D411" s="216"/>
      <c r="E411" s="216"/>
      <c r="F411" s="216"/>
      <c r="G411" s="216"/>
      <c r="H411" s="216"/>
      <c r="I411" s="220"/>
      <c r="J411" s="216"/>
      <c r="K411" s="216"/>
      <c r="L411" s="216"/>
      <c r="M411" s="216"/>
      <c r="N411" s="216"/>
      <c r="O411" s="216"/>
      <c r="P411" s="216"/>
      <c r="Q411" s="216"/>
      <c r="R411" s="216"/>
      <c r="S411" s="216"/>
      <c r="T411" s="216"/>
      <c r="U411" s="216"/>
      <c r="V411" s="216"/>
      <c r="W411" s="216"/>
      <c r="X411" s="216"/>
      <c r="Y411" s="216"/>
    </row>
    <row r="412" spans="2:25" x14ac:dyDescent="0.2">
      <c r="B412" s="216"/>
      <c r="C412" s="216"/>
      <c r="D412" s="216"/>
      <c r="E412" s="216"/>
      <c r="F412" s="216"/>
      <c r="G412" s="216"/>
      <c r="H412" s="216"/>
      <c r="I412" s="220"/>
      <c r="J412" s="216"/>
      <c r="K412" s="216"/>
      <c r="L412" s="216"/>
      <c r="M412" s="216"/>
      <c r="N412" s="216"/>
      <c r="O412" s="216"/>
      <c r="P412" s="216"/>
      <c r="Q412" s="216"/>
      <c r="R412" s="216"/>
      <c r="S412" s="216"/>
      <c r="T412" s="216"/>
      <c r="U412" s="216"/>
      <c r="V412" s="216"/>
      <c r="W412" s="216"/>
      <c r="X412" s="216"/>
      <c r="Y412" s="216"/>
    </row>
    <row r="413" spans="2:25" x14ac:dyDescent="0.2">
      <c r="B413" s="216"/>
      <c r="C413" s="216"/>
      <c r="D413" s="216"/>
      <c r="E413" s="216"/>
      <c r="F413" s="216"/>
      <c r="G413" s="216"/>
      <c r="H413" s="216"/>
      <c r="I413" s="220"/>
      <c r="J413" s="216"/>
      <c r="K413" s="216"/>
      <c r="L413" s="216"/>
      <c r="M413" s="216"/>
      <c r="N413" s="216"/>
      <c r="O413" s="216"/>
      <c r="P413" s="216"/>
      <c r="Q413" s="216"/>
      <c r="R413" s="216"/>
      <c r="S413" s="216"/>
      <c r="T413" s="216"/>
      <c r="U413" s="216"/>
      <c r="V413" s="216"/>
      <c r="W413" s="216"/>
      <c r="X413" s="216"/>
      <c r="Y413" s="216"/>
    </row>
    <row r="414" spans="2:25" x14ac:dyDescent="0.2">
      <c r="B414" s="216"/>
      <c r="C414" s="216"/>
      <c r="D414" s="216"/>
      <c r="E414" s="216"/>
      <c r="F414" s="216"/>
      <c r="G414" s="216"/>
      <c r="H414" s="216"/>
      <c r="I414" s="220"/>
      <c r="J414" s="216"/>
      <c r="K414" s="216"/>
      <c r="L414" s="216"/>
      <c r="M414" s="216"/>
      <c r="N414" s="216"/>
      <c r="O414" s="216"/>
      <c r="P414" s="216"/>
      <c r="Q414" s="216"/>
      <c r="R414" s="216"/>
      <c r="S414" s="216"/>
      <c r="T414" s="216"/>
      <c r="U414" s="216"/>
      <c r="V414" s="216"/>
      <c r="W414" s="216"/>
      <c r="X414" s="216"/>
      <c r="Y414" s="216"/>
    </row>
    <row r="415" spans="2:25" x14ac:dyDescent="0.2">
      <c r="B415" s="216"/>
      <c r="C415" s="216"/>
      <c r="D415" s="216"/>
      <c r="E415" s="216"/>
      <c r="F415" s="216"/>
      <c r="G415" s="216"/>
      <c r="H415" s="216"/>
      <c r="I415" s="220"/>
      <c r="J415" s="216"/>
      <c r="K415" s="216"/>
      <c r="L415" s="216"/>
      <c r="M415" s="216"/>
      <c r="N415" s="216"/>
      <c r="O415" s="216"/>
      <c r="P415" s="216"/>
      <c r="Q415" s="216"/>
      <c r="R415" s="216"/>
      <c r="S415" s="216"/>
      <c r="T415" s="216"/>
      <c r="U415" s="216"/>
      <c r="V415" s="216"/>
      <c r="W415" s="216"/>
      <c r="X415" s="216"/>
      <c r="Y415" s="216"/>
    </row>
    <row r="416" spans="2:25" x14ac:dyDescent="0.2">
      <c r="B416" s="216"/>
      <c r="C416" s="216"/>
      <c r="D416" s="216"/>
      <c r="E416" s="216"/>
      <c r="F416" s="216"/>
      <c r="G416" s="216"/>
      <c r="H416" s="216"/>
      <c r="I416" s="220"/>
      <c r="J416" s="216"/>
      <c r="K416" s="216"/>
      <c r="L416" s="216"/>
      <c r="M416" s="216"/>
      <c r="N416" s="216"/>
      <c r="O416" s="216"/>
      <c r="P416" s="216"/>
      <c r="Q416" s="216"/>
      <c r="R416" s="216"/>
      <c r="S416" s="216"/>
      <c r="T416" s="216"/>
      <c r="U416" s="216"/>
      <c r="V416" s="216"/>
      <c r="W416" s="216"/>
      <c r="X416" s="216"/>
      <c r="Y416" s="216"/>
    </row>
    <row r="417" spans="2:25" x14ac:dyDescent="0.2">
      <c r="B417" s="216"/>
      <c r="C417" s="216"/>
      <c r="D417" s="216"/>
      <c r="E417" s="216"/>
      <c r="F417" s="216"/>
      <c r="G417" s="216"/>
      <c r="H417" s="216"/>
      <c r="I417" s="220"/>
      <c r="J417" s="216"/>
      <c r="K417" s="216"/>
      <c r="L417" s="216"/>
      <c r="M417" s="216"/>
      <c r="N417" s="216"/>
      <c r="O417" s="216"/>
      <c r="P417" s="216"/>
      <c r="Q417" s="216"/>
      <c r="R417" s="216"/>
      <c r="S417" s="216"/>
      <c r="T417" s="216"/>
      <c r="U417" s="216"/>
      <c r="V417" s="216"/>
      <c r="W417" s="216"/>
      <c r="X417" s="216"/>
      <c r="Y417" s="216"/>
    </row>
    <row r="418" spans="2:25" x14ac:dyDescent="0.2">
      <c r="B418" s="216"/>
      <c r="C418" s="216"/>
      <c r="D418" s="216"/>
      <c r="E418" s="216"/>
      <c r="F418" s="216"/>
      <c r="G418" s="216"/>
      <c r="H418" s="216"/>
      <c r="I418" s="220"/>
      <c r="J418" s="216"/>
      <c r="K418" s="216"/>
      <c r="L418" s="216"/>
      <c r="M418" s="216"/>
      <c r="N418" s="216"/>
      <c r="O418" s="216"/>
      <c r="P418" s="216"/>
      <c r="Q418" s="216"/>
      <c r="R418" s="216"/>
      <c r="S418" s="216"/>
      <c r="T418" s="216"/>
      <c r="U418" s="216"/>
      <c r="V418" s="216"/>
      <c r="W418" s="216"/>
      <c r="X418" s="216"/>
      <c r="Y418" s="216"/>
    </row>
    <row r="419" spans="2:25" x14ac:dyDescent="0.2">
      <c r="B419" s="216"/>
      <c r="C419" s="216"/>
      <c r="D419" s="216"/>
      <c r="E419" s="216"/>
      <c r="F419" s="216"/>
      <c r="G419" s="216"/>
      <c r="H419" s="216"/>
      <c r="I419" s="220"/>
      <c r="J419" s="216"/>
      <c r="K419" s="216"/>
      <c r="L419" s="216"/>
      <c r="M419" s="216"/>
      <c r="N419" s="216"/>
      <c r="O419" s="216"/>
      <c r="P419" s="216"/>
      <c r="Q419" s="216"/>
      <c r="R419" s="216"/>
      <c r="S419" s="216"/>
      <c r="T419" s="216"/>
      <c r="U419" s="216"/>
      <c r="V419" s="216"/>
      <c r="W419" s="216"/>
      <c r="X419" s="216"/>
      <c r="Y419" s="216"/>
    </row>
    <row r="420" spans="2:25" x14ac:dyDescent="0.2">
      <c r="B420" s="216"/>
      <c r="C420" s="216"/>
      <c r="D420" s="216"/>
      <c r="E420" s="216"/>
      <c r="F420" s="216"/>
      <c r="G420" s="216"/>
      <c r="H420" s="216"/>
      <c r="I420" s="220"/>
      <c r="J420" s="216"/>
      <c r="K420" s="216"/>
      <c r="L420" s="216"/>
      <c r="M420" s="216"/>
      <c r="N420" s="216"/>
      <c r="O420" s="216"/>
      <c r="P420" s="216"/>
      <c r="Q420" s="216"/>
      <c r="R420" s="216"/>
      <c r="S420" s="216"/>
      <c r="T420" s="216"/>
      <c r="U420" s="216"/>
      <c r="V420" s="216"/>
      <c r="W420" s="216"/>
      <c r="X420" s="216"/>
      <c r="Y420" s="216"/>
    </row>
    <row r="421" spans="2:25" x14ac:dyDescent="0.2">
      <c r="B421" s="216"/>
      <c r="C421" s="216"/>
      <c r="D421" s="216"/>
      <c r="E421" s="216"/>
      <c r="F421" s="216"/>
      <c r="G421" s="216"/>
      <c r="H421" s="216"/>
      <c r="I421" s="220"/>
      <c r="J421" s="216"/>
      <c r="K421" s="216"/>
      <c r="L421" s="216"/>
      <c r="M421" s="216"/>
      <c r="N421" s="216"/>
      <c r="O421" s="216"/>
      <c r="P421" s="216"/>
      <c r="Q421" s="216"/>
      <c r="R421" s="216"/>
      <c r="S421" s="216"/>
      <c r="T421" s="216"/>
      <c r="U421" s="216"/>
      <c r="V421" s="216"/>
      <c r="W421" s="216"/>
      <c r="X421" s="216"/>
      <c r="Y421" s="216"/>
    </row>
    <row r="422" spans="2:25" x14ac:dyDescent="0.2">
      <c r="B422" s="216"/>
      <c r="C422" s="216"/>
      <c r="D422" s="216"/>
      <c r="E422" s="216"/>
      <c r="F422" s="216"/>
      <c r="G422" s="216"/>
      <c r="H422" s="216"/>
      <c r="I422" s="220"/>
      <c r="J422" s="216"/>
      <c r="K422" s="216"/>
      <c r="L422" s="216"/>
      <c r="M422" s="216"/>
      <c r="N422" s="216"/>
      <c r="O422" s="216"/>
      <c r="P422" s="216"/>
      <c r="Q422" s="216"/>
      <c r="R422" s="216"/>
      <c r="S422" s="216"/>
      <c r="T422" s="216"/>
      <c r="U422" s="216"/>
      <c r="V422" s="216"/>
      <c r="W422" s="216"/>
      <c r="X422" s="216"/>
      <c r="Y422" s="216"/>
    </row>
    <row r="423" spans="2:25" x14ac:dyDescent="0.2">
      <c r="B423" s="216"/>
      <c r="C423" s="216"/>
      <c r="D423" s="216"/>
      <c r="E423" s="216"/>
      <c r="F423" s="216"/>
      <c r="G423" s="216"/>
      <c r="H423" s="216"/>
      <c r="I423" s="220"/>
      <c r="J423" s="216"/>
      <c r="K423" s="216"/>
      <c r="L423" s="216"/>
      <c r="M423" s="216"/>
      <c r="N423" s="216"/>
      <c r="O423" s="216"/>
      <c r="P423" s="216"/>
      <c r="Q423" s="216"/>
      <c r="R423" s="216"/>
      <c r="S423" s="216"/>
      <c r="T423" s="216"/>
      <c r="U423" s="216"/>
      <c r="V423" s="216"/>
      <c r="W423" s="216"/>
      <c r="X423" s="216"/>
      <c r="Y423" s="216"/>
    </row>
    <row r="424" spans="2:25" x14ac:dyDescent="0.2">
      <c r="B424" s="216"/>
      <c r="C424" s="216"/>
      <c r="D424" s="216"/>
      <c r="E424" s="216"/>
      <c r="F424" s="216"/>
      <c r="G424" s="216"/>
      <c r="H424" s="216"/>
      <c r="I424" s="220"/>
      <c r="J424" s="216"/>
      <c r="K424" s="216"/>
      <c r="L424" s="216"/>
      <c r="M424" s="216"/>
      <c r="N424" s="216"/>
      <c r="O424" s="216"/>
      <c r="P424" s="216"/>
      <c r="Q424" s="216"/>
      <c r="R424" s="216"/>
      <c r="S424" s="216"/>
      <c r="T424" s="216"/>
      <c r="U424" s="216"/>
      <c r="V424" s="216"/>
      <c r="W424" s="216"/>
      <c r="X424" s="216"/>
      <c r="Y424" s="216"/>
    </row>
    <row r="425" spans="2:25" x14ac:dyDescent="0.2">
      <c r="B425" s="216"/>
      <c r="C425" s="216"/>
      <c r="D425" s="216"/>
      <c r="E425" s="216"/>
      <c r="F425" s="216"/>
      <c r="G425" s="216"/>
      <c r="H425" s="216"/>
      <c r="I425" s="220"/>
      <c r="J425" s="216"/>
      <c r="K425" s="216"/>
      <c r="L425" s="216"/>
      <c r="M425" s="216"/>
      <c r="N425" s="216"/>
      <c r="O425" s="216"/>
      <c r="P425" s="216"/>
      <c r="Q425" s="216"/>
      <c r="R425" s="216"/>
      <c r="S425" s="216"/>
      <c r="T425" s="216"/>
      <c r="U425" s="216"/>
      <c r="V425" s="216"/>
      <c r="W425" s="216"/>
      <c r="X425" s="216"/>
      <c r="Y425" s="216"/>
    </row>
    <row r="426" spans="2:25" x14ac:dyDescent="0.2">
      <c r="B426" s="216"/>
      <c r="C426" s="216"/>
      <c r="D426" s="216"/>
      <c r="E426" s="216"/>
      <c r="F426" s="216"/>
      <c r="G426" s="216"/>
      <c r="H426" s="216"/>
      <c r="I426" s="220"/>
      <c r="J426" s="216"/>
      <c r="K426" s="216"/>
      <c r="L426" s="216"/>
      <c r="M426" s="216"/>
      <c r="N426" s="216"/>
      <c r="O426" s="216"/>
      <c r="P426" s="216"/>
      <c r="Q426" s="216"/>
      <c r="R426" s="216"/>
      <c r="S426" s="216"/>
      <c r="T426" s="216"/>
      <c r="U426" s="216"/>
      <c r="V426" s="216"/>
      <c r="W426" s="216"/>
      <c r="X426" s="216"/>
      <c r="Y426" s="216"/>
    </row>
    <row r="427" spans="2:25" x14ac:dyDescent="0.2">
      <c r="B427" s="216"/>
      <c r="C427" s="216"/>
      <c r="D427" s="216"/>
      <c r="E427" s="216"/>
      <c r="F427" s="216"/>
      <c r="G427" s="216"/>
      <c r="H427" s="216"/>
      <c r="I427" s="220"/>
      <c r="J427" s="216"/>
      <c r="K427" s="216"/>
      <c r="L427" s="216"/>
      <c r="M427" s="216"/>
      <c r="N427" s="216"/>
      <c r="O427" s="216"/>
      <c r="P427" s="216"/>
      <c r="Q427" s="216"/>
      <c r="R427" s="216"/>
      <c r="S427" s="216"/>
      <c r="T427" s="216"/>
      <c r="U427" s="216"/>
      <c r="V427" s="216"/>
      <c r="W427" s="216"/>
      <c r="X427" s="216"/>
      <c r="Y427" s="216"/>
    </row>
    <row r="428" spans="2:25" x14ac:dyDescent="0.2">
      <c r="B428" s="216"/>
      <c r="C428" s="216"/>
      <c r="D428" s="216"/>
      <c r="E428" s="216"/>
      <c r="F428" s="216"/>
      <c r="G428" s="216"/>
      <c r="H428" s="216"/>
      <c r="I428" s="220"/>
      <c r="J428" s="216"/>
      <c r="K428" s="216"/>
      <c r="L428" s="216"/>
      <c r="M428" s="216"/>
      <c r="N428" s="216"/>
      <c r="O428" s="216"/>
      <c r="P428" s="216"/>
      <c r="Q428" s="216"/>
      <c r="R428" s="216"/>
      <c r="S428" s="216"/>
      <c r="T428" s="216"/>
      <c r="U428" s="216"/>
      <c r="V428" s="216"/>
      <c r="W428" s="216"/>
      <c r="X428" s="216"/>
      <c r="Y428" s="216"/>
    </row>
    <row r="429" spans="2:25" x14ac:dyDescent="0.2">
      <c r="B429" s="216"/>
      <c r="C429" s="216"/>
      <c r="D429" s="216"/>
      <c r="E429" s="216"/>
      <c r="F429" s="216"/>
      <c r="G429" s="216"/>
      <c r="H429" s="216"/>
      <c r="I429" s="220"/>
      <c r="J429" s="216"/>
      <c r="K429" s="216"/>
      <c r="L429" s="216"/>
      <c r="M429" s="216"/>
      <c r="N429" s="216"/>
      <c r="O429" s="216"/>
      <c r="P429" s="216"/>
      <c r="Q429" s="216"/>
      <c r="R429" s="216"/>
      <c r="S429" s="216"/>
      <c r="T429" s="216"/>
      <c r="U429" s="216"/>
      <c r="V429" s="216"/>
      <c r="W429" s="216"/>
      <c r="X429" s="216"/>
      <c r="Y429" s="216"/>
    </row>
    <row r="430" spans="2:25" x14ac:dyDescent="0.2">
      <c r="B430" s="216"/>
      <c r="C430" s="216"/>
      <c r="D430" s="216"/>
      <c r="E430" s="216"/>
      <c r="F430" s="216"/>
      <c r="G430" s="216"/>
      <c r="H430" s="216"/>
      <c r="I430" s="220"/>
      <c r="J430" s="216"/>
      <c r="K430" s="216"/>
      <c r="L430" s="216"/>
      <c r="M430" s="216"/>
      <c r="N430" s="216"/>
      <c r="O430" s="216"/>
      <c r="P430" s="216"/>
      <c r="Q430" s="216"/>
      <c r="R430" s="216"/>
      <c r="S430" s="216"/>
      <c r="T430" s="216"/>
      <c r="U430" s="216"/>
      <c r="V430" s="216"/>
      <c r="W430" s="216"/>
      <c r="X430" s="216"/>
      <c r="Y430" s="216"/>
    </row>
    <row r="431" spans="2:25" x14ac:dyDescent="0.2">
      <c r="B431" s="216"/>
      <c r="C431" s="216"/>
      <c r="D431" s="216"/>
      <c r="E431" s="216"/>
      <c r="F431" s="216"/>
      <c r="G431" s="216"/>
      <c r="H431" s="216"/>
      <c r="I431" s="220"/>
      <c r="J431" s="216"/>
      <c r="K431" s="216"/>
      <c r="L431" s="216"/>
      <c r="M431" s="216"/>
      <c r="N431" s="216"/>
      <c r="O431" s="216"/>
      <c r="P431" s="216"/>
      <c r="Q431" s="216"/>
      <c r="R431" s="216"/>
      <c r="S431" s="216"/>
      <c r="T431" s="216"/>
      <c r="U431" s="216"/>
      <c r="V431" s="216"/>
      <c r="W431" s="216"/>
      <c r="X431" s="216"/>
      <c r="Y431" s="216"/>
    </row>
  </sheetData>
  <autoFilter ref="A1:Y431" xr:uid="{9A30B482-6FA3-479C-89EC-DD366F26922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Pat Feeser</DisplayName>
        <AccountId>21</AccountId>
        <AccountType/>
      </UserInfo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Judi Bodinger</DisplayName>
        <AccountId>14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B6AD23-AEE2-4C27-A0A4-059BE5ECF9D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purl.org/dc/terms/"/>
    <ds:schemaRef ds:uri="468cbdd3-d3d3-4e82-8059-0422a0ced137"/>
    <ds:schemaRef ds:uri="http://schemas.microsoft.com/office/infopath/2007/PartnerControls"/>
    <ds:schemaRef ds:uri="http://schemas.openxmlformats.org/package/2006/metadata/core-properties"/>
    <ds:schemaRef ds:uri="0dfd8431-8843-419e-a5b8-b962f6af7970"/>
  </ds:schemaRefs>
</ds:datastoreItem>
</file>

<file path=customXml/itemProps2.xml><?xml version="1.0" encoding="utf-8"?>
<ds:datastoreItem xmlns:ds="http://schemas.openxmlformats.org/officeDocument/2006/customXml" ds:itemID="{20D3A909-04EA-4BC5-884D-4833F5DCB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3C9676-74FA-4BDB-9BDE-5245C32823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2020 Supersite Summary</vt:lpstr>
      <vt:lpstr>2024 Supersite Summary</vt:lpstr>
      <vt:lpstr>Recap SS &amp; Precinct #s</vt:lpstr>
      <vt:lpstr>Supersite Working-AW</vt:lpstr>
      <vt:lpstr>NGP Chairs CoChairs</vt:lpstr>
      <vt:lpstr>2024 Supersite Recap-JB</vt:lpstr>
      <vt:lpstr>List of SS Chairs-PF</vt:lpstr>
      <vt:lpstr>AC List as of 12-17-23</vt:lpstr>
      <vt:lpstr>AC Field List-JB</vt:lpstr>
      <vt:lpstr>SS Adresses</vt:lpstr>
      <vt:lpstr>'Recap SS &amp; Precinct #s'!Print_Area</vt:lpstr>
      <vt:lpstr>'Recap SS &amp; Precinct #s'!Print_Titles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McNeil</dc:creator>
  <cp:keywords/>
  <dc:description/>
  <cp:lastModifiedBy>Bruce Norikane</cp:lastModifiedBy>
  <cp:revision/>
  <dcterms:created xsi:type="dcterms:W3CDTF">2019-04-28T14:39:56Z</dcterms:created>
  <dcterms:modified xsi:type="dcterms:W3CDTF">2024-01-12T16:06:21Z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0x0101005A89CC8DC903CD4080E8F05062E6082C</vt:lpwstr>
  </property>
  <property fmtid="{D5CDD505-2E9C-101B-9397-08002B2CF9AE}" pid="3" name="ContentTypeId">
    <vt:lpwstr>0x0101003C2D0D0A5FA3644D9A0C30F93E04E252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