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brbrnas\OneDrive - ABB\Pessoais\Things\Arduino\Lora\Programas\Programa Original\"/>
    </mc:Choice>
  </mc:AlternateContent>
  <xr:revisionPtr revIDLastSave="0" documentId="10_ncr:100000_{CF0B9DE7-FB90-4CCB-929E-377F6E5F459B}" xr6:coauthVersionLast="31" xr6:coauthVersionMax="41" xr10:uidLastSave="{00000000-0000-0000-0000-000000000000}"/>
  <bookViews>
    <workbookView xWindow="0" yWindow="0" windowWidth="13245" windowHeight="5655" xr2:uid="{00000000-000D-0000-FFFF-FFFF00000000}"/>
  </bookViews>
  <sheets>
    <sheet name="Plan2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" l="1"/>
  <c r="F20" i="2"/>
  <c r="F5" i="2" l="1"/>
  <c r="E5" i="2"/>
  <c r="F18" i="2"/>
  <c r="E18" i="2"/>
  <c r="E4" i="2"/>
  <c r="E8" i="2" l="1"/>
  <c r="G8" i="2"/>
  <c r="E9" i="2"/>
  <c r="G9" i="2"/>
  <c r="F8" i="2"/>
  <c r="F9" i="2"/>
  <c r="G18" i="2"/>
  <c r="F4" i="2"/>
  <c r="G4" i="2"/>
</calcChain>
</file>

<file path=xl/sharedStrings.xml><?xml version="1.0" encoding="utf-8"?>
<sst xmlns="http://schemas.openxmlformats.org/spreadsheetml/2006/main" count="48" uniqueCount="31">
  <si>
    <t>%</t>
  </si>
  <si>
    <t>Local</t>
  </si>
  <si>
    <t>Sonda 4-20mA</t>
  </si>
  <si>
    <t>Sinal (V) (1V=4mA e 5V=20mA)</t>
  </si>
  <si>
    <t>Fórmula completa</t>
  </si>
  <si>
    <t>Nivel (%)</t>
  </si>
  <si>
    <t>Bomba1</t>
  </si>
  <si>
    <t>Bomba2</t>
  </si>
  <si>
    <t>Sinal (V) (0V a 5V)</t>
  </si>
  <si>
    <t>Corrente Motor  (0V=0A e 5V = 50A)</t>
  </si>
  <si>
    <t>Corrente(A)</t>
  </si>
  <si>
    <t>Bits ( convertidos do AD)</t>
  </si>
  <si>
    <t>Max Conv. AD</t>
  </si>
  <si>
    <t>Entrada</t>
  </si>
  <si>
    <t>EA1</t>
  </si>
  <si>
    <t>EA2</t>
  </si>
  <si>
    <t>EA3</t>
  </si>
  <si>
    <t>SUBSOLO</t>
  </si>
  <si>
    <t>BARRILETE</t>
  </si>
  <si>
    <t>CX D´ÁGUA</t>
  </si>
  <si>
    <t>bomba1 Ligada</t>
  </si>
  <si>
    <t>bomba2 Ligada</t>
  </si>
  <si>
    <t>bomba1 Defeito</t>
  </si>
  <si>
    <t>ED1</t>
  </si>
  <si>
    <t>ED2</t>
  </si>
  <si>
    <t>ED3</t>
  </si>
  <si>
    <t>ED4</t>
  </si>
  <si>
    <t>leitura</t>
  </si>
  <si>
    <t>Resultado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</si>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</sst>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43" fontId="0" fillId="0" borderId="1" xfId="1" applyFon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164" fontId="0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164" fontId="0" fillId="0" borderId="8" xfId="1" applyNumberFormat="1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1" fontId="0" fillId="0" borderId="13" xfId="0" applyNumberFormat="1" applyBorder="1" applyAlignment="1">
      <alignment horizontal="right" vertical="center"/>
    </xf>
    <xf numFmtId="43" fontId="0" fillId="0" borderId="13" xfId="1" applyFon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1" fontId="0" fillId="0" borderId="16" xfId="0" applyNumberFormat="1" applyBorder="1" applyAlignment="1">
      <alignment horizontal="right" vertical="center"/>
    </xf>
    <xf numFmtId="164" fontId="0" fillId="0" borderId="16" xfId="1" applyNumberFormat="1" applyFont="1" applyBorder="1" applyAlignment="1">
      <alignment horizontal="right" vertical="center"/>
    </xf>
    <xf numFmtId="164" fontId="0" fillId="0" borderId="17" xfId="1" applyNumberFormat="1" applyFon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E20" sqref="E20"/>
    </sheetView>
  </sheetViews>
  <sheetFormatPr defaultColWidth="9.140625" defaultRowHeight="15" x14ac:dyDescent="0.25"/>
  <cols>
    <col min="1" max="1" width="17.85546875" style="1" customWidth="1"/>
    <col min="2" max="2" width="9.140625" style="1"/>
    <col min="3" max="3" width="30.5703125" style="1" customWidth="1"/>
    <col min="4" max="4" width="20.7109375" style="1" customWidth="1"/>
    <col min="5" max="5" width="25.140625" style="1" customWidth="1"/>
    <col min="6" max="6" width="12.85546875" style="1" customWidth="1"/>
    <col min="7" max="7" width="21.7109375" style="1" customWidth="1"/>
    <col min="8" max="16384" width="9.140625" style="1"/>
  </cols>
  <sheetData>
    <row r="1" spans="1:7" x14ac:dyDescent="0.25">
      <c r="A1" s="27" t="s">
        <v>17</v>
      </c>
      <c r="B1" s="28"/>
      <c r="C1" s="28"/>
      <c r="D1" s="28"/>
      <c r="E1" s="28"/>
      <c r="F1" s="28"/>
      <c r="G1" s="29"/>
    </row>
    <row r="2" spans="1:7" x14ac:dyDescent="0.25">
      <c r="A2" s="30" t="s">
        <v>2</v>
      </c>
      <c r="B2" s="31"/>
      <c r="C2" s="31"/>
      <c r="D2" s="31"/>
      <c r="E2" s="31"/>
      <c r="F2" s="31"/>
      <c r="G2" s="8" t="s">
        <v>4</v>
      </c>
    </row>
    <row r="3" spans="1:7" s="7" customFormat="1" x14ac:dyDescent="0.25">
      <c r="A3" s="9" t="s">
        <v>1</v>
      </c>
      <c r="B3" s="6" t="s">
        <v>13</v>
      </c>
      <c r="C3" s="6" t="s">
        <v>3</v>
      </c>
      <c r="D3" s="6" t="s">
        <v>12</v>
      </c>
      <c r="E3" s="6" t="s">
        <v>11</v>
      </c>
      <c r="F3" s="6" t="s">
        <v>0</v>
      </c>
      <c r="G3" s="8" t="s">
        <v>5</v>
      </c>
    </row>
    <row r="4" spans="1:7" x14ac:dyDescent="0.25">
      <c r="A4" s="10" t="s">
        <v>19</v>
      </c>
      <c r="B4" s="2" t="s">
        <v>14</v>
      </c>
      <c r="C4" s="2">
        <v>3.51</v>
      </c>
      <c r="D4" s="2">
        <v>4095</v>
      </c>
      <c r="E4" s="4">
        <f>(D4/10)*(C4-1)</f>
        <v>1027.8449999999998</v>
      </c>
      <c r="F4" s="3">
        <f>E4/1027*100</f>
        <v>100.08227848101264</v>
      </c>
      <c r="G4" s="11">
        <f>E4*100/((4095/10)*(3.51-1))</f>
        <v>100</v>
      </c>
    </row>
    <row r="5" spans="1:7" x14ac:dyDescent="0.25">
      <c r="A5" s="12"/>
      <c r="B5" s="13"/>
      <c r="C5" s="1">
        <v>1744</v>
      </c>
      <c r="D5" s="1">
        <v>410</v>
      </c>
      <c r="E5" s="1">
        <f>C5-D5</f>
        <v>1334</v>
      </c>
      <c r="F5" s="26">
        <f>((C5-D5)/1334)*100</f>
        <v>100</v>
      </c>
      <c r="G5" s="14"/>
    </row>
    <row r="6" spans="1:7" x14ac:dyDescent="0.25">
      <c r="A6" s="32" t="s">
        <v>9</v>
      </c>
      <c r="B6" s="33"/>
      <c r="C6" s="33"/>
      <c r="D6" s="33"/>
      <c r="E6" s="33"/>
      <c r="F6" s="34"/>
      <c r="G6" s="8" t="s">
        <v>4</v>
      </c>
    </row>
    <row r="7" spans="1:7" x14ac:dyDescent="0.25">
      <c r="A7" s="9" t="s">
        <v>1</v>
      </c>
      <c r="B7" s="6"/>
      <c r="C7" s="6" t="s">
        <v>8</v>
      </c>
      <c r="D7" s="6" t="s">
        <v>12</v>
      </c>
      <c r="E7" s="6" t="s">
        <v>11</v>
      </c>
      <c r="F7" s="6" t="s">
        <v>10</v>
      </c>
      <c r="G7" s="8" t="s">
        <v>10</v>
      </c>
    </row>
    <row r="8" spans="1:7" x14ac:dyDescent="0.25">
      <c r="A8" s="10" t="s">
        <v>6</v>
      </c>
      <c r="B8" s="2" t="s">
        <v>15</v>
      </c>
      <c r="C8" s="2">
        <v>3.07</v>
      </c>
      <c r="D8" s="2">
        <v>4095</v>
      </c>
      <c r="E8" s="4">
        <f>(D8/10)*(C8)</f>
        <v>1257.165</v>
      </c>
      <c r="F8" s="5">
        <f>E8/2047*50</f>
        <v>30.707498778700536</v>
      </c>
      <c r="G8" s="15">
        <f>E8/2047*50</f>
        <v>30.707498778700536</v>
      </c>
    </row>
    <row r="9" spans="1:7" s="7" customFormat="1" x14ac:dyDescent="0.25">
      <c r="A9" s="21" t="s">
        <v>7</v>
      </c>
      <c r="B9" s="22" t="s">
        <v>16</v>
      </c>
      <c r="C9" s="22">
        <v>3.07</v>
      </c>
      <c r="D9" s="22">
        <v>4095</v>
      </c>
      <c r="E9" s="23">
        <f>(D9/10)*(C9)</f>
        <v>1257.165</v>
      </c>
      <c r="F9" s="24">
        <f>E9/2047*50</f>
        <v>30.707498778700536</v>
      </c>
      <c r="G9" s="25">
        <f>E9/2047*50</f>
        <v>30.707498778700536</v>
      </c>
    </row>
    <row r="10" spans="1:7" x14ac:dyDescent="0.25">
      <c r="A10" s="10" t="s">
        <v>20</v>
      </c>
      <c r="B10" s="2" t="s">
        <v>23</v>
      </c>
      <c r="C10" s="2"/>
      <c r="D10" s="2"/>
      <c r="E10" s="2"/>
      <c r="F10" s="2"/>
      <c r="G10" s="11"/>
    </row>
    <row r="11" spans="1:7" x14ac:dyDescent="0.25">
      <c r="A11" s="10" t="s">
        <v>21</v>
      </c>
      <c r="B11" s="2" t="s">
        <v>24</v>
      </c>
      <c r="C11" s="2"/>
      <c r="D11" s="2"/>
      <c r="E11" s="2"/>
      <c r="F11" s="2"/>
      <c r="G11" s="11"/>
    </row>
    <row r="12" spans="1:7" x14ac:dyDescent="0.25">
      <c r="A12" s="10" t="s">
        <v>22</v>
      </c>
      <c r="B12" s="2" t="s">
        <v>25</v>
      </c>
      <c r="C12" s="2"/>
      <c r="D12" s="2"/>
      <c r="E12" s="2"/>
      <c r="F12" s="2"/>
      <c r="G12" s="11"/>
    </row>
    <row r="13" spans="1:7" ht="15.75" thickBot="1" x14ac:dyDescent="0.3">
      <c r="A13" s="16" t="s">
        <v>22</v>
      </c>
      <c r="B13" s="17" t="s">
        <v>26</v>
      </c>
      <c r="C13" s="17"/>
      <c r="D13" s="17"/>
      <c r="E13" s="17"/>
      <c r="F13" s="17"/>
      <c r="G13" s="20"/>
    </row>
    <row r="14" spans="1:7" ht="15.75" thickBot="1" x14ac:dyDescent="0.3"/>
    <row r="15" spans="1:7" x14ac:dyDescent="0.25">
      <c r="A15" s="27" t="s">
        <v>18</v>
      </c>
      <c r="B15" s="28"/>
      <c r="C15" s="28"/>
      <c r="D15" s="28"/>
      <c r="E15" s="28"/>
      <c r="F15" s="28"/>
      <c r="G15" s="29"/>
    </row>
    <row r="16" spans="1:7" x14ac:dyDescent="0.25">
      <c r="A16" s="30" t="s">
        <v>2</v>
      </c>
      <c r="B16" s="31"/>
      <c r="C16" s="31"/>
      <c r="D16" s="31"/>
      <c r="E16" s="31"/>
      <c r="F16" s="31"/>
      <c r="G16" s="8" t="s">
        <v>4</v>
      </c>
    </row>
    <row r="17" spans="1:7" x14ac:dyDescent="0.25">
      <c r="A17" s="9" t="s">
        <v>1</v>
      </c>
      <c r="B17" s="6" t="s">
        <v>13</v>
      </c>
      <c r="C17" s="6" t="s">
        <v>3</v>
      </c>
      <c r="D17" s="6" t="s">
        <v>12</v>
      </c>
      <c r="E17" s="6" t="s">
        <v>11</v>
      </c>
      <c r="F17" s="6" t="s">
        <v>0</v>
      </c>
      <c r="G17" s="8" t="s">
        <v>5</v>
      </c>
    </row>
    <row r="18" spans="1:7" ht="15.75" thickBot="1" x14ac:dyDescent="0.3">
      <c r="A18" s="10" t="s">
        <v>19</v>
      </c>
      <c r="B18" s="17" t="s">
        <v>14</v>
      </c>
      <c r="C18" s="17">
        <v>4.3099999999999996</v>
      </c>
      <c r="D18" s="17">
        <v>4095</v>
      </c>
      <c r="E18" s="18">
        <f>(D18/10)*(C18-1)</f>
        <v>1355.4449999999999</v>
      </c>
      <c r="F18" s="19">
        <f>E18/1355*100</f>
        <v>100.03284132841328</v>
      </c>
      <c r="G18" s="20">
        <f>E18*100/((4095/10)*(4.31-1))</f>
        <v>100</v>
      </c>
    </row>
    <row r="19" spans="1:7" x14ac:dyDescent="0.25">
      <c r="C19" s="1" t="s">
        <v>27</v>
      </c>
      <c r="D19" s="1" t="s">
        <v>29</v>
      </c>
      <c r="E19" s="1" t="s">
        <v>30</v>
      </c>
      <c r="F19" s="1" t="s">
        <v>28</v>
      </c>
    </row>
    <row r="20" spans="1:7" x14ac:dyDescent="0.25">
      <c r="C20" s="1">
        <v>2284</v>
      </c>
      <c r="D20" s="1">
        <v>410</v>
      </c>
      <c r="E20" s="1">
        <v>1874</v>
      </c>
      <c r="F20" s="1">
        <f>C20-D20</f>
        <v>1874</v>
      </c>
      <c r="G20" s="26">
        <f>((C20-D20)/E20)*100</f>
        <v>100</v>
      </c>
    </row>
  </sheetData>
  <mergeCells count="5">
    <mergeCell ref="A1:G1"/>
    <mergeCell ref="A15:G15"/>
    <mergeCell ref="A2:F2"/>
    <mergeCell ref="A6:F6"/>
    <mergeCell ref="A16:F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Bruno Nascimento</cp:lastModifiedBy>
  <dcterms:created xsi:type="dcterms:W3CDTF">2019-02-27T19:26:10Z</dcterms:created>
  <dcterms:modified xsi:type="dcterms:W3CDTF">2019-04-18T01:59:12Z</dcterms:modified>
</cp:coreProperties>
</file>